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Fig 1C" sheetId="1" r:id="rId1"/>
    <sheet name="Fig 1D" sheetId="2" r:id="rId2"/>
    <sheet name="Fig 1E" sheetId="3" r:id="rId3"/>
    <sheet name="Fig 2A" sheetId="4" r:id="rId4"/>
    <sheet name="Fig 2B" sheetId="5" r:id="rId5"/>
    <sheet name="Fig 2C" sheetId="6" r:id="rId6"/>
    <sheet name="Fig 2D" sheetId="7" r:id="rId7"/>
    <sheet name="Fig 3B" sheetId="8" r:id="rId8"/>
    <sheet name="Fig 3C" sheetId="9" r:id="rId9"/>
    <sheet name="Fig 3D" sheetId="10" r:id="rId10"/>
    <sheet name="Fig 3E" sheetId="11" r:id="rId11"/>
    <sheet name="Fig 4B" sheetId="12" r:id="rId12"/>
    <sheet name="Fig 4C" sheetId="13" r:id="rId13"/>
    <sheet name="Fig 4D" sheetId="14" r:id="rId14"/>
    <sheet name="Fig 4E" sheetId="15" r:id="rId15"/>
    <sheet name="Fig 6C" sheetId="16" r:id="rId16"/>
    <sheet name="Fig 6D" sheetId="17" r:id="rId17"/>
    <sheet name="Fig 6E" sheetId="18" r:id="rId18"/>
    <sheet name="Fig 6F" sheetId="19" r:id="rId19"/>
    <sheet name="Fig 6H" sheetId="20" r:id="rId20"/>
    <sheet name="Fig S3C" sheetId="22" r:id="rId21"/>
    <sheet name="Fig S3D" sheetId="23" r:id="rId22"/>
    <sheet name="Fig S3E" sheetId="24" r:id="rId23"/>
    <sheet name="Fig S4A" sheetId="21" r:id="rId2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24" l="1"/>
  <c r="J9" i="24"/>
  <c r="I9" i="24"/>
  <c r="J8" i="24"/>
  <c r="I8" i="24"/>
  <c r="K4" i="24"/>
  <c r="J4" i="24"/>
  <c r="I4" i="24"/>
  <c r="J3" i="24"/>
  <c r="I3" i="24"/>
  <c r="I5" i="20"/>
  <c r="H5" i="20"/>
  <c r="I4" i="20"/>
  <c r="H4" i="20"/>
  <c r="I3" i="20"/>
  <c r="H3" i="20"/>
  <c r="I4" i="19"/>
  <c r="G4" i="19"/>
  <c r="F4" i="19"/>
  <c r="G3" i="19"/>
  <c r="F3" i="19"/>
  <c r="D10" i="18"/>
  <c r="G10" i="18"/>
  <c r="F10" i="18"/>
  <c r="E10" i="18"/>
  <c r="C10" i="18"/>
  <c r="B10" i="18"/>
  <c r="B9" i="18"/>
  <c r="H11" i="17"/>
  <c r="H10" i="17"/>
  <c r="F11" i="17"/>
  <c r="F10" i="17"/>
  <c r="E11" i="17"/>
  <c r="E10" i="17"/>
  <c r="K10" i="16"/>
  <c r="I10" i="16"/>
  <c r="H10" i="16"/>
  <c r="H7" i="13"/>
  <c r="H4" i="13"/>
  <c r="G7" i="13"/>
  <c r="G4" i="13"/>
  <c r="C10" i="9"/>
  <c r="F8" i="9"/>
  <c r="F7" i="9"/>
  <c r="H10" i="8"/>
  <c r="C10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4" i="5"/>
  <c r="H4" i="5"/>
  <c r="H3" i="5"/>
  <c r="G4" i="5"/>
  <c r="G3" i="5"/>
  <c r="I9" i="1"/>
  <c r="I7" i="1"/>
</calcChain>
</file>

<file path=xl/sharedStrings.xml><?xml version="1.0" encoding="utf-8"?>
<sst xmlns="http://schemas.openxmlformats.org/spreadsheetml/2006/main" count="481" uniqueCount="137">
  <si>
    <t>WT 1 d</t>
    <phoneticPr fontId="1" type="noConversion"/>
  </si>
  <si>
    <t>WT 3 d</t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</si>
  <si>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 xml:space="preserve"> 1 d</t>
    </r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</si>
  <si>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 xml:space="preserve"> 3 d</t>
    </r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</si>
  <si>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</si>
  <si>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</si>
  <si>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</si>
  <si>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Free GFP/Total GFP</t>
    <phoneticPr fontId="1" type="noConversion"/>
  </si>
  <si>
    <t>Average</t>
    <phoneticPr fontId="1" type="noConversion"/>
  </si>
  <si>
    <t>SD</t>
    <phoneticPr fontId="1" type="noConversion"/>
  </si>
  <si>
    <t>p Value</t>
    <phoneticPr fontId="1" type="noConversion"/>
  </si>
  <si>
    <t>GFP/Pgk1</t>
  </si>
  <si>
    <t>Normalize to WT</t>
  </si>
  <si>
    <t>WT</t>
  </si>
  <si>
    <t>WT+empty</t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</si>
  <si>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+empty</t>
    </r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</si>
  <si>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+Dhh1-PA</t>
    </r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</si>
  <si>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</si>
  <si>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</si>
  <si>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</si>
  <si>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Normalized to WT</t>
    <phoneticPr fontId="1" type="noConversion"/>
  </si>
  <si>
    <t>WT+GFP-Atg8; IAA</t>
    <phoneticPr fontId="1" type="noConversion"/>
  </si>
  <si>
    <t>WT+GFP-Atg8; DMSO</t>
    <phoneticPr fontId="1" type="noConversion"/>
  </si>
  <si>
    <t>Dhh1-AID+GFP-Atg8; DMSO</t>
    <phoneticPr fontId="1" type="noConversion"/>
  </si>
  <si>
    <t>Dhh1-AID+GFP-Atg8; IAA</t>
    <phoneticPr fontId="1" type="noConversion"/>
  </si>
  <si>
    <t>Normalized to DMSO group</t>
    <phoneticPr fontId="1" type="noConversion"/>
  </si>
  <si>
    <t>#1</t>
    <phoneticPr fontId="1" type="noConversion"/>
  </si>
  <si>
    <t>#3</t>
    <phoneticPr fontId="1" type="noConversion"/>
  </si>
  <si>
    <t>Atg1/Pgk1</t>
  </si>
  <si>
    <t>WT</t>
    <phoneticPr fontId="1" type="noConversion"/>
  </si>
  <si>
    <t>dhh1∆</t>
    <phoneticPr fontId="1" type="noConversion"/>
  </si>
  <si>
    <t>#2</t>
    <phoneticPr fontId="1" type="noConversion"/>
  </si>
  <si>
    <t>WT</t>
    <phoneticPr fontId="1" type="noConversion"/>
  </si>
  <si>
    <t>dhh1∆</t>
    <phoneticPr fontId="1" type="noConversion"/>
  </si>
  <si>
    <t>(percentage)</t>
    <phoneticPr fontId="1" type="noConversion"/>
  </si>
  <si>
    <t>ATG1</t>
  </si>
  <si>
    <t>ATG13</t>
  </si>
  <si>
    <t>dhh1∆</t>
    <phoneticPr fontId="1" type="noConversion"/>
  </si>
  <si>
    <t>Dhh1-AID; IAA</t>
    <phoneticPr fontId="1" type="noConversion"/>
  </si>
  <si>
    <t>WT; DMSO</t>
    <phoneticPr fontId="1" type="noConversion"/>
  </si>
  <si>
    <t>WT; IAA</t>
    <phoneticPr fontId="1" type="noConversion"/>
  </si>
  <si>
    <t>Dhh1-AID; DMSO</t>
    <phoneticPr fontId="1" type="noConversion"/>
  </si>
  <si>
    <t>average</t>
    <phoneticPr fontId="1" type="noConversion"/>
  </si>
  <si>
    <t>SD</t>
    <phoneticPr fontId="1" type="noConversion"/>
  </si>
  <si>
    <t>average</t>
  </si>
  <si>
    <t>SD</t>
  </si>
  <si>
    <t>p value</t>
  </si>
  <si>
    <t>3UTR</t>
  </si>
  <si>
    <t>ALG9</t>
    <phoneticPr fontId="1" type="noConversion"/>
  </si>
  <si>
    <t>ATG1 position</t>
    <phoneticPr fontId="1" type="noConversion"/>
  </si>
  <si>
    <t>p value (relative to position 800)</t>
    <phoneticPr fontId="1" type="noConversion"/>
  </si>
  <si>
    <t>3'UTR</t>
    <phoneticPr fontId="1" type="noConversion"/>
  </si>
  <si>
    <t>ATG13 position</t>
    <phoneticPr fontId="1" type="noConversion"/>
  </si>
  <si>
    <t>Average</t>
  </si>
  <si>
    <t>p value (relative to position 1000)</t>
    <phoneticPr fontId="1" type="noConversion"/>
  </si>
  <si>
    <t>HRAA</t>
    <phoneticPr fontId="1" type="noConversion"/>
  </si>
  <si>
    <t>Dhh1-PA</t>
    <phoneticPr fontId="1" type="noConversion"/>
  </si>
  <si>
    <t>#1</t>
    <phoneticPr fontId="1" type="noConversion"/>
  </si>
  <si>
    <t>#3</t>
    <phoneticPr fontId="1" type="noConversion"/>
  </si>
  <si>
    <t>ATG1 WT plasmid</t>
    <phoneticPr fontId="1" type="noConversion"/>
  </si>
  <si>
    <t>ATG1 mutant plasmid</t>
    <phoneticPr fontId="1" type="noConversion"/>
  </si>
  <si>
    <t>#1</t>
    <phoneticPr fontId="1" type="noConversion"/>
  </si>
  <si>
    <t>#3</t>
    <phoneticPr fontId="1" type="noConversion"/>
  </si>
  <si>
    <t>ATG13 WT plasmid</t>
    <phoneticPr fontId="1" type="noConversion"/>
  </si>
  <si>
    <t>ATG13 mutant plasmid</t>
    <phoneticPr fontId="1" type="noConversion"/>
  </si>
  <si>
    <t>Normalize to WT (%)</t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</si>
  <si>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+empty</t>
    </r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</si>
  <si>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+empty</t>
    </r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</si>
  <si>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+Dhh1-PA (WT)</t>
    </r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</si>
  <si>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+Dhh1-PA (DEAA,STAA)</t>
    </r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</si>
  <si>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+empty</t>
    </r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</si>
  <si>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+Dhh1-PA (WT)</t>
    </r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</si>
  <si>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+Dhh1-PA (DEAA,STAA)</t>
    </r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</si>
  <si>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+Dhh1-PA (DEAA,STAA)</t>
    </r>
    <phoneticPr fontId="1" type="noConversion"/>
  </si>
  <si>
    <t>(ALG9 values are the same to that in Fig 3B, because the experiments were done at the same qPCR plates.</t>
    <phoneticPr fontId="1" type="noConversion"/>
  </si>
  <si>
    <t>Average</t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</si>
  <si>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+Dhh1-PA (WT)</t>
    </r>
    <phoneticPr fontId="1" type="noConversion"/>
  </si>
  <si>
    <r>
      <rPr>
        <i/>
        <sz val="12"/>
        <color theme="1"/>
        <rFont val="Arial"/>
      </rPr>
      <t>dhh1∆</t>
    </r>
    <r>
      <rPr>
        <sz val="12"/>
        <color theme="1"/>
        <rFont val="Arial"/>
      </rPr>
      <t>+Dhh1-PA (DEAA,STAA)</t>
    </r>
    <phoneticPr fontId="1" type="noConversion"/>
  </si>
  <si>
    <t xml:space="preserve">Relative Atg1 protein level </t>
    <phoneticPr fontId="1" type="noConversion"/>
  </si>
  <si>
    <t xml:space="preserve">Relative Atg13 protein level </t>
    <phoneticPr fontId="1" type="noConversion"/>
  </si>
  <si>
    <t>eap1∆</t>
    <phoneticPr fontId="1" type="noConversion"/>
  </si>
  <si>
    <t>SD-N 6 h+DMSO</t>
    <phoneticPr fontId="1" type="noConversion"/>
  </si>
  <si>
    <t>SD-N 6 h+IAA</t>
    <phoneticPr fontId="1" type="noConversion"/>
  </si>
  <si>
    <t>Eap1-AID</t>
    <phoneticPr fontId="1" type="noConversion"/>
  </si>
  <si>
    <r>
      <rPr>
        <i/>
        <sz val="12"/>
        <color theme="1"/>
        <rFont val="Arial"/>
      </rPr>
      <t>eap1∆</t>
    </r>
    <r>
      <rPr>
        <sz val="12"/>
        <color theme="1"/>
        <rFont val="Arial"/>
      </rPr>
      <t xml:space="preserve"> 1 d</t>
    </r>
    <phoneticPr fontId="1" type="noConversion"/>
  </si>
  <si>
    <r>
      <rPr>
        <i/>
        <sz val="12"/>
        <color theme="1"/>
        <rFont val="Arial"/>
      </rPr>
      <t>eap1∆</t>
    </r>
    <r>
      <rPr>
        <sz val="12"/>
        <color theme="1"/>
        <rFont val="Arial"/>
      </rPr>
      <t xml:space="preserve"> 3 d</t>
    </r>
    <phoneticPr fontId="1" type="noConversion"/>
  </si>
  <si>
    <t>Eap1-GFP</t>
    <phoneticPr fontId="1" type="noConversion"/>
  </si>
  <si>
    <t>1-271</t>
    <phoneticPr fontId="1" type="noConversion"/>
  </si>
  <si>
    <t>1-441</t>
    <phoneticPr fontId="1" type="noConversion"/>
  </si>
  <si>
    <t>p Value</t>
    <phoneticPr fontId="1" type="noConversion"/>
  </si>
  <si>
    <t>Relative Atg1 protein level</t>
    <phoneticPr fontId="1" type="noConversion"/>
  </si>
  <si>
    <t>Relative Atg13 protein level</t>
    <phoneticPr fontId="1" type="noConversion"/>
  </si>
  <si>
    <t>Free GFP/Pgk1</t>
    <phoneticPr fontId="1" type="noConversion"/>
  </si>
  <si>
    <t>Relative mRNA level</t>
    <phoneticPr fontId="1" type="noConversion"/>
  </si>
  <si>
    <t>Relative Atg1 protein level</t>
    <phoneticPr fontId="1" type="noConversion"/>
  </si>
  <si>
    <t>Relative mRNA level</t>
    <phoneticPr fontId="1" type="noConversion"/>
  </si>
  <si>
    <t>#1</t>
  </si>
  <si>
    <t>#2</t>
  </si>
  <si>
    <t>#3</t>
  </si>
  <si>
    <t>ATG2</t>
  </si>
  <si>
    <t>ATG3</t>
  </si>
  <si>
    <t>ATG4</t>
  </si>
  <si>
    <t>ATG5</t>
  </si>
  <si>
    <t>ATG6</t>
  </si>
  <si>
    <t>ATG7</t>
  </si>
  <si>
    <t>ATG8</t>
  </si>
  <si>
    <t>ATG9</t>
  </si>
  <si>
    <t>ATG10</t>
  </si>
  <si>
    <t>ATG12</t>
  </si>
  <si>
    <t>ATG14</t>
  </si>
  <si>
    <t>ATG16</t>
  </si>
  <si>
    <t>ATG17</t>
  </si>
  <si>
    <t>ATG18</t>
  </si>
  <si>
    <t>ATG29</t>
  </si>
  <si>
    <t>ATG31</t>
  </si>
  <si>
    <t>ALG9</t>
  </si>
  <si>
    <t>3'UTR</t>
    <phoneticPr fontId="1" type="noConversion"/>
  </si>
  <si>
    <t>p value (relative to ALG9)</t>
    <phoneticPr fontId="1" type="noConversion"/>
  </si>
  <si>
    <t>Relative mRNA fragment enrichment</t>
    <phoneticPr fontId="1" type="noConversion"/>
  </si>
  <si>
    <t>#4</t>
  </si>
  <si>
    <t>#5</t>
  </si>
  <si>
    <t>SE</t>
  </si>
  <si>
    <t>P-value (relative to 0 h)</t>
  </si>
  <si>
    <t>0h</t>
  </si>
  <si>
    <t>8h</t>
  </si>
  <si>
    <t>24h</t>
  </si>
  <si>
    <t>DDX6KO</t>
  </si>
  <si>
    <t>0 h</t>
  </si>
  <si>
    <t>8 h</t>
  </si>
  <si>
    <t>24 h</t>
  </si>
  <si>
    <t>Relative ATG16L1 protein level</t>
    <phoneticPr fontId="1" type="noConversion"/>
  </si>
  <si>
    <t>Relative ATG16L1 mRNA level</t>
    <phoneticPr fontId="1" type="noConversion"/>
  </si>
  <si>
    <t>P-value</t>
  </si>
  <si>
    <t>WT 0h</t>
  </si>
  <si>
    <t>protein</t>
  </si>
  <si>
    <t>DDX6KO 0h</t>
  </si>
  <si>
    <t>mRNA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</si>
</sst>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7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2"/>
      <color theme="1"/>
      <name val="Arial"/>
    </font>
    <font>
      <i/>
      <sz val="12"/>
      <color theme="1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4" fillId="0" borderId="0" xfId="0" applyFont="1"/>
    <xf numFmtId="0" fontId="5" fillId="0" borderId="0" xfId="0" applyFont="1"/>
    <xf numFmtId="176" fontId="4" fillId="0" borderId="0" xfId="0" applyNumberFormat="1" applyFont="1"/>
    <xf numFmtId="2" fontId="4" fillId="0" borderId="0" xfId="0" applyNumberFormat="1" applyFont="1"/>
    <xf numFmtId="11" fontId="4" fillId="0" borderId="0" xfId="0" applyNumberFormat="1" applyFont="1"/>
    <xf numFmtId="0" fontId="6" fillId="0" borderId="0" xfId="0" applyFont="1"/>
  </cellXfs>
  <cellStyles count="301">
    <cellStyle name="普通" xfId="0" builtinId="0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访问过的超链接" xfId="112" builtinId="9" hidden="1"/>
    <cellStyle name="访问过的超链接" xfId="114" builtinId="9" hidden="1"/>
    <cellStyle name="访问过的超链接" xfId="116" builtinId="9" hidden="1"/>
    <cellStyle name="访问过的超链接" xfId="118" builtinId="9" hidden="1"/>
    <cellStyle name="访问过的超链接" xfId="120" builtinId="9" hidden="1"/>
    <cellStyle name="访问过的超链接" xfId="122" builtinId="9" hidden="1"/>
    <cellStyle name="访问过的超链接" xfId="124" builtinId="9" hidden="1"/>
    <cellStyle name="访问过的超链接" xfId="126" builtinId="9" hidden="1"/>
    <cellStyle name="访问过的超链接" xfId="128" builtinId="9" hidden="1"/>
    <cellStyle name="访问过的超链接" xfId="130" builtinId="9" hidden="1"/>
    <cellStyle name="访问过的超链接" xfId="132" builtinId="9" hidden="1"/>
    <cellStyle name="访问过的超链接" xfId="134" builtinId="9" hidden="1"/>
    <cellStyle name="访问过的超链接" xfId="136" builtinId="9" hidden="1"/>
    <cellStyle name="访问过的超链接" xfId="138" builtinId="9" hidden="1"/>
    <cellStyle name="访问过的超链接" xfId="140" builtinId="9" hidden="1"/>
    <cellStyle name="访问过的超链接" xfId="142" builtinId="9" hidden="1"/>
    <cellStyle name="访问过的超链接" xfId="144" builtinId="9" hidden="1"/>
    <cellStyle name="访问过的超链接" xfId="146" builtinId="9" hidden="1"/>
    <cellStyle name="访问过的超链接" xfId="148" builtinId="9" hidden="1"/>
    <cellStyle name="访问过的超链接" xfId="150" builtinId="9" hidden="1"/>
    <cellStyle name="访问过的超链接" xfId="152" builtinId="9" hidden="1"/>
    <cellStyle name="访问过的超链接" xfId="154" builtinId="9" hidden="1"/>
    <cellStyle name="访问过的超链接" xfId="156" builtinId="9" hidden="1"/>
    <cellStyle name="访问过的超链接" xfId="158" builtinId="9" hidden="1"/>
    <cellStyle name="访问过的超链接" xfId="160" builtinId="9" hidden="1"/>
    <cellStyle name="访问过的超链接" xfId="162" builtinId="9" hidden="1"/>
    <cellStyle name="访问过的超链接" xfId="164" builtinId="9" hidden="1"/>
    <cellStyle name="访问过的超链接" xfId="166" builtinId="9" hidden="1"/>
    <cellStyle name="访问过的超链接" xfId="168" builtinId="9" hidden="1"/>
    <cellStyle name="访问过的超链接" xfId="170" builtinId="9" hidden="1"/>
    <cellStyle name="访问过的超链接" xfId="172" builtinId="9" hidden="1"/>
    <cellStyle name="访问过的超链接" xfId="174" builtinId="9" hidden="1"/>
    <cellStyle name="访问过的超链接" xfId="176" builtinId="9" hidden="1"/>
    <cellStyle name="访问过的超链接" xfId="178" builtinId="9" hidden="1"/>
    <cellStyle name="访问过的超链接" xfId="180" builtinId="9" hidden="1"/>
    <cellStyle name="访问过的超链接" xfId="182" builtinId="9" hidden="1"/>
    <cellStyle name="访问过的超链接" xfId="184" builtinId="9" hidden="1"/>
    <cellStyle name="访问过的超链接" xfId="186" builtinId="9" hidden="1"/>
    <cellStyle name="访问过的超链接" xfId="188" builtinId="9" hidden="1"/>
    <cellStyle name="访问过的超链接" xfId="190" builtinId="9" hidden="1"/>
    <cellStyle name="访问过的超链接" xfId="192" builtinId="9" hidden="1"/>
    <cellStyle name="访问过的超链接" xfId="194" builtinId="9" hidden="1"/>
    <cellStyle name="访问过的超链接" xfId="196" builtinId="9" hidden="1"/>
    <cellStyle name="访问过的超链接" xfId="198" builtinId="9" hidden="1"/>
    <cellStyle name="访问过的超链接" xfId="200" builtinId="9" hidden="1"/>
    <cellStyle name="访问过的超链接" xfId="202" builtinId="9" hidden="1"/>
    <cellStyle name="访问过的超链接" xfId="204" builtinId="9" hidden="1"/>
    <cellStyle name="访问过的超链接" xfId="206" builtinId="9" hidden="1"/>
    <cellStyle name="访问过的超链接" xfId="208" builtinId="9" hidden="1"/>
    <cellStyle name="访问过的超链接" xfId="210" builtinId="9" hidden="1"/>
    <cellStyle name="访问过的超链接" xfId="212" builtinId="9" hidden="1"/>
    <cellStyle name="访问过的超链接" xfId="214" builtinId="9" hidden="1"/>
    <cellStyle name="访问过的超链接" xfId="216" builtinId="9" hidden="1"/>
    <cellStyle name="访问过的超链接" xfId="218" builtinId="9" hidden="1"/>
    <cellStyle name="访问过的超链接" xfId="220" builtinId="9" hidden="1"/>
    <cellStyle name="访问过的超链接" xfId="222" builtinId="9" hidden="1"/>
    <cellStyle name="访问过的超链接" xfId="224" builtinId="9" hidden="1"/>
    <cellStyle name="访问过的超链接" xfId="226" builtinId="9" hidden="1"/>
    <cellStyle name="访问过的超链接" xfId="228" builtinId="9" hidden="1"/>
    <cellStyle name="访问过的超链接" xfId="230" builtinId="9" hidden="1"/>
    <cellStyle name="访问过的超链接" xfId="232" builtinId="9" hidden="1"/>
    <cellStyle name="访问过的超链接" xfId="234" builtinId="9" hidden="1"/>
    <cellStyle name="访问过的超链接" xfId="236" builtinId="9" hidden="1"/>
    <cellStyle name="访问过的超链接" xfId="238" builtinId="9" hidden="1"/>
    <cellStyle name="访问过的超链接" xfId="240" builtinId="9" hidden="1"/>
    <cellStyle name="访问过的超链接" xfId="242" builtinId="9" hidden="1"/>
    <cellStyle name="访问过的超链接" xfId="244" builtinId="9" hidden="1"/>
    <cellStyle name="访问过的超链接" xfId="246" builtinId="9" hidden="1"/>
    <cellStyle name="访问过的超链接" xfId="248" builtinId="9" hidden="1"/>
    <cellStyle name="访问过的超链接" xfId="250" builtinId="9" hidden="1"/>
    <cellStyle name="访问过的超链接" xfId="252" builtinId="9" hidden="1"/>
    <cellStyle name="访问过的超链接" xfId="254" builtinId="9" hidden="1"/>
    <cellStyle name="访问过的超链接" xfId="256" builtinId="9" hidden="1"/>
    <cellStyle name="访问过的超链接" xfId="258" builtinId="9" hidden="1"/>
    <cellStyle name="访问过的超链接" xfId="260" builtinId="9" hidden="1"/>
    <cellStyle name="访问过的超链接" xfId="262" builtinId="9" hidden="1"/>
    <cellStyle name="访问过的超链接" xfId="264" builtinId="9" hidden="1"/>
    <cellStyle name="访问过的超链接" xfId="266" builtinId="9" hidden="1"/>
    <cellStyle name="访问过的超链接" xfId="268" builtinId="9" hidden="1"/>
    <cellStyle name="访问过的超链接" xfId="270" builtinId="9" hidden="1"/>
    <cellStyle name="访问过的超链接" xfId="272" builtinId="9" hidden="1"/>
    <cellStyle name="访问过的超链接" xfId="274" builtinId="9" hidden="1"/>
    <cellStyle name="访问过的超链接" xfId="276" builtinId="9" hidden="1"/>
    <cellStyle name="访问过的超链接" xfId="278" builtinId="9" hidden="1"/>
    <cellStyle name="访问过的超链接" xfId="280" builtinId="9" hidden="1"/>
    <cellStyle name="访问过的超链接" xfId="282" builtinId="9" hidden="1"/>
    <cellStyle name="访问过的超链接" xfId="284" builtinId="9" hidden="1"/>
    <cellStyle name="访问过的超链接" xfId="286" builtinId="9" hidden="1"/>
    <cellStyle name="访问过的超链接" xfId="288" builtinId="9" hidden="1"/>
    <cellStyle name="访问过的超链接" xfId="290" builtinId="9" hidden="1"/>
    <cellStyle name="访问过的超链接" xfId="292" builtinId="9" hidden="1"/>
    <cellStyle name="访问过的超链接" xfId="294" builtinId="9" hidden="1"/>
    <cellStyle name="访问过的超链接" xfId="296" builtinId="9" hidden="1"/>
    <cellStyle name="访问过的超链接" xfId="298" builtinId="9" hidden="1"/>
    <cellStyle name="访问过的超链接" xfId="300" builtinId="9" hidden="1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G29" sqref="G29"/>
    </sheetView>
  </sheetViews>
  <sheetFormatPr baseColWidth="10" defaultRowHeight="15" x14ac:dyDescent="0"/>
  <sheetData>
    <row r="1" spans="1:11">
      <c r="A1" s="1"/>
      <c r="B1" s="1"/>
      <c r="C1" s="1" t="s">
        <v>7</v>
      </c>
      <c r="D1" s="1"/>
      <c r="E1" s="1"/>
      <c r="F1" s="1"/>
      <c r="G1" s="1"/>
      <c r="H1" s="1"/>
      <c r="I1" s="1"/>
      <c r="J1" s="1"/>
    </row>
    <row r="2" spans="1:11">
      <c r="A2" s="1"/>
      <c r="B2" s="1"/>
      <c r="C2" s="1" t="s">
        <v>4</v>
      </c>
      <c r="D2" s="1" t="s">
        <v>5</v>
      </c>
      <c r="E2" s="1" t="s">
        <v>6</v>
      </c>
      <c r="F2" s="1"/>
      <c r="G2" s="1" t="s">
        <v>8</v>
      </c>
      <c r="H2" s="1" t="s">
        <v>9</v>
      </c>
      <c r="I2" s="1" t="s">
        <v>10</v>
      </c>
      <c r="J2" s="1"/>
    </row>
    <row r="3" spans="1:11">
      <c r="A3" s="1"/>
      <c r="B3" s="1" t="s">
        <v>0</v>
      </c>
      <c r="C3" s="1">
        <v>0.42151718100000002</v>
      </c>
      <c r="D3" s="1">
        <v>0.50796108299999998</v>
      </c>
      <c r="E3" s="1">
        <v>0.34494502500000002</v>
      </c>
      <c r="F3" s="1"/>
      <c r="G3" s="1">
        <v>0.424807763</v>
      </c>
      <c r="H3" s="1">
        <v>8.1557830999999997E-2</v>
      </c>
      <c r="I3" s="1"/>
      <c r="J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1" t="s">
        <v>1</v>
      </c>
      <c r="C5" s="1">
        <v>0.41189858499999998</v>
      </c>
      <c r="D5" s="1">
        <v>0.49433157799999999</v>
      </c>
      <c r="E5" s="1">
        <v>0.32303829299999998</v>
      </c>
      <c r="F5" s="1"/>
      <c r="G5" s="1">
        <v>0.40975615199999998</v>
      </c>
      <c r="H5" s="1">
        <v>8.5666738000000006E-2</v>
      </c>
      <c r="I5" s="1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>
      <c r="A7" s="1"/>
      <c r="B7" s="1" t="s">
        <v>2</v>
      </c>
      <c r="C7" s="1">
        <v>8.2138081000000002E-2</v>
      </c>
      <c r="D7" s="1">
        <v>0.15302304</v>
      </c>
      <c r="E7" s="1">
        <v>0.11140074599999999</v>
      </c>
      <c r="F7" s="1"/>
      <c r="G7" s="1">
        <v>0.115520622</v>
      </c>
      <c r="H7" s="1">
        <v>3.5621614000000003E-2</v>
      </c>
      <c r="I7" s="1">
        <f>_xlfn.T.TEST(C3:E3,C7:E7,2,2)</f>
        <v>3.837156209306942E-3</v>
      </c>
      <c r="J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>
      <c r="A9" s="1"/>
      <c r="B9" s="1" t="s">
        <v>3</v>
      </c>
      <c r="C9" s="1">
        <v>4.9295393999999999E-2</v>
      </c>
      <c r="D9" s="1">
        <v>0.13595222000000001</v>
      </c>
      <c r="E9" s="1">
        <v>7.0259380999999996E-2</v>
      </c>
      <c r="F9" s="1"/>
      <c r="G9" s="1">
        <v>8.5168997999999996E-2</v>
      </c>
      <c r="H9" s="1">
        <v>4.5211435000000001E-2</v>
      </c>
      <c r="I9" s="1">
        <f>_xlfn.T.TEST(C5:E5,C9:E9,2,2)</f>
        <v>4.383748668666752E-3</v>
      </c>
      <c r="J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3" workbookViewId="0">
      <selection activeCell="I30" sqref="I30"/>
    </sheetView>
  </sheetViews>
  <sheetFormatPr baseColWidth="10" defaultRowHeight="15" x14ac:dyDescent="0"/>
  <cols>
    <col min="3" max="3" width="11.1640625" customWidth="1"/>
    <col min="4" max="4" width="17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 t="s">
        <v>56</v>
      </c>
      <c r="C2" s="1" t="s">
        <v>28</v>
      </c>
      <c r="D2" s="1" t="s">
        <v>12</v>
      </c>
      <c r="E2" s="1"/>
      <c r="F2" s="1"/>
      <c r="G2" s="1" t="s">
        <v>44</v>
      </c>
      <c r="H2" s="1" t="s">
        <v>45</v>
      </c>
      <c r="I2" s="1"/>
      <c r="J2" s="1" t="s">
        <v>46</v>
      </c>
      <c r="K2" s="1"/>
      <c r="L2" s="1"/>
      <c r="M2" s="1"/>
      <c r="N2" s="1"/>
    </row>
    <row r="3" spans="1:14">
      <c r="A3" s="1" t="s">
        <v>57</v>
      </c>
      <c r="B3" s="1" t="s">
        <v>29</v>
      </c>
      <c r="C3" s="1">
        <v>0.76239445256851779</v>
      </c>
      <c r="D3" s="1">
        <v>1</v>
      </c>
      <c r="E3" s="1"/>
      <c r="F3" s="1" t="s">
        <v>29</v>
      </c>
      <c r="G3" s="1">
        <v>1</v>
      </c>
      <c r="H3" s="1">
        <v>0</v>
      </c>
      <c r="I3" s="1"/>
      <c r="J3" s="1"/>
      <c r="K3" s="1"/>
      <c r="L3" s="1"/>
      <c r="M3" s="1"/>
      <c r="N3" s="1"/>
    </row>
    <row r="4" spans="1:14">
      <c r="A4" s="1"/>
      <c r="B4" s="1" t="s">
        <v>55</v>
      </c>
      <c r="C4" s="1">
        <v>0.36849154528712535</v>
      </c>
      <c r="D4" s="1">
        <v>0.48333450492152991</v>
      </c>
      <c r="E4" s="1"/>
      <c r="F4" s="1" t="s">
        <v>55</v>
      </c>
      <c r="G4" s="1">
        <v>0.41148681744676568</v>
      </c>
      <c r="H4" s="1">
        <v>6.3041835367203411E-2</v>
      </c>
      <c r="I4" s="1"/>
      <c r="J4" s="1">
        <v>8.5586529514623965E-5</v>
      </c>
      <c r="K4" s="1"/>
      <c r="L4" s="1"/>
      <c r="M4" s="1"/>
      <c r="N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1" t="s">
        <v>18</v>
      </c>
      <c r="B7" s="1" t="s">
        <v>29</v>
      </c>
      <c r="C7" s="1">
        <v>7.2581521739130466</v>
      </c>
      <c r="D7" s="1">
        <v>1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1"/>
      <c r="B8" s="1" t="s">
        <v>55</v>
      </c>
      <c r="C8" s="1">
        <v>2.6523364485981311</v>
      </c>
      <c r="D8" s="1">
        <v>0.3654286084178629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" t="s">
        <v>27</v>
      </c>
      <c r="B11" s="1" t="s">
        <v>29</v>
      </c>
      <c r="C11" s="1">
        <v>1.4403234923257537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/>
      <c r="B12" s="1" t="s">
        <v>55</v>
      </c>
      <c r="C12" s="1">
        <v>0.55552893829053274</v>
      </c>
      <c r="D12" s="1">
        <v>0.38569733900090436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D15" sqref="D15"/>
    </sheetView>
  </sheetViews>
  <sheetFormatPr baseColWidth="10" defaultRowHeight="15" x14ac:dyDescent="0"/>
  <cols>
    <col min="2" max="2" width="16" customWidth="1"/>
    <col min="3" max="3" width="14.83203125" customWidth="1"/>
    <col min="4" max="4" width="17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 t="s">
        <v>56</v>
      </c>
      <c r="C2" s="1" t="s">
        <v>92</v>
      </c>
      <c r="D2" s="1" t="s">
        <v>12</v>
      </c>
      <c r="E2" s="1"/>
      <c r="F2" s="1"/>
      <c r="G2" s="1"/>
      <c r="H2" s="1" t="s">
        <v>44</v>
      </c>
      <c r="I2" s="1" t="s">
        <v>45</v>
      </c>
      <c r="J2" s="1"/>
      <c r="K2" s="1" t="s">
        <v>46</v>
      </c>
      <c r="L2" s="1"/>
      <c r="M2" s="1"/>
      <c r="N2" s="1"/>
      <c r="O2" s="1"/>
    </row>
    <row r="3" spans="1:15">
      <c r="A3" s="1" t="s">
        <v>26</v>
      </c>
      <c r="B3" s="1" t="s">
        <v>29</v>
      </c>
      <c r="C3" s="1">
        <v>2.7361899845121309</v>
      </c>
      <c r="D3" s="1">
        <v>1</v>
      </c>
      <c r="E3" s="1"/>
      <c r="F3" s="1"/>
      <c r="G3" s="1" t="s">
        <v>29</v>
      </c>
      <c r="H3" s="1">
        <v>1</v>
      </c>
      <c r="I3" s="1">
        <v>0</v>
      </c>
      <c r="J3" s="1"/>
      <c r="K3" s="1"/>
      <c r="L3" s="1"/>
      <c r="M3" s="1"/>
      <c r="N3" s="1"/>
      <c r="O3" s="1"/>
    </row>
    <row r="4" spans="1:15">
      <c r="A4" s="1"/>
      <c r="B4" s="1" t="s">
        <v>55</v>
      </c>
      <c r="C4" s="1">
        <v>0.78865979381443119</v>
      </c>
      <c r="D4" s="1">
        <v>0.28823283407897243</v>
      </c>
      <c r="E4" s="1"/>
      <c r="F4" s="1"/>
      <c r="G4" s="1" t="s">
        <v>55</v>
      </c>
      <c r="H4" s="1">
        <v>0.34589062446371671</v>
      </c>
      <c r="I4" s="1">
        <v>6.1100367087332873E-2</v>
      </c>
      <c r="J4" s="1"/>
      <c r="K4" s="1">
        <v>4.9786111568349361E-5</v>
      </c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 t="s">
        <v>31</v>
      </c>
      <c r="B7" s="1" t="s">
        <v>29</v>
      </c>
      <c r="C7" s="1">
        <v>1.4691322492444965</v>
      </c>
      <c r="D7" s="1">
        <v>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 t="s">
        <v>55</v>
      </c>
      <c r="C8" s="1">
        <v>0.4987803128138904</v>
      </c>
      <c r="D8" s="1">
        <v>0.3395067483341877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 t="s">
        <v>58</v>
      </c>
      <c r="B11" s="1" t="s">
        <v>29</v>
      </c>
      <c r="C11" s="1">
        <v>5.7448364888123971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 t="s">
        <v>55</v>
      </c>
      <c r="C12" s="1">
        <v>2.3549939831528173</v>
      </c>
      <c r="D12" s="1">
        <v>0.40993229097798989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E31" sqref="E31"/>
    </sheetView>
  </sheetViews>
  <sheetFormatPr baseColWidth="10" defaultRowHeight="15" x14ac:dyDescent="0"/>
  <cols>
    <col min="1" max="1" width="21.6640625" customWidth="1"/>
    <col min="3" max="3" width="17.5" customWidth="1"/>
    <col min="4" max="4" width="16.6640625" customWidth="1"/>
    <col min="7" max="7" width="21.6640625" customWidth="1"/>
  </cols>
  <sheetData>
    <row r="1" spans="1:17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 t="s">
        <v>28</v>
      </c>
      <c r="D2" s="1" t="s">
        <v>12</v>
      </c>
      <c r="E2" s="1"/>
      <c r="F2" s="1"/>
      <c r="G2" s="1"/>
      <c r="H2" s="1" t="s">
        <v>44</v>
      </c>
      <c r="I2" s="1" t="s">
        <v>45</v>
      </c>
      <c r="J2" s="1"/>
      <c r="K2" s="1" t="s">
        <v>46</v>
      </c>
      <c r="L2" s="1"/>
      <c r="M2" s="1"/>
      <c r="N2" s="1"/>
      <c r="O2" s="1"/>
      <c r="P2" s="1"/>
      <c r="Q2" s="1"/>
    </row>
    <row r="3" spans="1:17">
      <c r="A3" s="1" t="s">
        <v>59</v>
      </c>
      <c r="B3" s="1" t="s">
        <v>29</v>
      </c>
      <c r="C3" s="1">
        <v>1.858173077</v>
      </c>
      <c r="D3" s="1">
        <v>1</v>
      </c>
      <c r="F3" s="1"/>
      <c r="G3" s="1" t="s">
        <v>59</v>
      </c>
      <c r="H3" s="1">
        <v>1</v>
      </c>
      <c r="I3" s="1">
        <v>0</v>
      </c>
      <c r="J3" s="1"/>
      <c r="K3" s="1"/>
      <c r="L3" s="1"/>
      <c r="M3" s="1"/>
      <c r="N3" s="1"/>
      <c r="O3" s="1"/>
      <c r="P3" s="1"/>
      <c r="Q3" s="1"/>
    </row>
    <row r="4" spans="1:17">
      <c r="A4" s="1" t="s">
        <v>59</v>
      </c>
      <c r="B4" s="2" t="s">
        <v>33</v>
      </c>
      <c r="C4" s="1">
        <v>0.58957147499999996</v>
      </c>
      <c r="D4" s="1">
        <v>0.31728555400000003</v>
      </c>
      <c r="F4" s="1"/>
      <c r="G4" s="1" t="s">
        <v>59</v>
      </c>
      <c r="H4" s="1">
        <v>0.31170819100000002</v>
      </c>
      <c r="I4" s="1">
        <v>4.4537120999999999E-2</v>
      </c>
      <c r="J4" s="1"/>
      <c r="K4" s="5">
        <v>1.1600000000000001E-5</v>
      </c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 t="s">
        <v>60</v>
      </c>
      <c r="B6" s="1" t="s">
        <v>29</v>
      </c>
      <c r="C6" s="1">
        <v>0.40101059700000002</v>
      </c>
      <c r="D6" s="1">
        <v>1</v>
      </c>
      <c r="F6" s="1"/>
      <c r="G6" s="1" t="s">
        <v>60</v>
      </c>
      <c r="H6" s="1">
        <v>1</v>
      </c>
      <c r="I6" s="1">
        <v>0</v>
      </c>
      <c r="J6" s="1"/>
      <c r="K6" s="1"/>
      <c r="L6" s="1"/>
      <c r="M6" s="1"/>
      <c r="N6" s="1"/>
      <c r="O6" s="1"/>
      <c r="P6" s="1"/>
      <c r="Q6" s="1"/>
    </row>
    <row r="7" spans="1:17">
      <c r="A7" s="1" t="s">
        <v>60</v>
      </c>
      <c r="B7" s="2" t="s">
        <v>33</v>
      </c>
      <c r="C7" s="1">
        <v>0.32408988500000002</v>
      </c>
      <c r="D7" s="1">
        <v>0.80818284399999996</v>
      </c>
      <c r="F7" s="1"/>
      <c r="G7" s="1" t="s">
        <v>60</v>
      </c>
      <c r="H7" s="1">
        <v>0.86497771599999995</v>
      </c>
      <c r="I7" s="1">
        <v>7.1528254999999999E-2</v>
      </c>
      <c r="J7" s="1"/>
      <c r="K7" s="1">
        <v>8.2179026000000002E-2</v>
      </c>
      <c r="L7" s="1"/>
      <c r="M7" s="1"/>
      <c r="N7" s="1"/>
      <c r="O7" s="1"/>
      <c r="P7" s="1"/>
      <c r="Q7" s="1"/>
    </row>
    <row r="8" spans="1:17">
      <c r="A8" s="1"/>
      <c r="B8" s="1"/>
      <c r="C8" s="1"/>
      <c r="D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18</v>
      </c>
      <c r="B10" s="1"/>
      <c r="C10" s="1"/>
      <c r="D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 t="s">
        <v>59</v>
      </c>
      <c r="B11" s="1" t="s">
        <v>29</v>
      </c>
      <c r="C11" s="1">
        <v>1.6230512989999999</v>
      </c>
      <c r="D11" s="1">
        <v>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 t="s">
        <v>59</v>
      </c>
      <c r="B12" s="2" t="s">
        <v>33</v>
      </c>
      <c r="C12" s="1">
        <v>0.57325187899999996</v>
      </c>
      <c r="D12" s="1">
        <v>0.35319393700000001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 t="s">
        <v>60</v>
      </c>
      <c r="B14" s="1" t="s">
        <v>29</v>
      </c>
      <c r="C14" s="1">
        <v>0.48528939799999998</v>
      </c>
      <c r="D14" s="1">
        <v>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 t="s">
        <v>60</v>
      </c>
      <c r="B15" s="2" t="s">
        <v>33</v>
      </c>
      <c r="C15" s="1">
        <v>0.40834290099999998</v>
      </c>
      <c r="D15" s="1">
        <v>0.84144204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 t="s">
        <v>62</v>
      </c>
      <c r="B18" s="1"/>
      <c r="C18" s="1"/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 t="s">
        <v>59</v>
      </c>
      <c r="B19" s="1" t="s">
        <v>29</v>
      </c>
      <c r="C19" s="1">
        <v>3.2328751429999998</v>
      </c>
      <c r="D19" s="1">
        <v>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 t="s">
        <v>59</v>
      </c>
      <c r="B20" s="2" t="s">
        <v>33</v>
      </c>
      <c r="C20" s="1">
        <v>0.85556450699999997</v>
      </c>
      <c r="D20" s="1">
        <v>0.26464508199999998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 t="s">
        <v>60</v>
      </c>
      <c r="B22" s="1" t="s">
        <v>29</v>
      </c>
      <c r="C22" s="1">
        <v>4.5668246449999996</v>
      </c>
      <c r="D22" s="1"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 t="s">
        <v>60</v>
      </c>
      <c r="B23" s="2" t="s">
        <v>33</v>
      </c>
      <c r="C23" s="1">
        <v>4.3170570770000003</v>
      </c>
      <c r="D23" s="1">
        <v>0.94530826400000001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E11" sqref="E11"/>
    </sheetView>
  </sheetViews>
  <sheetFormatPr baseColWidth="10" defaultRowHeight="15" x14ac:dyDescent="0"/>
  <cols>
    <col min="1" max="1" width="21.6640625" customWidth="1"/>
    <col min="3" max="3" width="25.6640625" customWidth="1"/>
    <col min="6" max="6" width="21.83203125" customWidth="1"/>
    <col min="10" max="10" width="14.5" bestFit="1" customWidth="1"/>
  </cols>
  <sheetData>
    <row r="1" spans="1:14">
      <c r="A1" s="1" t="s">
        <v>61</v>
      </c>
      <c r="B1" s="1"/>
      <c r="C1" s="1" t="s">
        <v>91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 t="s">
        <v>65</v>
      </c>
      <c r="D2" s="1"/>
      <c r="E2" s="1"/>
      <c r="F2" s="1"/>
      <c r="G2" s="1" t="s">
        <v>44</v>
      </c>
      <c r="H2" s="1" t="s">
        <v>45</v>
      </c>
      <c r="I2" s="1"/>
      <c r="J2" s="1" t="s">
        <v>46</v>
      </c>
      <c r="K2" s="1"/>
      <c r="L2" s="1"/>
      <c r="M2" s="1"/>
      <c r="N2" s="1"/>
    </row>
    <row r="3" spans="1:14">
      <c r="A3" s="1" t="s">
        <v>63</v>
      </c>
      <c r="B3" s="1" t="s">
        <v>29</v>
      </c>
      <c r="C3" s="1">
        <v>100</v>
      </c>
      <c r="D3" s="1"/>
      <c r="E3" s="1"/>
      <c r="F3" s="1" t="s">
        <v>63</v>
      </c>
      <c r="G3" s="1">
        <v>100</v>
      </c>
      <c r="H3" s="1">
        <v>0</v>
      </c>
      <c r="I3" s="1"/>
      <c r="J3" s="1"/>
      <c r="K3" s="1"/>
      <c r="L3" s="1"/>
      <c r="M3" s="1"/>
      <c r="N3" s="1"/>
    </row>
    <row r="4" spans="1:14">
      <c r="A4" s="1" t="s">
        <v>63</v>
      </c>
      <c r="B4" s="2" t="s">
        <v>33</v>
      </c>
      <c r="C4" s="1">
        <v>53.112000000000002</v>
      </c>
      <c r="D4" s="1"/>
      <c r="E4" s="1"/>
      <c r="F4" s="1" t="s">
        <v>63</v>
      </c>
      <c r="G4" s="1">
        <f>AVERAGE(C4,C12,C20)</f>
        <v>56.291333333333334</v>
      </c>
      <c r="H4" s="1">
        <f>STDEV(C4,C12,C20)</f>
        <v>4.5648659710152844</v>
      </c>
      <c r="I4" s="1"/>
      <c r="J4" s="1">
        <v>7.7427740161405489E-5</v>
      </c>
      <c r="K4" s="1"/>
      <c r="M4" s="1"/>
      <c r="N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1"/>
      <c r="N5" s="1"/>
    </row>
    <row r="6" spans="1:14">
      <c r="A6" s="1" t="s">
        <v>64</v>
      </c>
      <c r="B6" s="1" t="s">
        <v>29</v>
      </c>
      <c r="C6" s="1">
        <v>100</v>
      </c>
      <c r="D6" s="1"/>
      <c r="E6" s="1"/>
      <c r="F6" s="1" t="s">
        <v>64</v>
      </c>
      <c r="G6" s="1">
        <v>100</v>
      </c>
      <c r="H6" s="1">
        <v>0</v>
      </c>
      <c r="I6" s="1"/>
      <c r="J6" s="1"/>
      <c r="K6" s="1"/>
      <c r="M6" s="1"/>
      <c r="N6" s="1"/>
    </row>
    <row r="7" spans="1:14">
      <c r="A7" s="1" t="s">
        <v>64</v>
      </c>
      <c r="B7" s="2" t="s">
        <v>33</v>
      </c>
      <c r="C7" s="1">
        <v>56.26</v>
      </c>
      <c r="D7" s="1"/>
      <c r="E7" s="1"/>
      <c r="F7" s="1" t="s">
        <v>64</v>
      </c>
      <c r="G7" s="1">
        <f>AVERAGE(C7,C15,C23)</f>
        <v>84.816666666666663</v>
      </c>
      <c r="H7" s="1">
        <f>STDEV(C7,C15,C23)</f>
        <v>26.251484402474002</v>
      </c>
      <c r="I7" s="1"/>
      <c r="J7" s="1">
        <v>0.37313593406282203</v>
      </c>
      <c r="K7" s="1"/>
      <c r="M7" s="1"/>
      <c r="N7" s="1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" t="s">
        <v>63</v>
      </c>
      <c r="B11" s="1" t="s">
        <v>29</v>
      </c>
      <c r="C11" s="1">
        <v>100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 t="s">
        <v>63</v>
      </c>
      <c r="B12" s="2" t="s">
        <v>33</v>
      </c>
      <c r="C12" s="1">
        <v>61.521999999999998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 t="s">
        <v>64</v>
      </c>
      <c r="B14" s="1" t="s">
        <v>29</v>
      </c>
      <c r="C14" s="1">
        <v>100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 t="s">
        <v>64</v>
      </c>
      <c r="B15" s="2" t="s">
        <v>33</v>
      </c>
      <c r="C15" s="1">
        <v>107.9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 t="s">
        <v>62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 t="s">
        <v>63</v>
      </c>
      <c r="B19" s="1" t="s">
        <v>29</v>
      </c>
      <c r="C19" s="1">
        <v>100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 t="s">
        <v>63</v>
      </c>
      <c r="B20" s="2" t="s">
        <v>33</v>
      </c>
      <c r="C20" s="1">
        <v>54.24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 t="s">
        <v>64</v>
      </c>
      <c r="B22" s="1" t="s">
        <v>29</v>
      </c>
      <c r="C22" s="1">
        <v>100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 t="s">
        <v>64</v>
      </c>
      <c r="B23" s="2" t="s">
        <v>33</v>
      </c>
      <c r="C23" s="1">
        <v>90.29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3:1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3:1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3:14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3:14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3:1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28" sqref="B28"/>
    </sheetView>
  </sheetViews>
  <sheetFormatPr baseColWidth="10" defaultRowHeight="15" x14ac:dyDescent="0"/>
  <cols>
    <col min="1" max="1" width="28.83203125" customWidth="1"/>
    <col min="3" max="3" width="18.83203125" customWidth="1"/>
    <col min="6" max="6" width="29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61</v>
      </c>
      <c r="B2" s="6" t="s">
        <v>28</v>
      </c>
      <c r="C2" s="6" t="s">
        <v>12</v>
      </c>
      <c r="D2" s="1"/>
      <c r="E2" s="1"/>
      <c r="F2" s="1"/>
      <c r="G2" s="1" t="s">
        <v>44</v>
      </c>
      <c r="H2" s="1" t="s">
        <v>45</v>
      </c>
      <c r="I2" s="1"/>
      <c r="J2" s="1" t="s">
        <v>46</v>
      </c>
      <c r="K2" s="1"/>
    </row>
    <row r="3" spans="1:11">
      <c r="A3" s="1" t="s">
        <v>14</v>
      </c>
      <c r="B3" s="6">
        <v>1.0771092010000001</v>
      </c>
      <c r="C3" s="6">
        <v>1</v>
      </c>
      <c r="D3" s="1"/>
      <c r="E3" s="1"/>
      <c r="F3" s="1" t="s">
        <v>14</v>
      </c>
      <c r="G3" s="1">
        <v>1</v>
      </c>
      <c r="H3" s="1">
        <v>0</v>
      </c>
      <c r="I3" s="1"/>
      <c r="J3" s="1"/>
      <c r="K3" s="1"/>
    </row>
    <row r="4" spans="1:11">
      <c r="A4" s="1" t="s">
        <v>66</v>
      </c>
      <c r="B4" s="6">
        <v>0.29568904600000001</v>
      </c>
      <c r="C4" s="6">
        <v>0.27452095500000001</v>
      </c>
      <c r="D4" s="1"/>
      <c r="E4" s="1"/>
      <c r="F4" s="1" t="s">
        <v>67</v>
      </c>
      <c r="G4" s="1">
        <v>0.3599492085312534</v>
      </c>
      <c r="H4" s="1">
        <v>9.8349228459205018E-2</v>
      </c>
      <c r="I4" s="1"/>
      <c r="J4" s="1">
        <v>3.5292689355838661E-4</v>
      </c>
      <c r="K4" s="1"/>
    </row>
    <row r="5" spans="1:11">
      <c r="A5" s="1" t="s">
        <v>68</v>
      </c>
      <c r="B5" s="6">
        <v>0.97812042899999996</v>
      </c>
      <c r="C5" s="6">
        <v>0.90809773800000004</v>
      </c>
      <c r="D5" s="1"/>
      <c r="E5" s="1"/>
      <c r="F5" s="1" t="s">
        <v>68</v>
      </c>
      <c r="G5" s="1">
        <v>0.92066780311581853</v>
      </c>
      <c r="H5" s="1">
        <v>0.11248184902749502</v>
      </c>
      <c r="I5" s="1"/>
      <c r="J5" s="1">
        <v>2.8900305123430821E-3</v>
      </c>
      <c r="K5" s="1"/>
    </row>
    <row r="6" spans="1:11">
      <c r="A6" s="1" t="s">
        <v>69</v>
      </c>
      <c r="B6" s="6">
        <v>0.271378807</v>
      </c>
      <c r="C6" s="6">
        <v>0.251951062</v>
      </c>
      <c r="D6" s="1"/>
      <c r="E6" s="1"/>
      <c r="F6" s="1" t="s">
        <v>69</v>
      </c>
      <c r="G6" s="1">
        <v>0.33815088440554586</v>
      </c>
      <c r="H6" s="1">
        <v>7.5963973413467514E-2</v>
      </c>
      <c r="I6" s="1"/>
      <c r="J6" s="1">
        <v>1.7487162964849644E-3</v>
      </c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 t="s">
        <v>14</v>
      </c>
      <c r="B9" s="1">
        <v>1.5243250977773535</v>
      </c>
      <c r="C9" s="1">
        <v>1</v>
      </c>
      <c r="D9" s="1"/>
      <c r="E9" s="1"/>
      <c r="F9" s="1"/>
      <c r="G9" s="1"/>
      <c r="H9" s="1"/>
      <c r="I9" s="1"/>
      <c r="J9" s="1"/>
      <c r="K9" s="1"/>
    </row>
    <row r="10" spans="1:11">
      <c r="A10" s="1" t="s">
        <v>70</v>
      </c>
      <c r="B10" s="1">
        <v>0.71256657452976513</v>
      </c>
      <c r="C10" s="1">
        <v>0.46746365035173376</v>
      </c>
      <c r="D10" s="1"/>
      <c r="E10" s="1"/>
      <c r="F10" s="1"/>
      <c r="G10" s="1"/>
      <c r="H10" s="1"/>
      <c r="I10" s="1"/>
      <c r="J10" s="1"/>
      <c r="K10" s="1"/>
    </row>
    <row r="11" spans="1:11">
      <c r="A11" s="1" t="s">
        <v>71</v>
      </c>
      <c r="B11" s="1">
        <v>1.2423234293143661</v>
      </c>
      <c r="C11" s="1">
        <v>0.81499899931177466</v>
      </c>
      <c r="D11" s="1"/>
      <c r="E11" s="1"/>
      <c r="F11" s="1"/>
      <c r="G11" s="1"/>
      <c r="H11" s="1"/>
      <c r="I11" s="1"/>
      <c r="J11" s="1"/>
      <c r="K11" s="1"/>
    </row>
    <row r="12" spans="1:11">
      <c r="A12" s="1" t="s">
        <v>72</v>
      </c>
      <c r="B12" s="1">
        <v>0.60258404115324826</v>
      </c>
      <c r="C12" s="1">
        <v>0.39531202499511892</v>
      </c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 t="s">
        <v>14</v>
      </c>
      <c r="B15" s="1">
        <v>0.78883392226148419</v>
      </c>
      <c r="C15" s="1">
        <v>1</v>
      </c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70</v>
      </c>
      <c r="B16" s="1">
        <v>0.2665178118339584</v>
      </c>
      <c r="C16" s="1">
        <v>0.33786302073557706</v>
      </c>
      <c r="D16" s="1"/>
      <c r="E16" s="1"/>
      <c r="F16" s="1"/>
      <c r="G16" s="1"/>
      <c r="H16" s="1"/>
      <c r="I16" s="1"/>
      <c r="J16" s="1"/>
      <c r="K16" s="1"/>
    </row>
    <row r="17" spans="1:11">
      <c r="A17" s="1" t="s">
        <v>71</v>
      </c>
      <c r="B17" s="1">
        <v>0.81952482485531497</v>
      </c>
      <c r="C17" s="1">
        <v>1.0389066718959601</v>
      </c>
      <c r="D17" s="1"/>
      <c r="E17" s="1"/>
      <c r="F17" s="1"/>
      <c r="G17" s="1"/>
      <c r="H17" s="1"/>
      <c r="I17" s="1"/>
      <c r="J17" s="1"/>
      <c r="K17" s="1"/>
    </row>
    <row r="18" spans="1:11">
      <c r="A18" s="1" t="s">
        <v>73</v>
      </c>
      <c r="B18" s="1">
        <v>0.28965158606344166</v>
      </c>
      <c r="C18" s="1">
        <v>0.3671895666365973</v>
      </c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33" sqref="C33"/>
    </sheetView>
  </sheetViews>
  <sheetFormatPr baseColWidth="10" defaultRowHeight="15" x14ac:dyDescent="0"/>
  <cols>
    <col min="1" max="1" width="29.1640625" customWidth="1"/>
    <col min="3" max="3" width="16.5" customWidth="1"/>
    <col min="6" max="6" width="28.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 t="s">
        <v>61</v>
      </c>
      <c r="B2" s="1" t="s">
        <v>11</v>
      </c>
      <c r="C2" s="1" t="s">
        <v>12</v>
      </c>
      <c r="D2" s="1"/>
      <c r="E2" s="1"/>
      <c r="F2" s="1"/>
      <c r="G2" s="1" t="s">
        <v>53</v>
      </c>
      <c r="H2" s="1" t="s">
        <v>45</v>
      </c>
      <c r="I2" s="1"/>
      <c r="J2" s="1" t="s">
        <v>46</v>
      </c>
      <c r="K2" s="1"/>
      <c r="L2" s="1"/>
      <c r="M2" s="1"/>
    </row>
    <row r="3" spans="1:13">
      <c r="A3" s="1" t="s">
        <v>14</v>
      </c>
      <c r="B3" s="1">
        <v>0.57542858994717572</v>
      </c>
      <c r="C3" s="1">
        <v>1</v>
      </c>
      <c r="D3" s="1"/>
      <c r="E3" s="1"/>
      <c r="F3" s="1" t="s">
        <v>14</v>
      </c>
      <c r="G3" s="1">
        <v>1</v>
      </c>
      <c r="H3" s="1">
        <v>0</v>
      </c>
      <c r="I3" s="1"/>
      <c r="J3" s="1"/>
      <c r="K3" s="1"/>
      <c r="L3" s="1"/>
      <c r="M3" s="1"/>
    </row>
    <row r="4" spans="1:13">
      <c r="A4" s="1" t="s">
        <v>66</v>
      </c>
      <c r="B4" s="1">
        <v>0.20998145859085252</v>
      </c>
      <c r="C4" s="1">
        <v>0.3649131486673764</v>
      </c>
      <c r="D4" s="1"/>
      <c r="E4" s="1"/>
      <c r="F4" s="1" t="s">
        <v>66</v>
      </c>
      <c r="G4" s="1">
        <v>0.3871990964686482</v>
      </c>
      <c r="H4" s="1">
        <v>6.3700938802704707E-2</v>
      </c>
      <c r="I4" s="1"/>
      <c r="J4" s="1">
        <v>7.600763867299625E-5</v>
      </c>
      <c r="K4" s="1"/>
      <c r="L4" s="1"/>
      <c r="M4" s="1"/>
    </row>
    <row r="5" spans="1:13">
      <c r="A5" s="1" t="s">
        <v>76</v>
      </c>
      <c r="B5" s="1">
        <v>0.69886714727085453</v>
      </c>
      <c r="C5" s="1">
        <v>1.2145158573629622</v>
      </c>
      <c r="D5" s="1"/>
      <c r="E5" s="1"/>
      <c r="F5" s="1" t="s">
        <v>76</v>
      </c>
      <c r="G5" s="1">
        <v>1.0864942600325689</v>
      </c>
      <c r="H5" s="1">
        <v>0.17129685133909392</v>
      </c>
      <c r="I5" s="1"/>
      <c r="J5" s="1">
        <v>2.6888627838777966E-3</v>
      </c>
      <c r="K5" s="1"/>
      <c r="L5" s="1"/>
      <c r="M5" s="1"/>
    </row>
    <row r="6" spans="1:13">
      <c r="A6" s="1" t="s">
        <v>77</v>
      </c>
      <c r="B6" s="1">
        <v>0.17753028526768247</v>
      </c>
      <c r="C6" s="1">
        <v>0.30851836069525107</v>
      </c>
      <c r="D6" s="1"/>
      <c r="E6" s="1"/>
      <c r="F6" s="1" t="s">
        <v>77</v>
      </c>
      <c r="G6" s="1">
        <v>0.35312515625623303</v>
      </c>
      <c r="H6" s="1">
        <v>4.7511305787797047E-2</v>
      </c>
      <c r="I6" s="1"/>
      <c r="J6" s="1">
        <v>2.0291410645039607E-3</v>
      </c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 t="s">
        <v>14</v>
      </c>
      <c r="B9" s="1">
        <v>0.8349279887199117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 t="s">
        <v>70</v>
      </c>
      <c r="B10" s="1">
        <v>0.2819011617186058</v>
      </c>
      <c r="C10" s="1">
        <v>0.33763529972304412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 t="s">
        <v>71</v>
      </c>
      <c r="B11" s="1">
        <v>0.74467731204258125</v>
      </c>
      <c r="C11" s="1">
        <v>0.89190603513519739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 t="s">
        <v>73</v>
      </c>
      <c r="B12" s="1">
        <v>0.33654876741693446</v>
      </c>
      <c r="C12" s="1">
        <v>0.40308717873133182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 t="s">
        <v>14</v>
      </c>
      <c r="B15" s="1">
        <v>0.53109037018351535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 t="s">
        <v>70</v>
      </c>
      <c r="B16" s="1">
        <v>0.24379641890724837</v>
      </c>
      <c r="C16" s="1">
        <v>0.45904884101552407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 t="s">
        <v>71</v>
      </c>
      <c r="B17" s="1">
        <v>0.61237953363937614</v>
      </c>
      <c r="C17" s="1">
        <v>1.1530608875995469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 t="s">
        <v>73</v>
      </c>
      <c r="B18" s="1">
        <v>0.18469726051299948</v>
      </c>
      <c r="C18" s="1">
        <v>0.3477699293421162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F17" sqref="F17"/>
    </sheetView>
  </sheetViews>
  <sheetFormatPr baseColWidth="10" defaultRowHeight="15" x14ac:dyDescent="0"/>
  <cols>
    <col min="1" max="1" width="28.6640625" customWidth="1"/>
    <col min="5" max="5" width="14.83203125" customWidth="1"/>
  </cols>
  <sheetData>
    <row r="1" spans="1:13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 t="s">
        <v>26</v>
      </c>
      <c r="C2" s="1" t="s">
        <v>18</v>
      </c>
      <c r="D2" s="1" t="s">
        <v>27</v>
      </c>
      <c r="E2" s="1"/>
      <c r="F2" s="1"/>
      <c r="G2" s="1"/>
      <c r="H2" s="1" t="s">
        <v>53</v>
      </c>
      <c r="I2" s="1" t="s">
        <v>45</v>
      </c>
      <c r="J2" s="1"/>
      <c r="K2" s="1" t="s">
        <v>46</v>
      </c>
      <c r="L2" s="1"/>
      <c r="M2" s="1"/>
    </row>
    <row r="3" spans="1:13">
      <c r="A3" s="1" t="s">
        <v>32</v>
      </c>
      <c r="B3" s="1">
        <v>100</v>
      </c>
      <c r="C3" s="1">
        <v>100</v>
      </c>
      <c r="D3" s="1">
        <v>100</v>
      </c>
      <c r="E3" s="1" t="s">
        <v>34</v>
      </c>
      <c r="F3" s="1"/>
      <c r="G3" s="1"/>
      <c r="H3" s="1">
        <v>100</v>
      </c>
      <c r="I3" s="1">
        <v>0</v>
      </c>
      <c r="J3" s="1"/>
      <c r="K3" s="1"/>
      <c r="L3" s="1"/>
      <c r="M3" s="1"/>
    </row>
    <row r="4" spans="1:13">
      <c r="A4" s="2" t="s">
        <v>80</v>
      </c>
      <c r="B4" s="1">
        <v>59.656540800000002</v>
      </c>
      <c r="C4" s="1">
        <v>47.034343499999999</v>
      </c>
      <c r="D4" s="1">
        <v>58.704913500000004</v>
      </c>
      <c r="E4" s="1"/>
      <c r="F4" s="1"/>
      <c r="G4" s="1"/>
      <c r="H4" s="1">
        <v>55.131932599999999</v>
      </c>
      <c r="I4" s="1">
        <v>7.0288414000000001</v>
      </c>
      <c r="J4" s="1"/>
      <c r="K4" s="1">
        <v>3.8051600000000001E-4</v>
      </c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 t="s">
        <v>79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 t="s">
        <v>26</v>
      </c>
      <c r="C8" s="1" t="s">
        <v>18</v>
      </c>
      <c r="D8" s="1" t="s">
        <v>27</v>
      </c>
      <c r="E8" s="1"/>
      <c r="F8" s="1"/>
      <c r="G8" s="1"/>
      <c r="H8" s="1" t="s">
        <v>53</v>
      </c>
      <c r="I8" s="1" t="s">
        <v>45</v>
      </c>
      <c r="J8" s="1"/>
      <c r="K8" s="1" t="s">
        <v>46</v>
      </c>
      <c r="L8" s="1"/>
      <c r="M8" s="1"/>
    </row>
    <row r="9" spans="1:13">
      <c r="A9" s="1" t="s">
        <v>32</v>
      </c>
      <c r="B9" s="1">
        <v>100</v>
      </c>
      <c r="C9" s="1">
        <v>100</v>
      </c>
      <c r="D9" s="1">
        <v>100</v>
      </c>
      <c r="E9" s="1" t="s">
        <v>34</v>
      </c>
      <c r="F9" s="1"/>
      <c r="G9" s="1"/>
      <c r="H9" s="1">
        <v>100</v>
      </c>
      <c r="I9" s="1">
        <v>0</v>
      </c>
      <c r="J9" s="1"/>
      <c r="K9" s="1"/>
      <c r="L9" s="1"/>
      <c r="M9" s="1"/>
    </row>
    <row r="10" spans="1:13">
      <c r="A10" s="2" t="s">
        <v>80</v>
      </c>
      <c r="B10" s="1">
        <v>28.21</v>
      </c>
      <c r="C10" s="1">
        <v>45.42</v>
      </c>
      <c r="D10" s="1">
        <v>64.040000000000006</v>
      </c>
      <c r="E10" s="1"/>
      <c r="F10" s="1"/>
      <c r="G10" s="1"/>
      <c r="H10" s="1">
        <f>AVERAGE(B10:D10)</f>
        <v>45.890000000000008</v>
      </c>
      <c r="I10" s="1">
        <f>STDEV(B10:D10)</f>
        <v>17.919623321933951</v>
      </c>
      <c r="J10" s="1"/>
      <c r="K10" s="1">
        <f>_xlfn.T.TEST(B9:D9,B10:D10,2,2)</f>
        <v>6.3832853082937714E-3</v>
      </c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D1" workbookViewId="0">
      <selection activeCell="B21" sqref="B21"/>
    </sheetView>
  </sheetViews>
  <sheetFormatPr baseColWidth="10" defaultRowHeight="15" x14ac:dyDescent="0"/>
  <cols>
    <col min="1" max="1" width="21.83203125" customWidth="1"/>
  </cols>
  <sheetData>
    <row r="1" spans="1:8">
      <c r="A1" s="1" t="s">
        <v>93</v>
      </c>
    </row>
    <row r="2" spans="1:8">
      <c r="A2" s="1"/>
      <c r="B2" s="1" t="s">
        <v>13</v>
      </c>
      <c r="C2" s="1"/>
      <c r="D2" s="1"/>
      <c r="E2" s="2" t="s">
        <v>80</v>
      </c>
      <c r="F2" s="1"/>
      <c r="G2" s="1"/>
    </row>
    <row r="3" spans="1:8">
      <c r="A3" s="1"/>
      <c r="B3" s="1" t="s">
        <v>26</v>
      </c>
      <c r="C3" s="1" t="s">
        <v>18</v>
      </c>
      <c r="D3" s="1" t="s">
        <v>27</v>
      </c>
      <c r="E3" s="1" t="s">
        <v>26</v>
      </c>
      <c r="F3" s="1" t="s">
        <v>18</v>
      </c>
      <c r="G3" s="1" t="s">
        <v>27</v>
      </c>
    </row>
    <row r="4" spans="1:8">
      <c r="A4" s="1" t="s">
        <v>35</v>
      </c>
      <c r="B4" s="1">
        <v>1</v>
      </c>
      <c r="C4" s="1">
        <v>1</v>
      </c>
      <c r="D4" s="1">
        <v>1</v>
      </c>
      <c r="E4" s="1">
        <v>0.93794759999999999</v>
      </c>
      <c r="F4" s="1">
        <v>1.3389329999999999</v>
      </c>
      <c r="G4" s="1">
        <v>0.93494299999999997</v>
      </c>
    </row>
    <row r="5" spans="1:8">
      <c r="A5" s="1" t="s">
        <v>36</v>
      </c>
      <c r="B5" s="1">
        <v>1</v>
      </c>
      <c r="C5" s="1">
        <v>1</v>
      </c>
      <c r="D5" s="1">
        <v>1</v>
      </c>
      <c r="E5" s="1">
        <v>1.092174</v>
      </c>
      <c r="F5" s="1">
        <v>0.93070640000000004</v>
      </c>
      <c r="G5" s="1">
        <v>1.206161</v>
      </c>
    </row>
    <row r="8" spans="1:8">
      <c r="A8" s="1"/>
      <c r="B8" s="1" t="s">
        <v>13</v>
      </c>
      <c r="C8" s="1"/>
      <c r="D8" s="1"/>
      <c r="E8" s="2" t="s">
        <v>80</v>
      </c>
      <c r="F8" s="1"/>
      <c r="G8" s="1"/>
      <c r="H8" s="1"/>
    </row>
    <row r="9" spans="1:8">
      <c r="A9" s="1"/>
      <c r="B9" s="1" t="s">
        <v>8</v>
      </c>
      <c r="C9" s="1" t="s">
        <v>9</v>
      </c>
      <c r="E9" s="1" t="s">
        <v>8</v>
      </c>
      <c r="F9" s="1" t="s">
        <v>9</v>
      </c>
      <c r="G9" s="1"/>
      <c r="H9" s="1" t="s">
        <v>10</v>
      </c>
    </row>
    <row r="10" spans="1:8">
      <c r="A10" s="1" t="s">
        <v>35</v>
      </c>
      <c r="B10" s="1">
        <v>1</v>
      </c>
      <c r="C10" s="1">
        <v>0</v>
      </c>
      <c r="D10" s="1"/>
      <c r="E10" s="1">
        <f>AVERAGE(E4:G4)</f>
        <v>1.0706078666666667</v>
      </c>
      <c r="F10" s="1">
        <f>STDEV(E4:G4)</f>
        <v>0.23238123803150051</v>
      </c>
      <c r="G10" s="1"/>
      <c r="H10" s="1">
        <f>_xlfn.T.TEST(B4:D4,E4:G4,2,2)</f>
        <v>0.62652735576861485</v>
      </c>
    </row>
    <row r="11" spans="1:8">
      <c r="A11" s="1" t="s">
        <v>36</v>
      </c>
      <c r="B11" s="1">
        <v>1</v>
      </c>
      <c r="C11" s="1">
        <v>0</v>
      </c>
      <c r="D11" s="1"/>
      <c r="E11" s="1">
        <f>AVERAGE(E5:G5)</f>
        <v>1.0763471333333332</v>
      </c>
      <c r="F11" s="1">
        <f>STDEV(E5:G5)</f>
        <v>0.13840764591110397</v>
      </c>
      <c r="G11" s="1"/>
      <c r="H11" s="1">
        <f>_xlfn.T.TEST(B5:D5,E5:G5,2,2)</f>
        <v>0.39347034038651657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" workbookViewId="0">
      <selection activeCell="D19" sqref="D19"/>
    </sheetView>
  </sheetViews>
  <sheetFormatPr baseColWidth="10" defaultRowHeight="15" x14ac:dyDescent="0"/>
  <cols>
    <col min="1" max="1" width="24" customWidth="1"/>
    <col min="5" max="5" width="11.1640625" customWidth="1"/>
  </cols>
  <sheetData>
    <row r="1" spans="1:12">
      <c r="A1" s="1" t="s">
        <v>94</v>
      </c>
      <c r="B1" s="1" t="s">
        <v>13</v>
      </c>
      <c r="C1" s="1"/>
      <c r="D1" s="1"/>
      <c r="E1" s="1" t="s">
        <v>83</v>
      </c>
      <c r="F1" s="1"/>
      <c r="G1" s="1"/>
      <c r="H1" s="1"/>
      <c r="I1" s="1"/>
      <c r="J1" s="1"/>
      <c r="K1" s="1"/>
      <c r="L1" s="1"/>
    </row>
    <row r="2" spans="1:12">
      <c r="A2" s="1"/>
      <c r="B2" s="1" t="s">
        <v>26</v>
      </c>
      <c r="C2" s="1" t="s">
        <v>18</v>
      </c>
      <c r="D2" s="1" t="s">
        <v>27</v>
      </c>
      <c r="E2" s="1" t="s">
        <v>26</v>
      </c>
      <c r="F2" s="1" t="s">
        <v>18</v>
      </c>
      <c r="G2" s="1" t="s">
        <v>27</v>
      </c>
      <c r="H2" s="1"/>
      <c r="I2" s="1"/>
      <c r="J2" s="1"/>
      <c r="K2" s="1"/>
      <c r="L2" s="1"/>
    </row>
    <row r="3" spans="1:12">
      <c r="A3" s="1" t="s">
        <v>81</v>
      </c>
      <c r="B3" s="1">
        <v>100</v>
      </c>
      <c r="C3" s="1">
        <v>100</v>
      </c>
      <c r="D3" s="1">
        <v>100</v>
      </c>
      <c r="E3" s="1">
        <v>100</v>
      </c>
      <c r="F3" s="1">
        <v>100</v>
      </c>
      <c r="G3" s="1">
        <v>100</v>
      </c>
      <c r="H3" s="1"/>
      <c r="I3" s="1"/>
      <c r="J3" s="1"/>
      <c r="K3" s="1"/>
      <c r="L3" s="1"/>
    </row>
    <row r="4" spans="1:12">
      <c r="A4" s="1" t="s">
        <v>82</v>
      </c>
      <c r="B4" s="1">
        <v>118.68</v>
      </c>
      <c r="C4" s="1">
        <v>87.16</v>
      </c>
      <c r="D4" s="1">
        <v>133.88999999999999</v>
      </c>
      <c r="E4" s="1">
        <v>51.21</v>
      </c>
      <c r="F4" s="1">
        <v>82.79</v>
      </c>
      <c r="G4" s="1">
        <v>79.37</v>
      </c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 t="s">
        <v>13</v>
      </c>
      <c r="C7" s="1"/>
      <c r="D7" s="1"/>
      <c r="E7" s="1" t="s">
        <v>83</v>
      </c>
      <c r="F7" s="1"/>
      <c r="G7" s="1"/>
      <c r="H7" s="1"/>
      <c r="I7" s="1"/>
      <c r="J7" s="1"/>
      <c r="K7" s="1"/>
      <c r="L7" s="1"/>
    </row>
    <row r="8" spans="1:12">
      <c r="A8" s="1"/>
      <c r="B8" s="1" t="s">
        <v>8</v>
      </c>
      <c r="C8" s="1" t="s">
        <v>9</v>
      </c>
      <c r="D8" s="1" t="s">
        <v>10</v>
      </c>
      <c r="E8" s="1" t="s">
        <v>8</v>
      </c>
      <c r="F8" s="1" t="s">
        <v>9</v>
      </c>
      <c r="G8" s="1" t="s">
        <v>10</v>
      </c>
      <c r="I8" s="1"/>
      <c r="J8" s="1"/>
      <c r="K8" s="1"/>
      <c r="L8" s="1"/>
    </row>
    <row r="9" spans="1:12">
      <c r="A9" s="1" t="s">
        <v>81</v>
      </c>
      <c r="B9" s="1">
        <f>AVERAGE(B3:D3)</f>
        <v>100</v>
      </c>
      <c r="C9" s="1">
        <v>0</v>
      </c>
      <c r="D9" s="1"/>
      <c r="E9" s="1">
        <v>100</v>
      </c>
      <c r="F9" s="1">
        <v>0</v>
      </c>
      <c r="G9" s="1"/>
      <c r="H9" s="1"/>
      <c r="I9" s="1"/>
      <c r="J9" s="1"/>
      <c r="K9" s="1"/>
      <c r="L9" s="1"/>
    </row>
    <row r="10" spans="1:12">
      <c r="A10" s="1" t="s">
        <v>82</v>
      </c>
      <c r="B10" s="1">
        <f>AVERAGE(B4:D4)</f>
        <v>113.24333333333334</v>
      </c>
      <c r="C10" s="1">
        <f>STDEV(B4:D4)</f>
        <v>23.834664531587865</v>
      </c>
      <c r="D10" s="1">
        <f>_xlfn.T.TEST(B3:D3,B4:D4,2,2)</f>
        <v>0.39035516521735536</v>
      </c>
      <c r="E10" s="1">
        <f>AVERAGE(E4:G4)</f>
        <v>71.123333333333335</v>
      </c>
      <c r="F10" s="1">
        <f>STDEV(E4:G4)</f>
        <v>17.330024043068548</v>
      </c>
      <c r="G10" s="1">
        <f>_xlfn.T.TEST(E3:G3,E4:G4,2,2)</f>
        <v>4.4738714097399601E-2</v>
      </c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5" sqref="D15"/>
    </sheetView>
  </sheetViews>
  <sheetFormatPr baseColWidth="10" defaultRowHeight="15" x14ac:dyDescent="0"/>
  <sheetData>
    <row r="1" spans="1:10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</row>
    <row r="2" spans="1:10">
      <c r="A2" s="1"/>
      <c r="B2" s="1" t="s">
        <v>4</v>
      </c>
      <c r="C2" s="1" t="s">
        <v>5</v>
      </c>
      <c r="D2" s="1" t="s">
        <v>6</v>
      </c>
      <c r="E2" s="1"/>
      <c r="F2" s="1" t="s">
        <v>8</v>
      </c>
      <c r="G2" s="1" t="s">
        <v>9</v>
      </c>
      <c r="H2" s="1"/>
      <c r="I2" s="1" t="s">
        <v>10</v>
      </c>
      <c r="J2" s="1"/>
    </row>
    <row r="3" spans="1:10">
      <c r="A3" s="1" t="s">
        <v>0</v>
      </c>
      <c r="B3" s="1">
        <v>0.52187835633875657</v>
      </c>
      <c r="C3" s="1">
        <v>0.49684779682311764</v>
      </c>
      <c r="D3" s="1">
        <v>0.42732051941159888</v>
      </c>
      <c r="E3" s="1"/>
      <c r="F3" s="1">
        <f>AVERAGE(B3:D3)</f>
        <v>0.4820155575244911</v>
      </c>
      <c r="G3" s="1">
        <f>STDEV(B3:D3)</f>
        <v>4.8992781336075715E-2</v>
      </c>
      <c r="H3" s="1"/>
      <c r="I3" s="1"/>
      <c r="J3" s="1"/>
    </row>
    <row r="4" spans="1:10">
      <c r="A4" s="1" t="s">
        <v>84</v>
      </c>
      <c r="B4" s="1">
        <v>0.4027085708930162</v>
      </c>
      <c r="C4" s="1">
        <v>0.37471558377823705</v>
      </c>
      <c r="D4" s="1">
        <v>0.32937186198055757</v>
      </c>
      <c r="E4" s="1"/>
      <c r="F4" s="1">
        <f>AVERAGE(B4:D4)</f>
        <v>0.36893200555060357</v>
      </c>
      <c r="G4" s="1">
        <f>STDEV(B4:D4)</f>
        <v>3.7008857741951978E-2</v>
      </c>
      <c r="H4" s="1"/>
      <c r="I4" s="1">
        <f>_xlfn.T.TEST(B3:D3,B4:D4,2,2)</f>
        <v>3.3215828508590228E-2</v>
      </c>
      <c r="J4" s="1"/>
    </row>
    <row r="5" spans="1:10">
      <c r="A5" s="1" t="s">
        <v>1</v>
      </c>
      <c r="B5" s="1">
        <v>0.50386770199999997</v>
      </c>
      <c r="C5" s="1">
        <v>0.53853762800000005</v>
      </c>
      <c r="D5" s="1">
        <v>0.47079014800000002</v>
      </c>
      <c r="E5" s="1"/>
      <c r="F5" s="1">
        <v>0.50439849299999995</v>
      </c>
      <c r="G5" s="1">
        <v>3.3876859000000002E-2</v>
      </c>
      <c r="H5" s="1"/>
      <c r="I5" s="1"/>
      <c r="J5" s="1"/>
    </row>
    <row r="6" spans="1:10">
      <c r="A6" s="1" t="s">
        <v>85</v>
      </c>
      <c r="B6" s="1">
        <v>0.31591133999999998</v>
      </c>
      <c r="C6" s="1">
        <v>0.25638447599999997</v>
      </c>
      <c r="D6" s="1">
        <v>0.33233621499999999</v>
      </c>
      <c r="E6" s="1"/>
      <c r="F6" s="1">
        <v>0.30154400999999997</v>
      </c>
      <c r="G6" s="1">
        <v>3.9962255000000002E-2</v>
      </c>
      <c r="H6" s="1"/>
      <c r="I6" s="1">
        <v>2.5725202984516397E-3</v>
      </c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F9" sqref="F9"/>
    </sheetView>
  </sheetViews>
  <sheetFormatPr baseColWidth="10" defaultRowHeight="15" x14ac:dyDescent="0"/>
  <cols>
    <col min="1" max="1" width="19.83203125" customWidth="1"/>
    <col min="2" max="2" width="13.6640625" customWidth="1"/>
    <col min="3" max="3" width="17.6640625" customWidth="1"/>
    <col min="6" max="6" width="18.83203125" customWidth="1"/>
  </cols>
  <sheetData>
    <row r="1" spans="1:1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 t="s">
        <v>11</v>
      </c>
      <c r="C2" s="1" t="s">
        <v>12</v>
      </c>
      <c r="D2" s="1"/>
      <c r="E2" s="1"/>
      <c r="F2" s="1"/>
      <c r="G2" s="1" t="s">
        <v>8</v>
      </c>
      <c r="H2" s="1" t="s">
        <v>9</v>
      </c>
      <c r="I2" s="1" t="s">
        <v>10</v>
      </c>
      <c r="J2" s="1"/>
    </row>
    <row r="3" spans="1:12">
      <c r="A3" s="1" t="s">
        <v>14</v>
      </c>
      <c r="B3" s="1">
        <v>2.4398058252427162</v>
      </c>
      <c r="C3" s="1">
        <v>1</v>
      </c>
      <c r="D3" s="1"/>
      <c r="E3" s="1"/>
      <c r="F3" s="1" t="s">
        <v>14</v>
      </c>
      <c r="G3" s="1">
        <v>1</v>
      </c>
      <c r="H3" s="1">
        <v>0</v>
      </c>
      <c r="I3" s="1"/>
      <c r="J3" s="1"/>
    </row>
    <row r="4" spans="1:12">
      <c r="A4" s="1" t="s">
        <v>15</v>
      </c>
      <c r="B4" s="1">
        <v>0.67498776309349029</v>
      </c>
      <c r="C4" s="1">
        <v>0.27665634539844636</v>
      </c>
      <c r="D4" s="1"/>
      <c r="E4" s="1"/>
      <c r="F4" s="1" t="s">
        <v>15</v>
      </c>
      <c r="G4" s="1">
        <v>0.33501949935011366</v>
      </c>
      <c r="H4" s="1">
        <v>6.3105482982723546E-2</v>
      </c>
      <c r="I4" s="1">
        <v>5.3002911638132244E-5</v>
      </c>
      <c r="J4" s="1"/>
    </row>
    <row r="5" spans="1:12">
      <c r="A5" s="1" t="s">
        <v>16</v>
      </c>
      <c r="B5" s="1">
        <v>1.4380582524271841</v>
      </c>
      <c r="C5" s="1">
        <v>0.58941504178273019</v>
      </c>
      <c r="D5" s="1"/>
      <c r="E5" s="1"/>
      <c r="F5" s="1" t="s">
        <v>16</v>
      </c>
      <c r="G5" s="1">
        <v>0.78121494147941828</v>
      </c>
      <c r="H5" s="1">
        <v>0.16792842753547554</v>
      </c>
      <c r="I5" s="1">
        <v>1.2565702929538724E-2</v>
      </c>
      <c r="J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 t="s">
        <v>18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 t="s">
        <v>14</v>
      </c>
      <c r="B8" s="1">
        <v>3.9161311053984456</v>
      </c>
      <c r="C8" s="1">
        <v>1</v>
      </c>
      <c r="D8" s="1"/>
      <c r="E8" s="1"/>
      <c r="F8" s="1"/>
      <c r="G8" s="1"/>
      <c r="H8" s="1"/>
      <c r="I8" s="1"/>
      <c r="J8" s="1"/>
      <c r="K8" s="1"/>
      <c r="L8" s="1"/>
    </row>
    <row r="9" spans="1:12">
      <c r="A9" s="1" t="s">
        <v>15</v>
      </c>
      <c r="B9" s="1">
        <v>1.5742251223491048</v>
      </c>
      <c r="C9" s="1">
        <v>0.40198478548867067</v>
      </c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 t="s">
        <v>16</v>
      </c>
      <c r="B10" s="1">
        <v>3.3382108413701297</v>
      </c>
      <c r="C10" s="1">
        <v>0.85242571086763563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 t="s">
        <v>14</v>
      </c>
      <c r="B13" s="1">
        <v>6.3711999999999991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 t="s">
        <v>15</v>
      </c>
      <c r="B14" s="1">
        <v>2.0796703296703329</v>
      </c>
      <c r="C14" s="1">
        <v>0.32641736716322406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 t="s">
        <v>16</v>
      </c>
      <c r="B15" s="1">
        <v>5.7455741021749986</v>
      </c>
      <c r="C15" s="1">
        <v>0.90180407178788913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18" sqref="D18"/>
    </sheetView>
  </sheetViews>
  <sheetFormatPr baseColWidth="10" defaultRowHeight="15" x14ac:dyDescent="0"/>
  <cols>
    <col min="1" max="1" width="28.5" customWidth="1"/>
  </cols>
  <sheetData>
    <row r="1" spans="1:10">
      <c r="A1" s="1" t="s">
        <v>90</v>
      </c>
      <c r="B1" s="1" t="s">
        <v>86</v>
      </c>
      <c r="C1" s="1"/>
      <c r="D1" s="1"/>
      <c r="E1" s="1"/>
      <c r="F1" s="1"/>
      <c r="G1" s="1"/>
      <c r="H1" s="1"/>
      <c r="I1" s="1"/>
      <c r="J1" s="1"/>
    </row>
    <row r="2" spans="1:10">
      <c r="A2" s="1"/>
      <c r="B2" s="1" t="s">
        <v>29</v>
      </c>
      <c r="C2" s="1" t="s">
        <v>87</v>
      </c>
      <c r="D2" s="1" t="s">
        <v>88</v>
      </c>
      <c r="E2" s="1"/>
      <c r="F2" s="1"/>
      <c r="G2" s="1" t="s">
        <v>29</v>
      </c>
      <c r="H2" s="1" t="s">
        <v>87</v>
      </c>
      <c r="I2" s="1" t="s">
        <v>88</v>
      </c>
      <c r="J2" s="1"/>
    </row>
    <row r="3" spans="1:10">
      <c r="A3" s="1" t="s">
        <v>26</v>
      </c>
      <c r="B3" s="1">
        <v>100</v>
      </c>
      <c r="C3" s="1">
        <v>45.05</v>
      </c>
      <c r="D3" s="1">
        <v>19.79</v>
      </c>
      <c r="E3" s="1"/>
      <c r="F3" s="1" t="s">
        <v>75</v>
      </c>
      <c r="G3" s="1">
        <v>100</v>
      </c>
      <c r="H3" s="1">
        <f>AVERAGE(C3:C5)</f>
        <v>53.836666666666666</v>
      </c>
      <c r="I3" s="1">
        <f>AVERAGE(D3:D5)</f>
        <v>40.613333333333337</v>
      </c>
      <c r="J3" s="1"/>
    </row>
    <row r="4" spans="1:10">
      <c r="A4" s="1" t="s">
        <v>18</v>
      </c>
      <c r="B4" s="1">
        <v>100</v>
      </c>
      <c r="C4" s="1">
        <v>77.989999999999995</v>
      </c>
      <c r="D4" s="1">
        <v>78.540000000000006</v>
      </c>
      <c r="E4" s="1"/>
      <c r="F4" s="1" t="s">
        <v>43</v>
      </c>
      <c r="G4" s="1">
        <v>0</v>
      </c>
      <c r="H4" s="1">
        <f>STDEV(C3:C5)</f>
        <v>21.174553911082359</v>
      </c>
      <c r="I4" s="1">
        <f>STDEV(D3:D5)</f>
        <v>32.898079477886455</v>
      </c>
      <c r="J4" s="1"/>
    </row>
    <row r="5" spans="1:10">
      <c r="A5" s="1" t="s">
        <v>27</v>
      </c>
      <c r="B5" s="1">
        <v>100</v>
      </c>
      <c r="C5" s="1">
        <v>38.47</v>
      </c>
      <c r="D5" s="1">
        <v>23.51</v>
      </c>
      <c r="E5" s="1"/>
      <c r="F5" s="1" t="s">
        <v>89</v>
      </c>
      <c r="G5" s="1"/>
      <c r="H5" s="1">
        <f>_xlfn.T.TEST(B3:B5,C3:C5,2,2)</f>
        <v>1.9501372510952381E-2</v>
      </c>
      <c r="I5" s="1">
        <f>_xlfn.T.TEST(B3:B5,D3:D5,2,2)</f>
        <v>3.5299241415408543E-2</v>
      </c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F31" sqref="F31"/>
    </sheetView>
  </sheetViews>
  <sheetFormatPr baseColWidth="10" defaultRowHeight="15" x14ac:dyDescent="0"/>
  <sheetData>
    <row r="1" spans="1:14">
      <c r="L1" s="1"/>
      <c r="M1" s="1"/>
      <c r="N1" s="1"/>
    </row>
    <row r="2" spans="1:14">
      <c r="A2" s="1" t="s">
        <v>130</v>
      </c>
      <c r="L2" s="1"/>
      <c r="M2" s="1"/>
      <c r="N2" s="1"/>
    </row>
    <row r="3" spans="1:14">
      <c r="A3" s="1"/>
      <c r="B3" s="1"/>
      <c r="C3" s="1" t="s">
        <v>96</v>
      </c>
      <c r="D3" s="1" t="s">
        <v>97</v>
      </c>
      <c r="E3" s="1" t="s">
        <v>98</v>
      </c>
      <c r="F3" s="1" t="s">
        <v>119</v>
      </c>
      <c r="G3" s="1" t="s">
        <v>120</v>
      </c>
      <c r="H3" s="1"/>
      <c r="I3" s="1" t="s">
        <v>53</v>
      </c>
      <c r="J3" s="1" t="s">
        <v>121</v>
      </c>
      <c r="K3" s="1" t="s">
        <v>122</v>
      </c>
      <c r="L3" s="1"/>
      <c r="M3" s="1"/>
      <c r="N3" s="1"/>
    </row>
    <row r="4" spans="1:14">
      <c r="A4" s="1" t="s">
        <v>13</v>
      </c>
      <c r="B4" s="1" t="s">
        <v>123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/>
      <c r="I4" s="1">
        <v>1</v>
      </c>
      <c r="J4" s="1">
        <v>0</v>
      </c>
      <c r="K4" s="1"/>
      <c r="L4" s="1"/>
      <c r="M4" s="1"/>
      <c r="N4" s="1"/>
    </row>
    <row r="5" spans="1:14">
      <c r="A5" s="1" t="s">
        <v>13</v>
      </c>
      <c r="B5" s="1" t="s">
        <v>124</v>
      </c>
      <c r="C5" s="1">
        <v>2.54339871487544</v>
      </c>
      <c r="D5" s="1">
        <v>2.7368658695133501</v>
      </c>
      <c r="E5" s="1">
        <v>1.6074323627134599</v>
      </c>
      <c r="F5" s="1">
        <v>2.3175269758691601</v>
      </c>
      <c r="G5" s="1">
        <v>1.726350117</v>
      </c>
      <c r="H5" s="1"/>
      <c r="I5" s="1">
        <v>2.1863148079942825</v>
      </c>
      <c r="J5" s="1">
        <v>0.22299152711565876</v>
      </c>
      <c r="K5" s="1">
        <v>6.0055665680801553E-3</v>
      </c>
      <c r="L5" s="1"/>
      <c r="M5" s="1"/>
      <c r="N5" s="1"/>
    </row>
    <row r="6" spans="1:14">
      <c r="A6" s="1" t="s">
        <v>13</v>
      </c>
      <c r="B6" s="1" t="s">
        <v>125</v>
      </c>
      <c r="C6" s="1">
        <v>1.32049806264865</v>
      </c>
      <c r="D6" s="1">
        <v>3.0103620233327599</v>
      </c>
      <c r="E6" s="1">
        <v>1.21020643777158</v>
      </c>
      <c r="F6" s="1">
        <v>2.1635976310794498</v>
      </c>
      <c r="G6" s="1">
        <v>2.3382578810000001</v>
      </c>
      <c r="H6" s="1"/>
      <c r="I6" s="1">
        <v>2.008584407166488</v>
      </c>
      <c r="J6" s="1">
        <v>0.33519712787523853</v>
      </c>
      <c r="K6" s="1">
        <v>3.9592080722292568E-2</v>
      </c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1"/>
      <c r="B8" s="1"/>
      <c r="C8" s="1" t="s">
        <v>96</v>
      </c>
      <c r="D8" s="1" t="s">
        <v>97</v>
      </c>
      <c r="E8" s="1" t="s">
        <v>98</v>
      </c>
      <c r="F8" s="1" t="s">
        <v>119</v>
      </c>
      <c r="G8" s="1"/>
      <c r="H8" s="1"/>
      <c r="I8" s="1" t="s">
        <v>53</v>
      </c>
      <c r="J8" s="1" t="s">
        <v>121</v>
      </c>
      <c r="K8" s="1" t="s">
        <v>122</v>
      </c>
      <c r="L8" s="1"/>
      <c r="M8" s="1"/>
      <c r="N8" s="1"/>
    </row>
    <row r="9" spans="1:14">
      <c r="A9" s="1" t="s">
        <v>126</v>
      </c>
      <c r="B9" s="1" t="s">
        <v>127</v>
      </c>
      <c r="C9" s="1">
        <v>1</v>
      </c>
      <c r="D9" s="1">
        <v>1</v>
      </c>
      <c r="E9" s="1">
        <v>1</v>
      </c>
      <c r="F9" s="1">
        <v>1</v>
      </c>
      <c r="G9" s="1"/>
      <c r="H9" s="1"/>
      <c r="I9" s="1">
        <v>1</v>
      </c>
      <c r="J9" s="1">
        <v>0</v>
      </c>
      <c r="K9" s="1"/>
      <c r="L9" s="1"/>
      <c r="M9" s="1"/>
      <c r="N9" s="1"/>
    </row>
    <row r="10" spans="1:14">
      <c r="A10" s="1" t="s">
        <v>126</v>
      </c>
      <c r="B10" s="1" t="s">
        <v>128</v>
      </c>
      <c r="C10" s="1">
        <v>0.81879613200000001</v>
      </c>
      <c r="D10" s="1">
        <v>0.83348229699999998</v>
      </c>
      <c r="E10" s="1">
        <v>0.97088454199999996</v>
      </c>
      <c r="F10" s="1">
        <v>1.1817889850000001</v>
      </c>
      <c r="G10" s="1"/>
      <c r="H10" s="1"/>
      <c r="I10" s="1">
        <v>0.95123798900000001</v>
      </c>
      <c r="J10" s="1">
        <v>8.4136296807314062E-2</v>
      </c>
      <c r="K10" s="1">
        <v>0.6028667093981287</v>
      </c>
      <c r="L10" s="1"/>
      <c r="M10" s="1"/>
      <c r="N10" s="1"/>
    </row>
    <row r="11" spans="1:14">
      <c r="A11" s="1" t="s">
        <v>126</v>
      </c>
      <c r="B11" s="1" t="s">
        <v>129</v>
      </c>
      <c r="C11" s="1">
        <v>0.65608403500000001</v>
      </c>
      <c r="D11" s="1">
        <v>0.46562603899999999</v>
      </c>
      <c r="E11" s="1">
        <v>0.46562603899999999</v>
      </c>
      <c r="F11" s="1">
        <v>0.43960733699999999</v>
      </c>
      <c r="G11" s="1"/>
      <c r="H11" s="1"/>
      <c r="I11" s="1">
        <v>0.50673586250000002</v>
      </c>
      <c r="J11" s="1">
        <v>5.0159039349267152E-2</v>
      </c>
      <c r="K11" s="1">
        <v>2.2353455070930174E-3</v>
      </c>
      <c r="L11" s="1"/>
      <c r="M11" s="1"/>
      <c r="N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2" sqref="B12"/>
    </sheetView>
  </sheetViews>
  <sheetFormatPr baseColWidth="10" defaultRowHeight="15" x14ac:dyDescent="0"/>
  <sheetData>
    <row r="1" spans="1:9">
      <c r="A1" s="1" t="s">
        <v>131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 t="s">
        <v>96</v>
      </c>
      <c r="D3" s="1" t="s">
        <v>97</v>
      </c>
      <c r="E3" s="1" t="s">
        <v>98</v>
      </c>
      <c r="F3" s="1"/>
      <c r="G3" s="1" t="s">
        <v>53</v>
      </c>
      <c r="H3" s="1" t="s">
        <v>121</v>
      </c>
      <c r="I3" s="1" t="s">
        <v>122</v>
      </c>
    </row>
    <row r="4" spans="1:9">
      <c r="A4" s="1" t="s">
        <v>13</v>
      </c>
      <c r="B4" s="1" t="s">
        <v>123</v>
      </c>
      <c r="C4" s="1">
        <v>1</v>
      </c>
      <c r="D4" s="1">
        <v>1</v>
      </c>
      <c r="E4" s="1">
        <v>1</v>
      </c>
      <c r="F4" s="1"/>
      <c r="G4" s="1">
        <v>1</v>
      </c>
      <c r="H4" s="1">
        <v>0</v>
      </c>
      <c r="I4" s="1"/>
    </row>
    <row r="5" spans="1:9">
      <c r="A5" s="1" t="s">
        <v>13</v>
      </c>
      <c r="B5" s="1" t="s">
        <v>124</v>
      </c>
      <c r="C5" s="1">
        <v>1.009051634</v>
      </c>
      <c r="D5" s="1">
        <v>0.92146418600000002</v>
      </c>
      <c r="E5" s="1">
        <v>1.0259781450000001</v>
      </c>
      <c r="F5" s="1"/>
      <c r="G5" s="1">
        <v>0.98549798833333335</v>
      </c>
      <c r="H5" s="1">
        <v>3.2387613756942046E-2</v>
      </c>
      <c r="I5" s="1">
        <v>0.69815128511439783</v>
      </c>
    </row>
    <row r="6" spans="1:9">
      <c r="A6" s="1" t="s">
        <v>13</v>
      </c>
      <c r="B6" s="1" t="s">
        <v>125</v>
      </c>
      <c r="C6" s="1">
        <v>1.190856849</v>
      </c>
      <c r="D6" s="1">
        <v>1.0792282369999999</v>
      </c>
      <c r="E6" s="1">
        <v>0.98486644300000004</v>
      </c>
      <c r="F6" s="1"/>
      <c r="G6" s="1">
        <v>1.0849838430000001</v>
      </c>
      <c r="H6" s="1">
        <v>5.9533903761726764E-2</v>
      </c>
      <c r="I6" s="1">
        <v>0.28959823597025969</v>
      </c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 t="s">
        <v>126</v>
      </c>
      <c r="B8" s="1" t="s">
        <v>123</v>
      </c>
      <c r="C8" s="1">
        <v>1</v>
      </c>
      <c r="D8" s="1">
        <v>1</v>
      </c>
      <c r="E8" s="1">
        <v>1</v>
      </c>
      <c r="F8" s="1"/>
      <c r="G8" s="1">
        <v>1</v>
      </c>
      <c r="H8" s="1">
        <v>0</v>
      </c>
      <c r="I8" s="1"/>
    </row>
    <row r="9" spans="1:9">
      <c r="A9" s="1" t="s">
        <v>126</v>
      </c>
      <c r="B9" s="1" t="s">
        <v>124</v>
      </c>
      <c r="C9" s="1">
        <v>1.0245568229999999</v>
      </c>
      <c r="D9" s="1">
        <v>0.57196548700000005</v>
      </c>
      <c r="E9" s="1">
        <v>1.0621591859999999</v>
      </c>
      <c r="F9" s="1"/>
      <c r="G9" s="1">
        <v>0.88622716533333323</v>
      </c>
      <c r="H9" s="1">
        <v>0.15750532930397268</v>
      </c>
      <c r="I9" s="1">
        <v>0.54512736765346714</v>
      </c>
    </row>
    <row r="10" spans="1:9">
      <c r="A10" s="1" t="s">
        <v>126</v>
      </c>
      <c r="B10" s="1" t="s">
        <v>125</v>
      </c>
      <c r="C10" s="1">
        <v>0.98554933700000003</v>
      </c>
      <c r="D10" s="1">
        <v>0.839149637</v>
      </c>
      <c r="E10" s="1">
        <v>1.1103388329999999</v>
      </c>
      <c r="F10" s="1"/>
      <c r="G10" s="1">
        <v>0.9783459356666665</v>
      </c>
      <c r="H10" s="1">
        <v>7.8368385951348735E-2</v>
      </c>
      <c r="I10" s="1">
        <v>0.80824422157888254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14" sqref="F14"/>
    </sheetView>
  </sheetViews>
  <sheetFormatPr baseColWidth="10" defaultRowHeight="15" x14ac:dyDescent="0"/>
  <cols>
    <col min="1" max="1" width="1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 t="s">
        <v>96</v>
      </c>
      <c r="D2" s="1" t="s">
        <v>97</v>
      </c>
      <c r="E2" s="1" t="s">
        <v>98</v>
      </c>
      <c r="F2" s="1" t="s">
        <v>119</v>
      </c>
      <c r="G2" s="1" t="s">
        <v>120</v>
      </c>
      <c r="H2" s="1"/>
      <c r="I2" s="1" t="s">
        <v>53</v>
      </c>
      <c r="J2" s="1" t="s">
        <v>121</v>
      </c>
      <c r="K2" s="1" t="s">
        <v>132</v>
      </c>
    </row>
    <row r="3" spans="1:11">
      <c r="A3" s="1" t="s">
        <v>133</v>
      </c>
      <c r="B3" s="1" t="s">
        <v>134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/>
      <c r="I3" s="1">
        <f>AVERAGE(C3:G3)</f>
        <v>1</v>
      </c>
      <c r="J3" s="1">
        <f>STDEV(C3:G3)/SQRT(5)</f>
        <v>0</v>
      </c>
      <c r="K3" s="1"/>
    </row>
    <row r="4" spans="1:11">
      <c r="A4" s="1" t="s">
        <v>135</v>
      </c>
      <c r="B4" s="1" t="s">
        <v>134</v>
      </c>
      <c r="C4" s="1">
        <v>1.560984049</v>
      </c>
      <c r="D4" s="1">
        <v>1.790839538</v>
      </c>
      <c r="E4" s="1">
        <v>2.419010095</v>
      </c>
      <c r="F4" s="1">
        <v>1.5169189080000001</v>
      </c>
      <c r="G4" s="1">
        <v>1.1816554100000001</v>
      </c>
      <c r="H4" s="1"/>
      <c r="I4" s="1">
        <f>AVERAGE(C4:G4)</f>
        <v>1.6938815999999999</v>
      </c>
      <c r="J4" s="1">
        <f>STDEV(C4:G4)/SQRT(5)</f>
        <v>0.2057383531510078</v>
      </c>
      <c r="K4" s="1">
        <f>TTEST(C3:G3,C4:G4,2,1)</f>
        <v>2.7975241547949441E-2</v>
      </c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 t="s">
        <v>96</v>
      </c>
      <c r="D7" s="1" t="s">
        <v>97</v>
      </c>
      <c r="E7" s="1" t="s">
        <v>98</v>
      </c>
      <c r="F7" s="1"/>
      <c r="G7" s="1"/>
      <c r="H7" s="1"/>
      <c r="I7" s="1" t="s">
        <v>53</v>
      </c>
      <c r="J7" s="1" t="s">
        <v>121</v>
      </c>
      <c r="K7" s="1" t="s">
        <v>132</v>
      </c>
    </row>
    <row r="8" spans="1:11">
      <c r="A8" s="1" t="s">
        <v>133</v>
      </c>
      <c r="B8" s="1" t="s">
        <v>136</v>
      </c>
      <c r="C8" s="1">
        <v>1</v>
      </c>
      <c r="D8" s="1">
        <v>1</v>
      </c>
      <c r="E8" s="1">
        <v>1</v>
      </c>
      <c r="F8" s="1"/>
      <c r="G8" s="1"/>
      <c r="H8" s="1"/>
      <c r="I8" s="1">
        <f>AVERAGE(C8:E8)</f>
        <v>1</v>
      </c>
      <c r="J8" s="1">
        <f>STDEV(C8:E8)/SQRT(3)</f>
        <v>0</v>
      </c>
      <c r="K8" s="1"/>
    </row>
    <row r="9" spans="1:11">
      <c r="A9" s="1" t="s">
        <v>135</v>
      </c>
      <c r="B9" s="1" t="s">
        <v>136</v>
      </c>
      <c r="C9" s="1">
        <v>1.3196812259999999</v>
      </c>
      <c r="D9" s="1">
        <v>1.4232774610000001</v>
      </c>
      <c r="E9" s="1">
        <v>1.450113234</v>
      </c>
      <c r="F9" s="1"/>
      <c r="G9" s="1"/>
      <c r="H9" s="1"/>
      <c r="I9" s="1">
        <f>AVERAGE(C9:E9)</f>
        <v>1.3976906403333331</v>
      </c>
      <c r="J9" s="1">
        <f>STDEV(C9:E9)/SQRT(3)</f>
        <v>3.9766573993741471E-2</v>
      </c>
      <c r="K9" s="1">
        <f>TTEST(C8:E8,C9:E9,2,1)</f>
        <v>9.8512414593415094E-3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33" sqref="H33"/>
    </sheetView>
  </sheetViews>
  <sheetFormatPr baseColWidth="10" defaultRowHeight="15" x14ac:dyDescent="0"/>
  <cols>
    <col min="9" max="9" width="24.6640625" customWidth="1"/>
  </cols>
  <sheetData>
    <row r="1" spans="1:10">
      <c r="A1" s="1" t="s">
        <v>118</v>
      </c>
    </row>
    <row r="2" spans="1:10">
      <c r="A2" s="6" t="s">
        <v>116</v>
      </c>
      <c r="B2" s="6" t="s">
        <v>96</v>
      </c>
      <c r="C2" s="6" t="s">
        <v>97</v>
      </c>
      <c r="D2" s="6" t="s">
        <v>98</v>
      </c>
      <c r="E2" s="6"/>
      <c r="F2" s="6" t="s">
        <v>53</v>
      </c>
      <c r="G2" s="6" t="s">
        <v>45</v>
      </c>
      <c r="H2" s="6"/>
      <c r="I2" s="6" t="s">
        <v>117</v>
      </c>
      <c r="J2" s="1"/>
    </row>
    <row r="3" spans="1:10">
      <c r="A3" s="6" t="s">
        <v>35</v>
      </c>
      <c r="B3" s="6">
        <v>9.5372966330000004</v>
      </c>
      <c r="C3" s="6">
        <v>7.6207995730000002</v>
      </c>
      <c r="D3" s="6">
        <v>11.39895725</v>
      </c>
      <c r="E3" s="6"/>
      <c r="F3" s="6">
        <v>9.5190178200000002</v>
      </c>
      <c r="G3" s="6">
        <v>1.8891451640000001</v>
      </c>
      <c r="H3" s="6"/>
      <c r="I3" s="6">
        <v>2.389796E-3</v>
      </c>
      <c r="J3" s="1"/>
    </row>
    <row r="4" spans="1:10">
      <c r="A4" s="6" t="s">
        <v>99</v>
      </c>
      <c r="B4" s="6">
        <v>1.457865813</v>
      </c>
      <c r="C4" s="6">
        <v>1.488503438</v>
      </c>
      <c r="D4" s="6">
        <v>3.5221087400000002</v>
      </c>
      <c r="E4" s="6"/>
      <c r="F4" s="6">
        <v>2.1561593299999999</v>
      </c>
      <c r="G4" s="6">
        <v>1.183046072</v>
      </c>
      <c r="H4" s="6"/>
      <c r="I4" s="6">
        <v>0.466377074</v>
      </c>
      <c r="J4" s="1"/>
    </row>
    <row r="5" spans="1:10">
      <c r="A5" s="6" t="s">
        <v>100</v>
      </c>
      <c r="B5" s="6">
        <v>1.4420019079999999</v>
      </c>
      <c r="C5" s="6">
        <v>2.8326362230000002</v>
      </c>
      <c r="D5" s="6">
        <v>2.942152203</v>
      </c>
      <c r="E5" s="6"/>
      <c r="F5" s="6">
        <v>2.405596778</v>
      </c>
      <c r="G5" s="6">
        <v>0.83629225900000004</v>
      </c>
      <c r="H5" s="6"/>
      <c r="I5" s="6">
        <v>0.236178107</v>
      </c>
      <c r="J5" s="1"/>
    </row>
    <row r="6" spans="1:10">
      <c r="A6" s="6" t="s">
        <v>101</v>
      </c>
      <c r="B6" s="6">
        <v>0.21585263499999999</v>
      </c>
      <c r="C6" s="6">
        <v>2.4636573460000002</v>
      </c>
      <c r="D6" s="6">
        <v>2.3999031839999998</v>
      </c>
      <c r="E6" s="6"/>
      <c r="F6" s="6">
        <v>1.693137721</v>
      </c>
      <c r="G6" s="6">
        <v>1.2797634819999999</v>
      </c>
      <c r="H6" s="6"/>
      <c r="I6" s="6">
        <v>0.83939761700000004</v>
      </c>
      <c r="J6" s="1"/>
    </row>
    <row r="7" spans="1:10">
      <c r="A7" s="6" t="s">
        <v>102</v>
      </c>
      <c r="B7" s="6">
        <v>2.835169482</v>
      </c>
      <c r="C7" s="6">
        <v>1.254805857</v>
      </c>
      <c r="D7" s="6">
        <v>2.2884304389999999</v>
      </c>
      <c r="E7" s="6"/>
      <c r="F7" s="6">
        <v>2.1261352599999999</v>
      </c>
      <c r="G7" s="6">
        <v>0.80258463099999999</v>
      </c>
      <c r="H7" s="6"/>
      <c r="I7" s="6">
        <v>0.38229134999999997</v>
      </c>
      <c r="J7" s="1"/>
    </row>
    <row r="8" spans="1:10">
      <c r="A8" s="6" t="s">
        <v>103</v>
      </c>
      <c r="B8" s="6">
        <v>1.607341366</v>
      </c>
      <c r="C8" s="6">
        <v>3.4759573619999999</v>
      </c>
      <c r="D8" s="6">
        <v>1.601190871</v>
      </c>
      <c r="E8" s="6"/>
      <c r="F8" s="6">
        <v>2.2281631989999999</v>
      </c>
      <c r="G8" s="6">
        <v>1.080625819</v>
      </c>
      <c r="H8" s="6"/>
      <c r="I8" s="6">
        <v>0.394938501</v>
      </c>
      <c r="J8" s="1"/>
    </row>
    <row r="9" spans="1:10">
      <c r="A9" s="6" t="s">
        <v>104</v>
      </c>
      <c r="B9" s="6">
        <v>2.0427277529999999</v>
      </c>
      <c r="C9" s="6">
        <v>2.878344657</v>
      </c>
      <c r="D9" s="6">
        <v>1.3849868670000001</v>
      </c>
      <c r="E9" s="6"/>
      <c r="F9" s="6">
        <v>2.102019759</v>
      </c>
      <c r="G9" s="6">
        <v>0.74844240200000001</v>
      </c>
      <c r="H9" s="6"/>
      <c r="I9" s="6">
        <v>0.38367609499999999</v>
      </c>
      <c r="J9" s="1"/>
    </row>
    <row r="10" spans="1:10">
      <c r="A10" s="6" t="s">
        <v>105</v>
      </c>
      <c r="B10" s="6">
        <v>3.5401744000000002</v>
      </c>
      <c r="C10" s="6">
        <v>2.815465906</v>
      </c>
      <c r="D10" s="6">
        <v>4.7723712889999996</v>
      </c>
      <c r="E10" s="6"/>
      <c r="F10" s="6">
        <v>3.7093371990000001</v>
      </c>
      <c r="G10" s="6">
        <v>0.98935924200000003</v>
      </c>
      <c r="H10" s="6"/>
      <c r="I10" s="6">
        <v>3.6659332000000003E-2</v>
      </c>
      <c r="J10" s="1"/>
    </row>
    <row r="11" spans="1:10">
      <c r="A11" s="6" t="s">
        <v>106</v>
      </c>
      <c r="B11" s="6">
        <v>2.8053372190000001</v>
      </c>
      <c r="C11" s="6">
        <v>3.5923104509999999</v>
      </c>
      <c r="D11" s="6">
        <v>2.282431662</v>
      </c>
      <c r="E11" s="6"/>
      <c r="F11" s="6">
        <v>2.8933597780000002</v>
      </c>
      <c r="G11" s="6">
        <v>0.65936074200000006</v>
      </c>
      <c r="H11" s="6"/>
      <c r="I11" s="6">
        <v>7.2543575999999999E-2</v>
      </c>
      <c r="J11" s="1"/>
    </row>
    <row r="12" spans="1:10">
      <c r="A12" s="6" t="s">
        <v>107</v>
      </c>
      <c r="B12" s="6">
        <v>2.4203823729999998</v>
      </c>
      <c r="C12" s="6">
        <v>2.424668477</v>
      </c>
      <c r="D12" s="6">
        <v>2.8222709269999999</v>
      </c>
      <c r="E12" s="6"/>
      <c r="F12" s="6">
        <v>2.555773925</v>
      </c>
      <c r="G12" s="6">
        <v>0.230803122</v>
      </c>
      <c r="H12" s="6"/>
      <c r="I12" s="6">
        <v>7.8991896000000006E-2</v>
      </c>
      <c r="J12" s="1"/>
    </row>
    <row r="13" spans="1:10">
      <c r="A13" s="6" t="s">
        <v>108</v>
      </c>
      <c r="B13" s="6">
        <v>2.5055015150000002</v>
      </c>
      <c r="C13" s="6">
        <v>2.318217266</v>
      </c>
      <c r="D13" s="6">
        <v>3.2196209499999999</v>
      </c>
      <c r="E13" s="6"/>
      <c r="F13" s="6">
        <v>2.6811132440000001</v>
      </c>
      <c r="G13" s="6">
        <v>0.475669801</v>
      </c>
      <c r="H13" s="6"/>
      <c r="I13" s="6">
        <v>8.1844191999999996E-2</v>
      </c>
      <c r="J13" s="1"/>
    </row>
    <row r="14" spans="1:10">
      <c r="A14" s="6" t="s">
        <v>109</v>
      </c>
      <c r="B14" s="6">
        <v>1.8215587950000001</v>
      </c>
      <c r="C14" s="6">
        <v>2.5426438459999998</v>
      </c>
      <c r="D14" s="6">
        <v>1.7004711859999999</v>
      </c>
      <c r="E14" s="6"/>
      <c r="F14" s="6">
        <v>2.0215579419999998</v>
      </c>
      <c r="G14" s="6">
        <v>0.45531685799999999</v>
      </c>
      <c r="H14" s="6"/>
      <c r="I14" s="6">
        <v>0.36369930499999997</v>
      </c>
      <c r="J14" s="1"/>
    </row>
    <row r="15" spans="1:10">
      <c r="A15" s="6" t="s">
        <v>110</v>
      </c>
      <c r="B15" s="6">
        <v>0.71038932300000002</v>
      </c>
      <c r="C15" s="6">
        <v>2.6436874659999998</v>
      </c>
      <c r="D15" s="6">
        <v>2.3542234729999998</v>
      </c>
      <c r="E15" s="6"/>
      <c r="F15" s="6">
        <v>1.9027667539999999</v>
      </c>
      <c r="G15" s="6">
        <v>1.0427225449999999</v>
      </c>
      <c r="H15" s="6"/>
      <c r="I15" s="6">
        <v>0.62150186699999999</v>
      </c>
      <c r="J15" s="1"/>
    </row>
    <row r="16" spans="1:10">
      <c r="A16" s="6" t="s">
        <v>111</v>
      </c>
      <c r="B16" s="6">
        <v>2.6108486869999998</v>
      </c>
      <c r="C16" s="6">
        <v>2.527244526</v>
      </c>
      <c r="D16" s="6">
        <v>1.6426175300000001</v>
      </c>
      <c r="E16" s="6"/>
      <c r="F16" s="6">
        <v>2.260236914</v>
      </c>
      <c r="G16" s="6">
        <v>0.53650507199999997</v>
      </c>
      <c r="H16" s="6"/>
      <c r="I16" s="6">
        <v>0.22694526400000001</v>
      </c>
      <c r="J16" s="1"/>
    </row>
    <row r="17" spans="1:10">
      <c r="A17" s="6" t="s">
        <v>112</v>
      </c>
      <c r="B17" s="6">
        <v>2.5961497320000002</v>
      </c>
      <c r="C17" s="6">
        <v>3.4326675309999999</v>
      </c>
      <c r="D17" s="6">
        <v>3.2663625629999999</v>
      </c>
      <c r="E17" s="6"/>
      <c r="F17" s="6">
        <v>3.0983932749999998</v>
      </c>
      <c r="G17" s="6">
        <v>0.44283266399999999</v>
      </c>
      <c r="H17" s="6"/>
      <c r="I17" s="6">
        <v>3.2959027000000002E-2</v>
      </c>
      <c r="J17" s="1"/>
    </row>
    <row r="18" spans="1:10">
      <c r="A18" s="6" t="s">
        <v>113</v>
      </c>
      <c r="B18" s="6">
        <v>2.2981727350000001</v>
      </c>
      <c r="C18" s="6">
        <v>2.5545625850000002</v>
      </c>
      <c r="D18" s="6">
        <v>1.951372629</v>
      </c>
      <c r="E18" s="6"/>
      <c r="F18" s="6">
        <v>2.2680359829999999</v>
      </c>
      <c r="G18" s="6">
        <v>0.302722147</v>
      </c>
      <c r="H18" s="6"/>
      <c r="I18" s="6">
        <v>0.17466145199999999</v>
      </c>
      <c r="J18" s="1"/>
    </row>
    <row r="19" spans="1:10">
      <c r="A19" s="6" t="s">
        <v>114</v>
      </c>
      <c r="B19" s="6">
        <v>1.060537528</v>
      </c>
      <c r="C19" s="6">
        <v>1.6476236740000001</v>
      </c>
      <c r="D19" s="6">
        <v>0.79844166100000002</v>
      </c>
      <c r="E19" s="6"/>
      <c r="F19" s="6">
        <v>1.168867621</v>
      </c>
      <c r="G19" s="6">
        <v>0.43483224300000001</v>
      </c>
      <c r="H19" s="6"/>
      <c r="I19" s="6">
        <v>0.52987569700000003</v>
      </c>
      <c r="J19" s="1"/>
    </row>
    <row r="20" spans="1:10">
      <c r="A20" s="6" t="s">
        <v>115</v>
      </c>
      <c r="B20" s="6">
        <v>1.5525318100000001</v>
      </c>
      <c r="C20" s="6">
        <v>2.2241352409999999</v>
      </c>
      <c r="D20" s="6">
        <v>0.74943539999999997</v>
      </c>
      <c r="E20" s="6"/>
      <c r="F20" s="6">
        <v>1.508700817</v>
      </c>
      <c r="G20" s="6">
        <v>0.73832633199999997</v>
      </c>
      <c r="H20" s="6"/>
      <c r="I20" s="6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" workbookViewId="0">
      <selection activeCell="I14" sqref="I14"/>
    </sheetView>
  </sheetViews>
  <sheetFormatPr baseColWidth="10" defaultRowHeight="15" x14ac:dyDescent="0"/>
  <cols>
    <col min="1" max="1" width="27.6640625" customWidth="1"/>
    <col min="3" max="3" width="24.6640625" customWidth="1"/>
    <col min="6" max="6" width="27.5" customWidth="1"/>
  </cols>
  <sheetData>
    <row r="1" spans="1:1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 t="s">
        <v>11</v>
      </c>
      <c r="C2" s="1" t="s">
        <v>25</v>
      </c>
      <c r="D2" s="1"/>
      <c r="E2" s="1"/>
      <c r="F2" s="1"/>
      <c r="G2" s="1" t="s">
        <v>8</v>
      </c>
      <c r="H2" s="1" t="s">
        <v>9</v>
      </c>
      <c r="I2" s="1" t="s">
        <v>10</v>
      </c>
      <c r="J2" s="1"/>
      <c r="L2" s="1"/>
    </row>
    <row r="3" spans="1:12">
      <c r="A3" s="1" t="s">
        <v>22</v>
      </c>
      <c r="B3" s="1">
        <v>1.3988672714877546</v>
      </c>
      <c r="C3" s="1">
        <v>1</v>
      </c>
      <c r="D3" s="1"/>
      <c r="E3" s="1"/>
      <c r="F3" s="1" t="s">
        <v>22</v>
      </c>
      <c r="G3" s="1">
        <v>1</v>
      </c>
      <c r="H3" s="1">
        <v>0</v>
      </c>
      <c r="I3" s="1"/>
      <c r="J3" s="1"/>
      <c r="L3" s="1"/>
    </row>
    <row r="4" spans="1:12">
      <c r="A4" s="1" t="s">
        <v>21</v>
      </c>
      <c r="B4" s="1">
        <v>1.6215556910794489</v>
      </c>
      <c r="C4" s="1">
        <v>1.1591919577579763</v>
      </c>
      <c r="D4" s="1"/>
      <c r="E4" s="1"/>
      <c r="F4" s="1" t="s">
        <v>21</v>
      </c>
      <c r="G4" s="1">
        <v>1.0779530823677204</v>
      </c>
      <c r="H4" s="1">
        <v>9.6302106570932966E-2</v>
      </c>
      <c r="I4" s="1">
        <v>0.23353874763456245</v>
      </c>
      <c r="J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L5" s="1"/>
    </row>
    <row r="6" spans="1:12">
      <c r="A6" s="1" t="s">
        <v>23</v>
      </c>
      <c r="B6" s="1">
        <v>2.0274792545231937</v>
      </c>
      <c r="C6" s="1">
        <v>1</v>
      </c>
      <c r="D6" s="1"/>
      <c r="E6" s="1"/>
      <c r="F6" s="1" t="s">
        <v>23</v>
      </c>
      <c r="G6" s="1">
        <v>1</v>
      </c>
      <c r="H6" s="1">
        <v>0</v>
      </c>
      <c r="I6" s="1"/>
      <c r="J6" s="1"/>
      <c r="L6" s="1"/>
    </row>
    <row r="7" spans="1:12">
      <c r="A7" s="1" t="s">
        <v>24</v>
      </c>
      <c r="B7" s="1">
        <v>1.1627344222625535</v>
      </c>
      <c r="C7" s="1">
        <v>0.57348770384138703</v>
      </c>
      <c r="D7" s="1"/>
      <c r="E7" s="1"/>
      <c r="F7" s="1" t="s">
        <v>24</v>
      </c>
      <c r="G7" s="1">
        <v>0.45790673407472199</v>
      </c>
      <c r="H7" s="1">
        <v>0.10358500261578152</v>
      </c>
      <c r="I7" s="1">
        <v>8.210289524293123E-4</v>
      </c>
      <c r="J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 t="s">
        <v>22</v>
      </c>
      <c r="B11" s="1">
        <v>0.85100671140939643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 t="s">
        <v>21</v>
      </c>
      <c r="B12" s="1">
        <v>0.82681632653061243</v>
      </c>
      <c r="C12" s="1">
        <v>0.97157439000836898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 t="s">
        <v>23</v>
      </c>
      <c r="B14" s="1">
        <v>0.60220440881763537</v>
      </c>
      <c r="C14" s="1">
        <v>1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 t="s">
        <v>24</v>
      </c>
      <c r="B15" s="1">
        <v>0.25700514663834662</v>
      </c>
      <c r="C15" s="1">
        <v>0.42677393734620611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 t="s">
        <v>27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 t="s">
        <v>22</v>
      </c>
      <c r="B19" s="1">
        <v>2.4387351778656101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 t="s">
        <v>21</v>
      </c>
      <c r="B20" s="1">
        <v>2.6901514580664641</v>
      </c>
      <c r="C20" s="1">
        <v>1.1030928993368154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 t="s">
        <v>23</v>
      </c>
      <c r="B22" s="1">
        <v>2.5260915071770356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 t="s">
        <v>24</v>
      </c>
      <c r="B23" s="1">
        <v>0.94339049931704289</v>
      </c>
      <c r="C23" s="1">
        <v>0.37345856103657271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F17" sqref="F17"/>
    </sheetView>
  </sheetViews>
  <sheetFormatPr baseColWidth="10" defaultRowHeight="15" x14ac:dyDescent="0"/>
  <cols>
    <col min="3" max="3" width="13.83203125" customWidth="1"/>
    <col min="11" max="11" width="14.5" bestFit="1" customWidth="1"/>
  </cols>
  <sheetData>
    <row r="1" spans="1: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 t="s">
        <v>28</v>
      </c>
      <c r="C2" s="1" t="s">
        <v>20</v>
      </c>
      <c r="D2" s="1"/>
      <c r="E2" s="1"/>
      <c r="F2" s="1"/>
      <c r="G2" s="1" t="s">
        <v>8</v>
      </c>
      <c r="H2" s="1" t="s">
        <v>9</v>
      </c>
      <c r="I2" s="1" t="s">
        <v>10</v>
      </c>
      <c r="L2" s="1"/>
      <c r="M2" s="1"/>
      <c r="N2" s="1"/>
      <c r="O2" s="1"/>
    </row>
    <row r="3" spans="1:15">
      <c r="A3" s="1" t="s">
        <v>29</v>
      </c>
      <c r="B3" s="1">
        <v>0.60945133399999996</v>
      </c>
      <c r="C3" s="1">
        <v>1</v>
      </c>
      <c r="D3" s="1"/>
      <c r="E3" s="1"/>
      <c r="F3" s="1" t="s">
        <v>29</v>
      </c>
      <c r="G3" s="1">
        <v>1</v>
      </c>
      <c r="H3" s="1">
        <v>0</v>
      </c>
      <c r="I3" s="1"/>
      <c r="L3" s="1"/>
      <c r="M3" s="1"/>
      <c r="N3" s="1"/>
      <c r="O3" s="1"/>
    </row>
    <row r="4" spans="1:15">
      <c r="A4" s="2" t="s">
        <v>30</v>
      </c>
      <c r="B4" s="1">
        <v>0.19306365</v>
      </c>
      <c r="C4" s="1">
        <v>0.31678272000000002</v>
      </c>
      <c r="D4" s="1"/>
      <c r="E4" s="1"/>
      <c r="F4" s="2" t="s">
        <v>30</v>
      </c>
      <c r="G4" s="1">
        <v>0.32370868800000002</v>
      </c>
      <c r="H4" s="1">
        <v>4.4166103999999998E-2</v>
      </c>
      <c r="I4" s="1">
        <v>1.2012266351796912E-5</v>
      </c>
      <c r="L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 t="s">
        <v>29</v>
      </c>
      <c r="B7" s="1">
        <v>3.4733590730000001</v>
      </c>
      <c r="C7" s="1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2" t="s">
        <v>30</v>
      </c>
      <c r="B8" s="1">
        <v>1.2883681849999999</v>
      </c>
      <c r="C8" s="1">
        <v>0.37092859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 t="s">
        <v>29</v>
      </c>
      <c r="B11" s="1">
        <v>1.518408593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2" t="s">
        <v>30</v>
      </c>
      <c r="B12" s="1">
        <v>0.43033939599999999</v>
      </c>
      <c r="C12" s="1">
        <v>0.28341475300000002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D12" sqref="D12"/>
    </sheetView>
  </sheetViews>
  <sheetFormatPr baseColWidth="10" defaultRowHeight="15" x14ac:dyDescent="0"/>
  <cols>
    <col min="4" max="4" width="10.83203125" customWidth="1"/>
    <col min="5" max="5" width="14.5" customWidth="1"/>
    <col min="7" max="7" width="11" bestFit="1" customWidth="1"/>
    <col min="9" max="9" width="11" bestFit="1" customWidth="1"/>
    <col min="11" max="11" width="14.5" bestFit="1" customWidth="1"/>
  </cols>
  <sheetData>
    <row r="1" spans="1:11">
      <c r="A1" s="1" t="s">
        <v>91</v>
      </c>
      <c r="B1" s="1"/>
      <c r="C1" s="1"/>
      <c r="D1" s="1"/>
      <c r="E1" s="1"/>
    </row>
    <row r="2" spans="1:11">
      <c r="A2" s="1"/>
      <c r="B2" s="1" t="s">
        <v>26</v>
      </c>
      <c r="C2" s="1" t="s">
        <v>18</v>
      </c>
      <c r="D2" s="1" t="s">
        <v>27</v>
      </c>
      <c r="E2" s="1"/>
      <c r="F2" s="1"/>
      <c r="G2" s="1" t="s">
        <v>8</v>
      </c>
      <c r="H2" s="1" t="s">
        <v>9</v>
      </c>
      <c r="I2" s="1" t="s">
        <v>10</v>
      </c>
    </row>
    <row r="3" spans="1:11">
      <c r="A3" s="1" t="s">
        <v>32</v>
      </c>
      <c r="B3" s="3">
        <v>100</v>
      </c>
      <c r="C3" s="3">
        <v>100</v>
      </c>
      <c r="D3" s="4">
        <v>100</v>
      </c>
      <c r="E3" s="1" t="s">
        <v>34</v>
      </c>
      <c r="F3" s="1"/>
      <c r="G3" s="3">
        <f>AVERAGE(B3:D3)</f>
        <v>100</v>
      </c>
      <c r="H3" s="1">
        <f>STDEV(B3:D3)</f>
        <v>0</v>
      </c>
      <c r="I3" s="1"/>
    </row>
    <row r="4" spans="1:11">
      <c r="A4" s="2" t="s">
        <v>33</v>
      </c>
      <c r="B4" s="3">
        <v>53.112136247175691</v>
      </c>
      <c r="C4" s="3">
        <v>61.522372184848564</v>
      </c>
      <c r="D4" s="4">
        <v>54.236206150911215</v>
      </c>
      <c r="E4" s="1"/>
      <c r="F4" s="1"/>
      <c r="G4" s="3">
        <f>AVERAGE(B4:D4)</f>
        <v>56.290238194311826</v>
      </c>
      <c r="H4" s="1">
        <f>STDEV(B4:D4)</f>
        <v>4.5658846742245291</v>
      </c>
      <c r="I4" s="1">
        <f>_xlfn.T.TEST(B3:D3,B4:D4,2,2)</f>
        <v>7.7488378539602063E-5</v>
      </c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D18" sqref="D18"/>
    </sheetView>
  </sheetViews>
  <sheetFormatPr baseColWidth="10" defaultRowHeight="15" x14ac:dyDescent="0"/>
  <cols>
    <col min="1" max="1" width="19.83203125" customWidth="1"/>
  </cols>
  <sheetData>
    <row r="1" spans="1:16">
      <c r="A1" s="1" t="s">
        <v>95</v>
      </c>
      <c r="B1" s="1" t="s">
        <v>13</v>
      </c>
      <c r="C1" s="1"/>
      <c r="D1" s="1"/>
      <c r="E1" s="2" t="s">
        <v>37</v>
      </c>
      <c r="F1" s="1"/>
      <c r="G1" s="1"/>
      <c r="H1" s="1"/>
      <c r="I1" s="1"/>
      <c r="J1" s="1"/>
      <c r="K1" s="1"/>
      <c r="L1" s="1"/>
      <c r="M1" s="2"/>
      <c r="N1" s="1"/>
      <c r="O1" s="1"/>
      <c r="P1" s="1"/>
    </row>
    <row r="2" spans="1:16">
      <c r="A2" s="1"/>
      <c r="B2" s="1" t="s">
        <v>26</v>
      </c>
      <c r="C2" s="1" t="s">
        <v>18</v>
      </c>
      <c r="D2" s="1" t="s">
        <v>27</v>
      </c>
      <c r="E2" s="1" t="s">
        <v>26</v>
      </c>
      <c r="F2" s="1" t="s">
        <v>18</v>
      </c>
      <c r="G2" s="1" t="s">
        <v>27</v>
      </c>
      <c r="H2" s="1"/>
      <c r="I2" s="1"/>
      <c r="J2" s="1"/>
      <c r="K2" s="1"/>
      <c r="M2" s="1"/>
      <c r="N2" s="1"/>
      <c r="O2" s="1"/>
      <c r="P2" s="1"/>
    </row>
    <row r="3" spans="1:16">
      <c r="A3" s="1" t="s">
        <v>35</v>
      </c>
      <c r="B3" s="1">
        <v>1</v>
      </c>
      <c r="C3" s="1">
        <v>1</v>
      </c>
      <c r="D3" s="1">
        <v>1</v>
      </c>
      <c r="E3" s="1">
        <v>0.77654270000000003</v>
      </c>
      <c r="F3" s="1">
        <v>0.93792330000000002</v>
      </c>
      <c r="G3" s="1">
        <v>0.93494299999999997</v>
      </c>
      <c r="H3" s="1"/>
      <c r="I3" s="1"/>
      <c r="J3" s="1"/>
      <c r="K3" s="1"/>
      <c r="L3" s="1"/>
      <c r="M3" s="1"/>
      <c r="N3" s="1"/>
      <c r="O3" s="1"/>
      <c r="P3" s="1"/>
    </row>
    <row r="4" spans="1:16">
      <c r="A4" s="1" t="s">
        <v>36</v>
      </c>
      <c r="B4" s="1">
        <v>1</v>
      </c>
      <c r="C4" s="1">
        <v>1</v>
      </c>
      <c r="D4" s="1">
        <v>1</v>
      </c>
      <c r="E4" s="1">
        <v>0.69805790000000001</v>
      </c>
      <c r="F4" s="1">
        <v>0.74505540000000003</v>
      </c>
      <c r="G4" s="1">
        <v>1.150536</v>
      </c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 t="s">
        <v>13</v>
      </c>
      <c r="C8" s="1"/>
      <c r="D8" s="1"/>
      <c r="E8" s="2" t="s">
        <v>37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 t="s">
        <v>8</v>
      </c>
      <c r="C9" s="1" t="s">
        <v>9</v>
      </c>
      <c r="E9" s="1" t="s">
        <v>8</v>
      </c>
      <c r="F9" s="1" t="s">
        <v>9</v>
      </c>
      <c r="G9" s="1"/>
      <c r="H9" s="1" t="s">
        <v>10</v>
      </c>
      <c r="I9" s="1"/>
      <c r="J9" s="1"/>
      <c r="K9" s="1"/>
      <c r="L9" s="1"/>
      <c r="M9" s="1"/>
      <c r="N9" s="1"/>
      <c r="O9" s="1"/>
      <c r="P9" s="1"/>
    </row>
    <row r="10" spans="1:16">
      <c r="A10" s="1" t="s">
        <v>35</v>
      </c>
      <c r="B10" s="1">
        <v>1</v>
      </c>
      <c r="C10" s="1">
        <v>0</v>
      </c>
      <c r="D10" s="1"/>
      <c r="E10" s="1">
        <v>0.8831363333333333</v>
      </c>
      <c r="F10" s="1">
        <v>9.2324820863207355E-2</v>
      </c>
      <c r="G10" s="1"/>
      <c r="H10" s="1">
        <v>9.3440455002389455E-2</v>
      </c>
      <c r="I10" s="1"/>
      <c r="J10" s="1"/>
      <c r="K10" s="1"/>
      <c r="L10" s="1"/>
      <c r="M10" s="1"/>
      <c r="N10" s="1"/>
      <c r="O10" s="1"/>
      <c r="P10" s="1"/>
    </row>
    <row r="11" spans="1:16">
      <c r="A11" s="1" t="s">
        <v>36</v>
      </c>
      <c r="B11" s="1">
        <v>1</v>
      </c>
      <c r="C11" s="1">
        <v>0</v>
      </c>
      <c r="D11" s="1"/>
      <c r="E11" s="1">
        <v>0.86454976666666672</v>
      </c>
      <c r="F11" s="1">
        <v>0.24878361178683595</v>
      </c>
      <c r="G11" s="1"/>
      <c r="H11" s="1">
        <v>0.39906807846162728</v>
      </c>
      <c r="I11" s="1"/>
      <c r="J11" s="1"/>
      <c r="K11" s="1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D31" sqref="D31"/>
    </sheetView>
  </sheetViews>
  <sheetFormatPr baseColWidth="10" defaultRowHeight="15" x14ac:dyDescent="0"/>
  <cols>
    <col min="1" max="1" width="21.6640625" customWidth="1"/>
    <col min="3" max="3" width="27.1640625" customWidth="1"/>
    <col min="6" max="6" width="18.1640625" customWidth="1"/>
  </cols>
  <sheetData>
    <row r="1" spans="1: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 t="s">
        <v>28</v>
      </c>
      <c r="C2" s="1" t="s">
        <v>25</v>
      </c>
      <c r="D2" s="1"/>
      <c r="E2" s="1"/>
      <c r="F2" s="1"/>
      <c r="G2" s="1" t="s">
        <v>44</v>
      </c>
      <c r="H2" s="1" t="s">
        <v>45</v>
      </c>
      <c r="I2" s="1"/>
      <c r="J2" s="1" t="s">
        <v>46</v>
      </c>
      <c r="K2" s="1"/>
      <c r="L2" s="1"/>
      <c r="M2" s="1"/>
      <c r="N2" s="1"/>
      <c r="O2" s="1"/>
    </row>
    <row r="3" spans="1:15">
      <c r="A3" s="1" t="s">
        <v>39</v>
      </c>
      <c r="B3" s="1">
        <v>0.45888017726265551</v>
      </c>
      <c r="C3" s="1">
        <v>1</v>
      </c>
      <c r="D3" s="1"/>
      <c r="E3" s="1"/>
      <c r="F3" s="1" t="s">
        <v>39</v>
      </c>
      <c r="G3" s="1">
        <v>1</v>
      </c>
      <c r="H3" s="1">
        <v>0</v>
      </c>
      <c r="I3" s="1"/>
      <c r="J3" s="1"/>
      <c r="K3" s="1"/>
      <c r="L3" s="1"/>
      <c r="M3" s="1"/>
      <c r="N3" s="1"/>
      <c r="O3" s="1"/>
    </row>
    <row r="4" spans="1:15">
      <c r="A4" s="1" t="s">
        <v>40</v>
      </c>
      <c r="B4" s="1">
        <v>0.46364568382202165</v>
      </c>
      <c r="C4" s="1">
        <v>1.0103850782742321</v>
      </c>
      <c r="D4" s="1"/>
      <c r="E4" s="1"/>
      <c r="F4" s="1" t="s">
        <v>40</v>
      </c>
      <c r="G4" s="1">
        <v>1.1168751094873717</v>
      </c>
      <c r="H4" s="1">
        <v>0.14445116927225282</v>
      </c>
      <c r="I4" s="1"/>
      <c r="J4" s="1">
        <v>0.23371394931208106</v>
      </c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41</v>
      </c>
      <c r="B6" s="1">
        <v>0.33324542433672655</v>
      </c>
      <c r="C6" s="1">
        <v>1</v>
      </c>
      <c r="D6" s="1"/>
      <c r="E6" s="1"/>
      <c r="F6" s="1" t="s">
        <v>41</v>
      </c>
      <c r="G6" s="1">
        <v>1</v>
      </c>
      <c r="H6" s="1">
        <v>0</v>
      </c>
      <c r="I6" s="1"/>
      <c r="J6" s="1"/>
      <c r="K6" s="1"/>
      <c r="L6" s="1"/>
      <c r="M6" s="1"/>
      <c r="N6" s="1"/>
      <c r="O6" s="1"/>
    </row>
    <row r="7" spans="1:15">
      <c r="A7" s="1" t="s">
        <v>38</v>
      </c>
      <c r="B7" s="1">
        <v>0.16027239236408275</v>
      </c>
      <c r="C7" s="1">
        <v>0.48094401500959882</v>
      </c>
      <c r="D7" s="1"/>
      <c r="E7" s="1"/>
      <c r="F7" s="1" t="s">
        <v>38</v>
      </c>
      <c r="G7" s="1">
        <v>0.45484989747613619</v>
      </c>
      <c r="H7" s="1">
        <v>0.12310766765591563</v>
      </c>
      <c r="I7" s="1"/>
      <c r="J7" s="1">
        <v>1.5534739609725594E-3</v>
      </c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 t="s">
        <v>39</v>
      </c>
      <c r="B11" s="1">
        <v>0.84922964049889949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 t="s">
        <v>40</v>
      </c>
      <c r="B12" s="1">
        <v>0.89928313992633402</v>
      </c>
      <c r="C12" s="1">
        <v>1.0589398874467328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41</v>
      </c>
      <c r="B14" s="1">
        <v>0.68840073906795329</v>
      </c>
      <c r="C14" s="1">
        <v>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 t="s">
        <v>38</v>
      </c>
      <c r="B15" s="1">
        <v>0.3874447576295369</v>
      </c>
      <c r="C15" s="1">
        <v>0.56281862531715199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 t="s">
        <v>27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 t="s">
        <v>39</v>
      </c>
      <c r="B19" s="1">
        <v>0.16713319080469932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 t="s">
        <v>40</v>
      </c>
      <c r="B20" s="1">
        <v>0.21414781800414706</v>
      </c>
      <c r="C20" s="1">
        <v>1.2813003627411499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 t="s">
        <v>41</v>
      </c>
      <c r="B22" s="1">
        <v>0.19900610320654549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 t="s">
        <v>38</v>
      </c>
      <c r="B23" s="1">
        <v>6.3838581197865993E-2</v>
      </c>
      <c r="C23" s="1">
        <v>0.32078705210165775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27" sqref="D27"/>
    </sheetView>
  </sheetViews>
  <sheetFormatPr baseColWidth="10" defaultRowHeight="15" x14ac:dyDescent="0"/>
  <cols>
    <col min="2" max="2" width="35.1640625" customWidth="1"/>
  </cols>
  <sheetData>
    <row r="1" spans="1:9">
      <c r="A1" s="1" t="s">
        <v>118</v>
      </c>
    </row>
    <row r="2" spans="1:9">
      <c r="A2" s="1"/>
      <c r="B2" s="1" t="s">
        <v>49</v>
      </c>
      <c r="C2" s="1">
        <v>-480</v>
      </c>
      <c r="D2" s="1">
        <v>-290</v>
      </c>
      <c r="E2" s="1">
        <v>35</v>
      </c>
      <c r="F2" s="1">
        <v>800</v>
      </c>
      <c r="G2" s="1">
        <v>2340</v>
      </c>
      <c r="H2" s="1" t="s">
        <v>47</v>
      </c>
      <c r="I2" s="1" t="s">
        <v>48</v>
      </c>
    </row>
    <row r="3" spans="1:9">
      <c r="A3" s="1" t="s">
        <v>26</v>
      </c>
      <c r="B3" s="1"/>
      <c r="C3" s="1">
        <v>7.0573311727122654</v>
      </c>
      <c r="D3" s="1">
        <v>5.3114718280584006</v>
      </c>
      <c r="E3" s="1">
        <v>3.683290079535956</v>
      </c>
      <c r="F3" s="1">
        <v>2.7604164316326498</v>
      </c>
      <c r="G3" s="1">
        <v>6.9902477121215432</v>
      </c>
      <c r="H3" s="1">
        <v>8.6625361252073123</v>
      </c>
      <c r="I3" s="1">
        <v>2.2712924659058578</v>
      </c>
    </row>
    <row r="4" spans="1:9">
      <c r="A4" s="1" t="s">
        <v>18</v>
      </c>
      <c r="B4" s="1"/>
      <c r="C4" s="1">
        <v>7.9509043240676593</v>
      </c>
      <c r="D4" s="1">
        <v>5.6143297815642832</v>
      </c>
      <c r="E4" s="1">
        <v>4.3506533015708255</v>
      </c>
      <c r="F4" s="1">
        <v>4.6741668913102696</v>
      </c>
      <c r="G4" s="1">
        <v>7.9630334144763335</v>
      </c>
      <c r="H4" s="1">
        <v>9.2895261039923334</v>
      </c>
      <c r="I4" s="1">
        <v>2.7837098875593984</v>
      </c>
    </row>
    <row r="5" spans="1:9">
      <c r="A5" s="1" t="s">
        <v>27</v>
      </c>
      <c r="B5" s="1"/>
      <c r="C5" s="1">
        <v>5.6287897213478395</v>
      </c>
      <c r="D5" s="1">
        <v>5.2276424596376234</v>
      </c>
      <c r="E5" s="1">
        <v>3.7852017762177859</v>
      </c>
      <c r="F5" s="1">
        <v>3.5225096816931125</v>
      </c>
      <c r="G5" s="1">
        <v>5.4638538735991267</v>
      </c>
      <c r="H5" s="1">
        <v>7.4994405426115609</v>
      </c>
      <c r="I5" s="1">
        <v>1.6110924119676562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 t="s">
        <v>42</v>
      </c>
      <c r="C7" s="1">
        <f>AVERAGE(C3:C5)</f>
        <v>6.8790084060425878</v>
      </c>
      <c r="D7" s="1">
        <f t="shared" ref="D7:I7" si="0">AVERAGE(D3:D5)</f>
        <v>5.3844813564201033</v>
      </c>
      <c r="E7" s="1">
        <f t="shared" si="0"/>
        <v>3.9397150524415223</v>
      </c>
      <c r="F7" s="1">
        <f t="shared" si="0"/>
        <v>3.6523643348786776</v>
      </c>
      <c r="G7" s="1">
        <f t="shared" si="0"/>
        <v>6.8057116667323347</v>
      </c>
      <c r="H7" s="1">
        <f t="shared" si="0"/>
        <v>8.4838342572704022</v>
      </c>
      <c r="I7" s="1">
        <f t="shared" si="0"/>
        <v>2.2220315884776376</v>
      </c>
    </row>
    <row r="8" spans="1:9">
      <c r="A8" s="1"/>
      <c r="B8" s="1" t="s">
        <v>43</v>
      </c>
      <c r="C8" s="1">
        <f>STDEV(C3:C5)</f>
        <v>1.171282764269886</v>
      </c>
      <c r="D8" s="1">
        <f t="shared" ref="D8:I8" si="1">STDEV(D3:D5)</f>
        <v>0.20341967618301249</v>
      </c>
      <c r="E8" s="1">
        <f t="shared" si="1"/>
        <v>0.35951242249501641</v>
      </c>
      <c r="F8" s="1">
        <f t="shared" si="1"/>
        <v>0.96346088591832812</v>
      </c>
      <c r="G8" s="1">
        <f t="shared" si="1"/>
        <v>1.2597677398714104</v>
      </c>
      <c r="H8" s="1">
        <f t="shared" si="1"/>
        <v>0.9083239221054813</v>
      </c>
      <c r="I8" s="1">
        <f t="shared" si="1"/>
        <v>0.58785875135914667</v>
      </c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 t="s">
        <v>50</v>
      </c>
      <c r="C10" s="1">
        <f>_xlfn.T.TEST(C3:C5,F3:F5,2,2)</f>
        <v>2.111186527749067E-2</v>
      </c>
      <c r="D10" s="1"/>
      <c r="E10" s="1"/>
      <c r="F10" s="1"/>
      <c r="G10" s="1"/>
      <c r="H10" s="1">
        <f>_xlfn.T.TEST(H3:H5,F3:F5,2,2)</f>
        <v>3.2069048610755316E-3</v>
      </c>
      <c r="I10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D20" sqref="D20"/>
    </sheetView>
  </sheetViews>
  <sheetFormatPr baseColWidth="10" defaultRowHeight="15" x14ac:dyDescent="0"/>
  <cols>
    <col min="2" max="2" width="30.5" customWidth="1"/>
  </cols>
  <sheetData>
    <row r="1" spans="1:17">
      <c r="A1" s="1"/>
      <c r="B1" s="1" t="s">
        <v>118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 t="s">
        <v>52</v>
      </c>
      <c r="C2" s="1">
        <v>-10</v>
      </c>
      <c r="D2" s="1">
        <v>1000</v>
      </c>
      <c r="E2" s="1" t="s">
        <v>51</v>
      </c>
      <c r="F2" s="1" t="s">
        <v>48</v>
      </c>
      <c r="G2" s="1" t="s">
        <v>74</v>
      </c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 t="s">
        <v>26</v>
      </c>
      <c r="B3" s="1"/>
      <c r="C3" s="1">
        <v>6.5963388431810683</v>
      </c>
      <c r="D3" s="1">
        <v>3.3281297384836077</v>
      </c>
      <c r="E3" s="1">
        <v>7.1395136111431814</v>
      </c>
      <c r="F3" s="1">
        <v>2.2712924659058578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18</v>
      </c>
      <c r="B4" s="1"/>
      <c r="C4" s="1">
        <v>7.7239673316183488</v>
      </c>
      <c r="D4" s="1">
        <v>2.942522595526432</v>
      </c>
      <c r="E4" s="1">
        <v>6.7093056707346426</v>
      </c>
      <c r="F4" s="1">
        <v>2.7837098875593984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 t="s">
        <v>27</v>
      </c>
      <c r="B5" s="1"/>
      <c r="C5" s="1">
        <v>5.72080504355133</v>
      </c>
      <c r="D5" s="1">
        <v>3.8257111806855186</v>
      </c>
      <c r="E5" s="1">
        <v>7.8403527356915141</v>
      </c>
      <c r="F5" s="1">
        <v>1.6110924119676562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" t="s">
        <v>53</v>
      </c>
      <c r="C7" s="1">
        <v>6.6803704061169151</v>
      </c>
      <c r="D7" s="1">
        <v>3.3654545048985192</v>
      </c>
      <c r="E7" s="1">
        <v>7.229724005856446</v>
      </c>
      <c r="F7" s="1">
        <f t="shared" ref="F7" si="0">AVERAGE(F3:F5)</f>
        <v>2.2220315884776376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/>
      <c r="B8" s="1" t="s">
        <v>45</v>
      </c>
      <c r="C8" s="1">
        <v>1.0042214724653922</v>
      </c>
      <c r="D8" s="1">
        <v>0.44277575913748335</v>
      </c>
      <c r="E8" s="1">
        <v>0.57089430043803269</v>
      </c>
      <c r="F8" s="1">
        <f t="shared" ref="F8" si="1">STDEV(F3:F5)</f>
        <v>0.58785875135914667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 t="s">
        <v>54</v>
      </c>
      <c r="C10" s="1">
        <f>_xlfn.T.TEST(C3:C5,D3:D5,2,2)</f>
        <v>6.3770689766994345E-3</v>
      </c>
      <c r="D10" s="1"/>
      <c r="E10" s="1">
        <v>1.54965880338173E-3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Fig 1C</vt:lpstr>
      <vt:lpstr>Fig 1D</vt:lpstr>
      <vt:lpstr>Fig 1E</vt:lpstr>
      <vt:lpstr>Fig 2A</vt:lpstr>
      <vt:lpstr>Fig 2B</vt:lpstr>
      <vt:lpstr>Fig 2C</vt:lpstr>
      <vt:lpstr>Fig 2D</vt:lpstr>
      <vt:lpstr>Fig 3B</vt:lpstr>
      <vt:lpstr>Fig 3C</vt:lpstr>
      <vt:lpstr>Fig 3D</vt:lpstr>
      <vt:lpstr>Fig 3E</vt:lpstr>
      <vt:lpstr>Fig 4B</vt:lpstr>
      <vt:lpstr>Fig 4C</vt:lpstr>
      <vt:lpstr>Fig 4D</vt:lpstr>
      <vt:lpstr>Fig 4E</vt:lpstr>
      <vt:lpstr>Fig 6C</vt:lpstr>
      <vt:lpstr>Fig 6D</vt:lpstr>
      <vt:lpstr>Fig 6E</vt:lpstr>
      <vt:lpstr>Fig 6F</vt:lpstr>
      <vt:lpstr>Fig 6H</vt:lpstr>
      <vt:lpstr>Fig S3C</vt:lpstr>
      <vt:lpstr>Fig S3D</vt:lpstr>
      <vt:lpstr>Fig S3E</vt:lpstr>
      <vt:lpstr>Fig S4A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 Liu</dc:creator>
  <cp:lastModifiedBy>Xu Liu</cp:lastModifiedBy>
  <dcterms:created xsi:type="dcterms:W3CDTF">2019-01-19T21:43:30Z</dcterms:created>
  <dcterms:modified xsi:type="dcterms:W3CDTF">2019-02-20T03:56:53Z</dcterms:modified>
</cp:coreProperties>
</file>