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hou\Dropbox\Sam\QuantifyingInteractions\PLoS Submission\FinalSubmission\SuppInfo\"/>
    </mc:Choice>
  </mc:AlternateContent>
  <xr:revisionPtr revIDLastSave="0" documentId="10_ncr:100000_{355B09A4-B68E-40A2-A9B9-66576B0D5B76}" xr6:coauthVersionLast="31" xr6:coauthVersionMax="31" xr10:uidLastSave="{00000000-0000-0000-0000-000000000000}"/>
  <bookViews>
    <workbookView xWindow="885" yWindow="1755" windowWidth="19425" windowHeight="9405" xr2:uid="{00000000-000D-0000-FFFF-FFFF00000000}"/>
  </bookViews>
  <sheets>
    <sheet name="Fig5C_release" sheetId="2" r:id="rId1"/>
  </sheets>
  <calcPr calcId="179017"/>
</workbook>
</file>

<file path=xl/calcChain.xml><?xml version="1.0" encoding="utf-8"?>
<calcChain xmlns="http://schemas.openxmlformats.org/spreadsheetml/2006/main">
  <c r="F31" i="2" l="1"/>
  <c r="R7" i="2" l="1"/>
  <c r="T7" i="2" s="1"/>
  <c r="Q7" i="2"/>
  <c r="Q4" i="2"/>
  <c r="P11" i="2"/>
  <c r="F32" i="2" l="1"/>
  <c r="R6" i="2" l="1"/>
  <c r="T6" i="2" s="1"/>
  <c r="Q6" i="2"/>
  <c r="R5" i="2" l="1"/>
  <c r="T5" i="2" s="1"/>
  <c r="Q5" i="2"/>
  <c r="R4" i="2"/>
  <c r="T4" i="2" s="1"/>
  <c r="O27" i="2" l="1"/>
  <c r="O26" i="2"/>
  <c r="O25" i="2"/>
  <c r="O24" i="2"/>
  <c r="O23" i="2"/>
  <c r="O22" i="2"/>
  <c r="O21" i="2"/>
  <c r="O20" i="2"/>
  <c r="O19" i="2"/>
  <c r="O18" i="2"/>
  <c r="O17" i="2"/>
</calcChain>
</file>

<file path=xl/sharedStrings.xml><?xml version="1.0" encoding="utf-8"?>
<sst xmlns="http://schemas.openxmlformats.org/spreadsheetml/2006/main" count="179" uniqueCount="56">
  <si>
    <t xml:space="preserve">Strain </t>
  </si>
  <si>
    <t>Date</t>
  </si>
  <si>
    <t>birth (/hr)</t>
  </si>
  <si>
    <t>|death| (/hr)</t>
  </si>
  <si>
    <t>begin (hr)</t>
  </si>
  <si>
    <t>end (hr)</t>
  </si>
  <si>
    <t>Analysis Method</t>
  </si>
  <si>
    <t>Source</t>
  </si>
  <si>
    <t>Release rate</t>
  </si>
  <si>
    <t>HM</t>
  </si>
  <si>
    <t>SH</t>
  </si>
  <si>
    <t>SH/JP</t>
  </si>
  <si>
    <t>Experimenter</t>
  </si>
  <si>
    <t>death 2*SEM</t>
  </si>
  <si>
    <t>release 2*SEM</t>
  </si>
  <si>
    <t>Regression</t>
  </si>
  <si>
    <t>replicate</t>
  </si>
  <si>
    <t>batch-starve</t>
  </si>
  <si>
    <t>vR_release_starve\vHM - 1212215redrelease_ws</t>
  </si>
  <si>
    <t>X</t>
  </si>
  <si>
    <t>A</t>
  </si>
  <si>
    <t>B</t>
  </si>
  <si>
    <t>N</t>
  </si>
  <si>
    <t>G</t>
  </si>
  <si>
    <t>M</t>
  </si>
  <si>
    <t>S</t>
  </si>
  <si>
    <t>vR_release_starve\vSH - 12-8-15_RA</t>
  </si>
  <si>
    <t>vR_release_starve\vSH - 12-30-15_RA</t>
  </si>
  <si>
    <t>vR_release_starve\vSH - 11-9-15_RA</t>
  </si>
  <si>
    <t>vR_release_starve\vSH - 6-3-15 release assay</t>
  </si>
  <si>
    <t>vR_release_starve\vSH - 5-19-15 release assay setup</t>
  </si>
  <si>
    <t>vR_release_starve\vSH-JP - 150226_release</t>
  </si>
  <si>
    <t>chemostat</t>
  </si>
  <si>
    <t>Steady state</t>
  </si>
  <si>
    <t>Rchemostat\v20160620\6-20-16_R_chemo_comp</t>
  </si>
  <si>
    <t>Rchemostat\v20160726\7-26-16_R_chemo</t>
  </si>
  <si>
    <t>Rchemostat\v20161102\11-2-16_R_chemo_varyDT_ws</t>
  </si>
  <si>
    <t>Rchemostat\2017-05-17_R_chemo</t>
  </si>
  <si>
    <t>Rchemostat\2017-06-22_R_6hrDT</t>
  </si>
  <si>
    <t>2stdev</t>
  </si>
  <si>
    <t>2SEM</t>
  </si>
  <si>
    <t>n</t>
  </si>
  <si>
    <t>exponential</t>
  </si>
  <si>
    <t>Release_assays\2017-12-08_exponential_release_R-G.xlsx</t>
  </si>
  <si>
    <t>Calculated from steady state, redundant with above, not plotted.</t>
  </si>
  <si>
    <t>T2 (hr)</t>
  </si>
  <si>
    <t>starvation</t>
  </si>
  <si>
    <t xml:space="preserve"> Ave</t>
  </si>
  <si>
    <t>8 hr chemo</t>
  </si>
  <si>
    <t xml:space="preserve">Culture </t>
  </si>
  <si>
    <t>5.5~6 hr chemo</t>
  </si>
  <si>
    <t>chemo death rate ave</t>
  </si>
  <si>
    <t>Ave death rate during starvation (/hr, used in Models i and ii)</t>
  </si>
  <si>
    <t>Final (Model iii)</t>
  </si>
  <si>
    <t>Release rate (fmole/cell/hr)</t>
  </si>
  <si>
    <t>(Model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</si>
</sst>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E+00"/>
    <numFmt numFmtId="166" formatCode="0.000"/>
    <numFmt numFmtId="167" formatCode="0.0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/>
    <xf numFmtId="0" fontId="0" fillId="2" borderId="0" xfId="0" applyFill="1"/>
    <xf numFmtId="0" fontId="0" fillId="0" borderId="0" xfId="0" applyFill="1"/>
    <xf numFmtId="2" fontId="0" fillId="0" borderId="0" xfId="0" applyNumberFormat="1"/>
    <xf numFmtId="0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1" fontId="1" fillId="0" borderId="0" xfId="0" applyNumberFormat="1" applyFont="1" applyFill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11" fontId="0" fillId="0" borderId="0" xfId="0" applyNumberFormat="1" applyFill="1" applyBorder="1"/>
    <xf numFmtId="11" fontId="0" fillId="2" borderId="0" xfId="0" applyNumberFormat="1" applyFill="1" applyBorder="1"/>
    <xf numFmtId="2" fontId="0" fillId="2" borderId="0" xfId="0" applyNumberFormat="1" applyFill="1" applyBorder="1"/>
    <xf numFmtId="0" fontId="0" fillId="2" borderId="0" xfId="0" applyFill="1" applyBorder="1"/>
    <xf numFmtId="1" fontId="0" fillId="0" borderId="0" xfId="0" applyNumberFormat="1" applyFill="1" applyBorder="1" applyAlignment="1">
      <alignment horizontal="right"/>
    </xf>
    <xf numFmtId="0" fontId="0" fillId="0" borderId="0" xfId="0" applyBorder="1"/>
    <xf numFmtId="166" fontId="0" fillId="0" borderId="0" xfId="0" applyNumberFormat="1" applyFill="1" applyBorder="1"/>
    <xf numFmtId="0" fontId="0" fillId="0" borderId="0" xfId="0" applyFill="1" applyBorder="1"/>
    <xf numFmtId="166" fontId="0" fillId="0" borderId="0" xfId="0" applyNumberForma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6" fontId="0" fillId="0" borderId="0" xfId="0" applyNumberFormat="1" applyBorder="1"/>
    <xf numFmtId="166" fontId="1" fillId="0" borderId="0" xfId="0" applyNumberFormat="1" applyFont="1" applyBorder="1"/>
    <xf numFmtId="166" fontId="0" fillId="2" borderId="0" xfId="0" applyNumberFormat="1" applyFill="1" applyBorder="1"/>
    <xf numFmtId="2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NumberFormat="1" applyBorder="1"/>
    <xf numFmtId="0" fontId="0" fillId="0" borderId="0" xfId="0" applyNumberFormat="1" applyFill="1" applyBorder="1"/>
    <xf numFmtId="0" fontId="1" fillId="0" borderId="0" xfId="0" applyNumberFormat="1" applyFont="1" applyBorder="1"/>
    <xf numFmtId="1" fontId="0" fillId="2" borderId="0" xfId="0" applyNumberFormat="1" applyFill="1" applyBorder="1" applyAlignment="1">
      <alignment horizontal="right"/>
    </xf>
    <xf numFmtId="0" fontId="1" fillId="2" borderId="0" xfId="0" applyNumberFormat="1" applyFont="1" applyFill="1" applyBorder="1"/>
    <xf numFmtId="0" fontId="0" fillId="2" borderId="0" xfId="0" applyFill="1" applyBorder="1" applyAlignment="1">
      <alignment horizontal="left"/>
    </xf>
    <xf numFmtId="166" fontId="1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7" fontId="0" fillId="0" borderId="0" xfId="0" applyNumberFormat="1"/>
    <xf numFmtId="0" fontId="0" fillId="2" borderId="0" xfId="0" applyNumberFormat="1" applyFill="1"/>
    <xf numFmtId="0" fontId="0" fillId="2" borderId="0" xfId="0" applyFill="1" applyAlignment="1">
      <alignment horizontal="left"/>
    </xf>
    <xf numFmtId="164" fontId="0" fillId="0" borderId="0" xfId="0" applyNumberFormat="1" applyBorder="1"/>
    <xf numFmtId="11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166" fontId="2" fillId="0" borderId="0" xfId="0" applyNumberFormat="1" applyFo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tabSelected="1" workbookViewId="0">
      <pane ySplit="1" topLeftCell="A12" activePane="bottomLeft" state="frozen"/>
      <selection pane="bottomLeft" activeCell="F32" sqref="F32"/>
    </sheetView>
  </sheetViews>
  <sheetFormatPr defaultRowHeight="15" x14ac:dyDescent="0.25"/>
  <cols>
    <col min="2" max="2" width="13.28515625" bestFit="1" customWidth="1"/>
    <col min="3" max="4" width="10.28515625" customWidth="1"/>
    <col min="5" max="5" width="9.85546875" bestFit="1" customWidth="1"/>
    <col min="6" max="6" width="12.7109375" bestFit="1" customWidth="1"/>
    <col min="7" max="7" width="12.7109375" customWidth="1"/>
    <col min="8" max="8" width="12.7109375" style="5" customWidth="1"/>
    <col min="9" max="9" width="12.7109375" style="7" customWidth="1"/>
    <col min="10" max="10" width="12.28515625" customWidth="1"/>
    <col min="11" max="11" width="9.28515625" style="6" customWidth="1"/>
    <col min="12" max="12" width="8.140625" style="6" bestFit="1" customWidth="1"/>
    <col min="13" max="13" width="15.85546875" bestFit="1" customWidth="1"/>
    <col min="14" max="14" width="21.7109375" style="8" customWidth="1"/>
    <col min="15" max="15" width="9.28515625" customWidth="1"/>
    <col min="16" max="16" width="13.7109375" customWidth="1"/>
    <col min="18" max="18" width="6.85546875" customWidth="1"/>
    <col min="19" max="19" width="6.28515625" customWidth="1"/>
  </cols>
  <sheetData>
    <row r="1" spans="1:20" x14ac:dyDescent="0.25">
      <c r="A1" s="20" t="s">
        <v>0</v>
      </c>
      <c r="B1" s="20" t="s">
        <v>12</v>
      </c>
      <c r="C1" s="20" t="s">
        <v>1</v>
      </c>
      <c r="D1" s="20" t="s">
        <v>16</v>
      </c>
      <c r="E1" s="28" t="s">
        <v>2</v>
      </c>
      <c r="F1" s="29" t="s">
        <v>3</v>
      </c>
      <c r="G1" s="23" t="s">
        <v>13</v>
      </c>
      <c r="H1" s="10" t="s">
        <v>8</v>
      </c>
      <c r="I1" s="23" t="s">
        <v>14</v>
      </c>
      <c r="J1" s="30" t="s">
        <v>49</v>
      </c>
      <c r="K1" s="31" t="s">
        <v>4</v>
      </c>
      <c r="L1" s="31" t="s">
        <v>5</v>
      </c>
      <c r="M1" s="32" t="s">
        <v>6</v>
      </c>
      <c r="N1" s="33" t="s">
        <v>7</v>
      </c>
      <c r="O1" s="34" t="s">
        <v>45</v>
      </c>
    </row>
    <row r="2" spans="1:20" x14ac:dyDescent="0.25">
      <c r="A2" s="20">
        <v>1335</v>
      </c>
      <c r="B2" s="22" t="s">
        <v>9</v>
      </c>
      <c r="C2" s="19">
        <v>20151212</v>
      </c>
      <c r="D2" s="19">
        <v>1</v>
      </c>
      <c r="E2" s="20">
        <v>0</v>
      </c>
      <c r="F2" s="9">
        <v>3.6100318571221299E-2</v>
      </c>
      <c r="G2" s="9">
        <v>1.9542364650393624E-2</v>
      </c>
      <c r="H2" s="10">
        <v>0.25594846000560084</v>
      </c>
      <c r="I2" s="23">
        <v>1.5967580772624449E-2</v>
      </c>
      <c r="J2" s="22" t="s">
        <v>17</v>
      </c>
      <c r="K2" s="35">
        <v>0</v>
      </c>
      <c r="L2" s="35">
        <v>28</v>
      </c>
      <c r="M2" s="20" t="s">
        <v>15</v>
      </c>
      <c r="N2" s="54" t="s">
        <v>18</v>
      </c>
      <c r="O2" s="20"/>
    </row>
    <row r="3" spans="1:20" x14ac:dyDescent="0.25">
      <c r="A3" s="20">
        <v>1335</v>
      </c>
      <c r="B3" s="22" t="s">
        <v>9</v>
      </c>
      <c r="C3" s="19">
        <v>20151212</v>
      </c>
      <c r="D3" s="19">
        <v>2</v>
      </c>
      <c r="E3" s="20">
        <v>0</v>
      </c>
      <c r="F3" s="9">
        <v>5.3552390604241724E-2</v>
      </c>
      <c r="G3" s="9">
        <v>1.6783884230247979E-2</v>
      </c>
      <c r="H3" s="10">
        <v>0.30351311528217689</v>
      </c>
      <c r="I3" s="23">
        <v>2.0293648101971942E-2</v>
      </c>
      <c r="J3" s="22" t="s">
        <v>17</v>
      </c>
      <c r="K3" s="35">
        <v>0</v>
      </c>
      <c r="L3" s="35">
        <v>31</v>
      </c>
      <c r="M3" s="20" t="s">
        <v>15</v>
      </c>
      <c r="N3" s="54"/>
      <c r="O3" s="20"/>
      <c r="P3" s="51" t="s">
        <v>54</v>
      </c>
      <c r="Q3" s="44" t="s">
        <v>47</v>
      </c>
      <c r="R3" s="44" t="s">
        <v>39</v>
      </c>
      <c r="S3" s="44" t="s">
        <v>41</v>
      </c>
      <c r="T3" s="44" t="s">
        <v>40</v>
      </c>
    </row>
    <row r="4" spans="1:20" x14ac:dyDescent="0.25">
      <c r="A4" s="20">
        <v>1335</v>
      </c>
      <c r="B4" s="22" t="s">
        <v>9</v>
      </c>
      <c r="C4" s="19">
        <v>20151212</v>
      </c>
      <c r="D4" s="19">
        <v>3</v>
      </c>
      <c r="E4" s="20">
        <v>0</v>
      </c>
      <c r="F4" s="9">
        <v>5.2159173438069646E-2</v>
      </c>
      <c r="G4" s="9">
        <v>1.5879684775319647E-2</v>
      </c>
      <c r="H4" s="10">
        <v>0.28692402219550328</v>
      </c>
      <c r="I4" s="23">
        <v>2.4152628763723205E-2</v>
      </c>
      <c r="J4" s="22" t="s">
        <v>17</v>
      </c>
      <c r="K4" s="35">
        <v>0</v>
      </c>
      <c r="L4" s="35">
        <v>35</v>
      </c>
      <c r="M4" s="20" t="s">
        <v>15</v>
      </c>
      <c r="N4" s="54"/>
      <c r="O4" s="20"/>
      <c r="P4" s="1" t="s">
        <v>46</v>
      </c>
      <c r="Q4" s="5">
        <f>AVERAGE(H2:H16)</f>
        <v>0.26051857956211555</v>
      </c>
      <c r="R4" s="5">
        <f>2*STDEV(H2:H16)</f>
        <v>7.8585374940579336E-2</v>
      </c>
      <c r="S4">
        <v>15</v>
      </c>
      <c r="T4" s="5">
        <f>R4/SQRT(S4)</f>
        <v>2.0290656560021963E-2</v>
      </c>
    </row>
    <row r="5" spans="1:20" x14ac:dyDescent="0.25">
      <c r="A5" s="20">
        <v>1335</v>
      </c>
      <c r="B5" s="22" t="s">
        <v>10</v>
      </c>
      <c r="C5" s="19">
        <v>20151230</v>
      </c>
      <c r="D5" s="19" t="s">
        <v>20</v>
      </c>
      <c r="E5" s="22">
        <v>0</v>
      </c>
      <c r="F5" s="9">
        <v>4.133513191336579E-2</v>
      </c>
      <c r="G5" s="9">
        <v>2.2495671423445166E-2</v>
      </c>
      <c r="H5" s="10">
        <v>0.23552965844173868</v>
      </c>
      <c r="I5" s="23">
        <v>1.8510219788993264E-2</v>
      </c>
      <c r="J5" s="22" t="s">
        <v>17</v>
      </c>
      <c r="K5" s="35">
        <v>0</v>
      </c>
      <c r="L5" s="35">
        <v>24</v>
      </c>
      <c r="M5" s="20" t="s">
        <v>15</v>
      </c>
      <c r="N5" s="33" t="s">
        <v>27</v>
      </c>
      <c r="O5" s="20"/>
      <c r="P5" s="1" t="s">
        <v>48</v>
      </c>
      <c r="Q5" s="5">
        <f>AVERAGE(H17:H19,H25)</f>
        <v>0.3092085762633171</v>
      </c>
      <c r="R5" s="5">
        <f>2*STDEV(H17:H19,H25)</f>
        <v>7.8467821835777898E-2</v>
      </c>
      <c r="S5">
        <v>4</v>
      </c>
      <c r="T5" s="5">
        <f>R5/SQRT(S5)</f>
        <v>3.9233910917888949E-2</v>
      </c>
    </row>
    <row r="6" spans="1:20" x14ac:dyDescent="0.25">
      <c r="A6" s="20">
        <v>1335</v>
      </c>
      <c r="B6" s="22" t="s">
        <v>10</v>
      </c>
      <c r="C6" s="19">
        <v>20151208</v>
      </c>
      <c r="D6" s="19" t="s">
        <v>20</v>
      </c>
      <c r="E6" s="22">
        <v>0</v>
      </c>
      <c r="F6" s="9">
        <v>5.0919434002868559E-2</v>
      </c>
      <c r="G6" s="9">
        <v>2.6234252686624659E-2</v>
      </c>
      <c r="H6" s="10">
        <v>0.21267550249611383</v>
      </c>
      <c r="I6" s="21">
        <v>5.6690552026787723E-3</v>
      </c>
      <c r="J6" s="22" t="s">
        <v>17</v>
      </c>
      <c r="K6" s="35">
        <v>0</v>
      </c>
      <c r="L6" s="35">
        <v>24</v>
      </c>
      <c r="M6" s="20" t="s">
        <v>15</v>
      </c>
      <c r="N6" s="54" t="s">
        <v>26</v>
      </c>
      <c r="O6" s="20"/>
      <c r="P6" s="1" t="s">
        <v>50</v>
      </c>
      <c r="Q6" s="5">
        <f>AVERAGE(H26:H27,H22:H24)</f>
        <v>0.25608312532116873</v>
      </c>
      <c r="R6">
        <f>2*STDEV(H26:H27,H22:H24)</f>
        <v>1.0572478725407848E-2</v>
      </c>
      <c r="S6">
        <v>5</v>
      </c>
      <c r="T6" s="5">
        <f>R6/SQRT(S6)</f>
        <v>4.7281562241364558E-3</v>
      </c>
    </row>
    <row r="7" spans="1:20" x14ac:dyDescent="0.25">
      <c r="A7" s="20">
        <v>1335</v>
      </c>
      <c r="B7" s="22" t="s">
        <v>10</v>
      </c>
      <c r="C7" s="19">
        <v>20151208</v>
      </c>
      <c r="D7" s="19" t="s">
        <v>21</v>
      </c>
      <c r="E7" s="22">
        <v>0</v>
      </c>
      <c r="F7" s="9">
        <v>5.3612858550862612E-2</v>
      </c>
      <c r="G7" s="9">
        <v>2.8081155797930055E-2</v>
      </c>
      <c r="H7" s="10">
        <v>0.20708075644863497</v>
      </c>
      <c r="I7" s="21">
        <v>7.602876879344733E-3</v>
      </c>
      <c r="J7" s="22" t="s">
        <v>17</v>
      </c>
      <c r="K7" s="35">
        <v>0</v>
      </c>
      <c r="L7" s="35">
        <v>24</v>
      </c>
      <c r="M7" s="20" t="s">
        <v>15</v>
      </c>
      <c r="N7" s="54"/>
      <c r="O7" s="20"/>
      <c r="P7" s="50" t="s">
        <v>53</v>
      </c>
      <c r="Q7" s="5">
        <f>AVERAGE(H2:H19,H22:H27)</f>
        <v>0.2677095260454519</v>
      </c>
      <c r="R7" s="5">
        <f>2*STDEV(H2:H19,H22:H27)</f>
        <v>7.7666720487531524E-2</v>
      </c>
      <c r="S7">
        <v>24</v>
      </c>
      <c r="T7" s="5">
        <f>R7/SQRT(S7)</f>
        <v>1.5853652932484717E-2</v>
      </c>
    </row>
    <row r="8" spans="1:20" x14ac:dyDescent="0.25">
      <c r="A8" s="20">
        <v>1335</v>
      </c>
      <c r="B8" s="22" t="s">
        <v>10</v>
      </c>
      <c r="C8" s="19">
        <v>20151109</v>
      </c>
      <c r="D8" s="19" t="s">
        <v>20</v>
      </c>
      <c r="E8" s="22">
        <v>0</v>
      </c>
      <c r="F8" s="9">
        <v>6.0454617782820914E-2</v>
      </c>
      <c r="G8" s="9">
        <v>2.7765573289350327E-2</v>
      </c>
      <c r="H8" s="9">
        <v>0.21990679168707422</v>
      </c>
      <c r="I8" s="21">
        <v>1.4681023543332172E-2</v>
      </c>
      <c r="J8" s="22" t="s">
        <v>17</v>
      </c>
      <c r="K8" s="36">
        <v>0</v>
      </c>
      <c r="L8" s="36">
        <v>25</v>
      </c>
      <c r="M8" s="20" t="s">
        <v>15</v>
      </c>
      <c r="N8" s="54" t="s">
        <v>28</v>
      </c>
      <c r="O8" s="20"/>
      <c r="P8" s="50"/>
    </row>
    <row r="9" spans="1:20" x14ac:dyDescent="0.25">
      <c r="A9" s="20">
        <v>1335</v>
      </c>
      <c r="B9" s="22" t="s">
        <v>10</v>
      </c>
      <c r="C9" s="19">
        <v>20151109</v>
      </c>
      <c r="D9" s="19" t="s">
        <v>22</v>
      </c>
      <c r="E9" s="22">
        <v>0</v>
      </c>
      <c r="F9" s="9">
        <v>6.9955936076772807E-2</v>
      </c>
      <c r="G9" s="9">
        <v>2.2539929852113533E-2</v>
      </c>
      <c r="H9" s="9">
        <v>0.24539527286554502</v>
      </c>
      <c r="I9" s="21">
        <v>1.8344343789653418E-2</v>
      </c>
      <c r="J9" s="22" t="s">
        <v>17</v>
      </c>
      <c r="K9" s="36">
        <v>0</v>
      </c>
      <c r="L9" s="36">
        <v>25</v>
      </c>
      <c r="M9" s="20" t="s">
        <v>15</v>
      </c>
      <c r="N9" s="54"/>
      <c r="O9" s="20"/>
    </row>
    <row r="10" spans="1:20" x14ac:dyDescent="0.25">
      <c r="A10" s="20">
        <v>1335</v>
      </c>
      <c r="B10" s="22" t="s">
        <v>10</v>
      </c>
      <c r="C10" s="19">
        <v>20150603</v>
      </c>
      <c r="D10" s="19" t="s">
        <v>20</v>
      </c>
      <c r="E10" s="22">
        <v>0</v>
      </c>
      <c r="F10" s="9">
        <v>5.3477448893970603E-2</v>
      </c>
      <c r="G10" s="9">
        <v>3.0246526986173139E-2</v>
      </c>
      <c r="H10" s="9">
        <v>0.25748271886108653</v>
      </c>
      <c r="I10" s="21">
        <v>1.9940052134973497E-2</v>
      </c>
      <c r="J10" s="22" t="s">
        <v>17</v>
      </c>
      <c r="K10" s="35">
        <v>0</v>
      </c>
      <c r="L10" s="35">
        <v>24</v>
      </c>
      <c r="M10" s="20" t="s">
        <v>15</v>
      </c>
      <c r="N10" s="54" t="s">
        <v>29</v>
      </c>
      <c r="O10" s="20"/>
      <c r="P10" s="51" t="s">
        <v>52</v>
      </c>
    </row>
    <row r="11" spans="1:20" x14ac:dyDescent="0.25">
      <c r="A11" s="20">
        <v>1335</v>
      </c>
      <c r="B11" s="22" t="s">
        <v>10</v>
      </c>
      <c r="C11" s="19">
        <v>20150603</v>
      </c>
      <c r="D11" s="19" t="s">
        <v>23</v>
      </c>
      <c r="E11" s="22">
        <v>0</v>
      </c>
      <c r="F11" s="9">
        <v>5.183761325145788E-2</v>
      </c>
      <c r="G11" s="9">
        <v>2.1087218359775006E-2</v>
      </c>
      <c r="H11" s="9">
        <v>0.23373570052725143</v>
      </c>
      <c r="I11" s="21">
        <v>6.5600629983504997E-3</v>
      </c>
      <c r="J11" s="22" t="s">
        <v>17</v>
      </c>
      <c r="K11" s="35">
        <v>0</v>
      </c>
      <c r="L11" s="35">
        <v>24</v>
      </c>
      <c r="M11" s="20" t="s">
        <v>15</v>
      </c>
      <c r="N11" s="54"/>
      <c r="O11" s="20"/>
      <c r="P11" s="5">
        <f>AVERAGE(F2:F16)</f>
        <v>5.550831336976212E-2</v>
      </c>
    </row>
    <row r="12" spans="1:20" x14ac:dyDescent="0.25">
      <c r="A12" s="20">
        <v>1335</v>
      </c>
      <c r="B12" s="22" t="s">
        <v>10</v>
      </c>
      <c r="C12" s="19">
        <v>20150603</v>
      </c>
      <c r="D12" s="19" t="s">
        <v>24</v>
      </c>
      <c r="E12" s="22">
        <v>0</v>
      </c>
      <c r="F12" s="9">
        <v>5.6687461820974637E-2</v>
      </c>
      <c r="G12" s="9">
        <v>2.2696439948593185E-2</v>
      </c>
      <c r="H12" s="9">
        <v>0.27262355875448685</v>
      </c>
      <c r="I12" s="21">
        <v>2.3357628997709906E-2</v>
      </c>
      <c r="J12" s="22" t="s">
        <v>17</v>
      </c>
      <c r="K12" s="35">
        <v>0</v>
      </c>
      <c r="L12" s="35">
        <v>24</v>
      </c>
      <c r="M12" s="20" t="s">
        <v>15</v>
      </c>
      <c r="N12" s="54"/>
      <c r="O12" s="20"/>
    </row>
    <row r="13" spans="1:20" x14ac:dyDescent="0.25">
      <c r="A13" s="20">
        <v>1335</v>
      </c>
      <c r="B13" s="22" t="s">
        <v>10</v>
      </c>
      <c r="C13" s="19">
        <v>20150603</v>
      </c>
      <c r="D13" s="19" t="s">
        <v>25</v>
      </c>
      <c r="E13" s="22">
        <v>0</v>
      </c>
      <c r="F13" s="9">
        <v>4.4427250728656061E-2</v>
      </c>
      <c r="G13" s="9">
        <v>3.8859547576652227E-2</v>
      </c>
      <c r="H13" s="9">
        <v>0.27102145866659499</v>
      </c>
      <c r="I13" s="21">
        <v>2.4908198638340602E-2</v>
      </c>
      <c r="J13" s="22" t="s">
        <v>17</v>
      </c>
      <c r="K13" s="35">
        <v>0</v>
      </c>
      <c r="L13" s="35">
        <v>24</v>
      </c>
      <c r="M13" s="20" t="s">
        <v>15</v>
      </c>
      <c r="N13" s="54"/>
      <c r="O13" s="20"/>
    </row>
    <row r="14" spans="1:20" x14ac:dyDescent="0.25">
      <c r="A14" s="20">
        <v>1335</v>
      </c>
      <c r="B14" s="22" t="s">
        <v>10</v>
      </c>
      <c r="C14" s="19">
        <v>20150519</v>
      </c>
      <c r="D14" s="19" t="s">
        <v>20</v>
      </c>
      <c r="E14" s="22">
        <v>0</v>
      </c>
      <c r="F14" s="9">
        <v>5.7313535457067757E-2</v>
      </c>
      <c r="G14" s="9">
        <v>8.4688915515286223E-3</v>
      </c>
      <c r="H14" s="10">
        <v>0.3032869560510888</v>
      </c>
      <c r="I14" s="23">
        <v>2.5041508039494353E-2</v>
      </c>
      <c r="J14" s="22" t="s">
        <v>17</v>
      </c>
      <c r="K14" s="35">
        <v>0</v>
      </c>
      <c r="L14" s="35">
        <v>24</v>
      </c>
      <c r="M14" s="20" t="s">
        <v>15</v>
      </c>
      <c r="N14" s="54" t="s">
        <v>30</v>
      </c>
      <c r="O14" s="20"/>
    </row>
    <row r="15" spans="1:20" x14ac:dyDescent="0.25">
      <c r="A15" s="20">
        <v>1335</v>
      </c>
      <c r="B15" s="22" t="s">
        <v>10</v>
      </c>
      <c r="C15" s="19">
        <v>20150519</v>
      </c>
      <c r="D15" s="19" t="s">
        <v>19</v>
      </c>
      <c r="E15" s="22">
        <v>0</v>
      </c>
      <c r="F15" s="9">
        <v>8.6838930658878627E-2</v>
      </c>
      <c r="G15" s="9">
        <v>2.1134658828985711E-2</v>
      </c>
      <c r="H15" s="10">
        <v>0.25005414928617536</v>
      </c>
      <c r="I15" s="23">
        <v>1.1011296781637101E-2</v>
      </c>
      <c r="J15" s="22" t="s">
        <v>17</v>
      </c>
      <c r="K15" s="35">
        <v>0</v>
      </c>
      <c r="L15" s="35">
        <v>24</v>
      </c>
      <c r="M15" s="20" t="s">
        <v>15</v>
      </c>
      <c r="N15" s="54"/>
      <c r="O15" s="20"/>
    </row>
    <row r="16" spans="1:20" x14ac:dyDescent="0.25">
      <c r="A16" s="20">
        <v>1335</v>
      </c>
      <c r="B16" s="22" t="s">
        <v>11</v>
      </c>
      <c r="C16" s="19">
        <v>20150226</v>
      </c>
      <c r="D16" s="19" t="s">
        <v>19</v>
      </c>
      <c r="E16" s="22">
        <v>0</v>
      </c>
      <c r="F16" s="9">
        <v>6.3952598795202986E-2</v>
      </c>
      <c r="G16" s="9">
        <v>2.3578631806729131E-2</v>
      </c>
      <c r="H16" s="11">
        <v>0.35260057186266058</v>
      </c>
      <c r="I16" s="24">
        <v>1.4622444192354459E-2</v>
      </c>
      <c r="J16" s="22" t="s">
        <v>17</v>
      </c>
      <c r="K16" s="35">
        <v>0</v>
      </c>
      <c r="L16" s="35">
        <v>27</v>
      </c>
      <c r="M16" s="20" t="s">
        <v>15</v>
      </c>
      <c r="N16" s="33" t="s">
        <v>31</v>
      </c>
      <c r="O16" s="20"/>
    </row>
    <row r="17" spans="1:15" x14ac:dyDescent="0.25">
      <c r="A17" s="20">
        <v>1657</v>
      </c>
      <c r="B17" s="22" t="s">
        <v>10</v>
      </c>
      <c r="C17" s="19">
        <v>20160620</v>
      </c>
      <c r="D17" s="20">
        <v>5</v>
      </c>
      <c r="E17" s="25">
        <v>8.6643397569993161E-2</v>
      </c>
      <c r="F17" s="12">
        <v>2.449291289966956E-3</v>
      </c>
      <c r="G17" s="12">
        <v>2.4212089979588778E-4</v>
      </c>
      <c r="H17" s="13">
        <v>0.35322630285695888</v>
      </c>
      <c r="I17" s="26">
        <v>1.5476451851784872E-2</v>
      </c>
      <c r="J17" s="22" t="s">
        <v>32</v>
      </c>
      <c r="K17" s="37">
        <v>0</v>
      </c>
      <c r="L17" s="37">
        <v>26</v>
      </c>
      <c r="M17" s="20" t="s">
        <v>15</v>
      </c>
      <c r="N17" s="33" t="s">
        <v>34</v>
      </c>
      <c r="O17" s="20">
        <f>LN(2)/E17</f>
        <v>8</v>
      </c>
    </row>
    <row r="18" spans="1:15" x14ac:dyDescent="0.25">
      <c r="A18" s="20">
        <v>1335</v>
      </c>
      <c r="B18" s="22" t="s">
        <v>10</v>
      </c>
      <c r="C18" s="19">
        <v>20160726</v>
      </c>
      <c r="D18" s="20">
        <v>5</v>
      </c>
      <c r="E18" s="25">
        <v>8.6643397569993161E-2</v>
      </c>
      <c r="F18" s="12">
        <v>1.3707434729917365E-3</v>
      </c>
      <c r="G18" s="12">
        <v>7.4336099586340171E-4</v>
      </c>
      <c r="H18" s="14">
        <v>0.30254964729751382</v>
      </c>
      <c r="I18" s="26">
        <v>1.0615896374670411E-2</v>
      </c>
      <c r="J18" s="22" t="s">
        <v>32</v>
      </c>
      <c r="K18" s="37">
        <v>0</v>
      </c>
      <c r="L18" s="37">
        <v>26</v>
      </c>
      <c r="M18" s="20" t="s">
        <v>15</v>
      </c>
      <c r="N18" s="54" t="s">
        <v>35</v>
      </c>
      <c r="O18" s="20">
        <f t="shared" ref="O18:O27" si="0">LN(2)/E18</f>
        <v>8</v>
      </c>
    </row>
    <row r="19" spans="1:15" x14ac:dyDescent="0.25">
      <c r="A19" s="20">
        <v>1335</v>
      </c>
      <c r="B19" s="22" t="s">
        <v>10</v>
      </c>
      <c r="C19" s="19">
        <v>20160726</v>
      </c>
      <c r="D19" s="20">
        <v>6</v>
      </c>
      <c r="E19" s="25">
        <v>8.6643397569993161E-2</v>
      </c>
      <c r="F19" s="12">
        <v>1.6032356728497899E-3</v>
      </c>
      <c r="G19" s="12">
        <v>7.6809390230811404E-4</v>
      </c>
      <c r="H19" s="14">
        <v>0.3216592097991679</v>
      </c>
      <c r="I19" s="26">
        <v>5.3317631995272556E-3</v>
      </c>
      <c r="J19" s="22" t="s">
        <v>32</v>
      </c>
      <c r="K19" s="37">
        <v>0</v>
      </c>
      <c r="L19" s="37">
        <v>26</v>
      </c>
      <c r="M19" s="20" t="s">
        <v>15</v>
      </c>
      <c r="N19" s="54"/>
      <c r="O19" s="20">
        <f t="shared" si="0"/>
        <v>8</v>
      </c>
    </row>
    <row r="20" spans="1:15" x14ac:dyDescent="0.25">
      <c r="A20" s="20">
        <v>1335</v>
      </c>
      <c r="B20" s="22" t="s">
        <v>10</v>
      </c>
      <c r="C20" s="19">
        <v>20161102</v>
      </c>
      <c r="D20" s="20">
        <v>1</v>
      </c>
      <c r="E20" s="25">
        <v>0.23104906018664842</v>
      </c>
      <c r="F20" s="12">
        <v>9.7667907052863398E-4</v>
      </c>
      <c r="G20" s="12">
        <v>1.3786089745350819E-4</v>
      </c>
      <c r="H20" s="14">
        <v>0.10904894194002294</v>
      </c>
      <c r="I20" s="26">
        <v>1.605539363480203E-3</v>
      </c>
      <c r="J20" s="22" t="s">
        <v>32</v>
      </c>
      <c r="K20" s="37">
        <v>0</v>
      </c>
      <c r="L20" s="37">
        <v>25</v>
      </c>
      <c r="M20" s="20" t="s">
        <v>15</v>
      </c>
      <c r="N20" s="54" t="s">
        <v>36</v>
      </c>
      <c r="O20" s="20">
        <f t="shared" si="0"/>
        <v>3</v>
      </c>
    </row>
    <row r="21" spans="1:15" x14ac:dyDescent="0.25">
      <c r="A21" s="20">
        <v>1335</v>
      </c>
      <c r="B21" s="22" t="s">
        <v>10</v>
      </c>
      <c r="C21" s="19">
        <v>20161102</v>
      </c>
      <c r="D21" s="20">
        <v>2</v>
      </c>
      <c r="E21" s="25">
        <v>0.23104906018664842</v>
      </c>
      <c r="F21" s="15">
        <v>6.2444112856243478E-4</v>
      </c>
      <c r="G21" s="15">
        <v>9.7819211219014887E-5</v>
      </c>
      <c r="H21" s="14">
        <v>0.11441517293750435</v>
      </c>
      <c r="I21" s="26">
        <v>4.8262880314821959E-3</v>
      </c>
      <c r="J21" s="22" t="s">
        <v>32</v>
      </c>
      <c r="K21" s="37">
        <v>0</v>
      </c>
      <c r="L21" s="37">
        <v>25</v>
      </c>
      <c r="M21" s="20" t="s">
        <v>15</v>
      </c>
      <c r="N21" s="54"/>
      <c r="O21" s="20">
        <f t="shared" si="0"/>
        <v>3</v>
      </c>
    </row>
    <row r="22" spans="1:15" x14ac:dyDescent="0.25">
      <c r="A22" s="20">
        <v>1335</v>
      </c>
      <c r="B22" s="22" t="s">
        <v>10</v>
      </c>
      <c r="C22" s="19">
        <v>20161102</v>
      </c>
      <c r="D22" s="20">
        <v>4</v>
      </c>
      <c r="E22" s="25">
        <v>0.12602676010180824</v>
      </c>
      <c r="F22" s="15">
        <v>3.4794674228746064E-3</v>
      </c>
      <c r="G22" s="15">
        <v>2.6161928424189322E-3</v>
      </c>
      <c r="H22" s="14">
        <v>0.25683226504968665</v>
      </c>
      <c r="I22" s="26">
        <v>8.2111199313311227E-3</v>
      </c>
      <c r="J22" s="22" t="s">
        <v>32</v>
      </c>
      <c r="K22" s="37">
        <v>0</v>
      </c>
      <c r="L22" s="37">
        <v>25</v>
      </c>
      <c r="M22" s="20" t="s">
        <v>15</v>
      </c>
      <c r="N22" s="54"/>
      <c r="O22" s="20">
        <f t="shared" si="0"/>
        <v>5.5</v>
      </c>
    </row>
    <row r="23" spans="1:15" x14ac:dyDescent="0.25">
      <c r="A23" s="20">
        <v>1335</v>
      </c>
      <c r="B23" s="22" t="s">
        <v>10</v>
      </c>
      <c r="C23" s="19">
        <v>20161102</v>
      </c>
      <c r="D23" s="20">
        <v>5</v>
      </c>
      <c r="E23" s="25">
        <v>0.12602676010180824</v>
      </c>
      <c r="F23" s="15">
        <v>1.660674431431725E-3</v>
      </c>
      <c r="G23" s="15">
        <v>1.088180149265035E-3</v>
      </c>
      <c r="H23" s="14">
        <v>0.26194582596899046</v>
      </c>
      <c r="I23" s="26">
        <v>4.8142837609010565E-3</v>
      </c>
      <c r="J23" s="22" t="s">
        <v>32</v>
      </c>
      <c r="K23" s="37">
        <v>0</v>
      </c>
      <c r="L23" s="37">
        <v>25</v>
      </c>
      <c r="M23" s="20" t="s">
        <v>15</v>
      </c>
      <c r="N23" s="54"/>
      <c r="O23" s="20">
        <f t="shared" si="0"/>
        <v>5.5</v>
      </c>
    </row>
    <row r="24" spans="1:15" x14ac:dyDescent="0.25">
      <c r="A24" s="20">
        <v>1335</v>
      </c>
      <c r="B24" s="22" t="s">
        <v>10</v>
      </c>
      <c r="C24" s="19">
        <v>20161102</v>
      </c>
      <c r="D24" s="20">
        <v>6</v>
      </c>
      <c r="E24" s="25">
        <v>0.12602676010180824</v>
      </c>
      <c r="F24" s="15">
        <v>1.9897548500463357E-3</v>
      </c>
      <c r="G24" s="15">
        <v>9.9192330602540036E-4</v>
      </c>
      <c r="H24" s="14">
        <v>0.24771648564237062</v>
      </c>
      <c r="I24" s="26">
        <v>1.2328066063601682E-2</v>
      </c>
      <c r="J24" s="22" t="s">
        <v>32</v>
      </c>
      <c r="K24" s="37">
        <v>0</v>
      </c>
      <c r="L24" s="37">
        <v>25</v>
      </c>
      <c r="M24" s="20" t="s">
        <v>15</v>
      </c>
      <c r="N24" s="54"/>
      <c r="O24" s="20">
        <f t="shared" si="0"/>
        <v>5.5</v>
      </c>
    </row>
    <row r="25" spans="1:15" s="4" customFormat="1" x14ac:dyDescent="0.25">
      <c r="A25" s="22">
        <v>1335</v>
      </c>
      <c r="B25" s="22" t="s">
        <v>10</v>
      </c>
      <c r="C25" s="19">
        <v>20170517</v>
      </c>
      <c r="D25" s="22">
        <v>1</v>
      </c>
      <c r="E25" s="21">
        <v>8.6643397569993161E-2</v>
      </c>
      <c r="F25" s="15">
        <v>3.1319075954855231E-3</v>
      </c>
      <c r="G25" s="15">
        <v>1.7645986697112506E-4</v>
      </c>
      <c r="H25" s="14">
        <v>0.2593991450996278</v>
      </c>
      <c r="I25" s="41">
        <v>1.0263112022406656E-2</v>
      </c>
      <c r="J25" s="22" t="s">
        <v>32</v>
      </c>
      <c r="K25" s="42">
        <v>0</v>
      </c>
      <c r="L25" s="42">
        <v>26</v>
      </c>
      <c r="M25" s="22" t="s">
        <v>15</v>
      </c>
      <c r="N25" s="43" t="s">
        <v>37</v>
      </c>
      <c r="O25" s="20">
        <f t="shared" si="0"/>
        <v>8</v>
      </c>
    </row>
    <row r="26" spans="1:15" s="4" customFormat="1" x14ac:dyDescent="0.25">
      <c r="A26" s="22">
        <v>1335</v>
      </c>
      <c r="B26" s="22" t="s">
        <v>10</v>
      </c>
      <c r="C26" s="19">
        <v>20170622</v>
      </c>
      <c r="D26" s="22">
        <v>1</v>
      </c>
      <c r="E26" s="21">
        <v>0.11600000000000001</v>
      </c>
      <c r="F26" s="15">
        <v>2.7208105784665834E-3</v>
      </c>
      <c r="G26" s="15">
        <v>6.7155586312640585E-4</v>
      </c>
      <c r="H26" s="9">
        <v>0.25533194931103081</v>
      </c>
      <c r="I26" s="21">
        <v>2.7271164395247405E-2</v>
      </c>
      <c r="J26" s="22" t="s">
        <v>32</v>
      </c>
      <c r="K26" s="42">
        <v>0</v>
      </c>
      <c r="L26" s="42">
        <v>26</v>
      </c>
      <c r="M26" s="22" t="s">
        <v>15</v>
      </c>
      <c r="N26" s="55" t="s">
        <v>38</v>
      </c>
      <c r="O26" s="48">
        <f t="shared" si="0"/>
        <v>5.9754067289650452</v>
      </c>
    </row>
    <row r="27" spans="1:15" s="4" customFormat="1" x14ac:dyDescent="0.25">
      <c r="A27" s="22">
        <v>1335</v>
      </c>
      <c r="B27" s="22" t="s">
        <v>10</v>
      </c>
      <c r="C27" s="19">
        <v>20170622</v>
      </c>
      <c r="D27" s="22">
        <v>2</v>
      </c>
      <c r="E27" s="21">
        <v>0.11600000000000001</v>
      </c>
      <c r="F27" s="15">
        <v>3.5840268685385407E-3</v>
      </c>
      <c r="G27" s="15">
        <v>4.8082213279989548E-4</v>
      </c>
      <c r="H27" s="9">
        <v>0.25858910063376511</v>
      </c>
      <c r="I27" s="21">
        <v>1.9231125856964442E-2</v>
      </c>
      <c r="J27" s="22" t="s">
        <v>32</v>
      </c>
      <c r="K27" s="42">
        <v>0</v>
      </c>
      <c r="L27" s="42">
        <v>26</v>
      </c>
      <c r="M27" s="22" t="s">
        <v>15</v>
      </c>
      <c r="N27" s="55"/>
      <c r="O27" s="48">
        <f t="shared" si="0"/>
        <v>5.9754067289650452</v>
      </c>
    </row>
    <row r="28" spans="1:15" x14ac:dyDescent="0.25">
      <c r="A28" s="22">
        <v>1335</v>
      </c>
      <c r="B28" s="22" t="s">
        <v>10</v>
      </c>
      <c r="C28" s="19">
        <v>20171208</v>
      </c>
      <c r="D28" s="22">
        <v>1</v>
      </c>
      <c r="E28" s="7">
        <v>0.47920286992589245</v>
      </c>
      <c r="F28" s="49"/>
      <c r="H28" s="45">
        <v>2.7859944283934379E-3</v>
      </c>
      <c r="I28"/>
      <c r="J28" s="22" t="s">
        <v>42</v>
      </c>
      <c r="N28" s="8" t="s">
        <v>43</v>
      </c>
    </row>
    <row r="29" spans="1:15" x14ac:dyDescent="0.25">
      <c r="A29" s="22">
        <v>1335</v>
      </c>
      <c r="B29" s="22" t="s">
        <v>10</v>
      </c>
      <c r="C29" s="19">
        <v>20171208</v>
      </c>
      <c r="D29" s="22">
        <v>2</v>
      </c>
      <c r="E29" s="7">
        <v>0.47237744415980359</v>
      </c>
      <c r="F29" s="49"/>
      <c r="H29" s="45">
        <v>2.637134414837428E-3</v>
      </c>
      <c r="I29"/>
      <c r="J29" s="22" t="s">
        <v>42</v>
      </c>
      <c r="N29" s="8" t="s">
        <v>43</v>
      </c>
    </row>
    <row r="30" spans="1:15" x14ac:dyDescent="0.25">
      <c r="A30" s="22">
        <v>1335</v>
      </c>
      <c r="B30" s="22" t="s">
        <v>10</v>
      </c>
      <c r="C30" s="19">
        <v>20171208</v>
      </c>
      <c r="D30" s="22">
        <v>3</v>
      </c>
      <c r="E30" s="7">
        <v>0.47282933649383074</v>
      </c>
      <c r="H30" s="45">
        <v>2.6486786754035493E-3</v>
      </c>
      <c r="I30"/>
      <c r="J30" s="22" t="s">
        <v>42</v>
      </c>
      <c r="N30" s="8" t="s">
        <v>43</v>
      </c>
    </row>
    <row r="31" spans="1:15" x14ac:dyDescent="0.25">
      <c r="A31" s="22"/>
      <c r="B31" s="22"/>
      <c r="C31" s="19"/>
      <c r="D31" s="53" t="s">
        <v>51</v>
      </c>
      <c r="E31" s="52"/>
      <c r="F31" s="2">
        <f>AVERAGE(F17:F19,F22:F27)</f>
        <v>2.4433235758501998E-3</v>
      </c>
      <c r="G31" s="52" t="s">
        <v>55</v>
      </c>
      <c r="H31" s="45"/>
      <c r="I31"/>
      <c r="J31" s="22"/>
    </row>
    <row r="32" spans="1:15" x14ac:dyDescent="0.25">
      <c r="A32" s="22"/>
      <c r="B32" s="22"/>
      <c r="C32" s="19"/>
      <c r="D32" s="22"/>
      <c r="E32" s="7" t="s">
        <v>39</v>
      </c>
      <c r="F32" s="2">
        <f>2*STDEV(F17:F19,F22:F27)</f>
        <v>1.6733829074823718E-3</v>
      </c>
      <c r="H32" s="45"/>
      <c r="I32"/>
      <c r="J32" s="22"/>
    </row>
    <row r="33" spans="1:15" x14ac:dyDescent="0.25">
      <c r="A33" s="22"/>
      <c r="E33" s="7" t="s">
        <v>41</v>
      </c>
      <c r="F33">
        <v>9</v>
      </c>
      <c r="H33" s="45"/>
      <c r="I33"/>
      <c r="J33" s="22"/>
    </row>
    <row r="34" spans="1:15" s="3" customFormat="1" x14ac:dyDescent="0.25">
      <c r="A34" s="3" t="s">
        <v>44</v>
      </c>
      <c r="K34" s="46"/>
      <c r="L34" s="46"/>
      <c r="N34" s="47"/>
    </row>
    <row r="35" spans="1:15" s="3" customFormat="1" x14ac:dyDescent="0.25">
      <c r="A35" s="18">
        <v>1657</v>
      </c>
      <c r="B35" s="18" t="s">
        <v>10</v>
      </c>
      <c r="C35" s="38">
        <v>20160620</v>
      </c>
      <c r="D35" s="18">
        <v>5</v>
      </c>
      <c r="E35" s="27">
        <v>8.6643397569993161E-2</v>
      </c>
      <c r="F35" s="18"/>
      <c r="G35" s="18"/>
      <c r="H35" s="17">
        <v>0.30572261434257719</v>
      </c>
      <c r="I35" s="27">
        <v>5.7932771777833826E-2</v>
      </c>
      <c r="J35" s="18" t="s">
        <v>32</v>
      </c>
      <c r="K35" s="39">
        <v>0</v>
      </c>
      <c r="L35" s="39">
        <v>26</v>
      </c>
      <c r="M35" s="18" t="s">
        <v>33</v>
      </c>
      <c r="N35" s="40" t="s">
        <v>34</v>
      </c>
      <c r="O35" s="18"/>
    </row>
    <row r="36" spans="1:15" s="3" customFormat="1" x14ac:dyDescent="0.25">
      <c r="A36" s="18">
        <v>1335</v>
      </c>
      <c r="B36" s="18" t="s">
        <v>10</v>
      </c>
      <c r="C36" s="38">
        <v>20160726</v>
      </c>
      <c r="D36" s="18">
        <v>5</v>
      </c>
      <c r="E36" s="27">
        <v>8.6643397569993161E-2</v>
      </c>
      <c r="F36" s="18"/>
      <c r="G36" s="18"/>
      <c r="H36" s="17">
        <v>0.25701306208529517</v>
      </c>
      <c r="I36" s="27">
        <v>3.3327964279352446E-2</v>
      </c>
      <c r="J36" s="18" t="s">
        <v>32</v>
      </c>
      <c r="K36" s="39">
        <v>0</v>
      </c>
      <c r="L36" s="39">
        <v>26</v>
      </c>
      <c r="M36" s="18" t="s">
        <v>33</v>
      </c>
      <c r="N36" s="56" t="s">
        <v>35</v>
      </c>
      <c r="O36" s="18"/>
    </row>
    <row r="37" spans="1:15" s="3" customFormat="1" x14ac:dyDescent="0.25">
      <c r="A37" s="18">
        <v>1335</v>
      </c>
      <c r="B37" s="18" t="s">
        <v>10</v>
      </c>
      <c r="C37" s="38">
        <v>20160726</v>
      </c>
      <c r="D37" s="18">
        <v>6</v>
      </c>
      <c r="E37" s="27">
        <v>8.6643397569993161E-2</v>
      </c>
      <c r="F37" s="18"/>
      <c r="G37" s="18"/>
      <c r="H37" s="17">
        <v>0.26755453312955102</v>
      </c>
      <c r="I37" s="27">
        <v>2.7632340795840843E-2</v>
      </c>
      <c r="J37" s="18" t="s">
        <v>32</v>
      </c>
      <c r="K37" s="39">
        <v>0</v>
      </c>
      <c r="L37" s="39">
        <v>26</v>
      </c>
      <c r="M37" s="18" t="s">
        <v>33</v>
      </c>
      <c r="N37" s="56"/>
      <c r="O37" s="18"/>
    </row>
    <row r="38" spans="1:15" s="3" customFormat="1" x14ac:dyDescent="0.25">
      <c r="A38" s="18">
        <v>1335</v>
      </c>
      <c r="B38" s="18" t="s">
        <v>10</v>
      </c>
      <c r="C38" s="38">
        <v>20161102</v>
      </c>
      <c r="D38" s="18">
        <v>1</v>
      </c>
      <c r="E38" s="27">
        <v>0.23104906018664842</v>
      </c>
      <c r="F38" s="27"/>
      <c r="G38" s="18"/>
      <c r="H38" s="17">
        <v>0.16460834866029986</v>
      </c>
      <c r="I38" s="27">
        <v>6.98767170424517E-2</v>
      </c>
      <c r="J38" s="18" t="s">
        <v>32</v>
      </c>
      <c r="K38" s="39">
        <v>0</v>
      </c>
      <c r="L38" s="39">
        <v>25</v>
      </c>
      <c r="M38" s="18" t="s">
        <v>33</v>
      </c>
      <c r="N38" s="56" t="s">
        <v>36</v>
      </c>
      <c r="O38" s="18"/>
    </row>
    <row r="39" spans="1:15" s="3" customFormat="1" x14ac:dyDescent="0.25">
      <c r="A39" s="18">
        <v>1335</v>
      </c>
      <c r="B39" s="18" t="s">
        <v>10</v>
      </c>
      <c r="C39" s="38">
        <v>20161102</v>
      </c>
      <c r="D39" s="18">
        <v>2</v>
      </c>
      <c r="E39" s="27">
        <v>0.23104906018664842</v>
      </c>
      <c r="F39" s="18"/>
      <c r="G39" s="18"/>
      <c r="H39" s="17">
        <v>0.16034592922058588</v>
      </c>
      <c r="I39" s="27">
        <v>5.3613622674350755E-2</v>
      </c>
      <c r="J39" s="18" t="s">
        <v>32</v>
      </c>
      <c r="K39" s="39">
        <v>0</v>
      </c>
      <c r="L39" s="39">
        <v>25</v>
      </c>
      <c r="M39" s="18" t="s">
        <v>33</v>
      </c>
      <c r="N39" s="56"/>
      <c r="O39" s="18"/>
    </row>
    <row r="40" spans="1:15" s="3" customFormat="1" x14ac:dyDescent="0.25">
      <c r="A40" s="18">
        <v>1335</v>
      </c>
      <c r="B40" s="18" t="s">
        <v>10</v>
      </c>
      <c r="C40" s="38">
        <v>20161102</v>
      </c>
      <c r="D40" s="18">
        <v>4</v>
      </c>
      <c r="E40" s="27">
        <v>0.12602676010180824</v>
      </c>
      <c r="F40" s="18"/>
      <c r="G40" s="18"/>
      <c r="H40" s="17">
        <v>0.27173900346800806</v>
      </c>
      <c r="I40" s="27">
        <v>5.6998357749148777E-2</v>
      </c>
      <c r="J40" s="18" t="s">
        <v>32</v>
      </c>
      <c r="K40" s="39">
        <v>0</v>
      </c>
      <c r="L40" s="39">
        <v>25</v>
      </c>
      <c r="M40" s="18" t="s">
        <v>33</v>
      </c>
      <c r="N40" s="56"/>
      <c r="O40" s="18"/>
    </row>
    <row r="41" spans="1:15" s="3" customFormat="1" x14ac:dyDescent="0.25">
      <c r="A41" s="18">
        <v>1335</v>
      </c>
      <c r="B41" s="18" t="s">
        <v>10</v>
      </c>
      <c r="C41" s="38">
        <v>20161102</v>
      </c>
      <c r="D41" s="18">
        <v>5</v>
      </c>
      <c r="E41" s="27">
        <v>0.12602676010180824</v>
      </c>
      <c r="F41" s="18"/>
      <c r="G41" s="18"/>
      <c r="H41" s="17">
        <v>0.26858213238713197</v>
      </c>
      <c r="I41" s="27">
        <v>4.8226358256727282E-2</v>
      </c>
      <c r="J41" s="18" t="s">
        <v>32</v>
      </c>
      <c r="K41" s="39">
        <v>0</v>
      </c>
      <c r="L41" s="39">
        <v>25</v>
      </c>
      <c r="M41" s="18" t="s">
        <v>33</v>
      </c>
      <c r="N41" s="56"/>
      <c r="O41" s="18"/>
    </row>
    <row r="42" spans="1:15" s="3" customFormat="1" x14ac:dyDescent="0.25">
      <c r="A42" s="18">
        <v>1335</v>
      </c>
      <c r="B42" s="18" t="s">
        <v>10</v>
      </c>
      <c r="C42" s="38">
        <v>20161102</v>
      </c>
      <c r="D42" s="18">
        <v>6</v>
      </c>
      <c r="E42" s="27">
        <v>0.12602676010180824</v>
      </c>
      <c r="F42" s="18"/>
      <c r="G42" s="18"/>
      <c r="H42" s="17">
        <v>0.26468056207685414</v>
      </c>
      <c r="I42" s="27">
        <v>7.357646681350026E-2</v>
      </c>
      <c r="J42" s="18" t="s">
        <v>32</v>
      </c>
      <c r="K42" s="39">
        <v>0</v>
      </c>
      <c r="L42" s="39">
        <v>25</v>
      </c>
      <c r="M42" s="18" t="s">
        <v>33</v>
      </c>
      <c r="N42" s="56"/>
      <c r="O42" s="18"/>
    </row>
    <row r="43" spans="1:15" s="3" customFormat="1" x14ac:dyDescent="0.25">
      <c r="A43" s="18">
        <v>1335</v>
      </c>
      <c r="B43" s="18" t="s">
        <v>10</v>
      </c>
      <c r="C43" s="38">
        <v>20170517</v>
      </c>
      <c r="D43" s="18">
        <v>1</v>
      </c>
      <c r="E43" s="27">
        <v>8.6643397569993161E-2</v>
      </c>
      <c r="F43" s="16"/>
      <c r="G43" s="27"/>
      <c r="H43" s="17">
        <v>0.21344175485773942</v>
      </c>
      <c r="I43" s="27">
        <v>4.1970842783202601E-2</v>
      </c>
      <c r="J43" s="18" t="s">
        <v>32</v>
      </c>
      <c r="K43" s="39">
        <v>0</v>
      </c>
      <c r="L43" s="39">
        <v>26</v>
      </c>
      <c r="M43" s="18" t="s">
        <v>33</v>
      </c>
      <c r="N43" s="40" t="s">
        <v>37</v>
      </c>
      <c r="O43" s="18"/>
    </row>
    <row r="44" spans="1:15" s="3" customFormat="1" x14ac:dyDescent="0.25">
      <c r="A44" s="18">
        <v>1335</v>
      </c>
      <c r="B44" s="18" t="s">
        <v>10</v>
      </c>
      <c r="C44" s="38">
        <v>20170622</v>
      </c>
      <c r="D44" s="18">
        <v>1</v>
      </c>
      <c r="E44" s="27">
        <v>0.11600000000000001</v>
      </c>
      <c r="F44" s="16"/>
      <c r="G44" s="27"/>
      <c r="H44" s="17">
        <v>0.27687004763099204</v>
      </c>
      <c r="I44" s="27">
        <v>6.8660125387517243E-2</v>
      </c>
      <c r="J44" s="18" t="s">
        <v>32</v>
      </c>
      <c r="K44" s="39">
        <v>0</v>
      </c>
      <c r="L44" s="39">
        <v>26</v>
      </c>
      <c r="M44" s="18" t="s">
        <v>33</v>
      </c>
      <c r="N44" s="56" t="s">
        <v>38</v>
      </c>
      <c r="O44" s="18"/>
    </row>
    <row r="45" spans="1:15" s="3" customFormat="1" x14ac:dyDescent="0.25">
      <c r="A45" s="18">
        <v>1335</v>
      </c>
      <c r="B45" s="18" t="s">
        <v>10</v>
      </c>
      <c r="C45" s="38">
        <v>20170622</v>
      </c>
      <c r="D45" s="18">
        <v>2</v>
      </c>
      <c r="E45" s="27">
        <v>0.11600000000000001</v>
      </c>
      <c r="F45" s="16"/>
      <c r="G45" s="27"/>
      <c r="H45" s="17">
        <v>0.26545026133657629</v>
      </c>
      <c r="I45" s="27">
        <v>6.2266386840454407E-2</v>
      </c>
      <c r="J45" s="18" t="s">
        <v>32</v>
      </c>
      <c r="K45" s="39">
        <v>0</v>
      </c>
      <c r="L45" s="39">
        <v>26</v>
      </c>
      <c r="M45" s="18" t="s">
        <v>33</v>
      </c>
      <c r="N45" s="56"/>
      <c r="O45" s="18"/>
    </row>
  </sheetData>
  <mergeCells count="11">
    <mergeCell ref="N18:N19"/>
    <mergeCell ref="N2:N4"/>
    <mergeCell ref="N6:N7"/>
    <mergeCell ref="N8:N9"/>
    <mergeCell ref="N10:N13"/>
    <mergeCell ref="N14:N15"/>
    <mergeCell ref="N20:N24"/>
    <mergeCell ref="N26:N27"/>
    <mergeCell ref="N36:N37"/>
    <mergeCell ref="N38:N42"/>
    <mergeCell ref="N44:N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Fig5C_release</vt:lpstr>
    </vt:vector>
  </TitlesOfParts>
  <Company>Fred Hutch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Shou, Wenying</dc:creator>
  <cp:lastModifiedBy>Shou, Wenying</cp:lastModifiedBy>
  <dcterms:created xsi:type="dcterms:W3CDTF">2017-09-25T20:21:53Z</dcterms:created>
  <dcterms:modified xsi:type="dcterms:W3CDTF">2018-12-17T20:11:50Z</dcterms:modified>
</cp:coreProperties>
</file>