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0" yWindow="0" windowWidth="27960" windowHeight="13320"/>
  </bookViews>
  <sheets>
    <sheet name="HGT Protostomia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D18" i="1" l="1"/>
  <c r="AB18" i="1"/>
  <c r="Z18" i="1"/>
  <c r="X18" i="1"/>
  <c r="V18" i="1"/>
  <c r="T18" i="1"/>
  <c r="Q18" i="1"/>
  <c r="O18" i="1"/>
  <c r="M18" i="1"/>
  <c r="K18" i="1"/>
  <c r="G18" i="1"/>
  <c r="H18" i="1"/>
  <c r="AD17" i="1"/>
  <c r="AB17" i="1"/>
  <c r="Z17" i="1"/>
  <c r="X17" i="1"/>
  <c r="V17" i="1"/>
  <c r="T17" i="1"/>
  <c r="Q17" i="1"/>
  <c r="O17" i="1"/>
  <c r="M17" i="1"/>
  <c r="K17" i="1"/>
  <c r="G17" i="1"/>
  <c r="H17" i="1"/>
  <c r="AD16" i="1"/>
  <c r="AB16" i="1"/>
  <c r="Z16" i="1"/>
  <c r="X16" i="1"/>
  <c r="V16" i="1"/>
  <c r="T16" i="1"/>
  <c r="Q16" i="1"/>
  <c r="O16" i="1"/>
  <c r="M16" i="1"/>
  <c r="K16" i="1"/>
  <c r="G16" i="1"/>
  <c r="H16" i="1"/>
  <c r="AD15" i="1"/>
  <c r="AB15" i="1"/>
  <c r="Z15" i="1"/>
  <c r="X15" i="1"/>
  <c r="V15" i="1"/>
  <c r="T15" i="1"/>
  <c r="Q15" i="1"/>
  <c r="O15" i="1"/>
  <c r="M15" i="1"/>
  <c r="K15" i="1"/>
  <c r="G15" i="1"/>
  <c r="H15" i="1"/>
  <c r="AD14" i="1"/>
  <c r="AB14" i="1"/>
  <c r="Z14" i="1"/>
  <c r="X14" i="1"/>
  <c r="V14" i="1"/>
  <c r="T14" i="1"/>
  <c r="Q14" i="1"/>
  <c r="O14" i="1"/>
  <c r="M14" i="1"/>
  <c r="K14" i="1"/>
  <c r="G14" i="1"/>
  <c r="H14" i="1"/>
  <c r="AD13" i="1"/>
  <c r="AB13" i="1"/>
  <c r="Z13" i="1"/>
  <c r="X13" i="1"/>
  <c r="V13" i="1"/>
  <c r="T13" i="1"/>
  <c r="Q13" i="1"/>
  <c r="O13" i="1"/>
  <c r="M13" i="1"/>
  <c r="K13" i="1"/>
  <c r="G13" i="1"/>
  <c r="H13" i="1"/>
  <c r="AD12" i="1"/>
  <c r="AB12" i="1"/>
  <c r="Z12" i="1"/>
  <c r="X12" i="1"/>
  <c r="V12" i="1"/>
  <c r="T12" i="1"/>
  <c r="Q12" i="1"/>
  <c r="O12" i="1"/>
  <c r="M12" i="1"/>
  <c r="K12" i="1"/>
  <c r="G12" i="1"/>
  <c r="H12" i="1"/>
  <c r="AD11" i="1"/>
  <c r="AB11" i="1"/>
  <c r="Z11" i="1"/>
  <c r="X11" i="1"/>
  <c r="V11" i="1"/>
  <c r="T11" i="1"/>
  <c r="Q11" i="1"/>
  <c r="O11" i="1"/>
  <c r="M11" i="1"/>
  <c r="K11" i="1"/>
  <c r="G11" i="1"/>
  <c r="H11" i="1"/>
  <c r="AD10" i="1"/>
  <c r="AB10" i="1"/>
  <c r="Z10" i="1"/>
  <c r="X10" i="1"/>
  <c r="V10" i="1"/>
  <c r="T10" i="1"/>
  <c r="Q10" i="1"/>
  <c r="O10" i="1"/>
  <c r="M10" i="1"/>
  <c r="K10" i="1"/>
  <c r="G10" i="1"/>
  <c r="H10" i="1"/>
  <c r="AD9" i="1"/>
  <c r="AB9" i="1"/>
  <c r="Z9" i="1"/>
  <c r="X9" i="1"/>
  <c r="V9" i="1"/>
  <c r="T9" i="1"/>
  <c r="Q9" i="1"/>
  <c r="O9" i="1"/>
  <c r="M9" i="1"/>
  <c r="K9" i="1"/>
  <c r="G9" i="1"/>
  <c r="H9" i="1"/>
  <c r="AD8" i="1"/>
  <c r="AB8" i="1"/>
  <c r="Z8" i="1"/>
  <c r="X8" i="1"/>
  <c r="V8" i="1"/>
  <c r="T8" i="1"/>
  <c r="Q8" i="1"/>
  <c r="O8" i="1"/>
  <c r="M8" i="1"/>
  <c r="K8" i="1"/>
  <c r="G8" i="1"/>
  <c r="H8" i="1"/>
  <c r="AD7" i="1"/>
  <c r="AB7" i="1"/>
  <c r="Z7" i="1"/>
  <c r="X7" i="1"/>
  <c r="V7" i="1"/>
  <c r="T7" i="1"/>
  <c r="Q7" i="1"/>
  <c r="O7" i="1"/>
  <c r="M7" i="1"/>
  <c r="K7" i="1"/>
  <c r="G7" i="1"/>
  <c r="H7" i="1"/>
  <c r="AD6" i="1"/>
  <c r="AB6" i="1"/>
  <c r="Z6" i="1"/>
  <c r="X6" i="1"/>
  <c r="V6" i="1"/>
  <c r="T6" i="1"/>
  <c r="Q6" i="1"/>
  <c r="O6" i="1"/>
  <c r="M6" i="1"/>
  <c r="K6" i="1"/>
  <c r="G6" i="1"/>
  <c r="H6" i="1"/>
  <c r="AD5" i="1"/>
  <c r="AB5" i="1"/>
  <c r="Z5" i="1"/>
  <c r="X5" i="1"/>
  <c r="V5" i="1"/>
  <c r="T5" i="1"/>
  <c r="Q5" i="1"/>
  <c r="O5" i="1"/>
  <c r="M5" i="1"/>
  <c r="K5" i="1"/>
  <c r="G5" i="1"/>
  <c r="H5" i="1"/>
  <c r="AD4" i="1"/>
  <c r="AB4" i="1"/>
  <c r="Z4" i="1"/>
  <c r="X4" i="1"/>
  <c r="V4" i="1"/>
  <c r="T4" i="1"/>
  <c r="Q4" i="1"/>
  <c r="O4" i="1"/>
  <c r="M4" i="1"/>
  <c r="K4" i="1"/>
  <c r="G4" i="1"/>
  <c r="H4" i="1"/>
  <c r="AD3" i="1"/>
  <c r="AB3" i="1"/>
  <c r="Z3" i="1"/>
  <c r="X3" i="1"/>
  <c r="V3" i="1"/>
  <c r="T3" i="1"/>
  <c r="Q3" i="1"/>
  <c r="O3" i="1"/>
  <c r="M3" i="1"/>
  <c r="K3" i="1"/>
  <c r="G3" i="1"/>
  <c r="H3" i="1"/>
  <c r="AD2" i="1"/>
  <c r="AB2" i="1"/>
  <c r="Z2" i="1"/>
  <c r="X2" i="1"/>
  <c r="V2" i="1"/>
  <c r="T2" i="1"/>
  <c r="Q2" i="1"/>
  <c r="O2" i="1"/>
  <c r="M2" i="1"/>
  <c r="K2" i="1"/>
  <c r="G2" i="1"/>
  <c r="H2" i="1"/>
</calcChain>
</file>

<file path=xl/sharedStrings.xml><?xml version="1.0" encoding="utf-8"?>
<sst xmlns="http://schemas.openxmlformats.org/spreadsheetml/2006/main" count="81" uniqueCount="65">
  <si>
    <t>Species name</t>
  </si>
  <si>
    <t>Tag</t>
  </si>
  <si>
    <t>Phylum</t>
  </si>
  <si>
    <t>Phylum Taxid</t>
  </si>
  <si>
    <t>Proteins</t>
  </si>
  <si>
    <t>Hit Uniref90</t>
  </si>
  <si>
    <t>No hit</t>
  </si>
  <si>
    <t>No hit (%)</t>
  </si>
  <si>
    <t>hU&gt;=30</t>
  </si>
  <si>
    <t>AI&gt;=45</t>
  </si>
  <si>
    <t>%</t>
  </si>
  <si>
    <t>HGTc</t>
  </si>
  <si>
    <t>(%)</t>
  </si>
  <si>
    <t>HGTc Intronized</t>
  </si>
  <si>
    <t>HGTc Linked</t>
  </si>
  <si>
    <t>Heavy&gt;95%</t>
  </si>
  <si>
    <t>HGTc (Intron+Linked)</t>
  </si>
  <si>
    <t>HGTc Clan</t>
  </si>
  <si>
    <t>HGTc (Intron+Linked+Clan)</t>
  </si>
  <si>
    <t>HGTc (Linked+Clan)</t>
  </si>
  <si>
    <t>HGTc Mono</t>
  </si>
  <si>
    <t>HGTc (Intron+Linked+Mono)</t>
  </si>
  <si>
    <t>Aplysia californica</t>
  </si>
  <si>
    <t>ACAL</t>
  </si>
  <si>
    <t>Mollusca</t>
  </si>
  <si>
    <t>Adineta ricciae</t>
  </si>
  <si>
    <t>ARIC</t>
  </si>
  <si>
    <t>Rotifera</t>
  </si>
  <si>
    <t>Adineta vaga</t>
  </si>
  <si>
    <t>AVAG</t>
  </si>
  <si>
    <t>Biomphalaria glabrata</t>
  </si>
  <si>
    <t>BGLA</t>
  </si>
  <si>
    <t>Caenorhabditis elegans</t>
  </si>
  <si>
    <t>CELE</t>
  </si>
  <si>
    <t>Nematoda</t>
  </si>
  <si>
    <t>Crassostrea gigas</t>
  </si>
  <si>
    <t>CGIG</t>
  </si>
  <si>
    <t>Capitella teleta</t>
  </si>
  <si>
    <t>CTEL</t>
  </si>
  <si>
    <t>Annelida</t>
  </si>
  <si>
    <t>Drosophila melanogaster</t>
  </si>
  <si>
    <t>DMEL</t>
  </si>
  <si>
    <t>Diptera</t>
  </si>
  <si>
    <t>Helobdella robusta</t>
  </si>
  <si>
    <t>HROB</t>
  </si>
  <si>
    <t>Intoshia linei</t>
  </si>
  <si>
    <t>ILIN</t>
  </si>
  <si>
    <t>Orthonectida</t>
  </si>
  <si>
    <t>Lingula anatina</t>
  </si>
  <si>
    <t>LANA</t>
  </si>
  <si>
    <t>Brachiopoda</t>
  </si>
  <si>
    <t>Lottia gigantea</t>
  </si>
  <si>
    <t>LGIG</t>
  </si>
  <si>
    <t>Octopus bimaculoides</t>
  </si>
  <si>
    <t>OBIM</t>
  </si>
  <si>
    <t>Rotaria macrura</t>
  </si>
  <si>
    <t>RMAC</t>
  </si>
  <si>
    <t>Rotaria magnacalcarata</t>
  </si>
  <si>
    <t>RMAG</t>
  </si>
  <si>
    <t>Ramazzottius varieornatus</t>
  </si>
  <si>
    <t>RVAR</t>
  </si>
  <si>
    <t>Tardigrada</t>
  </si>
  <si>
    <t>Schistosoma haematobium</t>
  </si>
  <si>
    <t>SHAE</t>
  </si>
  <si>
    <t>Platyhelminthes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</si>
</sst>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9" fontId="0" fillId="0" borderId="0" xfId="1" applyFont="1">
      <alignment vertical="center"/>
    </xf>
    <xf numFmtId="10" fontId="0" fillId="0" borderId="0" xfId="1" applyNumberFormat="1" applyFont="1">
      <alignment vertical="center"/>
    </xf>
    <xf numFmtId="10" fontId="0" fillId="0" borderId="0" xfId="1" applyNumberFormat="1" applyFo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zoomScale="85" zoomScaleNormal="85" zoomScalePageLayoutView="85" workbookViewId="0">
      <pane xSplit="1" topLeftCell="B1" activePane="topRight" state="frozen"/>
      <selection pane="topRight" activeCell="C35" sqref="C35"/>
    </sheetView>
  </sheetViews>
  <sheetFormatPr baseColWidth="10" defaultColWidth="9" defaultRowHeight="14" x14ac:dyDescent="0"/>
  <cols>
    <col min="1" max="1" width="26.83203125" customWidth="1"/>
    <col min="2" max="2" width="7.83203125" customWidth="1"/>
    <col min="3" max="3" width="14.83203125" customWidth="1"/>
    <col min="4" max="4" width="12.83203125" customWidth="1"/>
    <col min="5" max="5" width="9.1640625" customWidth="1"/>
    <col min="6" max="6" width="12.6640625" customWidth="1"/>
    <col min="7" max="7" width="8" customWidth="1"/>
    <col min="8" max="8" width="10.83203125" customWidth="1"/>
    <col min="9" max="9" width="9.1640625" customWidth="1"/>
    <col min="10" max="11" width="8" customWidth="1"/>
    <col min="12" max="12" width="6.33203125" style="1" customWidth="1"/>
    <col min="13" max="13" width="7.5" customWidth="1"/>
    <col min="14" max="14" width="16.6640625" customWidth="1"/>
    <col min="15" max="15" width="7.5" customWidth="1"/>
    <col min="16" max="16" width="13.1640625" customWidth="1"/>
    <col min="17" max="17" width="7.5" customWidth="1"/>
    <col min="18" max="18" width="11.6640625" customWidth="1"/>
    <col min="19" max="19" width="21.5" customWidth="1"/>
    <col min="20" max="20" width="6.5" customWidth="1"/>
    <col min="21" max="21" width="10.6640625" customWidth="1"/>
    <col min="22" max="22" width="7.5" customWidth="1"/>
    <col min="23" max="23" width="27.1640625" style="1" customWidth="1"/>
    <col min="24" max="24" width="6.5" customWidth="1"/>
    <col min="25" max="25" width="20.1640625" customWidth="1"/>
    <col min="26" max="26" width="6.5" customWidth="1"/>
    <col min="27" max="27" width="11.5" customWidth="1"/>
    <col min="28" max="28" width="7.5" customWidth="1"/>
    <col min="29" max="29" width="28.1640625" customWidth="1"/>
    <col min="30" max="30" width="7.5" customWidth="1"/>
    <col min="31" max="31" width="14.6640625" customWidth="1"/>
  </cols>
  <sheetData>
    <row r="1" spans="1:30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12</v>
      </c>
      <c r="P1" s="1" t="s">
        <v>14</v>
      </c>
      <c r="Q1" s="1" t="s">
        <v>12</v>
      </c>
      <c r="R1" s="1" t="s">
        <v>15</v>
      </c>
      <c r="S1" s="1" t="s">
        <v>16</v>
      </c>
      <c r="T1" s="1" t="s">
        <v>10</v>
      </c>
      <c r="U1" s="1" t="s">
        <v>17</v>
      </c>
      <c r="V1" s="1" t="s">
        <v>12</v>
      </c>
      <c r="W1" s="1" t="s">
        <v>18</v>
      </c>
      <c r="X1" s="1" t="s">
        <v>10</v>
      </c>
      <c r="Y1" s="1" t="s">
        <v>19</v>
      </c>
      <c r="Z1" s="1" t="s">
        <v>10</v>
      </c>
      <c r="AA1" s="1" t="s">
        <v>20</v>
      </c>
      <c r="AB1" s="1" t="s">
        <v>12</v>
      </c>
      <c r="AC1" s="1" t="s">
        <v>21</v>
      </c>
      <c r="AD1" s="1" t="s">
        <v>10</v>
      </c>
    </row>
    <row r="2" spans="1:30">
      <c r="A2" t="s">
        <v>22</v>
      </c>
      <c r="B2" t="s">
        <v>23</v>
      </c>
      <c r="C2" t="s">
        <v>24</v>
      </c>
      <c r="D2">
        <v>6447</v>
      </c>
      <c r="E2">
        <v>27591</v>
      </c>
      <c r="F2">
        <v>27578</v>
      </c>
      <c r="G2">
        <f>E2-F2</f>
        <v>13</v>
      </c>
      <c r="H2" s="2">
        <f>G2/E2</f>
        <v>4.7116813453662424E-4</v>
      </c>
      <c r="I2">
        <v>336</v>
      </c>
      <c r="J2">
        <v>16</v>
      </c>
      <c r="K2" s="3">
        <f>J2/E2</f>
        <v>5.7989924250661444E-4</v>
      </c>
      <c r="L2" s="1">
        <v>177</v>
      </c>
      <c r="M2" s="4">
        <f>L2/E2</f>
        <v>6.4151353702294224E-3</v>
      </c>
      <c r="N2">
        <v>136</v>
      </c>
      <c r="O2" s="4">
        <f>N2/E2</f>
        <v>4.9291435613062233E-3</v>
      </c>
      <c r="P2" s="1">
        <v>171</v>
      </c>
      <c r="Q2" s="4">
        <f>(P2)/E2</f>
        <v>6.1976731542894422E-3</v>
      </c>
      <c r="R2">
        <v>3</v>
      </c>
      <c r="S2" s="1">
        <v>133</v>
      </c>
      <c r="T2" s="4">
        <f>S2/E2</f>
        <v>4.8204124533362327E-3</v>
      </c>
      <c r="U2">
        <v>72</v>
      </c>
      <c r="V2" s="4">
        <f>U2/E2</f>
        <v>2.6095465912797651E-3</v>
      </c>
      <c r="W2" s="1">
        <v>52</v>
      </c>
      <c r="X2" s="4">
        <f>W2/E2</f>
        <v>1.884672538146497E-3</v>
      </c>
      <c r="Y2" s="1">
        <v>70</v>
      </c>
      <c r="Z2" s="4">
        <f>Y2/E2</f>
        <v>2.5370591859664384E-3</v>
      </c>
      <c r="AA2">
        <v>5</v>
      </c>
      <c r="AB2" s="4">
        <f t="shared" ref="AB2:AB18" si="0">AA2/E2</f>
        <v>1.8121851328331703E-4</v>
      </c>
      <c r="AC2">
        <v>5</v>
      </c>
      <c r="AD2" s="4">
        <f t="shared" ref="AD2:AD18" si="1">AC2/E2</f>
        <v>1.8121851328331703E-4</v>
      </c>
    </row>
    <row r="3" spans="1:30">
      <c r="A3" t="s">
        <v>25</v>
      </c>
      <c r="B3" t="s">
        <v>26</v>
      </c>
      <c r="C3" t="s">
        <v>27</v>
      </c>
      <c r="D3">
        <v>10190</v>
      </c>
      <c r="E3">
        <v>49857</v>
      </c>
      <c r="F3">
        <v>41525</v>
      </c>
      <c r="G3">
        <f t="shared" ref="G3:G18" si="2">E3-F3</f>
        <v>8332</v>
      </c>
      <c r="H3" s="2">
        <f t="shared" ref="H3:H18" si="3">G3/E3</f>
        <v>0.16711795735804399</v>
      </c>
      <c r="I3">
        <v>7714</v>
      </c>
      <c r="J3">
        <v>2385</v>
      </c>
      <c r="K3" s="3">
        <f t="shared" ref="K3:K18" si="4">J3/E3</f>
        <v>4.7836813285997953E-2</v>
      </c>
      <c r="L3" s="1">
        <v>6221</v>
      </c>
      <c r="M3" s="4">
        <f>L3/E3</f>
        <v>0.12477686182481898</v>
      </c>
      <c r="N3">
        <v>3870</v>
      </c>
      <c r="O3" s="4">
        <f>N3/E3</f>
        <v>7.7621998916902343E-2</v>
      </c>
      <c r="P3" s="1">
        <v>5614</v>
      </c>
      <c r="Q3" s="4">
        <f>(P3)/E3</f>
        <v>0.11260204183966144</v>
      </c>
      <c r="R3">
        <v>218</v>
      </c>
      <c r="S3" s="1">
        <v>3479</v>
      </c>
      <c r="T3" s="4">
        <f t="shared" ref="T3:T18" si="5">S3/E3</f>
        <v>6.9779569568967248E-2</v>
      </c>
      <c r="U3">
        <v>5006</v>
      </c>
      <c r="V3" s="4">
        <f t="shared" ref="V3:V18" si="6">U3/E3</f>
        <v>0.10040716449044267</v>
      </c>
      <c r="W3" s="1">
        <v>2714</v>
      </c>
      <c r="X3" s="4">
        <f t="shared" ref="X3:X18" si="7">W3/E3</f>
        <v>5.4435686062137716E-2</v>
      </c>
      <c r="Y3" s="1">
        <v>4530</v>
      </c>
      <c r="Z3" s="4">
        <f t="shared" ref="Z3:Z18" si="8">Y3/E3</f>
        <v>9.0859859197304285E-2</v>
      </c>
      <c r="AA3">
        <v>313</v>
      </c>
      <c r="AB3" s="4">
        <f t="shared" si="0"/>
        <v>6.2779549511603186E-3</v>
      </c>
      <c r="AC3">
        <v>189</v>
      </c>
      <c r="AD3" s="4">
        <f t="shared" si="1"/>
        <v>3.7908418075696493E-3</v>
      </c>
    </row>
    <row r="4" spans="1:30">
      <c r="A4" t="s">
        <v>28</v>
      </c>
      <c r="B4" t="s">
        <v>29</v>
      </c>
      <c r="C4" t="s">
        <v>27</v>
      </c>
      <c r="D4">
        <v>10190</v>
      </c>
      <c r="E4">
        <v>57431</v>
      </c>
      <c r="F4">
        <v>48819</v>
      </c>
      <c r="G4">
        <f t="shared" si="2"/>
        <v>8612</v>
      </c>
      <c r="H4" s="2">
        <f t="shared" si="3"/>
        <v>0.14995385767268549</v>
      </c>
      <c r="I4">
        <v>10382</v>
      </c>
      <c r="J4">
        <v>3050</v>
      </c>
      <c r="K4" s="3">
        <f t="shared" si="4"/>
        <v>5.3107206909160556E-2</v>
      </c>
      <c r="L4" s="1">
        <v>8312</v>
      </c>
      <c r="M4" s="4">
        <f t="shared" ref="M4:M18" si="9">L4/E4</f>
        <v>0.14473019797670247</v>
      </c>
      <c r="N4">
        <v>5220</v>
      </c>
      <c r="O4" s="4">
        <f t="shared" ref="O4:O18" si="10">N4/E4</f>
        <v>9.0891678710104298E-2</v>
      </c>
      <c r="P4" s="1">
        <v>7067</v>
      </c>
      <c r="Q4" s="4">
        <f t="shared" ref="Q4:Q18" si="11">(P4)/E4</f>
        <v>0.12305201023837301</v>
      </c>
      <c r="R4">
        <v>979</v>
      </c>
      <c r="S4" s="1">
        <v>3450</v>
      </c>
      <c r="T4" s="4">
        <f t="shared" si="5"/>
        <v>6.0072086503804564E-2</v>
      </c>
      <c r="U4">
        <v>6662</v>
      </c>
      <c r="V4" s="4">
        <f t="shared" si="6"/>
        <v>0.11600006964879594</v>
      </c>
      <c r="W4" s="1">
        <v>2747</v>
      </c>
      <c r="X4" s="4">
        <f t="shared" si="7"/>
        <v>4.7831310616217725E-2</v>
      </c>
      <c r="Y4" s="1">
        <v>4351</v>
      </c>
      <c r="Z4" s="4">
        <f t="shared" si="8"/>
        <v>7.5760477790740188E-2</v>
      </c>
      <c r="AA4">
        <v>415</v>
      </c>
      <c r="AB4" s="4">
        <f t="shared" si="0"/>
        <v>7.2260625794431576E-3</v>
      </c>
      <c r="AC4">
        <v>190</v>
      </c>
      <c r="AD4" s="4">
        <f t="shared" si="1"/>
        <v>3.3083178074559036E-3</v>
      </c>
    </row>
    <row r="5" spans="1:30">
      <c r="A5" t="s">
        <v>30</v>
      </c>
      <c r="B5" t="s">
        <v>31</v>
      </c>
      <c r="C5" t="s">
        <v>24</v>
      </c>
      <c r="D5">
        <v>6447</v>
      </c>
      <c r="E5">
        <v>36675</v>
      </c>
      <c r="F5">
        <v>36611</v>
      </c>
      <c r="G5">
        <f t="shared" si="2"/>
        <v>64</v>
      </c>
      <c r="H5" s="2">
        <f t="shared" si="3"/>
        <v>1.7450579413769598E-3</v>
      </c>
      <c r="I5">
        <v>540</v>
      </c>
      <c r="J5">
        <v>95</v>
      </c>
      <c r="K5" s="3">
        <f t="shared" si="4"/>
        <v>2.5903203817314248E-3</v>
      </c>
      <c r="L5" s="1">
        <v>406</v>
      </c>
      <c r="M5" s="4">
        <f t="shared" si="9"/>
        <v>1.1070211315610088E-2</v>
      </c>
      <c r="N5">
        <v>245</v>
      </c>
      <c r="O5" s="4">
        <f t="shared" si="10"/>
        <v>6.6802999318336742E-3</v>
      </c>
      <c r="P5" s="1">
        <v>111</v>
      </c>
      <c r="Q5" s="4">
        <f t="shared" si="11"/>
        <v>3.0265848670756644E-3</v>
      </c>
      <c r="R5">
        <v>233</v>
      </c>
      <c r="S5" s="1">
        <v>92</v>
      </c>
      <c r="T5" s="4">
        <f t="shared" si="5"/>
        <v>2.5085207907293797E-3</v>
      </c>
      <c r="U5">
        <v>232</v>
      </c>
      <c r="V5" s="4">
        <f t="shared" si="6"/>
        <v>6.3258350374914788E-3</v>
      </c>
      <c r="W5" s="1">
        <v>25</v>
      </c>
      <c r="X5" s="4">
        <f t="shared" si="7"/>
        <v>6.8166325835037494E-4</v>
      </c>
      <c r="Y5" s="1">
        <v>31</v>
      </c>
      <c r="Z5" s="4">
        <f t="shared" si="8"/>
        <v>8.4526244035446486E-4</v>
      </c>
      <c r="AA5">
        <v>5</v>
      </c>
      <c r="AB5" s="4">
        <f t="shared" si="0"/>
        <v>1.3633265167007499E-4</v>
      </c>
      <c r="AC5">
        <v>0</v>
      </c>
      <c r="AD5" s="4">
        <f t="shared" si="1"/>
        <v>0</v>
      </c>
    </row>
    <row r="6" spans="1:30">
      <c r="A6" t="s">
        <v>32</v>
      </c>
      <c r="B6" t="s">
        <v>33</v>
      </c>
      <c r="C6" t="s">
        <v>34</v>
      </c>
      <c r="D6">
        <v>6231</v>
      </c>
      <c r="E6">
        <v>28197</v>
      </c>
      <c r="F6">
        <v>28129</v>
      </c>
      <c r="G6">
        <f t="shared" si="2"/>
        <v>68</v>
      </c>
      <c r="H6" s="2">
        <f t="shared" si="3"/>
        <v>2.4116040713551088E-3</v>
      </c>
      <c r="I6">
        <v>429</v>
      </c>
      <c r="J6">
        <v>52</v>
      </c>
      <c r="K6" s="3">
        <f t="shared" si="4"/>
        <v>1.8441678192715537E-3</v>
      </c>
      <c r="L6" s="1">
        <v>318</v>
      </c>
      <c r="M6" s="4">
        <f t="shared" si="9"/>
        <v>1.1277795510160655E-2</v>
      </c>
      <c r="N6">
        <v>314</v>
      </c>
      <c r="O6" s="4">
        <f t="shared" si="10"/>
        <v>1.1135936447139767E-2</v>
      </c>
      <c r="P6" s="1">
        <v>318</v>
      </c>
      <c r="Q6" s="4">
        <f t="shared" si="11"/>
        <v>1.1277795510160655E-2</v>
      </c>
      <c r="R6">
        <v>0</v>
      </c>
      <c r="S6" s="1">
        <v>312</v>
      </c>
      <c r="T6" s="4">
        <f t="shared" si="5"/>
        <v>1.1065006915629323E-2</v>
      </c>
      <c r="U6">
        <v>181</v>
      </c>
      <c r="V6" s="4">
        <f t="shared" si="6"/>
        <v>6.4191226016952155E-3</v>
      </c>
      <c r="W6" s="1">
        <v>176</v>
      </c>
      <c r="X6" s="4">
        <f t="shared" si="7"/>
        <v>6.2417987729191052E-3</v>
      </c>
      <c r="Y6" s="1">
        <v>179</v>
      </c>
      <c r="Z6" s="4">
        <f t="shared" si="8"/>
        <v>6.3481930701847714E-3</v>
      </c>
      <c r="AA6">
        <v>3</v>
      </c>
      <c r="AB6" s="4">
        <f t="shared" si="0"/>
        <v>1.0639429726566656E-4</v>
      </c>
      <c r="AC6">
        <v>3</v>
      </c>
      <c r="AD6" s="4">
        <f t="shared" si="1"/>
        <v>1.0639429726566656E-4</v>
      </c>
    </row>
    <row r="7" spans="1:30">
      <c r="A7" t="s">
        <v>35</v>
      </c>
      <c r="B7" t="s">
        <v>36</v>
      </c>
      <c r="C7" t="s">
        <v>24</v>
      </c>
      <c r="D7">
        <v>6447</v>
      </c>
      <c r="E7">
        <v>46748</v>
      </c>
      <c r="F7">
        <v>46642</v>
      </c>
      <c r="G7">
        <f t="shared" si="2"/>
        <v>106</v>
      </c>
      <c r="H7" s="2">
        <f t="shared" si="3"/>
        <v>2.2674766834944811E-3</v>
      </c>
      <c r="I7">
        <v>487</v>
      </c>
      <c r="J7">
        <v>95</v>
      </c>
      <c r="K7" s="3">
        <f t="shared" si="4"/>
        <v>2.0321724993582614E-3</v>
      </c>
      <c r="L7" s="1">
        <v>376</v>
      </c>
      <c r="M7" s="4">
        <f t="shared" si="9"/>
        <v>8.0431248395653292E-3</v>
      </c>
      <c r="N7">
        <v>258</v>
      </c>
      <c r="O7" s="4">
        <f t="shared" si="10"/>
        <v>5.5189526824676993E-3</v>
      </c>
      <c r="P7" s="1">
        <v>265</v>
      </c>
      <c r="Q7" s="4">
        <f t="shared" si="11"/>
        <v>5.6686917087362025E-3</v>
      </c>
      <c r="R7">
        <v>76</v>
      </c>
      <c r="S7" s="1">
        <v>241</v>
      </c>
      <c r="T7" s="4">
        <f t="shared" si="5"/>
        <v>5.1553007615299049E-3</v>
      </c>
      <c r="U7">
        <v>182</v>
      </c>
      <c r="V7" s="4">
        <f t="shared" si="6"/>
        <v>3.89321468298109E-3</v>
      </c>
      <c r="W7" s="1">
        <v>66</v>
      </c>
      <c r="X7" s="4">
        <f t="shared" si="7"/>
        <v>1.4118251048173185E-3</v>
      </c>
      <c r="Y7" s="1">
        <v>83</v>
      </c>
      <c r="Z7" s="4">
        <f t="shared" si="8"/>
        <v>1.7754770257551126E-3</v>
      </c>
      <c r="AA7">
        <v>7</v>
      </c>
      <c r="AB7" s="4">
        <f t="shared" si="0"/>
        <v>1.4973902626850346E-4</v>
      </c>
      <c r="AC7">
        <v>1</v>
      </c>
      <c r="AD7" s="4">
        <f t="shared" si="1"/>
        <v>2.1391289466929067E-5</v>
      </c>
    </row>
    <row r="8" spans="1:30">
      <c r="A8" t="s">
        <v>37</v>
      </c>
      <c r="B8" t="s">
        <v>38</v>
      </c>
      <c r="C8" t="s">
        <v>39</v>
      </c>
      <c r="D8">
        <v>6340</v>
      </c>
      <c r="E8">
        <v>31978</v>
      </c>
      <c r="F8">
        <v>31881</v>
      </c>
      <c r="G8">
        <f t="shared" si="2"/>
        <v>97</v>
      </c>
      <c r="H8" s="2">
        <f t="shared" si="3"/>
        <v>3.0333354180999438E-3</v>
      </c>
      <c r="I8">
        <v>1280</v>
      </c>
      <c r="J8">
        <v>756</v>
      </c>
      <c r="K8" s="3">
        <f t="shared" si="4"/>
        <v>2.3641253361686158E-2</v>
      </c>
      <c r="L8" s="1">
        <v>1169</v>
      </c>
      <c r="M8" s="4">
        <f t="shared" si="9"/>
        <v>3.6556382512977673E-2</v>
      </c>
      <c r="N8">
        <v>226</v>
      </c>
      <c r="O8" s="4">
        <f t="shared" si="10"/>
        <v>7.0673588091813124E-3</v>
      </c>
      <c r="P8" s="1">
        <v>186</v>
      </c>
      <c r="Q8" s="4">
        <f t="shared" si="11"/>
        <v>5.8164988429545315E-3</v>
      </c>
      <c r="R8">
        <v>924</v>
      </c>
      <c r="S8" s="1">
        <v>121</v>
      </c>
      <c r="T8" s="4">
        <f t="shared" si="5"/>
        <v>3.7838513978360124E-3</v>
      </c>
      <c r="U8">
        <v>837</v>
      </c>
      <c r="V8" s="4">
        <f t="shared" si="6"/>
        <v>2.617424479329539E-2</v>
      </c>
      <c r="W8" s="1">
        <v>52</v>
      </c>
      <c r="X8" s="4">
        <f t="shared" si="7"/>
        <v>1.6261179560948151E-3</v>
      </c>
      <c r="Y8" s="1">
        <v>84</v>
      </c>
      <c r="Z8" s="4">
        <f t="shared" si="8"/>
        <v>2.6268059290762398E-3</v>
      </c>
      <c r="AA8">
        <v>44</v>
      </c>
      <c r="AB8" s="4">
        <f t="shared" si="0"/>
        <v>1.375945962849459E-3</v>
      </c>
      <c r="AC8">
        <v>7</v>
      </c>
      <c r="AD8" s="4">
        <f t="shared" si="1"/>
        <v>2.1890049408968665E-4</v>
      </c>
    </row>
    <row r="9" spans="1:30">
      <c r="A9" t="s">
        <v>40</v>
      </c>
      <c r="B9" t="s">
        <v>41</v>
      </c>
      <c r="C9" t="s">
        <v>42</v>
      </c>
      <c r="D9">
        <v>7147</v>
      </c>
      <c r="E9">
        <v>30482</v>
      </c>
      <c r="F9">
        <v>30441</v>
      </c>
      <c r="G9">
        <f t="shared" si="2"/>
        <v>41</v>
      </c>
      <c r="H9" s="2">
        <f t="shared" si="3"/>
        <v>1.3450560986811889E-3</v>
      </c>
      <c r="I9">
        <v>738</v>
      </c>
      <c r="J9">
        <v>82</v>
      </c>
      <c r="K9" s="3">
        <f t="shared" si="4"/>
        <v>2.6901121973623779E-3</v>
      </c>
      <c r="L9" s="1">
        <v>356</v>
      </c>
      <c r="M9" s="4">
        <f t="shared" si="9"/>
        <v>1.1679023686109836E-2</v>
      </c>
      <c r="N9">
        <v>276</v>
      </c>
      <c r="O9" s="4">
        <f t="shared" si="10"/>
        <v>9.0545239813660527E-3</v>
      </c>
      <c r="P9" s="1">
        <v>356</v>
      </c>
      <c r="Q9" s="4">
        <f t="shared" si="11"/>
        <v>1.1679023686109836E-2</v>
      </c>
      <c r="R9">
        <v>0</v>
      </c>
      <c r="S9" s="1">
        <v>276</v>
      </c>
      <c r="T9" s="4">
        <f t="shared" si="5"/>
        <v>9.0545239813660527E-3</v>
      </c>
      <c r="U9">
        <v>129</v>
      </c>
      <c r="V9" s="4">
        <f t="shared" si="6"/>
        <v>4.2320057738993505E-3</v>
      </c>
      <c r="W9" s="1">
        <v>99</v>
      </c>
      <c r="X9" s="4">
        <f t="shared" si="7"/>
        <v>3.2478183846204318E-3</v>
      </c>
      <c r="Y9" s="1">
        <v>129</v>
      </c>
      <c r="Z9" s="4">
        <f t="shared" si="8"/>
        <v>4.2320057738993505E-3</v>
      </c>
      <c r="AA9">
        <v>6</v>
      </c>
      <c r="AB9" s="4">
        <f t="shared" si="0"/>
        <v>1.9683747785578375E-4</v>
      </c>
      <c r="AC9">
        <v>5</v>
      </c>
      <c r="AD9" s="4">
        <f t="shared" si="1"/>
        <v>1.6403123154648644E-4</v>
      </c>
    </row>
    <row r="10" spans="1:30">
      <c r="A10" t="s">
        <v>43</v>
      </c>
      <c r="B10" t="s">
        <v>44</v>
      </c>
      <c r="C10" t="s">
        <v>39</v>
      </c>
      <c r="D10">
        <v>6340</v>
      </c>
      <c r="E10">
        <v>23426</v>
      </c>
      <c r="F10">
        <v>23407</v>
      </c>
      <c r="G10">
        <f t="shared" si="2"/>
        <v>19</v>
      </c>
      <c r="H10" s="2">
        <f t="shared" si="3"/>
        <v>8.1106462904465123E-4</v>
      </c>
      <c r="I10">
        <v>800</v>
      </c>
      <c r="J10">
        <v>40</v>
      </c>
      <c r="K10" s="3">
        <f t="shared" si="4"/>
        <v>1.7075044821992659E-3</v>
      </c>
      <c r="L10" s="1">
        <v>388</v>
      </c>
      <c r="M10" s="4">
        <f t="shared" si="9"/>
        <v>1.6562793477332877E-2</v>
      </c>
      <c r="N10">
        <v>302</v>
      </c>
      <c r="O10" s="4">
        <f t="shared" si="10"/>
        <v>1.2891658840604456E-2</v>
      </c>
      <c r="P10" s="1">
        <v>329</v>
      </c>
      <c r="Q10" s="4">
        <f t="shared" si="11"/>
        <v>1.404422436608896E-2</v>
      </c>
      <c r="R10">
        <v>48</v>
      </c>
      <c r="S10" s="1">
        <v>269</v>
      </c>
      <c r="T10" s="4">
        <f t="shared" si="5"/>
        <v>1.1482967642790063E-2</v>
      </c>
      <c r="U10">
        <v>208</v>
      </c>
      <c r="V10" s="4">
        <f t="shared" si="6"/>
        <v>8.8790233074361822E-3</v>
      </c>
      <c r="W10" s="1">
        <v>141</v>
      </c>
      <c r="X10" s="4">
        <f t="shared" si="7"/>
        <v>6.0189532997524118E-3</v>
      </c>
      <c r="Y10" s="1">
        <v>164</v>
      </c>
      <c r="Z10" s="4">
        <f t="shared" si="8"/>
        <v>7.0007683770169898E-3</v>
      </c>
      <c r="AA10">
        <v>6</v>
      </c>
      <c r="AB10" s="4">
        <f t="shared" si="0"/>
        <v>2.5612567232988985E-4</v>
      </c>
      <c r="AC10">
        <v>3</v>
      </c>
      <c r="AD10" s="4">
        <f t="shared" si="1"/>
        <v>1.2806283616494492E-4</v>
      </c>
    </row>
    <row r="11" spans="1:30">
      <c r="A11" t="s">
        <v>45</v>
      </c>
      <c r="B11" t="s">
        <v>46</v>
      </c>
      <c r="C11" t="s">
        <v>47</v>
      </c>
      <c r="D11">
        <v>33209</v>
      </c>
      <c r="E11">
        <v>8724</v>
      </c>
      <c r="F11">
        <v>8694</v>
      </c>
      <c r="G11">
        <f t="shared" si="2"/>
        <v>30</v>
      </c>
      <c r="H11" s="2">
        <f t="shared" si="3"/>
        <v>3.4387895460797797E-3</v>
      </c>
      <c r="I11">
        <v>151</v>
      </c>
      <c r="J11">
        <v>1</v>
      </c>
      <c r="K11" s="3">
        <f t="shared" si="4"/>
        <v>1.1462631820265933E-4</v>
      </c>
      <c r="L11" s="1">
        <v>114</v>
      </c>
      <c r="M11" s="4">
        <f t="shared" si="9"/>
        <v>1.3067400275103164E-2</v>
      </c>
      <c r="N11">
        <v>90</v>
      </c>
      <c r="O11" s="4">
        <f t="shared" si="10"/>
        <v>1.0316368638239339E-2</v>
      </c>
      <c r="P11" s="1">
        <v>66</v>
      </c>
      <c r="Q11" s="4">
        <f t="shared" si="11"/>
        <v>7.5653370013755161E-3</v>
      </c>
      <c r="R11">
        <v>18</v>
      </c>
      <c r="S11" s="1">
        <v>55</v>
      </c>
      <c r="T11" s="4">
        <f t="shared" si="5"/>
        <v>6.3044475011462629E-3</v>
      </c>
      <c r="U11">
        <v>63</v>
      </c>
      <c r="V11" s="4">
        <f t="shared" si="6"/>
        <v>7.2214580467675378E-3</v>
      </c>
      <c r="W11" s="1">
        <v>32</v>
      </c>
      <c r="X11" s="4">
        <f t="shared" si="7"/>
        <v>3.6680421824850985E-3</v>
      </c>
      <c r="Y11" s="1">
        <v>37</v>
      </c>
      <c r="Z11" s="4">
        <f t="shared" si="8"/>
        <v>4.2411737734983955E-3</v>
      </c>
      <c r="AA11">
        <v>0</v>
      </c>
      <c r="AB11" s="4">
        <f t="shared" si="0"/>
        <v>0</v>
      </c>
      <c r="AC11">
        <v>0</v>
      </c>
      <c r="AD11" s="4">
        <f t="shared" si="1"/>
        <v>0</v>
      </c>
    </row>
    <row r="12" spans="1:30">
      <c r="A12" t="s">
        <v>48</v>
      </c>
      <c r="B12" t="s">
        <v>49</v>
      </c>
      <c r="C12" t="s">
        <v>50</v>
      </c>
      <c r="D12">
        <v>7574</v>
      </c>
      <c r="E12">
        <v>43670</v>
      </c>
      <c r="F12">
        <v>43662</v>
      </c>
      <c r="G12">
        <f t="shared" si="2"/>
        <v>8</v>
      </c>
      <c r="H12" s="2">
        <f t="shared" si="3"/>
        <v>1.8319212273872223E-4</v>
      </c>
      <c r="I12">
        <v>500</v>
      </c>
      <c r="J12">
        <v>44</v>
      </c>
      <c r="K12" s="3">
        <f t="shared" si="4"/>
        <v>1.0075566750629723E-3</v>
      </c>
      <c r="L12" s="1">
        <v>340</v>
      </c>
      <c r="M12" s="4">
        <f t="shared" si="9"/>
        <v>7.7856652163956954E-3</v>
      </c>
      <c r="N12">
        <v>295</v>
      </c>
      <c r="O12" s="4">
        <f t="shared" si="10"/>
        <v>6.7552095259903822E-3</v>
      </c>
      <c r="P12" s="1">
        <v>304</v>
      </c>
      <c r="Q12" s="4">
        <f t="shared" si="11"/>
        <v>6.9613006640714447E-3</v>
      </c>
      <c r="R12">
        <v>10</v>
      </c>
      <c r="S12" s="1">
        <v>263</v>
      </c>
      <c r="T12" s="4">
        <f t="shared" si="5"/>
        <v>6.0224410350354935E-3</v>
      </c>
      <c r="U12">
        <v>34</v>
      </c>
      <c r="V12" s="4">
        <f t="shared" si="6"/>
        <v>7.785665216395695E-4</v>
      </c>
      <c r="W12" s="1">
        <v>22</v>
      </c>
      <c r="X12" s="4">
        <f t="shared" si="7"/>
        <v>5.0377833753148613E-4</v>
      </c>
      <c r="Y12" s="1">
        <v>30</v>
      </c>
      <c r="Z12" s="4">
        <f t="shared" si="8"/>
        <v>6.8697046027020841E-4</v>
      </c>
      <c r="AA12">
        <v>0</v>
      </c>
      <c r="AB12" s="4">
        <f t="shared" si="0"/>
        <v>0</v>
      </c>
      <c r="AC12">
        <v>0</v>
      </c>
      <c r="AD12" s="4">
        <f t="shared" si="1"/>
        <v>0</v>
      </c>
    </row>
    <row r="13" spans="1:30">
      <c r="A13" t="s">
        <v>51</v>
      </c>
      <c r="B13" t="s">
        <v>52</v>
      </c>
      <c r="C13" t="s">
        <v>24</v>
      </c>
      <c r="D13">
        <v>6447</v>
      </c>
      <c r="E13">
        <v>23822</v>
      </c>
      <c r="F13">
        <v>23508</v>
      </c>
      <c r="G13">
        <f t="shared" si="2"/>
        <v>314</v>
      </c>
      <c r="H13" s="2">
        <f t="shared" si="3"/>
        <v>1.3181093107211821E-2</v>
      </c>
      <c r="I13">
        <v>386</v>
      </c>
      <c r="J13">
        <v>20</v>
      </c>
      <c r="K13" s="3">
        <f t="shared" si="4"/>
        <v>8.3956007052304589E-4</v>
      </c>
      <c r="L13" s="1">
        <v>288</v>
      </c>
      <c r="M13" s="4">
        <f t="shared" si="9"/>
        <v>1.2089665015531862E-2</v>
      </c>
      <c r="N13">
        <v>167</v>
      </c>
      <c r="O13" s="4">
        <f t="shared" si="10"/>
        <v>7.0103265888674339E-3</v>
      </c>
      <c r="P13" s="1">
        <v>254</v>
      </c>
      <c r="Q13" s="4">
        <f t="shared" si="11"/>
        <v>1.0662412895642683E-2</v>
      </c>
      <c r="R13">
        <v>25</v>
      </c>
      <c r="S13" s="1">
        <v>152</v>
      </c>
      <c r="T13" s="4">
        <f t="shared" si="5"/>
        <v>6.380656535975149E-3</v>
      </c>
      <c r="U13">
        <v>96</v>
      </c>
      <c r="V13" s="4">
        <f t="shared" si="6"/>
        <v>4.0298883385106203E-3</v>
      </c>
      <c r="W13" s="1">
        <v>54</v>
      </c>
      <c r="X13" s="4">
        <f t="shared" si="7"/>
        <v>2.2668121904122242E-3</v>
      </c>
      <c r="Y13" s="1">
        <v>85</v>
      </c>
      <c r="Z13" s="4">
        <f t="shared" si="8"/>
        <v>3.5681302997229453E-3</v>
      </c>
      <c r="AA13">
        <v>1</v>
      </c>
      <c r="AB13" s="4">
        <f t="shared" si="0"/>
        <v>4.1978003526152295E-5</v>
      </c>
      <c r="AC13">
        <v>0</v>
      </c>
      <c r="AD13" s="4">
        <f t="shared" si="1"/>
        <v>0</v>
      </c>
    </row>
    <row r="14" spans="1:30">
      <c r="A14" t="s">
        <v>53</v>
      </c>
      <c r="B14" t="s">
        <v>54</v>
      </c>
      <c r="C14" t="s">
        <v>24</v>
      </c>
      <c r="D14">
        <v>6447</v>
      </c>
      <c r="E14">
        <v>23994</v>
      </c>
      <c r="F14">
        <v>23986</v>
      </c>
      <c r="G14">
        <f t="shared" si="2"/>
        <v>8</v>
      </c>
      <c r="H14" s="2">
        <f t="shared" si="3"/>
        <v>3.3341668750520962E-4</v>
      </c>
      <c r="I14">
        <v>159</v>
      </c>
      <c r="J14">
        <v>7</v>
      </c>
      <c r="K14" s="3">
        <f t="shared" si="4"/>
        <v>2.9173960156705843E-4</v>
      </c>
      <c r="L14" s="1">
        <v>100</v>
      </c>
      <c r="M14" s="4">
        <f t="shared" si="9"/>
        <v>4.1677085938151203E-3</v>
      </c>
      <c r="N14">
        <v>90</v>
      </c>
      <c r="O14" s="4">
        <f t="shared" si="10"/>
        <v>3.7509377344336083E-3</v>
      </c>
      <c r="P14" s="1">
        <v>66</v>
      </c>
      <c r="Q14" s="4">
        <f t="shared" si="11"/>
        <v>2.7506876719179795E-3</v>
      </c>
      <c r="R14">
        <v>20</v>
      </c>
      <c r="S14" s="1">
        <v>62</v>
      </c>
      <c r="T14" s="4">
        <f t="shared" si="5"/>
        <v>2.5839793281653748E-3</v>
      </c>
      <c r="U14">
        <v>43</v>
      </c>
      <c r="V14" s="4">
        <f t="shared" si="6"/>
        <v>1.7921146953405018E-3</v>
      </c>
      <c r="W14" s="1">
        <v>32</v>
      </c>
      <c r="X14" s="4">
        <f t="shared" si="7"/>
        <v>1.3336667500208385E-3</v>
      </c>
      <c r="Y14" s="1">
        <v>33</v>
      </c>
      <c r="Z14" s="4">
        <f t="shared" si="8"/>
        <v>1.3753438359589898E-3</v>
      </c>
      <c r="AA14">
        <v>0</v>
      </c>
      <c r="AB14" s="4">
        <f t="shared" si="0"/>
        <v>0</v>
      </c>
      <c r="AC14">
        <v>0</v>
      </c>
      <c r="AD14" s="4">
        <f t="shared" si="1"/>
        <v>0</v>
      </c>
    </row>
    <row r="15" spans="1:30">
      <c r="A15" t="s">
        <v>55</v>
      </c>
      <c r="B15" t="s">
        <v>56</v>
      </c>
      <c r="C15" t="s">
        <v>27</v>
      </c>
      <c r="D15">
        <v>10190</v>
      </c>
      <c r="E15">
        <v>24594</v>
      </c>
      <c r="F15">
        <v>20401</v>
      </c>
      <c r="G15">
        <f t="shared" si="2"/>
        <v>4193</v>
      </c>
      <c r="H15" s="2">
        <f t="shared" si="3"/>
        <v>0.17048873709034723</v>
      </c>
      <c r="I15">
        <v>4057</v>
      </c>
      <c r="J15">
        <v>1279</v>
      </c>
      <c r="K15" s="3">
        <f t="shared" si="4"/>
        <v>5.2004553956249491E-2</v>
      </c>
      <c r="L15" s="1">
        <v>3104</v>
      </c>
      <c r="M15" s="4">
        <f t="shared" si="9"/>
        <v>0.12620964462877124</v>
      </c>
      <c r="N15">
        <v>2913</v>
      </c>
      <c r="O15" s="4">
        <f t="shared" si="10"/>
        <v>0.11844352281044157</v>
      </c>
      <c r="P15" s="1">
        <v>1889</v>
      </c>
      <c r="Q15" s="4">
        <f t="shared" si="11"/>
        <v>7.6807351386517037E-2</v>
      </c>
      <c r="R15">
        <v>663</v>
      </c>
      <c r="S15" s="1">
        <v>1853</v>
      </c>
      <c r="T15" s="4">
        <f t="shared" si="5"/>
        <v>7.5343579734894695E-2</v>
      </c>
      <c r="U15">
        <v>2489</v>
      </c>
      <c r="V15" s="4">
        <f t="shared" si="6"/>
        <v>0.10120354558022282</v>
      </c>
      <c r="W15" s="1">
        <v>1495</v>
      </c>
      <c r="X15" s="4">
        <f t="shared" si="7"/>
        <v>6.0787183865983571E-2</v>
      </c>
      <c r="Y15" s="1">
        <v>1523</v>
      </c>
      <c r="Z15" s="4">
        <f t="shared" si="8"/>
        <v>6.1925672928356511E-2</v>
      </c>
      <c r="AA15">
        <v>167</v>
      </c>
      <c r="AB15" s="4">
        <f t="shared" si="0"/>
        <v>6.7902740505814425E-3</v>
      </c>
      <c r="AC15">
        <v>111</v>
      </c>
      <c r="AD15" s="4">
        <f t="shared" si="1"/>
        <v>4.5132959258355693E-3</v>
      </c>
    </row>
    <row r="16" spans="1:30">
      <c r="A16" t="s">
        <v>57</v>
      </c>
      <c r="B16" t="s">
        <v>58</v>
      </c>
      <c r="C16" t="s">
        <v>27</v>
      </c>
      <c r="D16">
        <v>10190</v>
      </c>
      <c r="E16">
        <v>29359</v>
      </c>
      <c r="F16">
        <v>23677</v>
      </c>
      <c r="G16">
        <f t="shared" si="2"/>
        <v>5682</v>
      </c>
      <c r="H16" s="2">
        <f t="shared" si="3"/>
        <v>0.19353520215266187</v>
      </c>
      <c r="I16">
        <v>4490</v>
      </c>
      <c r="J16">
        <v>1142</v>
      </c>
      <c r="K16" s="3">
        <f t="shared" si="4"/>
        <v>3.889778262202391E-2</v>
      </c>
      <c r="L16" s="1">
        <v>3443</v>
      </c>
      <c r="M16" s="4">
        <f t="shared" si="9"/>
        <v>0.11727238666167104</v>
      </c>
      <c r="N16">
        <v>2043</v>
      </c>
      <c r="O16" s="4">
        <f t="shared" si="10"/>
        <v>6.9586838788787089E-2</v>
      </c>
      <c r="P16" s="1">
        <v>2290</v>
      </c>
      <c r="Q16" s="4">
        <f t="shared" si="11"/>
        <v>7.7999931877788753E-2</v>
      </c>
      <c r="R16">
        <v>551</v>
      </c>
      <c r="S16" s="1">
        <v>1413</v>
      </c>
      <c r="T16" s="4">
        <f t="shared" si="5"/>
        <v>4.8128342245989303E-2</v>
      </c>
      <c r="U16">
        <v>2848</v>
      </c>
      <c r="V16" s="4">
        <f t="shared" si="6"/>
        <v>9.7006028815695353E-2</v>
      </c>
      <c r="W16" s="1">
        <v>1124</v>
      </c>
      <c r="X16" s="4">
        <f t="shared" si="7"/>
        <v>3.8284682720801121E-2</v>
      </c>
      <c r="Y16" s="1">
        <v>1902</v>
      </c>
      <c r="Z16" s="4">
        <f t="shared" si="8"/>
        <v>6.4784222895875196E-2</v>
      </c>
      <c r="AA16">
        <v>187</v>
      </c>
      <c r="AB16" s="4">
        <f t="shared" si="0"/>
        <v>6.369426751592357E-3</v>
      </c>
      <c r="AC16">
        <v>82</v>
      </c>
      <c r="AD16" s="4">
        <f t="shared" si="1"/>
        <v>2.79301066112606E-3</v>
      </c>
    </row>
    <row r="17" spans="1:30">
      <c r="A17" t="s">
        <v>59</v>
      </c>
      <c r="B17" t="s">
        <v>60</v>
      </c>
      <c r="C17" t="s">
        <v>61</v>
      </c>
      <c r="D17">
        <v>42241</v>
      </c>
      <c r="E17">
        <v>23007</v>
      </c>
      <c r="F17">
        <v>13309</v>
      </c>
      <c r="G17">
        <f t="shared" si="2"/>
        <v>9698</v>
      </c>
      <c r="H17" s="2">
        <f t="shared" si="3"/>
        <v>0.42152388403529362</v>
      </c>
      <c r="I17">
        <v>400</v>
      </c>
      <c r="J17">
        <v>69</v>
      </c>
      <c r="K17" s="3">
        <f t="shared" si="4"/>
        <v>2.9990872343199897E-3</v>
      </c>
      <c r="L17" s="1">
        <v>328</v>
      </c>
      <c r="M17" s="4">
        <f t="shared" si="9"/>
        <v>1.4256530621115314E-2</v>
      </c>
      <c r="N17">
        <v>248</v>
      </c>
      <c r="O17" s="4">
        <f t="shared" si="10"/>
        <v>1.0779328030599384E-2</v>
      </c>
      <c r="P17" s="1">
        <v>324</v>
      </c>
      <c r="Q17" s="4">
        <f t="shared" si="11"/>
        <v>1.4082670491589516E-2</v>
      </c>
      <c r="R17">
        <v>1</v>
      </c>
      <c r="S17" s="1">
        <v>245</v>
      </c>
      <c r="T17" s="4">
        <f t="shared" si="5"/>
        <v>1.0648932933455035E-2</v>
      </c>
      <c r="U17">
        <v>227</v>
      </c>
      <c r="V17" s="4">
        <f t="shared" si="6"/>
        <v>9.8665623505889508E-3</v>
      </c>
      <c r="W17" s="1">
        <v>169</v>
      </c>
      <c r="X17" s="4">
        <f t="shared" si="7"/>
        <v>7.3455904724649022E-3</v>
      </c>
      <c r="Y17" s="1">
        <v>223</v>
      </c>
      <c r="Z17" s="4">
        <f t="shared" si="8"/>
        <v>9.6927022210631548E-3</v>
      </c>
      <c r="AA17">
        <v>4</v>
      </c>
      <c r="AB17" s="4">
        <f t="shared" si="0"/>
        <v>1.7386012952579649E-4</v>
      </c>
      <c r="AC17">
        <v>4</v>
      </c>
      <c r="AD17" s="4">
        <f t="shared" si="1"/>
        <v>1.7386012952579649E-4</v>
      </c>
    </row>
    <row r="18" spans="1:30">
      <c r="A18" t="s">
        <v>62</v>
      </c>
      <c r="B18" t="s">
        <v>63</v>
      </c>
      <c r="C18" t="s">
        <v>64</v>
      </c>
      <c r="D18">
        <v>6157</v>
      </c>
      <c r="E18">
        <v>11140</v>
      </c>
      <c r="F18">
        <v>11117</v>
      </c>
      <c r="G18">
        <f t="shared" si="2"/>
        <v>23</v>
      </c>
      <c r="H18" s="2">
        <f t="shared" si="3"/>
        <v>2.0646319569120287E-3</v>
      </c>
      <c r="I18">
        <v>139</v>
      </c>
      <c r="J18">
        <v>3</v>
      </c>
      <c r="K18" s="3">
        <f t="shared" si="4"/>
        <v>2.6929982046678633E-4</v>
      </c>
      <c r="L18" s="1">
        <v>97</v>
      </c>
      <c r="M18" s="4">
        <f t="shared" si="9"/>
        <v>8.707360861759425E-3</v>
      </c>
      <c r="N18">
        <v>64</v>
      </c>
      <c r="O18" s="4">
        <f t="shared" si="10"/>
        <v>5.745062836624776E-3</v>
      </c>
      <c r="P18" s="1">
        <v>75</v>
      </c>
      <c r="Q18" s="4">
        <f t="shared" si="11"/>
        <v>6.7324955116696587E-3</v>
      </c>
      <c r="R18">
        <v>10</v>
      </c>
      <c r="S18" s="1">
        <v>53</v>
      </c>
      <c r="T18" s="4">
        <f t="shared" si="5"/>
        <v>4.7576301615798924E-3</v>
      </c>
      <c r="U18">
        <v>41</v>
      </c>
      <c r="V18" s="4">
        <f t="shared" si="6"/>
        <v>3.6804308797127468E-3</v>
      </c>
      <c r="W18" s="1">
        <v>20</v>
      </c>
      <c r="X18" s="4">
        <f t="shared" si="7"/>
        <v>1.7953321364452424E-3</v>
      </c>
      <c r="Y18" s="1">
        <v>29</v>
      </c>
      <c r="Z18" s="4">
        <f t="shared" si="8"/>
        <v>2.6032315978456013E-3</v>
      </c>
      <c r="AA18">
        <v>0</v>
      </c>
      <c r="AB18" s="4">
        <f t="shared" si="0"/>
        <v>0</v>
      </c>
      <c r="AC18">
        <v>0</v>
      </c>
      <c r="AD18" s="4">
        <f t="shared" si="1"/>
        <v>0</v>
      </c>
    </row>
    <row r="29" spans="1:30">
      <c r="N29" s="1"/>
      <c r="O29" s="1"/>
      <c r="P29" s="1"/>
    </row>
  </sheetData>
  <pageMargins left="0.75" right="0.75" top="1" bottom="1" header="0.51180555555555596" footer="0.51180555555555596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HGT Protostomia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bdelloid2</dc:creator>
  <cp:lastModifiedBy>reuben nowell</cp:lastModifiedBy>
  <dcterms:created xsi:type="dcterms:W3CDTF">2017-03-11T02:01:00Z</dcterms:created>
  <dcterms:modified xsi:type="dcterms:W3CDTF">2017-11-18T17:29:57Z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2057-10.1.0.5672</vt:lpwstr>
  </property>
</Properties>
</file>