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905"/>
  <workbookPr autoCompressPictures="0"/>
  <bookViews>
    <workbookView xWindow="15800" yWindow="1400" windowWidth="13000" windowHeight="14380"/>
  </bookViews>
  <sheets>
    <sheet name="Figure 2" sheetId="4" r:id="rId1"/>
    <sheet name="Figure 3" sheetId="7" r:id="rId2"/>
    <sheet name="Figure 4B" sheetId="8" r:id="rId3"/>
    <sheet name="Figure 5" sheetId="9" r:id="rId4"/>
    <sheet name="Figure 6" sheetId="10" r:id="rId5"/>
    <sheet name="S5_Fig" sheetId="5" r:id="rId6"/>
    <sheet name="S6_Fig" sheetId="6" r:id="rId7"/>
    <sheet name="S8_Fig" sheetId="11" r:id="rId8"/>
  </sheets>
  <calcPr calcId="14000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1" l="1"/>
  <c r="C24" i="11"/>
  <c r="B24" i="11"/>
  <c r="D23" i="11"/>
  <c r="C23" i="11"/>
  <c r="B23" i="11"/>
  <c r="H10" i="1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D37" i="9"/>
  <c r="C37" i="9"/>
  <c r="B37" i="9"/>
  <c r="D36" i="9"/>
  <c r="C36" i="9"/>
  <c r="B36" i="9"/>
  <c r="F17" i="9"/>
  <c r="E17" i="9"/>
  <c r="D17" i="9"/>
  <c r="C17" i="9"/>
  <c r="B17" i="9"/>
  <c r="F16" i="9"/>
  <c r="E16" i="9"/>
  <c r="D16" i="9"/>
  <c r="C16" i="9"/>
  <c r="B16" i="9"/>
  <c r="B21" i="8"/>
  <c r="G74" i="7"/>
  <c r="F74" i="7"/>
  <c r="E74" i="7"/>
  <c r="D74" i="7"/>
  <c r="C74" i="7"/>
  <c r="B74" i="7"/>
  <c r="G73" i="7"/>
  <c r="F73" i="7"/>
  <c r="E73" i="7"/>
  <c r="D73" i="7"/>
  <c r="C73" i="7"/>
  <c r="B73" i="7"/>
  <c r="G72" i="7"/>
  <c r="F72" i="7"/>
  <c r="E72" i="7"/>
  <c r="D72" i="7"/>
  <c r="C72" i="7"/>
  <c r="B72" i="7"/>
  <c r="G71" i="7"/>
  <c r="F71" i="7"/>
  <c r="E71" i="7"/>
  <c r="D71" i="7"/>
  <c r="C71" i="7"/>
  <c r="B71" i="7"/>
  <c r="F56" i="7"/>
  <c r="G56" i="7"/>
  <c r="F59" i="7"/>
  <c r="D56" i="7"/>
  <c r="E56" i="7"/>
  <c r="D59" i="7"/>
  <c r="B56" i="7"/>
  <c r="C56" i="7"/>
  <c r="B59" i="7"/>
  <c r="F58" i="7"/>
  <c r="D58" i="7"/>
  <c r="B58" i="7"/>
  <c r="G57" i="7"/>
  <c r="F57" i="7"/>
  <c r="E57" i="7"/>
  <c r="D57" i="7"/>
  <c r="C57" i="7"/>
  <c r="B57" i="7"/>
  <c r="F41" i="7"/>
  <c r="G41" i="7"/>
  <c r="F44" i="7"/>
  <c r="D41" i="7"/>
  <c r="E41" i="7"/>
  <c r="D44" i="7"/>
  <c r="B41" i="7"/>
  <c r="C41" i="7"/>
  <c r="B44" i="7"/>
  <c r="F43" i="7"/>
  <c r="D43" i="7"/>
  <c r="B43" i="7"/>
  <c r="G42" i="7"/>
  <c r="F42" i="7"/>
  <c r="E42" i="7"/>
  <c r="D42" i="7"/>
  <c r="C42" i="7"/>
  <c r="B42" i="7"/>
  <c r="F26" i="7"/>
  <c r="G26" i="7"/>
  <c r="F29" i="7"/>
  <c r="D26" i="7"/>
  <c r="E26" i="7"/>
  <c r="D29" i="7"/>
  <c r="B26" i="7"/>
  <c r="C26" i="7"/>
  <c r="B29" i="7"/>
  <c r="F28" i="7"/>
  <c r="D28" i="7"/>
  <c r="B28" i="7"/>
  <c r="G27" i="7"/>
  <c r="F27" i="7"/>
  <c r="E27" i="7"/>
  <c r="D27" i="7"/>
  <c r="C27" i="7"/>
  <c r="B27" i="7"/>
  <c r="F11" i="7"/>
  <c r="G11" i="7"/>
  <c r="F14" i="7"/>
  <c r="D11" i="7"/>
  <c r="E11" i="7"/>
  <c r="D14" i="7"/>
  <c r="B11" i="7"/>
  <c r="C11" i="7"/>
  <c r="B14" i="7"/>
  <c r="F13" i="7"/>
  <c r="D13" i="7"/>
  <c r="B13" i="7"/>
  <c r="G12" i="7"/>
  <c r="F12" i="7"/>
  <c r="E12" i="7"/>
  <c r="D12" i="7"/>
  <c r="C12" i="7"/>
  <c r="B12" i="7"/>
  <c r="K27" i="5"/>
  <c r="J27" i="5"/>
  <c r="I27" i="5"/>
  <c r="H27" i="5"/>
  <c r="G27" i="5"/>
  <c r="F27" i="5"/>
  <c r="E27" i="5"/>
  <c r="D27" i="5"/>
  <c r="C27" i="5"/>
  <c r="K26" i="5"/>
  <c r="J26" i="5"/>
  <c r="I26" i="5"/>
  <c r="H26" i="5"/>
  <c r="G26" i="5"/>
  <c r="F26" i="5"/>
  <c r="E26" i="5"/>
  <c r="D26" i="5"/>
  <c r="C26" i="5"/>
  <c r="K13" i="5"/>
  <c r="J13" i="5"/>
  <c r="I13" i="5"/>
  <c r="H13" i="5"/>
  <c r="G13" i="5"/>
  <c r="F13" i="5"/>
  <c r="E13" i="5"/>
  <c r="D13" i="5"/>
  <c r="C13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<sst xmlns="http://schemas.openxmlformats.org/spreadsheetml/2006/main" count="318" uniqueCount="96">
  <si>
    <t>GB [mol/l]</t>
  </si>
  <si>
    <t>R1</t>
  </si>
  <si>
    <t>R2</t>
  </si>
  <si>
    <t>R3</t>
  </si>
  <si>
    <t>R4</t>
  </si>
  <si>
    <t>R5</t>
  </si>
  <si>
    <t>R6</t>
  </si>
  <si>
    <t>MW</t>
  </si>
  <si>
    <t>Stab</t>
  </si>
  <si>
    <t>Ect [mol/l]</t>
  </si>
  <si>
    <t>Ectoine [mol/l]</t>
  </si>
  <si>
    <t>Replicates</t>
  </si>
  <si>
    <t>c (GB) [mol/l]</t>
  </si>
  <si>
    <t># cells</t>
  </si>
  <si>
    <t>mean c (GB)</t>
  </si>
  <si>
    <t>GLYCINE BETAINE</t>
  </si>
  <si>
    <t>ECTOINE</t>
  </si>
  <si>
    <t>salinity [%]</t>
  </si>
  <si>
    <t>glycine betaine</t>
  </si>
  <si>
    <t>ectoine</t>
  </si>
  <si>
    <t>total</t>
  </si>
  <si>
    <t>Figure 2</t>
  </si>
  <si>
    <t>GB [%]</t>
  </si>
  <si>
    <t>Ect [%]</t>
  </si>
  <si>
    <t>∑ (GB+Ect)</t>
  </si>
  <si>
    <t xml:space="preserve">area GB </t>
  </si>
  <si>
    <t>A. Glycine betaine</t>
  </si>
  <si>
    <t>B. Ectoine</t>
  </si>
  <si>
    <t>NaCl [mol/l]</t>
  </si>
  <si>
    <t>S5 Fig</t>
  </si>
  <si>
    <t>mean</t>
  </si>
  <si>
    <t>sd</t>
  </si>
  <si>
    <t>salinity [mol/l]</t>
  </si>
  <si>
    <t>S6 Fig</t>
  </si>
  <si>
    <t>day</t>
  </si>
  <si>
    <t>T3</t>
  </si>
  <si>
    <t>T7</t>
  </si>
  <si>
    <t>T9</t>
  </si>
  <si>
    <t>replicates</t>
  </si>
  <si>
    <t>drop1</t>
  </si>
  <si>
    <t>drop2</t>
  </si>
  <si>
    <t>drop3</t>
  </si>
  <si>
    <t>drop4</t>
  </si>
  <si>
    <t>drop 5</t>
  </si>
  <si>
    <t>standard deviation</t>
  </si>
  <si>
    <t>mean final</t>
  </si>
  <si>
    <t>standard deviation final</t>
  </si>
  <si>
    <t>drop5</t>
  </si>
  <si>
    <t>CHOLINE</t>
  </si>
  <si>
    <t>CONTROL</t>
  </si>
  <si>
    <t>SUMMARY</t>
  </si>
  <si>
    <t>mean values</t>
  </si>
  <si>
    <t>T6</t>
  </si>
  <si>
    <t>ectoine [cells/ml]</t>
  </si>
  <si>
    <t>betaine [cells/ml]</t>
  </si>
  <si>
    <t>choline [cells/ml]</t>
  </si>
  <si>
    <t>control [cells/ml]</t>
  </si>
  <si>
    <t>ectoine [cells/ml x10^3]</t>
  </si>
  <si>
    <t>betaine [cells/ml x10^3]</t>
  </si>
  <si>
    <t>choline [cells/ml x10^3]</t>
  </si>
  <si>
    <t>control [cells/ml x10^3]</t>
  </si>
  <si>
    <t>area GB/proton</t>
  </si>
  <si>
    <t>13C2 GLYCINE BETAINE</t>
  </si>
  <si>
    <t>replicates | ppm</t>
  </si>
  <si>
    <t>R1|3.73 ppm</t>
  </si>
  <si>
    <t>R2|3.73 ppm</t>
  </si>
  <si>
    <t>R3|3.73 ppm</t>
  </si>
  <si>
    <t xml:space="preserve">area 13C2GB </t>
  </si>
  <si>
    <t>area 13C2GB/proton</t>
  </si>
  <si>
    <t>Ectoine</t>
  </si>
  <si>
    <t xml:space="preserve">area Ect </t>
  </si>
  <si>
    <t>area Ect/proton</t>
  </si>
  <si>
    <t>NMR Analysis</t>
  </si>
  <si>
    <t>Figure 4B</t>
  </si>
  <si>
    <r>
      <rPr>
        <b/>
        <vertAlign val="superscript"/>
        <sz val="12"/>
        <color theme="1"/>
        <rFont val="Calibri"/>
        <scheme val="minor"/>
      </rPr>
      <t>13</t>
    </r>
    <r>
      <rPr>
        <b/>
        <sz val="12"/>
        <color theme="1"/>
        <rFont val="Calibri"/>
        <family val="2"/>
        <scheme val="minor"/>
      </rPr>
      <t>C</t>
    </r>
    <r>
      <rPr>
        <b/>
        <vertAlign val="sub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GB [%]</t>
    </r>
  </si>
  <si>
    <t>SD</t>
  </si>
  <si>
    <t>Figure 5A: Sodium imaging/cytoplasm</t>
  </si>
  <si>
    <t>R7</t>
  </si>
  <si>
    <t>R8</t>
  </si>
  <si>
    <t>R9</t>
  </si>
  <si>
    <t>R10</t>
  </si>
  <si>
    <t>standard deviation</t>
  </si>
  <si>
    <t>Figure 5B: Potassium imaging/cytoplasm</t>
  </si>
  <si>
    <t>Fig. 6 A: E. coli MDH</t>
  </si>
  <si>
    <t>0.05 M NaCl</t>
  </si>
  <si>
    <t>1.2 M NaCl</t>
  </si>
  <si>
    <t>2.4 M NaCl</t>
  </si>
  <si>
    <t xml:space="preserve">2.5 M GB </t>
  </si>
  <si>
    <t>oxalacetate [mM]</t>
  </si>
  <si>
    <t>specific activity [U/mg]</t>
  </si>
  <si>
    <t>Fig. 6 B: S. salinarum MDH</t>
  </si>
  <si>
    <t>Fig. 6 C: E. coli ICDH</t>
  </si>
  <si>
    <t>isocitrate [mM]</t>
  </si>
  <si>
    <t>Fig. 6 D: S. salinarum ICDH</t>
  </si>
  <si>
    <t>S8A Fig: Short-Time Sodium imaging/cytoplasm/5min</t>
  </si>
  <si>
    <t>S8B Fig: Short-Time Sodium imaging/cytoplasm/10min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</si>
</sst>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[$-407]General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6"/>
      <name val="Calibri"/>
      <scheme val="minor"/>
    </font>
    <font>
      <b/>
      <vertAlign val="superscript"/>
      <sz val="12"/>
      <color theme="1"/>
      <name val="Calibri"/>
      <scheme val="minor"/>
    </font>
    <font>
      <b/>
      <vertAlign val="subscript"/>
      <sz val="12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9" fillId="0" borderId="0"/>
  </cellStyleXfs>
  <cellXfs count="19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14" xfId="0" applyFont="1" applyFill="1" applyBorder="1"/>
    <xf numFmtId="0" fontId="4" fillId="4" borderId="14" xfId="0" applyFont="1" applyFill="1" applyBorder="1"/>
    <xf numFmtId="0" fontId="4" fillId="4" borderId="1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left" vertical="center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1" xfId="0" applyBorder="1"/>
    <xf numFmtId="0" fontId="0" fillId="0" borderId="0" xfId="0" applyFill="1" applyBorder="1"/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65" fontId="9" fillId="0" borderId="0" xfId="11" applyFill="1" applyBorder="1"/>
    <xf numFmtId="0" fontId="0" fillId="0" borderId="0" xfId="0" applyFill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1" xfId="0" applyFont="1" applyBorder="1"/>
    <xf numFmtId="0" fontId="3" fillId="0" borderId="26" xfId="0" applyFont="1" applyBorder="1"/>
    <xf numFmtId="0" fontId="3" fillId="0" borderId="27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9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14" xfId="0" applyFont="1" applyFill="1" applyBorder="1"/>
    <xf numFmtId="0" fontId="1" fillId="0" borderId="1" xfId="0" applyFont="1" applyFill="1" applyBorder="1"/>
    <xf numFmtId="0" fontId="10" fillId="0" borderId="22" xfId="0" applyFont="1" applyBorder="1"/>
    <xf numFmtId="0" fontId="10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/>
    <xf numFmtId="0" fontId="10" fillId="0" borderId="26" xfId="0" applyFont="1" applyBorder="1"/>
    <xf numFmtId="0" fontId="10" fillId="0" borderId="25" xfId="0" applyFont="1" applyBorder="1"/>
    <xf numFmtId="0" fontId="10" fillId="0" borderId="21" xfId="0" applyFont="1" applyBorder="1"/>
    <xf numFmtId="0" fontId="10" fillId="0" borderId="27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Fill="1" applyBorder="1"/>
    <xf numFmtId="0" fontId="11" fillId="0" borderId="2" xfId="0" applyFont="1" applyFill="1" applyBorder="1"/>
    <xf numFmtId="0" fontId="11" fillId="0" borderId="12" xfId="0" applyFont="1" applyBorder="1"/>
    <xf numFmtId="0" fontId="11" fillId="0" borderId="1" xfId="0" applyFont="1" applyFill="1" applyBorder="1"/>
    <xf numFmtId="0" fontId="10" fillId="0" borderId="6" xfId="0" applyFont="1" applyBorder="1"/>
    <xf numFmtId="165" fontId="12" fillId="0" borderId="14" xfId="11" applyFont="1" applyBorder="1"/>
    <xf numFmtId="165" fontId="12" fillId="0" borderId="2" xfId="11" applyFont="1" applyBorder="1"/>
    <xf numFmtId="165" fontId="12" fillId="0" borderId="1" xfId="11" applyFont="1" applyBorder="1"/>
    <xf numFmtId="0" fontId="11" fillId="0" borderId="6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14" xfId="0" applyFont="1" applyBorder="1"/>
    <xf numFmtId="0" fontId="11" fillId="0" borderId="14" xfId="0" applyFont="1" applyFill="1" applyBorder="1"/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5" fontId="11" fillId="0" borderId="1" xfId="0" applyNumberFormat="1" applyFont="1" applyFill="1" applyBorder="1"/>
    <xf numFmtId="165" fontId="11" fillId="0" borderId="14" xfId="0" applyNumberFormat="1" applyFont="1" applyFill="1" applyBorder="1"/>
    <xf numFmtId="165" fontId="11" fillId="0" borderId="2" xfId="0" applyNumberFormat="1" applyFont="1" applyFill="1" applyBorder="1"/>
    <xf numFmtId="165" fontId="11" fillId="0" borderId="1" xfId="0" applyNumberFormat="1" applyFont="1" applyBorder="1"/>
    <xf numFmtId="165" fontId="11" fillId="0" borderId="14" xfId="0" applyNumberFormat="1" applyFont="1" applyBorder="1"/>
    <xf numFmtId="165" fontId="12" fillId="0" borderId="12" xfId="11" applyFont="1" applyBorder="1"/>
    <xf numFmtId="0" fontId="1" fillId="0" borderId="16" xfId="0" applyFont="1" applyBorder="1"/>
    <xf numFmtId="0" fontId="3" fillId="0" borderId="28" xfId="0" applyFont="1" applyBorder="1"/>
    <xf numFmtId="0" fontId="3" fillId="0" borderId="27" xfId="0" applyFont="1" applyFill="1" applyBorder="1"/>
    <xf numFmtId="0" fontId="3" fillId="0" borderId="6" xfId="0" applyFont="1" applyFill="1" applyBorder="1"/>
    <xf numFmtId="0" fontId="3" fillId="0" borderId="16" xfId="0" applyFont="1" applyFill="1" applyBorder="1"/>
    <xf numFmtId="0" fontId="1" fillId="0" borderId="2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3" fillId="0" borderId="13" xfId="0" applyFont="1" applyFill="1" applyBorder="1"/>
    <xf numFmtId="0" fontId="3" fillId="0" borderId="2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0" xfId="0" applyFont="1" applyFill="1" applyBorder="1"/>
    <xf numFmtId="0" fontId="4" fillId="4" borderId="31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3" fillId="0" borderId="4" xfId="0" applyFont="1" applyFill="1" applyBorder="1"/>
    <xf numFmtId="0" fontId="4" fillId="0" borderId="32" xfId="0" applyFont="1" applyFill="1" applyBorder="1" applyAlignment="1">
      <alignment horizontal="left"/>
    </xf>
    <xf numFmtId="0" fontId="3" fillId="0" borderId="32" xfId="0" applyFont="1" applyFill="1" applyBorder="1"/>
    <xf numFmtId="0" fontId="1" fillId="0" borderId="32" xfId="0" applyFont="1" applyFill="1" applyBorder="1"/>
    <xf numFmtId="0" fontId="4" fillId="4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4" borderId="3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4" borderId="35" xfId="0" applyFont="1" applyFill="1" applyBorder="1"/>
    <xf numFmtId="0" fontId="3" fillId="0" borderId="14" xfId="0" applyFont="1" applyFill="1" applyBorder="1"/>
    <xf numFmtId="0" fontId="3" fillId="0" borderId="1" xfId="0" applyFont="1" applyFill="1" applyBorder="1"/>
    <xf numFmtId="0" fontId="5" fillId="0" borderId="0" xfId="0" applyFont="1"/>
    <xf numFmtId="164" fontId="3" fillId="0" borderId="16" xfId="0" applyNumberFormat="1" applyFont="1" applyBorder="1"/>
    <xf numFmtId="0" fontId="3" fillId="0" borderId="2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27" xfId="0" applyFont="1" applyBorder="1" applyAlignment="1">
      <alignment horizontal="right"/>
    </xf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3" xfId="0" applyNumberFormat="1" applyFont="1" applyBorder="1"/>
    <xf numFmtId="2" fontId="1" fillId="0" borderId="15" xfId="0" applyNumberFormat="1" applyFont="1" applyBorder="1"/>
    <xf numFmtId="0" fontId="3" fillId="0" borderId="6" xfId="0" applyFont="1" applyBorder="1" applyAlignment="1">
      <alignment horizontal="right"/>
    </xf>
    <xf numFmtId="2" fontId="1" fillId="0" borderId="4" xfId="0" applyNumberFormat="1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14" xfId="0" applyNumberFormat="1" applyFont="1" applyBorder="1"/>
    <xf numFmtId="0" fontId="5" fillId="5" borderId="0" xfId="0" applyFont="1" applyFill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/>
    <xf numFmtId="0" fontId="3" fillId="0" borderId="38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/>
    <xf numFmtId="1" fontId="1" fillId="0" borderId="15" xfId="0" applyNumberFormat="1" applyFont="1" applyBorder="1"/>
    <xf numFmtId="1" fontId="1" fillId="0" borderId="9" xfId="0" applyNumberFormat="1" applyFont="1" applyFill="1" applyBorder="1"/>
    <xf numFmtId="1" fontId="1" fillId="0" borderId="9" xfId="0" applyNumberFormat="1" applyFont="1" applyBorder="1"/>
    <xf numFmtId="0" fontId="3" fillId="0" borderId="2" xfId="0" applyFont="1" applyBorder="1"/>
    <xf numFmtId="1" fontId="1" fillId="0" borderId="14" xfId="0" applyNumberFormat="1" applyFont="1" applyBorder="1"/>
    <xf numFmtId="1" fontId="1" fillId="0" borderId="1" xfId="0" applyNumberFormat="1" applyFont="1" applyFill="1" applyBorder="1"/>
    <xf numFmtId="1" fontId="1" fillId="0" borderId="1" xfId="0" applyNumberFormat="1" applyFont="1" applyBorder="1"/>
    <xf numFmtId="0" fontId="5" fillId="5" borderId="17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36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2" xfId="0" applyFont="1" applyBorder="1"/>
    <xf numFmtId="1" fontId="1" fillId="0" borderId="8" xfId="0" applyNumberFormat="1" applyFont="1" applyBorder="1"/>
    <xf numFmtId="1" fontId="1" fillId="0" borderId="4" xfId="0" applyNumberFormat="1" applyFont="1" applyBorder="1"/>
    <xf numFmtId="1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166" fontId="0" fillId="0" borderId="1" xfId="0" applyNumberFormat="1" applyBorder="1"/>
    <xf numFmtId="0" fontId="5" fillId="5" borderId="1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3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5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2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Excel Built-in Normal" xfId="1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24" sqref="B24"/>
    </sheetView>
  </sheetViews>
  <sheetFormatPr baseColWidth="10" defaultRowHeight="14" x14ac:dyDescent="0"/>
  <cols>
    <col min="1" max="1" width="14.83203125" customWidth="1"/>
    <col min="2" max="2" width="13.83203125" bestFit="1" customWidth="1"/>
    <col min="3" max="4" width="12.1640625" bestFit="1" customWidth="1"/>
    <col min="11" max="11" width="12.5" bestFit="1" customWidth="1"/>
  </cols>
  <sheetData>
    <row r="1" spans="1:4" ht="20">
      <c r="A1" s="23" t="s">
        <v>21</v>
      </c>
      <c r="B1" s="23"/>
      <c r="C1" s="23"/>
      <c r="D1" s="23"/>
    </row>
    <row r="2" spans="1:4" ht="15">
      <c r="A2" s="1" t="s">
        <v>28</v>
      </c>
      <c r="B2" s="1" t="s">
        <v>18</v>
      </c>
      <c r="C2" s="1" t="s">
        <v>19</v>
      </c>
      <c r="D2" s="1" t="s">
        <v>20</v>
      </c>
    </row>
    <row r="3" spans="1:4" ht="15">
      <c r="A3" s="14">
        <v>0.855578371</v>
      </c>
      <c r="B3" s="14">
        <v>0.35160748800000002</v>
      </c>
      <c r="C3" s="14">
        <v>9.2120592000000001E-2</v>
      </c>
      <c r="D3" s="14">
        <v>0.44372808000000002</v>
      </c>
    </row>
    <row r="4" spans="1:4" ht="15">
      <c r="A4" s="14">
        <v>1.1978097190000001</v>
      </c>
      <c r="B4" s="14">
        <v>0.71932112400000003</v>
      </c>
      <c r="C4" s="14">
        <v>0.14104040300000001</v>
      </c>
      <c r="D4" s="14">
        <v>0.86036152700000001</v>
      </c>
    </row>
    <row r="5" spans="1:4" ht="15">
      <c r="A5" s="14">
        <v>1.5400410680000001</v>
      </c>
      <c r="B5" s="14">
        <v>0.56742764599999995</v>
      </c>
      <c r="C5" s="14">
        <v>0.135618919</v>
      </c>
      <c r="D5" s="14">
        <v>0.70304656499999996</v>
      </c>
    </row>
    <row r="6" spans="1:4" ht="15">
      <c r="A6" s="14">
        <v>1.8822724159999999</v>
      </c>
      <c r="B6" s="14">
        <v>0.85170599800000002</v>
      </c>
      <c r="C6" s="14">
        <v>0.23107955299999999</v>
      </c>
      <c r="D6" s="14">
        <v>1.082785551</v>
      </c>
    </row>
    <row r="7" spans="1:4" ht="15">
      <c r="A7" s="14">
        <v>2.2245037650000001</v>
      </c>
      <c r="B7" s="14">
        <v>1.2275625999999999</v>
      </c>
      <c r="C7" s="14">
        <v>0.44877953900000001</v>
      </c>
      <c r="D7" s="14">
        <v>1.676342139</v>
      </c>
    </row>
    <row r="8" spans="1:4" ht="15">
      <c r="A8" s="14">
        <v>2.566735113</v>
      </c>
      <c r="B8" s="14">
        <v>1.19893988</v>
      </c>
      <c r="C8" s="14">
        <v>0.80904637400000001</v>
      </c>
      <c r="D8" s="14">
        <v>2.007986254</v>
      </c>
    </row>
    <row r="9" spans="1:4" ht="15">
      <c r="A9" s="14">
        <v>2.9089664609999999</v>
      </c>
      <c r="B9" s="14">
        <v>1.2124372320000001</v>
      </c>
      <c r="C9" s="14">
        <v>0.68048270899999996</v>
      </c>
      <c r="D9" s="14">
        <v>1.8929199410000002</v>
      </c>
    </row>
    <row r="10" spans="1:4" ht="15">
      <c r="A10" s="14">
        <v>3.2511978099999999</v>
      </c>
      <c r="B10" s="14">
        <v>1.9350300810000001</v>
      </c>
      <c r="C10" s="14">
        <v>0.63932333299999999</v>
      </c>
      <c r="D10" s="14">
        <v>2.574353414</v>
      </c>
    </row>
    <row r="11" spans="1:4" ht="15">
      <c r="A11" s="14">
        <v>3.5934291580000002</v>
      </c>
      <c r="B11" s="14">
        <v>6.3487005559999998</v>
      </c>
      <c r="C11" s="14">
        <v>1.995755175</v>
      </c>
      <c r="D11" s="14">
        <v>8.344455731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workbookViewId="0">
      <selection activeCell="I60" sqref="I60"/>
    </sheetView>
  </sheetViews>
  <sheetFormatPr baseColWidth="10" defaultRowHeight="14" x14ac:dyDescent="0"/>
  <cols>
    <col min="1" max="1" width="20.33203125" bestFit="1" customWidth="1"/>
  </cols>
  <sheetData>
    <row r="1" spans="1:16">
      <c r="A1" s="27" t="s">
        <v>16</v>
      </c>
      <c r="B1" s="27"/>
      <c r="C1" s="27"/>
      <c r="D1" s="27"/>
      <c r="E1" s="27"/>
      <c r="F1" s="27"/>
      <c r="G1" s="27"/>
    </row>
    <row r="2" spans="1:16" ht="15" thickBot="1">
      <c r="A2" s="28"/>
      <c r="B2" s="28"/>
      <c r="C2" s="28"/>
      <c r="D2" s="28"/>
      <c r="E2" s="28"/>
      <c r="F2" s="28"/>
      <c r="G2" s="28"/>
    </row>
    <row r="3" spans="1:16" ht="17" thickTop="1" thickBot="1">
      <c r="A3" s="38" t="s">
        <v>34</v>
      </c>
      <c r="B3" s="39" t="s">
        <v>35</v>
      </c>
      <c r="C3" s="40"/>
      <c r="D3" s="41" t="s">
        <v>36</v>
      </c>
      <c r="E3" s="40"/>
      <c r="F3" s="41" t="s">
        <v>37</v>
      </c>
      <c r="G3" s="42"/>
      <c r="P3" s="29"/>
    </row>
    <row r="4" spans="1:16" ht="17" thickTop="1" thickBot="1">
      <c r="A4" s="43" t="s">
        <v>38</v>
      </c>
      <c r="B4" s="44" t="s">
        <v>1</v>
      </c>
      <c r="C4" s="45" t="s">
        <v>2</v>
      </c>
      <c r="D4" s="46" t="s">
        <v>1</v>
      </c>
      <c r="E4" s="45" t="s">
        <v>2</v>
      </c>
      <c r="F4" s="46" t="s">
        <v>1</v>
      </c>
      <c r="G4" s="47" t="s">
        <v>2</v>
      </c>
      <c r="P4" s="30"/>
    </row>
    <row r="5" spans="1:16" ht="16" thickTop="1">
      <c r="A5" s="48" t="s">
        <v>39</v>
      </c>
      <c r="B5" s="49">
        <v>2</v>
      </c>
      <c r="C5" s="50">
        <v>1</v>
      </c>
      <c r="D5" s="51">
        <v>6</v>
      </c>
      <c r="E5" s="50">
        <v>6</v>
      </c>
      <c r="F5" s="51">
        <v>12</v>
      </c>
      <c r="G5" s="52">
        <v>11</v>
      </c>
    </row>
    <row r="6" spans="1:16" ht="15">
      <c r="A6" s="53" t="s">
        <v>40</v>
      </c>
      <c r="B6" s="54">
        <v>0</v>
      </c>
      <c r="C6" s="55">
        <v>1</v>
      </c>
      <c r="D6" s="56">
        <v>4</v>
      </c>
      <c r="E6" s="55">
        <v>5</v>
      </c>
      <c r="F6" s="56">
        <v>14</v>
      </c>
      <c r="G6" s="57">
        <v>16</v>
      </c>
    </row>
    <row r="7" spans="1:16" ht="15">
      <c r="A7" s="53" t="s">
        <v>41</v>
      </c>
      <c r="B7" s="54">
        <v>1</v>
      </c>
      <c r="C7" s="55">
        <v>1</v>
      </c>
      <c r="D7" s="56">
        <v>5</v>
      </c>
      <c r="E7" s="55">
        <v>8</v>
      </c>
      <c r="F7" s="56">
        <v>10</v>
      </c>
      <c r="G7" s="57">
        <v>13</v>
      </c>
    </row>
    <row r="8" spans="1:16" ht="15">
      <c r="A8" s="53" t="s">
        <v>42</v>
      </c>
      <c r="B8" s="54">
        <v>4</v>
      </c>
      <c r="C8" s="55">
        <v>4</v>
      </c>
      <c r="D8" s="56">
        <v>7</v>
      </c>
      <c r="E8" s="55">
        <v>2</v>
      </c>
      <c r="F8" s="56">
        <v>11</v>
      </c>
      <c r="G8" s="57">
        <v>6</v>
      </c>
    </row>
    <row r="9" spans="1:16" ht="15">
      <c r="A9" s="53" t="s">
        <v>43</v>
      </c>
      <c r="B9" s="54">
        <v>1</v>
      </c>
      <c r="C9" s="55">
        <v>0</v>
      </c>
      <c r="D9" s="56">
        <v>4</v>
      </c>
      <c r="E9" s="55">
        <v>8</v>
      </c>
      <c r="F9" s="56">
        <v>13</v>
      </c>
      <c r="G9" s="57">
        <v>12</v>
      </c>
    </row>
    <row r="10" spans="1:16" ht="15">
      <c r="A10" s="58"/>
      <c r="B10" s="54"/>
      <c r="C10" s="55"/>
      <c r="D10" s="56"/>
      <c r="E10" s="55"/>
      <c r="F10" s="56"/>
      <c r="G10" s="57"/>
    </row>
    <row r="11" spans="1:16" ht="15">
      <c r="A11" s="53" t="s">
        <v>30</v>
      </c>
      <c r="B11" s="59">
        <f>AVERAGE(B5:B9)*50</f>
        <v>80</v>
      </c>
      <c r="C11" s="60">
        <f t="shared" ref="C11" si="0">AVERAGE(C5:C9)*50</f>
        <v>70</v>
      </c>
      <c r="D11" s="61">
        <f>AVERAGE(D5:D9)*100</f>
        <v>520</v>
      </c>
      <c r="E11" s="60">
        <f>AVERAGE(E5:E9)*100</f>
        <v>580</v>
      </c>
      <c r="F11" s="61">
        <f>AVERAGE(F5:F9)*100</f>
        <v>1200</v>
      </c>
      <c r="G11" s="62">
        <f>AVERAGE(G5:G9)*100</f>
        <v>1160</v>
      </c>
    </row>
    <row r="12" spans="1:16" ht="15">
      <c r="A12" s="53" t="s">
        <v>44</v>
      </c>
      <c r="B12" s="54">
        <f t="shared" ref="B12" si="1">STDEV(B5:B9)</f>
        <v>1.51657508881031</v>
      </c>
      <c r="C12" s="55">
        <f>STDEV(C5:C9)</f>
        <v>1.51657508881031</v>
      </c>
      <c r="D12" s="56">
        <f>STDEV(D5:D10)</f>
        <v>1.3038404810405309</v>
      </c>
      <c r="E12" s="55">
        <f>STDEV(E5:E10)</f>
        <v>2.4899799195977472</v>
      </c>
      <c r="F12" s="56">
        <f>STDEV(F5:F9)</f>
        <v>1.5811388300841898</v>
      </c>
      <c r="G12" s="57">
        <f>STDEV(G5:G9)</f>
        <v>3.6469165057620954</v>
      </c>
    </row>
    <row r="13" spans="1:16" ht="15">
      <c r="A13" s="53" t="s">
        <v>45</v>
      </c>
      <c r="B13" s="54">
        <f>AVERAGE(B11:C11)</f>
        <v>75</v>
      </c>
      <c r="C13" s="55"/>
      <c r="D13" s="56">
        <f>AVERAGE(D11:E11)</f>
        <v>550</v>
      </c>
      <c r="E13" s="55"/>
      <c r="F13" s="56">
        <f>AVERAGE(F11:G11)</f>
        <v>1180</v>
      </c>
      <c r="G13" s="57"/>
    </row>
    <row r="14" spans="1:16" ht="15">
      <c r="A14" s="53" t="s">
        <v>46</v>
      </c>
      <c r="B14" s="54">
        <f>STDEV(B11:C11)</f>
        <v>7.0710678118654755</v>
      </c>
      <c r="C14" s="55"/>
      <c r="D14" s="56">
        <f>STDEV(D11:E11)</f>
        <v>42.426406871192853</v>
      </c>
      <c r="E14" s="55"/>
      <c r="F14" s="56">
        <f>STDEV(F11:G11)</f>
        <v>28.284271247461902</v>
      </c>
      <c r="G14" s="57"/>
    </row>
    <row r="16" spans="1:16">
      <c r="A16" s="27" t="s">
        <v>15</v>
      </c>
      <c r="B16" s="27"/>
      <c r="C16" s="27"/>
      <c r="D16" s="27"/>
      <c r="E16" s="27"/>
      <c r="F16" s="27"/>
      <c r="G16" s="27"/>
    </row>
    <row r="17" spans="1:29" ht="15" thickBot="1">
      <c r="A17" s="28"/>
      <c r="B17" s="28"/>
      <c r="C17" s="28"/>
      <c r="D17" s="28"/>
      <c r="E17" s="28"/>
      <c r="F17" s="28"/>
      <c r="G17" s="28"/>
    </row>
    <row r="18" spans="1:29" ht="17" thickTop="1" thickBot="1">
      <c r="A18" s="63" t="s">
        <v>34</v>
      </c>
      <c r="B18" s="64" t="s">
        <v>35</v>
      </c>
      <c r="C18" s="65"/>
      <c r="D18" s="66" t="s">
        <v>36</v>
      </c>
      <c r="E18" s="65"/>
      <c r="F18" s="66" t="s">
        <v>37</v>
      </c>
      <c r="G18" s="64"/>
    </row>
    <row r="19" spans="1:29" ht="17" thickTop="1" thickBot="1">
      <c r="A19" s="67" t="s">
        <v>38</v>
      </c>
      <c r="B19" s="68" t="s">
        <v>1</v>
      </c>
      <c r="C19" s="69" t="s">
        <v>2</v>
      </c>
      <c r="D19" s="70" t="s">
        <v>1</v>
      </c>
      <c r="E19" s="69" t="s">
        <v>2</v>
      </c>
      <c r="F19" s="70" t="s">
        <v>1</v>
      </c>
      <c r="G19" s="68" t="s">
        <v>2</v>
      </c>
    </row>
    <row r="20" spans="1:29" ht="16" thickTop="1">
      <c r="A20" s="71" t="s">
        <v>39</v>
      </c>
      <c r="B20" s="72">
        <v>2</v>
      </c>
      <c r="C20" s="73">
        <v>1</v>
      </c>
      <c r="D20" s="74">
        <v>9</v>
      </c>
      <c r="E20" s="75">
        <v>4</v>
      </c>
      <c r="F20" s="76">
        <v>25</v>
      </c>
      <c r="G20" s="77">
        <v>10</v>
      </c>
    </row>
    <row r="21" spans="1:29" ht="15">
      <c r="A21" s="78" t="s">
        <v>40</v>
      </c>
      <c r="B21" s="72">
        <v>1</v>
      </c>
      <c r="C21" s="73">
        <v>4</v>
      </c>
      <c r="D21" s="79">
        <v>8</v>
      </c>
      <c r="E21" s="80">
        <v>3</v>
      </c>
      <c r="F21" s="79">
        <v>21</v>
      </c>
      <c r="G21" s="81">
        <v>20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5">
      <c r="A22" s="78" t="s">
        <v>41</v>
      </c>
      <c r="B22" s="72">
        <v>3</v>
      </c>
      <c r="C22" s="73">
        <v>1</v>
      </c>
      <c r="D22" s="79">
        <v>1</v>
      </c>
      <c r="E22" s="80">
        <v>5</v>
      </c>
      <c r="F22" s="79">
        <v>21</v>
      </c>
      <c r="G22" s="81">
        <v>26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5">
      <c r="A23" s="78" t="s">
        <v>42</v>
      </c>
      <c r="B23" s="72">
        <v>2</v>
      </c>
      <c r="C23" s="73">
        <v>3</v>
      </c>
      <c r="D23" s="79">
        <v>4</v>
      </c>
      <c r="E23" s="80">
        <v>8</v>
      </c>
      <c r="F23" s="79">
        <v>24</v>
      </c>
      <c r="G23" s="81">
        <v>18</v>
      </c>
      <c r="I23" s="33"/>
      <c r="J23" s="33"/>
      <c r="K23" s="33"/>
      <c r="L23" s="33"/>
      <c r="M23" s="33"/>
      <c r="N23" s="32"/>
      <c r="O23" s="33"/>
      <c r="P23" s="33"/>
      <c r="Q23" s="33"/>
      <c r="R23" s="33"/>
      <c r="S23" s="33"/>
      <c r="T23" s="33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5">
      <c r="A24" s="78" t="s">
        <v>47</v>
      </c>
      <c r="B24" s="72">
        <v>4</v>
      </c>
      <c r="C24" s="73">
        <v>3</v>
      </c>
      <c r="D24" s="79">
        <v>1</v>
      </c>
      <c r="E24" s="80">
        <v>0</v>
      </c>
      <c r="F24" s="79">
        <v>6</v>
      </c>
      <c r="G24" s="81">
        <v>22</v>
      </c>
      <c r="I24" s="34"/>
      <c r="J24" s="34"/>
      <c r="K24" s="34"/>
      <c r="L24" s="32"/>
      <c r="M24" s="32"/>
      <c r="N24" s="32"/>
      <c r="O24" s="32"/>
      <c r="P24" s="34"/>
      <c r="Q24" s="34"/>
      <c r="R24" s="3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5">
      <c r="A25" s="82"/>
      <c r="B25" s="83"/>
      <c r="C25" s="84"/>
      <c r="D25" s="85"/>
      <c r="E25" s="84"/>
      <c r="F25" s="85"/>
      <c r="G25" s="83"/>
      <c r="I25" s="34"/>
      <c r="J25" s="34"/>
      <c r="K25" s="34"/>
      <c r="L25" s="32"/>
      <c r="M25" s="32"/>
      <c r="N25" s="32"/>
      <c r="O25" s="32"/>
      <c r="P25" s="34"/>
      <c r="Q25" s="34"/>
      <c r="R25" s="3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5">
      <c r="A26" s="78" t="s">
        <v>30</v>
      </c>
      <c r="B26" s="77">
        <f>AVERAGE(B20:B24)*20</f>
        <v>48</v>
      </c>
      <c r="C26" s="75">
        <f t="shared" ref="C26" si="2">AVERAGE(C20:C24)*20</f>
        <v>48</v>
      </c>
      <c r="D26" s="86">
        <f>AVERAGE(D20:D24)*50</f>
        <v>229.99999999999997</v>
      </c>
      <c r="E26" s="75">
        <f t="shared" ref="E26" si="3">AVERAGE(E20:E24)*50</f>
        <v>200</v>
      </c>
      <c r="F26" s="86">
        <f>AVERAGE(F20:F24)*50</f>
        <v>969.99999999999989</v>
      </c>
      <c r="G26" s="77">
        <f t="shared" ref="G26" si="4">AVERAGE(G20:G24)*50</f>
        <v>960</v>
      </c>
      <c r="I26" s="34"/>
      <c r="J26" s="34"/>
      <c r="K26" s="34"/>
      <c r="L26" s="32"/>
      <c r="M26" s="32"/>
      <c r="N26" s="32"/>
      <c r="O26" s="32"/>
      <c r="P26" s="34"/>
      <c r="Q26" s="34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5">
      <c r="A27" s="78" t="s">
        <v>44</v>
      </c>
      <c r="B27" s="83">
        <f t="shared" ref="B27:C27" si="5">STDEV(B20:B24)</f>
        <v>1.1401754250991378</v>
      </c>
      <c r="C27" s="84">
        <f t="shared" si="5"/>
        <v>1.3416407864998738</v>
      </c>
      <c r="D27" s="85">
        <f>STDEV(D20:D25)</f>
        <v>3.7815340802378077</v>
      </c>
      <c r="E27" s="84">
        <f>STDEV(E20:E25)</f>
        <v>2.9154759474226504</v>
      </c>
      <c r="F27" s="85">
        <f>STDEV(F20:F24)</f>
        <v>7.7006493232713833</v>
      </c>
      <c r="G27" s="83">
        <f>STDEV(G20:G24)</f>
        <v>5.9329587896765297</v>
      </c>
      <c r="I27" s="34"/>
      <c r="J27" s="34"/>
      <c r="K27" s="34"/>
      <c r="L27" s="32"/>
      <c r="M27" s="32"/>
      <c r="N27" s="32"/>
      <c r="O27" s="32"/>
      <c r="P27" s="34"/>
      <c r="Q27" s="34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5">
      <c r="A28" s="78" t="s">
        <v>45</v>
      </c>
      <c r="B28" s="83">
        <f>AVERAGE(B26:C26)</f>
        <v>48</v>
      </c>
      <c r="C28" s="84"/>
      <c r="D28" s="85">
        <f>AVERAGE(D26:E26)</f>
        <v>215</v>
      </c>
      <c r="E28" s="84"/>
      <c r="F28" s="85">
        <f>AVERAGE(F26:G26)</f>
        <v>965</v>
      </c>
      <c r="G28" s="83"/>
      <c r="I28" s="34"/>
      <c r="J28" s="34"/>
      <c r="K28" s="34"/>
      <c r="L28" s="32"/>
      <c r="M28" s="32"/>
      <c r="N28" s="32"/>
      <c r="O28" s="32"/>
      <c r="P28" s="34"/>
      <c r="Q28" s="34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5">
      <c r="A29" s="78" t="s">
        <v>46</v>
      </c>
      <c r="B29" s="83">
        <f>STDEV(B26:C26)</f>
        <v>0</v>
      </c>
      <c r="C29" s="84"/>
      <c r="D29" s="85">
        <f>STDEV(D26:E26)</f>
        <v>21.213203435596405</v>
      </c>
      <c r="E29" s="84"/>
      <c r="F29" s="85">
        <f>STDEV(F26:G26)</f>
        <v>7.0710678118653947</v>
      </c>
      <c r="G29" s="83"/>
      <c r="I29" s="32"/>
      <c r="J29" s="32"/>
      <c r="K29" s="32"/>
      <c r="L29" s="32"/>
      <c r="M29" s="32"/>
      <c r="N29" s="32"/>
      <c r="O29" s="33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>
      <c r="A30" s="30"/>
      <c r="B30" s="35"/>
      <c r="C30" s="35"/>
      <c r="D30" s="35"/>
      <c r="E30" s="35"/>
      <c r="F30" s="35"/>
      <c r="G30" s="35"/>
      <c r="I30" s="32"/>
      <c r="J30" s="32"/>
      <c r="K30" s="32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>
      <c r="A31" s="27" t="s">
        <v>48</v>
      </c>
      <c r="B31" s="27"/>
      <c r="C31" s="27"/>
      <c r="D31" s="27"/>
      <c r="E31" s="27"/>
      <c r="F31" s="27"/>
      <c r="G31" s="27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5" thickBot="1">
      <c r="A32" s="28"/>
      <c r="B32" s="28"/>
      <c r="C32" s="28"/>
      <c r="D32" s="28"/>
      <c r="E32" s="28"/>
      <c r="F32" s="28"/>
      <c r="G32" s="2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7" thickTop="1" thickBot="1">
      <c r="A33" s="63" t="s">
        <v>34</v>
      </c>
      <c r="B33" s="64" t="s">
        <v>35</v>
      </c>
      <c r="C33" s="65"/>
      <c r="D33" s="66" t="s">
        <v>36</v>
      </c>
      <c r="E33" s="65"/>
      <c r="F33" s="66" t="s">
        <v>37</v>
      </c>
      <c r="G33" s="64"/>
      <c r="I33" s="32"/>
      <c r="J33" s="32"/>
      <c r="K33" s="32"/>
      <c r="L33" s="32"/>
      <c r="M33" s="33"/>
      <c r="N33" s="33"/>
      <c r="O33" s="33"/>
      <c r="P33" s="33"/>
      <c r="Q33" s="33"/>
      <c r="R33" s="3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7" thickTop="1" thickBot="1">
      <c r="A34" s="67" t="s">
        <v>38</v>
      </c>
      <c r="B34" s="68" t="s">
        <v>1</v>
      </c>
      <c r="C34" s="69" t="s">
        <v>2</v>
      </c>
      <c r="D34" s="70" t="s">
        <v>1</v>
      </c>
      <c r="E34" s="69" t="s">
        <v>2</v>
      </c>
      <c r="F34" s="70" t="s">
        <v>1</v>
      </c>
      <c r="G34" s="68" t="s">
        <v>2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6" thickTop="1">
      <c r="A35" s="71" t="s">
        <v>39</v>
      </c>
      <c r="B35" s="81">
        <v>1</v>
      </c>
      <c r="C35" s="80">
        <v>0</v>
      </c>
      <c r="D35" s="94">
        <v>7</v>
      </c>
      <c r="E35" s="80">
        <v>16</v>
      </c>
      <c r="F35" s="94">
        <v>26</v>
      </c>
      <c r="G35" s="81">
        <v>11</v>
      </c>
      <c r="I35" s="32"/>
      <c r="J35" s="32"/>
      <c r="K35" s="32"/>
      <c r="L35" s="32"/>
      <c r="M35" s="32"/>
      <c r="N35" s="36"/>
      <c r="O35" s="36"/>
      <c r="P35" s="36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15">
      <c r="A36" s="78" t="s">
        <v>40</v>
      </c>
      <c r="B36" s="81">
        <v>1</v>
      </c>
      <c r="C36" s="80">
        <v>0</v>
      </c>
      <c r="D36" s="79">
        <v>11</v>
      </c>
      <c r="E36" s="80">
        <v>10</v>
      </c>
      <c r="F36" s="79">
        <v>26</v>
      </c>
      <c r="G36" s="81">
        <v>12</v>
      </c>
      <c r="I36" s="32"/>
      <c r="J36" s="32"/>
      <c r="K36" s="32"/>
      <c r="L36" s="32"/>
      <c r="M36" s="32"/>
      <c r="N36" s="36"/>
      <c r="O36" s="36"/>
      <c r="P36" s="36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5">
      <c r="A37" s="78" t="s">
        <v>41</v>
      </c>
      <c r="B37" s="81">
        <v>1</v>
      </c>
      <c r="C37" s="80">
        <v>0</v>
      </c>
      <c r="D37" s="79">
        <v>11</v>
      </c>
      <c r="E37" s="80">
        <v>24</v>
      </c>
      <c r="F37" s="79">
        <v>29</v>
      </c>
      <c r="G37" s="81">
        <v>4</v>
      </c>
      <c r="I37" s="32"/>
      <c r="J37" s="32"/>
      <c r="K37" s="32"/>
      <c r="L37" s="32"/>
      <c r="M37" s="32"/>
      <c r="N37" s="36"/>
      <c r="O37" s="36"/>
      <c r="P37" s="36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15">
      <c r="A38" s="78" t="s">
        <v>42</v>
      </c>
      <c r="B38" s="81">
        <v>0</v>
      </c>
      <c r="C38" s="80">
        <v>0</v>
      </c>
      <c r="D38" s="79">
        <v>13</v>
      </c>
      <c r="E38" s="80">
        <v>4</v>
      </c>
      <c r="F38" s="79">
        <v>50</v>
      </c>
      <c r="G38" s="81">
        <v>10</v>
      </c>
      <c r="I38" s="32"/>
      <c r="J38" s="32"/>
      <c r="K38" s="32"/>
      <c r="L38" s="32"/>
      <c r="M38" s="32"/>
      <c r="N38" s="36"/>
      <c r="O38" s="36"/>
      <c r="P38" s="36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15">
      <c r="A39" s="78" t="s">
        <v>47</v>
      </c>
      <c r="B39" s="81">
        <v>1</v>
      </c>
      <c r="C39" s="80">
        <v>3</v>
      </c>
      <c r="D39" s="79">
        <v>8</v>
      </c>
      <c r="E39" s="80">
        <v>11</v>
      </c>
      <c r="F39" s="79">
        <v>18</v>
      </c>
      <c r="G39" s="81">
        <v>9</v>
      </c>
      <c r="I39" s="32"/>
      <c r="J39" s="32"/>
      <c r="K39" s="32"/>
      <c r="L39" s="32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15">
      <c r="A40" s="82"/>
      <c r="B40" s="83"/>
      <c r="C40" s="84"/>
      <c r="D40" s="85"/>
      <c r="E40" s="84"/>
      <c r="F40" s="85"/>
      <c r="G40" s="83"/>
      <c r="I40" s="32"/>
      <c r="J40" s="32"/>
      <c r="K40" s="32"/>
      <c r="L40" s="32"/>
      <c r="M40" s="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15">
      <c r="A41" s="78" t="s">
        <v>30</v>
      </c>
      <c r="B41" s="89">
        <f>AVERAGE(B35:B39)*50</f>
        <v>40</v>
      </c>
      <c r="C41" s="75">
        <f>AVERAGE(C35:C39)*50</f>
        <v>30</v>
      </c>
      <c r="D41" s="90">
        <f>AVERAGE(D35:D39)*50</f>
        <v>500</v>
      </c>
      <c r="E41" s="91">
        <f t="shared" ref="E41" si="6">AVERAGE(E35:E39)*50</f>
        <v>650</v>
      </c>
      <c r="F41" s="86">
        <f>AVERAGE(F35:F39)*100</f>
        <v>2980</v>
      </c>
      <c r="G41" s="89">
        <f>AVERAGE(G35:G39)*200</f>
        <v>1839.9999999999998</v>
      </c>
    </row>
    <row r="42" spans="1:29" ht="15">
      <c r="A42" s="78" t="s">
        <v>44</v>
      </c>
      <c r="B42" s="83">
        <f>STDEV(B35:B39)</f>
        <v>0.44721359549995787</v>
      </c>
      <c r="C42" s="84">
        <f>STDEV(C35:C39)</f>
        <v>1.3416407864998738</v>
      </c>
      <c r="D42" s="85">
        <f>STDEV(D35:D40)</f>
        <v>2.4494897427831779</v>
      </c>
      <c r="E42" s="84">
        <f>STDEV(E35:E40)</f>
        <v>7.4833147735478827</v>
      </c>
      <c r="F42" s="85">
        <f>STDEV(F35:F39)</f>
        <v>12.008330441822462</v>
      </c>
      <c r="G42" s="83">
        <f>STDEV(G35:G39)</f>
        <v>3.1144823004794877</v>
      </c>
    </row>
    <row r="43" spans="1:29" ht="15">
      <c r="A43" s="78" t="s">
        <v>45</v>
      </c>
      <c r="B43" s="83">
        <f>AVERAGE(B41:C41)</f>
        <v>35</v>
      </c>
      <c r="C43" s="84"/>
      <c r="D43" s="85">
        <f>AVERAGE(D41:E41)</f>
        <v>575</v>
      </c>
      <c r="E43" s="84"/>
      <c r="F43" s="85">
        <f>AVERAGE(F41:G41)</f>
        <v>2410</v>
      </c>
      <c r="G43" s="83"/>
    </row>
    <row r="44" spans="1:29" ht="15">
      <c r="A44" s="78" t="s">
        <v>46</v>
      </c>
      <c r="B44" s="83">
        <f>STDEV(B41:C41)</f>
        <v>7.0710678118654755</v>
      </c>
      <c r="C44" s="84"/>
      <c r="D44" s="85">
        <f>STDEV(D41:E41)</f>
        <v>106.06601717798213</v>
      </c>
      <c r="E44" s="84"/>
      <c r="F44" s="85">
        <f>STDEV(F41:G41)</f>
        <v>806.10173055266421</v>
      </c>
      <c r="G44" s="83"/>
    </row>
    <row r="46" spans="1:29">
      <c r="A46" s="27" t="s">
        <v>49</v>
      </c>
      <c r="B46" s="27"/>
      <c r="C46" s="27"/>
      <c r="D46" s="27"/>
      <c r="E46" s="27"/>
      <c r="F46" s="27"/>
      <c r="G46" s="27"/>
    </row>
    <row r="47" spans="1:29" ht="15" thickBot="1">
      <c r="A47" s="28"/>
      <c r="B47" s="28"/>
      <c r="C47" s="28"/>
      <c r="D47" s="28"/>
      <c r="E47" s="28"/>
      <c r="F47" s="28"/>
      <c r="G47" s="28"/>
    </row>
    <row r="48" spans="1:29" ht="17" thickTop="1" thickBot="1">
      <c r="A48" s="63" t="s">
        <v>34</v>
      </c>
      <c r="B48" s="64" t="s">
        <v>35</v>
      </c>
      <c r="C48" s="65"/>
      <c r="D48" s="66" t="s">
        <v>36</v>
      </c>
      <c r="E48" s="65"/>
      <c r="F48" s="66" t="s">
        <v>37</v>
      </c>
      <c r="G48" s="64"/>
    </row>
    <row r="49" spans="1:8" ht="17" thickTop="1" thickBot="1">
      <c r="A49" s="67" t="s">
        <v>38</v>
      </c>
      <c r="B49" s="68" t="s">
        <v>1</v>
      </c>
      <c r="C49" s="69" t="s">
        <v>2</v>
      </c>
      <c r="D49" s="70" t="s">
        <v>1</v>
      </c>
      <c r="E49" s="69" t="s">
        <v>2</v>
      </c>
      <c r="F49" s="70" t="s">
        <v>1</v>
      </c>
      <c r="G49" s="68" t="s">
        <v>2</v>
      </c>
    </row>
    <row r="50" spans="1:8" ht="16" thickTop="1">
      <c r="A50" s="71" t="s">
        <v>39</v>
      </c>
      <c r="B50" s="72">
        <v>0</v>
      </c>
      <c r="C50" s="73">
        <v>0</v>
      </c>
      <c r="D50" s="87">
        <v>3</v>
      </c>
      <c r="E50" s="73">
        <v>1</v>
      </c>
      <c r="F50" s="74">
        <v>5</v>
      </c>
      <c r="G50" s="77">
        <v>4</v>
      </c>
    </row>
    <row r="51" spans="1:8" ht="15">
      <c r="A51" s="78" t="s">
        <v>40</v>
      </c>
      <c r="B51" s="72">
        <v>0</v>
      </c>
      <c r="C51" s="73">
        <v>0</v>
      </c>
      <c r="D51" s="88">
        <v>3</v>
      </c>
      <c r="E51" s="73">
        <v>1</v>
      </c>
      <c r="F51" s="79">
        <v>1</v>
      </c>
      <c r="G51" s="81">
        <v>9</v>
      </c>
    </row>
    <row r="52" spans="1:8" ht="15">
      <c r="A52" s="78" t="s">
        <v>41</v>
      </c>
      <c r="B52" s="72">
        <v>0</v>
      </c>
      <c r="C52" s="73">
        <v>0</v>
      </c>
      <c r="D52" s="88">
        <v>5</v>
      </c>
      <c r="E52" s="73">
        <v>5</v>
      </c>
      <c r="F52" s="79">
        <v>1</v>
      </c>
      <c r="G52" s="81">
        <v>3</v>
      </c>
    </row>
    <row r="53" spans="1:8" ht="15">
      <c r="A53" s="78" t="s">
        <v>42</v>
      </c>
      <c r="B53" s="72">
        <v>1</v>
      </c>
      <c r="C53" s="73">
        <v>0</v>
      </c>
      <c r="D53" s="88">
        <v>6</v>
      </c>
      <c r="E53" s="73">
        <v>3</v>
      </c>
      <c r="F53" s="79">
        <v>1</v>
      </c>
      <c r="G53" s="81">
        <v>5</v>
      </c>
    </row>
    <row r="54" spans="1:8" ht="15">
      <c r="A54" s="78" t="s">
        <v>47</v>
      </c>
      <c r="B54" s="72">
        <v>1</v>
      </c>
      <c r="C54" s="73">
        <v>0</v>
      </c>
      <c r="D54" s="88">
        <v>1</v>
      </c>
      <c r="E54" s="73">
        <v>2</v>
      </c>
      <c r="F54" s="79">
        <v>3</v>
      </c>
      <c r="G54" s="81">
        <v>5</v>
      </c>
    </row>
    <row r="55" spans="1:8" ht="15">
      <c r="A55" s="82"/>
      <c r="B55" s="83"/>
      <c r="C55" s="84"/>
      <c r="D55" s="85"/>
      <c r="E55" s="84"/>
      <c r="F55" s="85"/>
      <c r="G55" s="83"/>
    </row>
    <row r="56" spans="1:8" ht="15">
      <c r="A56" s="78" t="s">
        <v>30</v>
      </c>
      <c r="B56" s="89">
        <f>AVERAGE(B50:B54)*50</f>
        <v>20</v>
      </c>
      <c r="C56" s="75">
        <f>AVERAGE(C50:C54)*50</f>
        <v>0</v>
      </c>
      <c r="D56" s="90">
        <f>AVERAGE(D50:D54)*20</f>
        <v>72</v>
      </c>
      <c r="E56" s="91">
        <f>AVERAGE(E50:E54)*20</f>
        <v>48</v>
      </c>
      <c r="F56" s="90">
        <f t="shared" ref="F56:G56" si="7">AVERAGE(F50:F54)*50</f>
        <v>110.00000000000001</v>
      </c>
      <c r="G56" s="89">
        <f t="shared" si="7"/>
        <v>260</v>
      </c>
      <c r="H56" s="37"/>
    </row>
    <row r="57" spans="1:8" ht="15">
      <c r="A57" s="78" t="s">
        <v>44</v>
      </c>
      <c r="B57" s="77">
        <f>STDEV(B50:B54)</f>
        <v>0.54772255750516607</v>
      </c>
      <c r="C57" s="75">
        <f>STDEV(C50:C54)</f>
        <v>0</v>
      </c>
      <c r="D57" s="86">
        <f>STDEV(D50:D55)</f>
        <v>1.9493588689617929</v>
      </c>
      <c r="E57" s="75">
        <f>STDEV(E50:E55)</f>
        <v>1.6733200530681511</v>
      </c>
      <c r="F57" s="86">
        <f>STDEV(F50:F54)</f>
        <v>1.7888543819998317</v>
      </c>
      <c r="G57" s="77">
        <f>STDEV(G50:G54)</f>
        <v>2.2803508501982765</v>
      </c>
      <c r="H57" s="37"/>
    </row>
    <row r="58" spans="1:8" ht="15">
      <c r="A58" s="78" t="s">
        <v>45</v>
      </c>
      <c r="B58" s="92">
        <f>AVERAGE(B56:C56)</f>
        <v>10</v>
      </c>
      <c r="C58" s="84"/>
      <c r="D58" s="93">
        <f>AVERAGE(D56:E56)</f>
        <v>60</v>
      </c>
      <c r="E58" s="84"/>
      <c r="F58" s="93">
        <f>AVERAGE(F56:G56)</f>
        <v>185</v>
      </c>
      <c r="G58" s="83"/>
    </row>
    <row r="59" spans="1:8" ht="15">
      <c r="A59" s="78" t="s">
        <v>46</v>
      </c>
      <c r="B59" s="83">
        <f>STDEV(B56:C56)</f>
        <v>14.142135623730951</v>
      </c>
      <c r="C59" s="84"/>
      <c r="D59" s="85">
        <f>STDEV(D56:E56)</f>
        <v>16.970562748477139</v>
      </c>
      <c r="E59" s="84"/>
      <c r="F59" s="85">
        <f>STDEV(F56:G56)</f>
        <v>106.06601717798213</v>
      </c>
      <c r="G59" s="83"/>
    </row>
    <row r="63" spans="1:8">
      <c r="A63" s="27" t="s">
        <v>50</v>
      </c>
      <c r="B63" s="27"/>
      <c r="C63" s="27"/>
      <c r="D63" s="27"/>
      <c r="E63" s="27"/>
      <c r="F63" s="27"/>
      <c r="G63" s="27"/>
    </row>
    <row r="64" spans="1:8" ht="15" thickBot="1">
      <c r="A64" s="27"/>
      <c r="B64" s="27"/>
      <c r="C64" s="27"/>
      <c r="D64" s="27"/>
      <c r="E64" s="27"/>
      <c r="F64" s="27"/>
      <c r="G64" s="27"/>
    </row>
    <row r="65" spans="1:7" ht="17" thickTop="1" thickBot="1">
      <c r="A65" s="95"/>
      <c r="B65" s="41" t="s">
        <v>51</v>
      </c>
      <c r="C65" s="42"/>
      <c r="D65" s="40"/>
      <c r="E65" s="41" t="s">
        <v>44</v>
      </c>
      <c r="F65" s="42"/>
      <c r="G65" s="42"/>
    </row>
    <row r="66" spans="1:7" ht="17" thickTop="1" thickBot="1">
      <c r="A66" s="43" t="s">
        <v>34</v>
      </c>
      <c r="B66" s="96" t="s">
        <v>35</v>
      </c>
      <c r="C66" s="47" t="s">
        <v>52</v>
      </c>
      <c r="D66" s="45" t="s">
        <v>37</v>
      </c>
      <c r="E66" s="96" t="s">
        <v>35</v>
      </c>
      <c r="F66" s="47" t="s">
        <v>52</v>
      </c>
      <c r="G66" s="47" t="s">
        <v>37</v>
      </c>
    </row>
    <row r="67" spans="1:7" ht="16" thickTop="1">
      <c r="A67" s="97" t="s">
        <v>53</v>
      </c>
      <c r="B67" s="49">
        <v>75</v>
      </c>
      <c r="C67" s="52">
        <v>550</v>
      </c>
      <c r="D67" s="50">
        <v>1180</v>
      </c>
      <c r="E67" s="51">
        <v>7.0710678118654755</v>
      </c>
      <c r="F67" s="52">
        <v>42.426406871192853</v>
      </c>
      <c r="G67" s="52">
        <v>28.284271247461902</v>
      </c>
    </row>
    <row r="68" spans="1:7" ht="15">
      <c r="A68" s="98" t="s">
        <v>54</v>
      </c>
      <c r="B68" s="54">
        <v>48</v>
      </c>
      <c r="C68" s="57">
        <v>215</v>
      </c>
      <c r="D68" s="55">
        <v>965</v>
      </c>
      <c r="E68" s="56">
        <v>0</v>
      </c>
      <c r="F68" s="57">
        <v>21.213203435596405</v>
      </c>
      <c r="G68" s="57">
        <v>7.0710678118653947</v>
      </c>
    </row>
    <row r="69" spans="1:7" ht="15">
      <c r="A69" s="98" t="s">
        <v>55</v>
      </c>
      <c r="B69" s="54">
        <v>35</v>
      </c>
      <c r="C69" s="57">
        <v>575</v>
      </c>
      <c r="D69" s="55">
        <v>2410</v>
      </c>
      <c r="E69" s="56">
        <v>7.0710678118654755</v>
      </c>
      <c r="F69" s="57">
        <v>106.06601717798213</v>
      </c>
      <c r="G69" s="57">
        <v>806.10173055266421</v>
      </c>
    </row>
    <row r="70" spans="1:7" ht="16" thickBot="1">
      <c r="A70" s="99" t="s">
        <v>56</v>
      </c>
      <c r="B70" s="100">
        <v>10</v>
      </c>
      <c r="C70" s="101">
        <v>60</v>
      </c>
      <c r="D70" s="102">
        <v>185</v>
      </c>
      <c r="E70" s="103">
        <v>14.142135623730951</v>
      </c>
      <c r="F70" s="101">
        <v>16.970562748477139</v>
      </c>
      <c r="G70" s="101">
        <v>106.06601717798213</v>
      </c>
    </row>
    <row r="71" spans="1:7" ht="16" thickTop="1">
      <c r="A71" s="104" t="s">
        <v>57</v>
      </c>
      <c r="B71" s="51">
        <f>B67/10^3</f>
        <v>7.4999999999999997E-2</v>
      </c>
      <c r="C71" s="52">
        <f t="shared" ref="C71:D71" si="8">C67/10^3</f>
        <v>0.55000000000000004</v>
      </c>
      <c r="D71" s="50">
        <f t="shared" si="8"/>
        <v>1.18</v>
      </c>
      <c r="E71" s="51">
        <f>E67/10^3</f>
        <v>7.0710678118654753E-3</v>
      </c>
      <c r="F71" s="52">
        <f t="shared" ref="F71:G71" si="9">F67/10^3</f>
        <v>4.2426406871192854E-2</v>
      </c>
      <c r="G71" s="52">
        <f t="shared" si="9"/>
        <v>2.8284271247461901E-2</v>
      </c>
    </row>
    <row r="72" spans="1:7" ht="15">
      <c r="A72" s="105" t="s">
        <v>58</v>
      </c>
      <c r="B72" s="56">
        <f t="shared" ref="B72:G74" si="10">B68/10^3</f>
        <v>4.8000000000000001E-2</v>
      </c>
      <c r="C72" s="57">
        <f t="shared" si="10"/>
        <v>0.215</v>
      </c>
      <c r="D72" s="55">
        <f t="shared" si="10"/>
        <v>0.96499999999999997</v>
      </c>
      <c r="E72" s="56">
        <f t="shared" si="10"/>
        <v>0</v>
      </c>
      <c r="F72" s="57">
        <f t="shared" si="10"/>
        <v>2.1213203435596406E-2</v>
      </c>
      <c r="G72" s="57">
        <f t="shared" si="10"/>
        <v>7.0710678118653947E-3</v>
      </c>
    </row>
    <row r="73" spans="1:7" ht="15">
      <c r="A73" s="105" t="s">
        <v>59</v>
      </c>
      <c r="B73" s="56">
        <f t="shared" si="10"/>
        <v>3.5000000000000003E-2</v>
      </c>
      <c r="C73" s="57">
        <f t="shared" si="10"/>
        <v>0.57499999999999996</v>
      </c>
      <c r="D73" s="55">
        <f t="shared" si="10"/>
        <v>2.41</v>
      </c>
      <c r="E73" s="56">
        <f t="shared" si="10"/>
        <v>7.0710678118654753E-3</v>
      </c>
      <c r="F73" s="57">
        <f t="shared" si="10"/>
        <v>0.10606601717798213</v>
      </c>
      <c r="G73" s="57">
        <f t="shared" si="10"/>
        <v>0.80610173055266421</v>
      </c>
    </row>
    <row r="74" spans="1:7" ht="15">
      <c r="A74" s="105" t="s">
        <v>60</v>
      </c>
      <c r="B74" s="56">
        <f t="shared" si="10"/>
        <v>0.01</v>
      </c>
      <c r="C74" s="57">
        <f t="shared" si="10"/>
        <v>0.06</v>
      </c>
      <c r="D74" s="55">
        <f t="shared" si="10"/>
        <v>0.185</v>
      </c>
      <c r="E74" s="56">
        <f t="shared" si="10"/>
        <v>1.4142135623730951E-2</v>
      </c>
      <c r="F74" s="57">
        <f t="shared" si="10"/>
        <v>1.6970562748477139E-2</v>
      </c>
      <c r="G74" s="57">
        <f t="shared" si="10"/>
        <v>0.10606601717798213</v>
      </c>
    </row>
  </sheetData>
  <mergeCells count="19">
    <mergeCell ref="A63:G64"/>
    <mergeCell ref="B65:D65"/>
    <mergeCell ref="E65:G65"/>
    <mergeCell ref="A31:G32"/>
    <mergeCell ref="B33:C33"/>
    <mergeCell ref="D33:E33"/>
    <mergeCell ref="F33:G33"/>
    <mergeCell ref="A46:G47"/>
    <mergeCell ref="B48:C48"/>
    <mergeCell ref="D48:E48"/>
    <mergeCell ref="F48:G48"/>
    <mergeCell ref="A1:G2"/>
    <mergeCell ref="B3:C3"/>
    <mergeCell ref="D3:E3"/>
    <mergeCell ref="F3:G3"/>
    <mergeCell ref="A16:G17"/>
    <mergeCell ref="B18:C18"/>
    <mergeCell ref="D18:E18"/>
    <mergeCell ref="F18:G1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F11" sqref="F11"/>
    </sheetView>
  </sheetViews>
  <sheetFormatPr baseColWidth="10" defaultRowHeight="14" x14ac:dyDescent="0"/>
  <cols>
    <col min="1" max="1" width="18.5" bestFit="1" customWidth="1"/>
    <col min="2" max="4" width="12.1640625" bestFit="1" customWidth="1"/>
  </cols>
  <sheetData>
    <row r="1" spans="1:11" ht="25" customHeight="1">
      <c r="A1" s="134" t="s">
        <v>72</v>
      </c>
    </row>
    <row r="3" spans="1:11" ht="20">
      <c r="A3" s="106" t="s">
        <v>15</v>
      </c>
      <c r="B3" s="106"/>
      <c r="C3" s="106"/>
      <c r="D3" s="106"/>
      <c r="F3" s="150" t="s">
        <v>73</v>
      </c>
      <c r="G3" s="150"/>
      <c r="H3" s="150"/>
      <c r="I3" s="150"/>
      <c r="J3" s="150"/>
      <c r="K3" s="150"/>
    </row>
    <row r="4" spans="1:11" ht="16" thickBot="1">
      <c r="A4" s="107"/>
      <c r="B4" s="107"/>
      <c r="C4" s="107"/>
      <c r="D4" s="107"/>
      <c r="F4" s="135" t="s">
        <v>38</v>
      </c>
      <c r="G4" s="136" t="s">
        <v>1</v>
      </c>
      <c r="H4" s="137" t="s">
        <v>2</v>
      </c>
      <c r="I4" s="138" t="s">
        <v>3</v>
      </c>
      <c r="J4" s="139" t="s">
        <v>30</v>
      </c>
      <c r="K4" s="137" t="s">
        <v>75</v>
      </c>
    </row>
    <row r="5" spans="1:11" ht="16" thickTop="1">
      <c r="A5" s="5" t="s">
        <v>17</v>
      </c>
      <c r="B5" s="108">
        <v>13</v>
      </c>
      <c r="C5" s="108"/>
      <c r="D5" s="109"/>
      <c r="F5" s="140" t="s">
        <v>22</v>
      </c>
      <c r="G5" s="141">
        <v>22.780748663101605</v>
      </c>
      <c r="H5" s="142">
        <v>22.780748663101608</v>
      </c>
      <c r="I5" s="143">
        <v>29.093433573774934</v>
      </c>
      <c r="J5" s="144">
        <v>24.88497696665938</v>
      </c>
      <c r="K5" s="142">
        <v>3.6446303324865581</v>
      </c>
    </row>
    <row r="6" spans="1:11" ht="17">
      <c r="A6" s="6" t="s">
        <v>38</v>
      </c>
      <c r="B6" s="110" t="s">
        <v>1</v>
      </c>
      <c r="C6" s="111" t="s">
        <v>2</v>
      </c>
      <c r="D6" s="10" t="s">
        <v>3</v>
      </c>
      <c r="F6" s="145" t="s">
        <v>74</v>
      </c>
      <c r="G6" s="146">
        <v>69.497326203208544</v>
      </c>
      <c r="H6" s="147">
        <v>69.497326203208559</v>
      </c>
      <c r="I6" s="148">
        <v>62.104371973314379</v>
      </c>
      <c r="J6" s="149">
        <v>67.033008126577172</v>
      </c>
      <c r="K6" s="147">
        <v>4.2683241147359832</v>
      </c>
    </row>
    <row r="7" spans="1:11" ht="15">
      <c r="A7" s="6" t="s">
        <v>25</v>
      </c>
      <c r="B7" s="54">
        <v>0.02</v>
      </c>
      <c r="C7" s="57">
        <v>0.06</v>
      </c>
      <c r="D7" s="57">
        <v>1.21</v>
      </c>
      <c r="F7" s="145" t="s">
        <v>23</v>
      </c>
      <c r="G7" s="146">
        <v>7.7219251336898402</v>
      </c>
      <c r="H7" s="147">
        <v>7.7219251336898402</v>
      </c>
      <c r="I7" s="148">
        <v>8.8021944529106992</v>
      </c>
      <c r="J7" s="149">
        <v>8.0820149067634599</v>
      </c>
      <c r="K7" s="147">
        <v>0.62369378224945671</v>
      </c>
    </row>
    <row r="8" spans="1:11" ht="15">
      <c r="A8" s="6" t="s">
        <v>61</v>
      </c>
      <c r="B8" s="112">
        <v>0.01</v>
      </c>
      <c r="C8" s="113">
        <v>0.03</v>
      </c>
      <c r="D8" s="113">
        <v>0.60499999999999998</v>
      </c>
    </row>
    <row r="9" spans="1:11" ht="15">
      <c r="A9" s="6" t="s">
        <v>13</v>
      </c>
      <c r="B9" s="114">
        <v>30600</v>
      </c>
      <c r="C9" s="115">
        <v>46200</v>
      </c>
      <c r="D9" s="115">
        <v>37800</v>
      </c>
    </row>
    <row r="10" spans="1:11" ht="15">
      <c r="A10" s="11" t="s">
        <v>12</v>
      </c>
      <c r="B10" s="116">
        <v>0.17539343029560753</v>
      </c>
      <c r="C10" s="4">
        <v>0.35143398416844834</v>
      </c>
      <c r="D10" s="4">
        <v>8.7342917617256219</v>
      </c>
    </row>
    <row r="11" spans="1:11" ht="15">
      <c r="A11" s="11" t="s">
        <v>14</v>
      </c>
      <c r="B11" s="117">
        <v>0.26341370723202795</v>
      </c>
      <c r="C11" s="62"/>
      <c r="D11" s="62"/>
    </row>
    <row r="12" spans="1:11" ht="15">
      <c r="A12" s="118"/>
      <c r="B12" s="119"/>
      <c r="C12" s="120"/>
      <c r="D12" s="120"/>
    </row>
    <row r="13" spans="1:11">
      <c r="A13" s="106" t="s">
        <v>62</v>
      </c>
      <c r="B13" s="106"/>
      <c r="C13" s="106"/>
      <c r="D13" s="106"/>
    </row>
    <row r="14" spans="1:11">
      <c r="A14" s="107"/>
      <c r="B14" s="107"/>
      <c r="C14" s="107"/>
      <c r="D14" s="107"/>
    </row>
    <row r="15" spans="1:11" ht="15">
      <c r="A15" s="5" t="s">
        <v>17</v>
      </c>
      <c r="B15" s="109">
        <v>13</v>
      </c>
      <c r="C15" s="121"/>
      <c r="D15" s="121"/>
    </row>
    <row r="16" spans="1:11" ht="15">
      <c r="A16" s="12" t="s">
        <v>63</v>
      </c>
      <c r="B16" s="9" t="s">
        <v>64</v>
      </c>
      <c r="C16" s="10" t="s">
        <v>65</v>
      </c>
      <c r="D16" s="10" t="s">
        <v>66</v>
      </c>
    </row>
    <row r="17" spans="1:4" ht="15">
      <c r="A17" s="12" t="s">
        <v>67</v>
      </c>
      <c r="B17" s="56">
        <v>0.03</v>
      </c>
      <c r="C17" s="57">
        <v>0.09</v>
      </c>
      <c r="D17" s="57">
        <v>1.27</v>
      </c>
    </row>
    <row r="18" spans="1:4" ht="15">
      <c r="A18" s="12" t="s">
        <v>68</v>
      </c>
      <c r="B18" s="122">
        <v>1.4999999999999999E-2</v>
      </c>
      <c r="C18" s="113">
        <v>4.4999999999999998E-2</v>
      </c>
      <c r="D18" s="113">
        <v>0.63500000000000001</v>
      </c>
    </row>
    <row r="19" spans="1:4" ht="15">
      <c r="A19" s="12" t="s">
        <v>13</v>
      </c>
      <c r="B19" s="123">
        <v>30600</v>
      </c>
      <c r="C19" s="115">
        <v>46200</v>
      </c>
      <c r="D19" s="115">
        <v>37800</v>
      </c>
    </row>
    <row r="20" spans="1:4" ht="15">
      <c r="A20" s="7" t="s">
        <v>12</v>
      </c>
      <c r="B20" s="8">
        <v>0.32602855228561073</v>
      </c>
      <c r="C20" s="4">
        <v>0.64782296752855117</v>
      </c>
      <c r="D20" s="4">
        <v>11.172946736264025</v>
      </c>
    </row>
    <row r="21" spans="1:4" ht="15">
      <c r="A21" s="7" t="s">
        <v>14</v>
      </c>
      <c r="B21" s="124">
        <f>AVERAGE(B20:D20)</f>
        <v>4.0489327520260625</v>
      </c>
      <c r="C21" s="57"/>
      <c r="D21" s="57"/>
    </row>
    <row r="22" spans="1:4" ht="15">
      <c r="A22" s="125"/>
      <c r="B22" s="126"/>
      <c r="C22" s="126"/>
      <c r="D22" s="126"/>
    </row>
    <row r="23" spans="1:4">
      <c r="A23" s="106" t="s">
        <v>69</v>
      </c>
      <c r="B23" s="106"/>
      <c r="C23" s="106"/>
      <c r="D23" s="106"/>
    </row>
    <row r="24" spans="1:4">
      <c r="A24" s="107"/>
      <c r="B24" s="107"/>
      <c r="C24" s="107"/>
      <c r="D24" s="107"/>
    </row>
    <row r="25" spans="1:4" ht="15">
      <c r="A25" s="5" t="s">
        <v>17</v>
      </c>
      <c r="B25" s="127">
        <v>13</v>
      </c>
      <c r="C25" s="128"/>
      <c r="D25" s="129"/>
    </row>
    <row r="26" spans="1:4" ht="15">
      <c r="A26" s="130" t="s">
        <v>38</v>
      </c>
      <c r="B26" s="131" t="s">
        <v>1</v>
      </c>
      <c r="C26" s="111" t="s">
        <v>2</v>
      </c>
      <c r="D26" s="10" t="s">
        <v>3</v>
      </c>
    </row>
    <row r="27" spans="1:4" ht="15">
      <c r="A27" s="12" t="s">
        <v>70</v>
      </c>
      <c r="B27" s="61">
        <v>0.01</v>
      </c>
      <c r="C27" s="62">
        <v>0.03</v>
      </c>
      <c r="D27" s="62">
        <v>0.54</v>
      </c>
    </row>
    <row r="28" spans="1:4" ht="15">
      <c r="A28" s="12" t="s">
        <v>71</v>
      </c>
      <c r="B28" s="61">
        <v>3.3333333333333335E-3</v>
      </c>
      <c r="C28" s="62">
        <v>0.01</v>
      </c>
      <c r="D28" s="62">
        <v>0.18000000000000002</v>
      </c>
    </row>
    <row r="29" spans="1:4" ht="15">
      <c r="A29" s="12" t="s">
        <v>13</v>
      </c>
      <c r="B29" s="61">
        <v>30600</v>
      </c>
      <c r="C29" s="62">
        <v>46200</v>
      </c>
      <c r="D29" s="62">
        <v>37800</v>
      </c>
    </row>
    <row r="30" spans="1:4" ht="15">
      <c r="A30" s="7" t="s">
        <v>12</v>
      </c>
      <c r="B30" s="132">
        <v>7.2955927574345186E-2</v>
      </c>
      <c r="C30" s="133">
        <v>0.14596967637125771</v>
      </c>
      <c r="D30" s="133">
        <v>3.2334494977996791</v>
      </c>
    </row>
    <row r="31" spans="1:4" ht="15">
      <c r="A31" s="7" t="s">
        <v>14</v>
      </c>
      <c r="B31" s="124">
        <v>0.10946280197280145</v>
      </c>
      <c r="C31" s="57"/>
      <c r="D31" s="57"/>
    </row>
  </sheetData>
  <mergeCells count="7">
    <mergeCell ref="F3:K3"/>
    <mergeCell ref="A3:D4"/>
    <mergeCell ref="B5:D5"/>
    <mergeCell ref="A13:D14"/>
    <mergeCell ref="B15:D15"/>
    <mergeCell ref="A23:D24"/>
    <mergeCell ref="B25:D2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G29" sqref="G29"/>
    </sheetView>
  </sheetViews>
  <sheetFormatPr baseColWidth="10" defaultRowHeight="14" x14ac:dyDescent="0"/>
  <cols>
    <col min="1" max="1" width="17" bestFit="1" customWidth="1"/>
  </cols>
  <sheetData>
    <row r="1" spans="1:6" ht="21" thickBot="1">
      <c r="A1" s="151" t="s">
        <v>76</v>
      </c>
      <c r="B1" s="151"/>
      <c r="C1" s="151"/>
      <c r="D1" s="151"/>
      <c r="E1" s="151"/>
      <c r="F1" s="151"/>
    </row>
    <row r="2" spans="1:6" ht="16" thickTop="1">
      <c r="A2" s="152" t="s">
        <v>17</v>
      </c>
      <c r="B2" s="153">
        <v>4</v>
      </c>
      <c r="C2" s="154">
        <v>9</v>
      </c>
      <c r="D2" s="154">
        <v>13</v>
      </c>
      <c r="E2" s="154">
        <v>17</v>
      </c>
      <c r="F2" s="154">
        <v>21</v>
      </c>
    </row>
    <row r="3" spans="1:6" ht="16" thickBot="1">
      <c r="A3" s="155" t="s">
        <v>32</v>
      </c>
      <c r="B3" s="139">
        <v>0.68446269678302529</v>
      </c>
      <c r="C3" s="137">
        <v>1.7111567419575633</v>
      </c>
      <c r="D3" s="156">
        <v>2.2245037645448322</v>
      </c>
      <c r="E3" s="156">
        <v>2.9089664613278576</v>
      </c>
      <c r="F3" s="137">
        <v>3.7645448323066391</v>
      </c>
    </row>
    <row r="4" spans="1:6" ht="17" thickTop="1" thickBot="1">
      <c r="A4" s="157" t="s">
        <v>38</v>
      </c>
      <c r="B4" s="96"/>
      <c r="C4" s="47"/>
      <c r="D4" s="158"/>
      <c r="E4" s="158"/>
      <c r="F4" s="47"/>
    </row>
    <row r="5" spans="1:6" ht="16" thickTop="1">
      <c r="A5" s="159" t="s">
        <v>1</v>
      </c>
      <c r="B5" s="160">
        <v>42.866</v>
      </c>
      <c r="C5" s="161">
        <v>24.773499999999999</v>
      </c>
      <c r="D5" s="161">
        <v>39.923999999999999</v>
      </c>
      <c r="E5" s="162">
        <v>57.892000000000003</v>
      </c>
      <c r="F5" s="162">
        <v>85.731999999999999</v>
      </c>
    </row>
    <row r="6" spans="1:6" ht="15">
      <c r="A6" s="163" t="s">
        <v>2</v>
      </c>
      <c r="B6" s="164">
        <v>55.514000000000003</v>
      </c>
      <c r="C6" s="165">
        <v>43.482999999999997</v>
      </c>
      <c r="D6" s="165">
        <v>39.369999999999997</v>
      </c>
      <c r="E6" s="166">
        <v>43.348999999999997</v>
      </c>
      <c r="F6" s="166">
        <v>79.736000000000004</v>
      </c>
    </row>
    <row r="7" spans="1:6" ht="15">
      <c r="A7" s="163" t="s">
        <v>3</v>
      </c>
      <c r="B7" s="164">
        <v>55.31600000000001</v>
      </c>
      <c r="C7" s="165">
        <v>54.86399999999999</v>
      </c>
      <c r="D7" s="165">
        <v>42.398000000000003</v>
      </c>
      <c r="E7" s="166">
        <v>43.16</v>
      </c>
      <c r="F7" s="166">
        <v>69.346000000000004</v>
      </c>
    </row>
    <row r="8" spans="1:6" ht="15">
      <c r="A8" s="163" t="s">
        <v>4</v>
      </c>
      <c r="B8" s="164">
        <v>39.287000000000006</v>
      </c>
      <c r="C8" s="165">
        <v>58.737000000000002</v>
      </c>
      <c r="D8" s="165">
        <v>36.302</v>
      </c>
      <c r="E8" s="166">
        <v>37.917999999999999</v>
      </c>
      <c r="F8" s="166">
        <v>108.625</v>
      </c>
    </row>
    <row r="9" spans="1:6" ht="15">
      <c r="A9" s="163" t="s">
        <v>5</v>
      </c>
      <c r="B9" s="164">
        <v>47.21</v>
      </c>
      <c r="C9" s="165">
        <v>34.004249999999999</v>
      </c>
      <c r="D9" s="165">
        <v>54.710999999999999</v>
      </c>
      <c r="E9" s="166">
        <v>76.271000000000001</v>
      </c>
      <c r="F9" s="166">
        <v>106.06100000000001</v>
      </c>
    </row>
    <row r="10" spans="1:6" ht="15">
      <c r="A10" s="163" t="s">
        <v>6</v>
      </c>
      <c r="B10" s="164">
        <v>48.246999999999993</v>
      </c>
      <c r="C10" s="165">
        <v>64.158000000000001</v>
      </c>
      <c r="D10" s="165">
        <v>49.273000000000003</v>
      </c>
      <c r="E10" s="166">
        <v>39.759</v>
      </c>
      <c r="F10" s="166">
        <v>76.524000000000001</v>
      </c>
    </row>
    <row r="11" spans="1:6" ht="15">
      <c r="A11" s="163" t="s">
        <v>77</v>
      </c>
      <c r="B11" s="164">
        <v>17.817750000000004</v>
      </c>
      <c r="C11" s="165">
        <v>55.932000000000002</v>
      </c>
      <c r="D11" s="165">
        <v>55.341999999999999</v>
      </c>
      <c r="E11" s="166">
        <v>31.526</v>
      </c>
      <c r="F11" s="166">
        <v>89.552000000000007</v>
      </c>
    </row>
    <row r="12" spans="1:6" ht="15">
      <c r="A12" s="163" t="s">
        <v>78</v>
      </c>
      <c r="B12" s="164">
        <v>51.572000000000003</v>
      </c>
      <c r="C12" s="165">
        <v>56.210999999999999</v>
      </c>
      <c r="D12" s="165">
        <v>69.332999999999998</v>
      </c>
      <c r="E12" s="166">
        <v>50.134999999999998</v>
      </c>
      <c r="F12" s="166">
        <v>93.522000000000006</v>
      </c>
    </row>
    <row r="13" spans="1:6" ht="15">
      <c r="A13" s="163" t="s">
        <v>79</v>
      </c>
      <c r="B13" s="164">
        <v>53.691000000000003</v>
      </c>
      <c r="C13" s="165">
        <v>63.83</v>
      </c>
      <c r="D13" s="165">
        <v>52.597999999999999</v>
      </c>
      <c r="E13" s="166">
        <v>65.710999999999999</v>
      </c>
      <c r="F13" s="166">
        <v>108.401</v>
      </c>
    </row>
    <row r="14" spans="1:6" ht="15">
      <c r="A14" s="163" t="s">
        <v>80</v>
      </c>
      <c r="B14" s="164">
        <v>55.523000000000003</v>
      </c>
      <c r="C14" s="165">
        <v>64.281000000000006</v>
      </c>
      <c r="D14" s="165">
        <v>57.728999999999999</v>
      </c>
      <c r="E14" s="166">
        <v>27.236999999999998</v>
      </c>
      <c r="F14" s="166">
        <v>69.534999999999997</v>
      </c>
    </row>
    <row r="15" spans="1:6" ht="15">
      <c r="A15" s="55"/>
      <c r="B15" s="56"/>
      <c r="C15" s="57"/>
      <c r="D15" s="57"/>
      <c r="E15" s="57"/>
      <c r="F15" s="57"/>
    </row>
    <row r="16" spans="1:6" ht="15">
      <c r="A16" s="163" t="s">
        <v>30</v>
      </c>
      <c r="B16" s="164">
        <f>AVERAGE(B5:B14)</f>
        <v>46.704375000000006</v>
      </c>
      <c r="C16" s="166">
        <f t="shared" ref="C16:F16" si="0">AVERAGE(C5:C14)</f>
        <v>52.027375000000006</v>
      </c>
      <c r="D16" s="166">
        <f t="shared" si="0"/>
        <v>49.698</v>
      </c>
      <c r="E16" s="166">
        <f t="shared" si="0"/>
        <v>47.295800000000007</v>
      </c>
      <c r="F16" s="166">
        <f t="shared" si="0"/>
        <v>88.703400000000002</v>
      </c>
    </row>
    <row r="17" spans="1:6" ht="15">
      <c r="A17" s="163" t="s">
        <v>81</v>
      </c>
      <c r="B17" s="164">
        <f t="shared" ref="B17:F17" si="1">STDEV(B5:B14)</f>
        <v>11.589590413893202</v>
      </c>
      <c r="C17" s="166">
        <f t="shared" si="1"/>
        <v>13.593432852366798</v>
      </c>
      <c r="D17" s="166">
        <f t="shared" si="1"/>
        <v>10.276981787794822</v>
      </c>
      <c r="E17" s="166">
        <f t="shared" si="1"/>
        <v>15.374917978462285</v>
      </c>
      <c r="F17" s="166">
        <f t="shared" si="1"/>
        <v>15.238141678768612</v>
      </c>
    </row>
    <row r="21" spans="1:6" ht="21" thickBot="1">
      <c r="A21" s="167" t="s">
        <v>82</v>
      </c>
      <c r="B21" s="167"/>
      <c r="C21" s="167"/>
      <c r="D21" s="167"/>
    </row>
    <row r="22" spans="1:6" ht="16" thickTop="1">
      <c r="A22" s="168" t="s">
        <v>17</v>
      </c>
      <c r="B22" s="169">
        <v>4</v>
      </c>
      <c r="C22" s="170">
        <v>10</v>
      </c>
      <c r="D22" s="170">
        <v>21</v>
      </c>
    </row>
    <row r="23" spans="1:6" ht="16" thickBot="1">
      <c r="A23" s="171" t="s">
        <v>32</v>
      </c>
      <c r="B23" s="172">
        <v>0.68446269678302529</v>
      </c>
      <c r="C23" s="173">
        <v>23.944304765204816</v>
      </c>
      <c r="D23" s="173">
        <v>7.2842681747102214</v>
      </c>
    </row>
    <row r="24" spans="1:6" ht="17" thickTop="1" thickBot="1">
      <c r="A24" s="174" t="s">
        <v>38</v>
      </c>
      <c r="B24" s="175"/>
      <c r="C24" s="176"/>
      <c r="D24" s="176"/>
    </row>
    <row r="25" spans="1:6" ht="16" thickTop="1">
      <c r="A25" s="48" t="s">
        <v>1</v>
      </c>
      <c r="B25" s="177">
        <v>20.24996689101172</v>
      </c>
      <c r="C25" s="162">
        <v>20.780818217157062</v>
      </c>
      <c r="D25" s="162">
        <v>13.806639571578101</v>
      </c>
    </row>
    <row r="26" spans="1:6" ht="15">
      <c r="A26" s="53" t="s">
        <v>2</v>
      </c>
      <c r="B26" s="178">
        <v>20.565173127591756</v>
      </c>
      <c r="C26" s="166">
        <v>19.553081902711909</v>
      </c>
      <c r="D26" s="166">
        <v>24.074981857545779</v>
      </c>
    </row>
    <row r="27" spans="1:6" ht="15">
      <c r="A27" s="53" t="s">
        <v>3</v>
      </c>
      <c r="B27" s="178">
        <v>23.514669643313471</v>
      </c>
      <c r="C27" s="166">
        <v>25.986116503894948</v>
      </c>
      <c r="D27" s="166">
        <v>22.841088159783112</v>
      </c>
    </row>
    <row r="28" spans="1:6" ht="15">
      <c r="A28" s="53" t="s">
        <v>4</v>
      </c>
      <c r="B28" s="178">
        <v>15.924627673845459</v>
      </c>
      <c r="C28" s="179">
        <v>16.36637390775606</v>
      </c>
      <c r="D28" s="166">
        <v>19.846951226942991</v>
      </c>
    </row>
    <row r="29" spans="1:6" ht="15">
      <c r="A29" s="53" t="s">
        <v>5</v>
      </c>
      <c r="B29" s="178">
        <v>17.7542390188277</v>
      </c>
      <c r="C29" s="166">
        <v>14.568993888699003</v>
      </c>
      <c r="D29" s="166">
        <v>15.718961788963222</v>
      </c>
    </row>
    <row r="30" spans="1:6" ht="15">
      <c r="A30" s="53" t="s">
        <v>6</v>
      </c>
      <c r="B30" s="178">
        <v>15.062294332395341</v>
      </c>
      <c r="C30" s="166">
        <v>15.719972826713528</v>
      </c>
      <c r="D30" s="166">
        <v>23.247229069760468</v>
      </c>
    </row>
    <row r="31" spans="1:6" ht="15">
      <c r="A31" s="53" t="s">
        <v>77</v>
      </c>
      <c r="B31" s="178">
        <v>15.949076967635348</v>
      </c>
      <c r="C31" s="166">
        <v>13.994470936485003</v>
      </c>
      <c r="D31" s="166">
        <v>19.541934677374517</v>
      </c>
    </row>
    <row r="32" spans="1:6" ht="15">
      <c r="A32" s="53" t="s">
        <v>78</v>
      </c>
      <c r="B32" s="178">
        <v>15.150897457718855</v>
      </c>
      <c r="C32" s="166">
        <v>16.284565383155741</v>
      </c>
      <c r="D32" s="166">
        <v>15.629087299027185</v>
      </c>
    </row>
    <row r="33" spans="1:4" ht="15">
      <c r="A33" s="53" t="s">
        <v>79</v>
      </c>
      <c r="B33" s="178">
        <v>13.180367532514541</v>
      </c>
      <c r="C33" s="166">
        <v>13.702423288840601</v>
      </c>
      <c r="D33" s="166">
        <v>15.118922811881927</v>
      </c>
    </row>
    <row r="34" spans="1:4" ht="15">
      <c r="A34" s="53" t="s">
        <v>80</v>
      </c>
      <c r="B34" s="178">
        <v>14.365992544310407</v>
      </c>
      <c r="C34" s="166">
        <v>13.445761882180728</v>
      </c>
      <c r="D34" s="166">
        <v>14.19178797132011</v>
      </c>
    </row>
    <row r="35" spans="1:4" ht="15">
      <c r="A35" s="58"/>
      <c r="B35" s="54"/>
      <c r="C35" s="57"/>
      <c r="D35" s="57"/>
    </row>
    <row r="36" spans="1:4" ht="15">
      <c r="A36" s="53" t="s">
        <v>30</v>
      </c>
      <c r="B36" s="178">
        <f>AVERAGE(B25:B34)</f>
        <v>17.171730518916458</v>
      </c>
      <c r="C36" s="166">
        <f>AVERAGE(C25:C34)</f>
        <v>17.040257873759458</v>
      </c>
      <c r="D36" s="166">
        <f>AVERAGE(D25:D34)</f>
        <v>18.401758443417741</v>
      </c>
    </row>
    <row r="37" spans="1:4" ht="15">
      <c r="A37" s="53" t="s">
        <v>81</v>
      </c>
      <c r="B37" s="178">
        <f>STDEV(B25:B34)</f>
        <v>3.2821057495215595</v>
      </c>
      <c r="C37" s="166">
        <f>STDEV(C25:C34)</f>
        <v>3.9797865822146052</v>
      </c>
      <c r="D37" s="166">
        <f>STDEV(D25:D34)</f>
        <v>3.9897279721253969</v>
      </c>
    </row>
  </sheetData>
  <mergeCells count="2">
    <mergeCell ref="A1:F1"/>
    <mergeCell ref="A21:D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B22" sqref="B22"/>
    </sheetView>
  </sheetViews>
  <sheetFormatPr baseColWidth="10" defaultRowHeight="14" x14ac:dyDescent="0"/>
  <cols>
    <col min="1" max="1" width="14.5" bestFit="1" customWidth="1"/>
    <col min="2" max="2" width="18.33203125" bestFit="1" customWidth="1"/>
    <col min="3" max="3" width="14.5" bestFit="1" customWidth="1"/>
    <col min="4" max="4" width="18.33203125" bestFit="1" customWidth="1"/>
    <col min="5" max="5" width="14.5" bestFit="1" customWidth="1"/>
    <col min="6" max="6" width="18.33203125" bestFit="1" customWidth="1"/>
    <col min="7" max="7" width="14.5" bestFit="1" customWidth="1"/>
    <col min="8" max="8" width="18.33203125" bestFit="1" customWidth="1"/>
  </cols>
  <sheetData>
    <row r="1" spans="1:8" ht="20">
      <c r="A1" s="27" t="s">
        <v>83</v>
      </c>
      <c r="B1" s="27"/>
      <c r="C1" s="27"/>
      <c r="D1" s="27"/>
      <c r="E1" s="27"/>
      <c r="F1" s="27"/>
      <c r="G1" s="27"/>
      <c r="H1" s="27"/>
    </row>
    <row r="2" spans="1:8">
      <c r="A2" s="180" t="s">
        <v>84</v>
      </c>
      <c r="B2" s="180"/>
      <c r="C2" s="180" t="s">
        <v>85</v>
      </c>
      <c r="D2" s="180"/>
      <c r="E2" s="180" t="s">
        <v>86</v>
      </c>
      <c r="F2" s="180"/>
      <c r="G2" s="180" t="s">
        <v>87</v>
      </c>
      <c r="H2" s="180"/>
    </row>
    <row r="3" spans="1:8">
      <c r="A3" s="31" t="s">
        <v>88</v>
      </c>
      <c r="B3" s="31" t="s">
        <v>89</v>
      </c>
      <c r="C3" s="31" t="s">
        <v>88</v>
      </c>
      <c r="D3" s="31" t="s">
        <v>89</v>
      </c>
      <c r="E3" s="31" t="s">
        <v>88</v>
      </c>
      <c r="F3" s="31" t="s">
        <v>89</v>
      </c>
      <c r="G3" s="31" t="s">
        <v>88</v>
      </c>
      <c r="H3" s="31" t="s">
        <v>89</v>
      </c>
    </row>
    <row r="4" spans="1:8">
      <c r="A4" s="31">
        <v>0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</row>
    <row r="5" spans="1:8">
      <c r="A5" s="31">
        <v>5.0000000000000001E-3</v>
      </c>
      <c r="B5" s="31">
        <v>317.58072551062008</v>
      </c>
      <c r="C5" s="31">
        <v>5.0000000000000001E-3</v>
      </c>
      <c r="D5" s="31">
        <v>9.1212458286985534</v>
      </c>
      <c r="E5" s="31">
        <v>5.0000000000000001E-3</v>
      </c>
      <c r="F5" s="31">
        <v>1.1123470522803114</v>
      </c>
      <c r="G5" s="31">
        <v>5.0000000000000001E-3</v>
      </c>
      <c r="H5" s="31">
        <v>38.118452442692657</v>
      </c>
    </row>
    <row r="6" spans="1:8">
      <c r="A6" s="31">
        <v>0.01</v>
      </c>
      <c r="B6" s="31">
        <v>444.38657669489618</v>
      </c>
      <c r="C6" s="31">
        <v>0.01</v>
      </c>
      <c r="D6" s="31">
        <v>11.123470522803114</v>
      </c>
      <c r="E6" s="31">
        <v>0.01</v>
      </c>
      <c r="F6" s="31">
        <v>2.2246941045606228</v>
      </c>
      <c r="G6" s="31">
        <v>0.01</v>
      </c>
      <c r="H6" s="31">
        <v>101.19541541333885</v>
      </c>
    </row>
    <row r="7" spans="1:8">
      <c r="A7" s="31">
        <v>0.02</v>
      </c>
      <c r="B7" s="31">
        <v>682.14754766541387</v>
      </c>
      <c r="C7" s="31">
        <v>0.02</v>
      </c>
      <c r="D7" s="31">
        <v>22.469410456062288</v>
      </c>
      <c r="E7" s="31">
        <v>0.02</v>
      </c>
      <c r="F7" s="31">
        <v>4.6718576195773078</v>
      </c>
      <c r="G7" s="31">
        <v>0.02</v>
      </c>
      <c r="H7" s="31">
        <v>157.46551187636135</v>
      </c>
    </row>
    <row r="8" spans="1:8">
      <c r="A8" s="31">
        <v>0.04</v>
      </c>
      <c r="B8" s="31">
        <v>980.48095647842058</v>
      </c>
      <c r="C8" s="31">
        <v>0.04</v>
      </c>
      <c r="D8" s="31">
        <v>44.493882091212456</v>
      </c>
      <c r="E8" s="31">
        <v>0.04</v>
      </c>
      <c r="F8" s="31">
        <v>11.206896551724139</v>
      </c>
      <c r="G8" s="31">
        <v>0.04</v>
      </c>
      <c r="H8" s="31">
        <v>196.71844207032464</v>
      </c>
    </row>
    <row r="9" spans="1:8">
      <c r="A9" s="31">
        <v>0.06</v>
      </c>
      <c r="B9" s="31">
        <v>1080.6802228159959</v>
      </c>
      <c r="C9" s="31">
        <v>0.06</v>
      </c>
      <c r="D9" s="31">
        <v>63.403781979977751</v>
      </c>
      <c r="E9" s="31">
        <v>0.06</v>
      </c>
      <c r="F9" s="31">
        <v>15.989988876529477</v>
      </c>
      <c r="G9" s="31">
        <v>0.06</v>
      </c>
      <c r="H9" s="31">
        <v>206.47495073125194</v>
      </c>
    </row>
    <row r="10" spans="1:8">
      <c r="A10" s="31">
        <v>0.08</v>
      </c>
      <c r="B10" s="31">
        <v>1164.9536649007873</v>
      </c>
      <c r="C10" s="31">
        <v>0.08</v>
      </c>
      <c r="D10" s="31">
        <v>73.971078976640712</v>
      </c>
      <c r="E10" s="31">
        <v>0.08</v>
      </c>
      <c r="F10" s="31">
        <v>16.351501668520577</v>
      </c>
      <c r="G10" s="31">
        <v>0.08</v>
      </c>
      <c r="H10" s="31">
        <v>222.58453479929469</v>
      </c>
    </row>
    <row r="11" spans="1:8">
      <c r="A11" s="31">
        <v>0.1</v>
      </c>
      <c r="B11" s="31">
        <v>1204.4893079826497</v>
      </c>
      <c r="C11" s="31">
        <v>0.1</v>
      </c>
      <c r="D11" s="31">
        <v>82.313681868743046</v>
      </c>
      <c r="E11" s="31">
        <v>0.1</v>
      </c>
      <c r="F11" s="31">
        <v>23.387096774193548</v>
      </c>
      <c r="G11" s="31">
        <v>0.1</v>
      </c>
      <c r="H11" s="31">
        <v>231.43346125920547</v>
      </c>
    </row>
    <row r="12" spans="1:8">
      <c r="A12" s="31">
        <v>0.12</v>
      </c>
      <c r="B12" s="31">
        <v>1165.1034211245824</v>
      </c>
      <c r="C12" s="31">
        <v>0.12</v>
      </c>
      <c r="D12" s="31">
        <v>95.66184649610679</v>
      </c>
      <c r="E12" s="31">
        <v>0.12</v>
      </c>
      <c r="F12" s="31">
        <v>25.778642936596217</v>
      </c>
      <c r="G12" s="31">
        <v>0.12</v>
      </c>
      <c r="H12" s="31">
        <v>234.83689451301728</v>
      </c>
    </row>
    <row r="15" spans="1:8" ht="20">
      <c r="A15" s="27" t="s">
        <v>90</v>
      </c>
      <c r="B15" s="27"/>
      <c r="C15" s="27"/>
      <c r="D15" s="27"/>
      <c r="E15" s="27"/>
      <c r="F15" s="27"/>
      <c r="G15" s="27"/>
      <c r="H15" s="27"/>
    </row>
    <row r="16" spans="1:8">
      <c r="A16" s="180" t="s">
        <v>84</v>
      </c>
      <c r="B16" s="180"/>
      <c r="C16" s="180" t="s">
        <v>85</v>
      </c>
      <c r="D16" s="180"/>
      <c r="E16" s="180" t="s">
        <v>86</v>
      </c>
      <c r="F16" s="180"/>
      <c r="G16" s="180" t="s">
        <v>87</v>
      </c>
      <c r="H16" s="180"/>
    </row>
    <row r="17" spans="1:8">
      <c r="A17" s="31" t="s">
        <v>88</v>
      </c>
      <c r="B17" s="31" t="s">
        <v>89</v>
      </c>
      <c r="C17" s="31" t="s">
        <v>88</v>
      </c>
      <c r="D17" s="31" t="s">
        <v>89</v>
      </c>
      <c r="E17" s="31" t="s">
        <v>88</v>
      </c>
      <c r="F17" s="31" t="s">
        <v>89</v>
      </c>
      <c r="G17" s="31" t="s">
        <v>88</v>
      </c>
      <c r="H17" s="31" t="s">
        <v>89</v>
      </c>
    </row>
    <row r="18" spans="1:8">
      <c r="A18" s="31">
        <v>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>
      <c r="A19" s="31">
        <v>5.0000000000000001E-3</v>
      </c>
      <c r="B19" s="31">
        <v>232.66616467906712</v>
      </c>
      <c r="C19" s="31">
        <v>5.0000000000000001E-3</v>
      </c>
      <c r="D19" s="31">
        <v>10.950548550843296</v>
      </c>
      <c r="E19" s="31">
        <v>5.0000000000000001E-3</v>
      </c>
      <c r="F19" s="31">
        <v>8.5966923202881933</v>
      </c>
      <c r="G19" s="31">
        <v>5.0000000000000001E-3</v>
      </c>
      <c r="H19" s="31">
        <v>59.170069416088182</v>
      </c>
    </row>
    <row r="20" spans="1:8">
      <c r="A20" s="31">
        <v>0.01</v>
      </c>
      <c r="B20" s="31">
        <v>508.471040742399</v>
      </c>
      <c r="C20" s="31">
        <v>0.01</v>
      </c>
      <c r="D20" s="31">
        <v>12.69035532994924</v>
      </c>
      <c r="E20" s="31">
        <v>0.01</v>
      </c>
      <c r="F20" s="31">
        <v>8.8013754707712479</v>
      </c>
      <c r="G20" s="31">
        <v>0.01</v>
      </c>
      <c r="H20" s="31">
        <v>167.7194773376888</v>
      </c>
    </row>
    <row r="21" spans="1:8">
      <c r="A21" s="31">
        <v>0.02</v>
      </c>
      <c r="B21" s="31">
        <v>669.00362245105623</v>
      </c>
      <c r="C21" s="31">
        <v>0.02</v>
      </c>
      <c r="D21" s="31">
        <v>22.856285137274167</v>
      </c>
      <c r="E21" s="31">
        <v>0.02</v>
      </c>
      <c r="F21" s="31">
        <v>18.012117242508602</v>
      </c>
      <c r="G21" s="31">
        <v>0.02</v>
      </c>
      <c r="H21" s="31">
        <v>202.62556145365451</v>
      </c>
    </row>
    <row r="22" spans="1:8">
      <c r="A22" s="31">
        <v>0.04</v>
      </c>
      <c r="B22" s="31">
        <v>1044.5225690911311</v>
      </c>
      <c r="C22" s="31">
        <v>0.04</v>
      </c>
      <c r="D22" s="31">
        <v>45.098520823099179</v>
      </c>
      <c r="E22" s="31">
        <v>0.04</v>
      </c>
      <c r="F22" s="31">
        <v>19.751924021614546</v>
      </c>
      <c r="G22" s="31">
        <v>0.04</v>
      </c>
      <c r="H22" s="31">
        <v>269.45794201714978</v>
      </c>
    </row>
    <row r="23" spans="1:8">
      <c r="A23" s="31">
        <v>0.06</v>
      </c>
      <c r="B23" s="31">
        <v>1274.3599658105743</v>
      </c>
      <c r="C23" s="31">
        <v>0.06</v>
      </c>
      <c r="D23" s="31">
        <v>69.046449429616274</v>
      </c>
      <c r="E23" s="31">
        <v>0.06</v>
      </c>
      <c r="F23" s="31">
        <v>24.664319633207796</v>
      </c>
      <c r="G23" s="31">
        <v>0.06</v>
      </c>
      <c r="H23" s="31">
        <v>330.54358922008976</v>
      </c>
    </row>
    <row r="24" spans="1:8">
      <c r="A24" s="31">
        <v>0.08</v>
      </c>
      <c r="B24" s="31">
        <v>1403.7760999633686</v>
      </c>
      <c r="C24" s="31">
        <v>0.08</v>
      </c>
      <c r="D24" s="31">
        <v>79.007696086458154</v>
      </c>
      <c r="E24" s="31">
        <v>0.08</v>
      </c>
      <c r="F24" s="31">
        <v>32.749304077288365</v>
      </c>
      <c r="G24" s="31">
        <v>0.08</v>
      </c>
      <c r="H24" s="31">
        <v>349.06084115965695</v>
      </c>
    </row>
    <row r="25" spans="1:8">
      <c r="A25" s="31">
        <v>0.1</v>
      </c>
      <c r="B25" s="31">
        <v>1511.2692824290773</v>
      </c>
      <c r="C25" s="31">
        <v>0.1</v>
      </c>
      <c r="D25" s="31">
        <v>99.339555701108026</v>
      </c>
      <c r="E25" s="31">
        <v>0.1</v>
      </c>
      <c r="F25" s="31">
        <v>44.825609955788444</v>
      </c>
      <c r="G25" s="31">
        <v>0.1</v>
      </c>
      <c r="H25" s="31">
        <v>407.37954267047763</v>
      </c>
    </row>
    <row r="26" spans="1:8">
      <c r="A26" s="31">
        <v>0.12</v>
      </c>
      <c r="B26" s="31">
        <v>1565.0158736619319</v>
      </c>
      <c r="C26" s="31">
        <v>0.12</v>
      </c>
      <c r="D26" s="31">
        <v>108.68675290650073</v>
      </c>
      <c r="E26" s="31">
        <v>0.12</v>
      </c>
      <c r="F26" s="31">
        <v>49.635663992140167</v>
      </c>
      <c r="G26" s="31">
        <v>0.12</v>
      </c>
      <c r="H26" s="31">
        <v>433.34626378113512</v>
      </c>
    </row>
    <row r="29" spans="1:8" ht="20">
      <c r="A29" s="27" t="s">
        <v>91</v>
      </c>
      <c r="B29" s="27"/>
      <c r="C29" s="27"/>
      <c r="D29" s="27"/>
      <c r="E29" s="27"/>
      <c r="F29" s="27"/>
      <c r="G29" s="27"/>
      <c r="H29" s="27"/>
    </row>
    <row r="30" spans="1:8">
      <c r="A30" s="180" t="s">
        <v>84</v>
      </c>
      <c r="B30" s="180"/>
      <c r="C30" s="180" t="s">
        <v>85</v>
      </c>
      <c r="D30" s="180"/>
      <c r="E30" s="180" t="s">
        <v>86</v>
      </c>
      <c r="F30" s="180"/>
      <c r="G30" s="180" t="s">
        <v>87</v>
      </c>
      <c r="H30" s="180"/>
    </row>
    <row r="31" spans="1:8">
      <c r="A31" s="31" t="s">
        <v>92</v>
      </c>
      <c r="B31" s="31" t="s">
        <v>89</v>
      </c>
      <c r="C31" s="31" t="s">
        <v>92</v>
      </c>
      <c r="D31" s="31" t="s">
        <v>89</v>
      </c>
      <c r="E31" s="31" t="s">
        <v>92</v>
      </c>
      <c r="F31" s="31" t="s">
        <v>89</v>
      </c>
      <c r="G31" s="31" t="s">
        <v>92</v>
      </c>
      <c r="H31" s="31" t="s">
        <v>89</v>
      </c>
    </row>
    <row r="32" spans="1:8">
      <c r="A32" s="31">
        <v>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>
      <c r="A33" s="31">
        <v>0.01</v>
      </c>
      <c r="B33" s="31">
        <v>4.1000789188122715</v>
      </c>
      <c r="C33" s="31">
        <v>0.01</v>
      </c>
      <c r="D33" s="31">
        <v>3.0827661043701295E-2</v>
      </c>
      <c r="E33" s="31">
        <v>0.1</v>
      </c>
      <c r="F33" s="31">
        <v>8.2618131597119462E-2</v>
      </c>
      <c r="G33" s="31">
        <v>0.01</v>
      </c>
      <c r="H33" s="31">
        <v>1.7830719147676828</v>
      </c>
    </row>
    <row r="34" spans="1:8">
      <c r="A34" s="31">
        <v>0.02</v>
      </c>
      <c r="B34" s="31">
        <v>12.146098451218307</v>
      </c>
      <c r="C34" s="31">
        <v>0.02</v>
      </c>
      <c r="D34" s="31">
        <v>0.16030383742724671</v>
      </c>
      <c r="E34" s="31">
        <v>0.2</v>
      </c>
      <c r="F34" s="31">
        <v>0.20716188221367265</v>
      </c>
      <c r="G34" s="31">
        <v>2.5000000000000001E-2</v>
      </c>
      <c r="H34" s="31">
        <v>2.2146591693795012</v>
      </c>
    </row>
    <row r="35" spans="1:8">
      <c r="A35" s="31">
        <v>3.3000000000000002E-2</v>
      </c>
      <c r="B35" s="31">
        <v>21.548535069547199</v>
      </c>
      <c r="C35" s="31">
        <v>3.3000000000000002E-2</v>
      </c>
      <c r="D35" s="31">
        <v>0.28361448160205188</v>
      </c>
      <c r="E35" s="31">
        <v>0.4</v>
      </c>
      <c r="F35" s="31">
        <v>0.39829338068462078</v>
      </c>
      <c r="G35" s="31">
        <v>0.05</v>
      </c>
      <c r="H35" s="31">
        <v>2.6536450626418073</v>
      </c>
    </row>
    <row r="36" spans="1:8">
      <c r="A36" s="31">
        <v>6.6600000000000006E-2</v>
      </c>
      <c r="B36" s="31">
        <v>32.954769655716682</v>
      </c>
      <c r="C36" s="31">
        <v>6.6000000000000003E-2</v>
      </c>
      <c r="D36" s="31">
        <v>0.54873236657788305</v>
      </c>
      <c r="E36" s="31">
        <v>0.6</v>
      </c>
      <c r="F36" s="31">
        <v>0.61162079510703371</v>
      </c>
      <c r="G36" s="31">
        <v>0.1</v>
      </c>
      <c r="H36" s="31">
        <v>3.1764821939429813</v>
      </c>
    </row>
    <row r="37" spans="1:8">
      <c r="A37" s="31">
        <v>0.1</v>
      </c>
      <c r="B37" s="31">
        <v>39.675199763243562</v>
      </c>
      <c r="C37" s="31">
        <v>0.1</v>
      </c>
      <c r="D37" s="31">
        <v>0.8015191871362336</v>
      </c>
      <c r="E37" s="31">
        <v>0.8</v>
      </c>
      <c r="F37" s="31">
        <v>0.7682253132090362</v>
      </c>
      <c r="G37" s="31">
        <v>0.2</v>
      </c>
      <c r="H37" s="31">
        <v>2.8756042221564564</v>
      </c>
    </row>
    <row r="38" spans="1:8">
      <c r="A38" s="31">
        <v>0.4</v>
      </c>
      <c r="B38" s="31">
        <v>42.079757324652263</v>
      </c>
      <c r="C38" s="31">
        <v>0.2</v>
      </c>
      <c r="D38" s="31">
        <v>1.6338660353161687</v>
      </c>
      <c r="E38" s="181">
        <v>1</v>
      </c>
      <c r="F38" s="31">
        <v>0.94949196014599979</v>
      </c>
      <c r="G38" s="31">
        <v>0.4</v>
      </c>
      <c r="H38" s="31">
        <v>3.0309756338167109</v>
      </c>
    </row>
    <row r="39" spans="1:8">
      <c r="A39" s="31">
        <v>0.6</v>
      </c>
      <c r="B39" s="31">
        <v>41.833136036302641</v>
      </c>
      <c r="C39" s="31">
        <v>0.4</v>
      </c>
      <c r="D39" s="31">
        <v>3.199911216336194</v>
      </c>
      <c r="E39" s="181">
        <v>1.5</v>
      </c>
      <c r="F39" s="31">
        <v>1.2676334221169971</v>
      </c>
      <c r="G39" s="31">
        <v>0.6</v>
      </c>
      <c r="H39" s="31">
        <v>3.1246917233895632</v>
      </c>
    </row>
    <row r="40" spans="1:8">
      <c r="A40" s="31">
        <v>0.8</v>
      </c>
      <c r="B40" s="31">
        <v>44.700108513366864</v>
      </c>
      <c r="C40" s="31">
        <v>0.6</v>
      </c>
      <c r="D40" s="31">
        <v>4.0384235967248694</v>
      </c>
      <c r="E40" s="181">
        <v>2</v>
      </c>
      <c r="F40" s="31">
        <v>1.6961379106244452</v>
      </c>
      <c r="G40" s="181">
        <v>1</v>
      </c>
      <c r="H40" s="31">
        <v>3.1444214264575319</v>
      </c>
    </row>
    <row r="41" spans="1:8">
      <c r="A41" s="181">
        <v>1</v>
      </c>
      <c r="B41" s="31">
        <v>42.079757324652263</v>
      </c>
      <c r="C41" s="31">
        <v>0.8</v>
      </c>
      <c r="D41" s="31">
        <v>5.1543849265068555</v>
      </c>
      <c r="E41" s="31"/>
      <c r="F41" s="31"/>
      <c r="G41" s="181">
        <v>2</v>
      </c>
      <c r="H41" s="31">
        <v>3.1937456841274536</v>
      </c>
    </row>
    <row r="42" spans="1:8">
      <c r="A42" s="181">
        <v>1.5</v>
      </c>
      <c r="B42" s="31">
        <v>42.72713820656999</v>
      </c>
      <c r="C42" s="31">
        <v>1.5</v>
      </c>
      <c r="D42" s="31">
        <v>7.195176087599882</v>
      </c>
      <c r="E42" s="31"/>
      <c r="F42" s="31"/>
      <c r="G42" s="31"/>
      <c r="H42" s="31"/>
    </row>
    <row r="43" spans="1:8">
      <c r="A43" s="181">
        <v>2</v>
      </c>
      <c r="B43" s="31">
        <v>39.64437210219986</v>
      </c>
      <c r="C43" s="181">
        <v>2</v>
      </c>
      <c r="D43" s="31">
        <v>7.7377429219690246</v>
      </c>
      <c r="E43" s="31"/>
      <c r="F43" s="31"/>
      <c r="G43" s="31"/>
      <c r="H43" s="31"/>
    </row>
    <row r="46" spans="1:8" ht="20">
      <c r="A46" s="27" t="s">
        <v>93</v>
      </c>
      <c r="B46" s="27"/>
      <c r="C46" s="27"/>
      <c r="D46" s="27"/>
      <c r="E46" s="27"/>
      <c r="F46" s="27"/>
      <c r="G46" s="27"/>
      <c r="H46" s="27"/>
    </row>
    <row r="47" spans="1:8">
      <c r="A47" s="180" t="s">
        <v>84</v>
      </c>
      <c r="B47" s="180"/>
      <c r="C47" s="180" t="s">
        <v>85</v>
      </c>
      <c r="D47" s="180"/>
      <c r="E47" s="180" t="s">
        <v>86</v>
      </c>
      <c r="F47" s="180"/>
      <c r="G47" s="180" t="s">
        <v>87</v>
      </c>
      <c r="H47" s="180"/>
    </row>
    <row r="48" spans="1:8">
      <c r="A48" s="31" t="s">
        <v>92</v>
      </c>
      <c r="B48" s="31" t="s">
        <v>89</v>
      </c>
      <c r="C48" s="31" t="s">
        <v>92</v>
      </c>
      <c r="D48" s="31" t="s">
        <v>89</v>
      </c>
      <c r="E48" s="31" t="s">
        <v>92</v>
      </c>
      <c r="F48" s="31" t="s">
        <v>89</v>
      </c>
      <c r="G48" s="31" t="s">
        <v>92</v>
      </c>
      <c r="H48" s="31" t="s">
        <v>89</v>
      </c>
    </row>
    <row r="49" spans="1:8">
      <c r="A49" s="31">
        <v>0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>
      <c r="A50" s="31">
        <v>0.01</v>
      </c>
      <c r="B50" s="31">
        <v>1.7562724014336917</v>
      </c>
      <c r="C50" s="31">
        <v>0.1</v>
      </c>
      <c r="D50" s="31">
        <v>0.21236559139784944</v>
      </c>
      <c r="E50" s="31">
        <v>0.1</v>
      </c>
      <c r="F50" s="31">
        <v>4.0322580645161282E-2</v>
      </c>
      <c r="G50" s="31">
        <v>0.01</v>
      </c>
      <c r="H50" s="31">
        <v>1.10752688172043</v>
      </c>
    </row>
    <row r="51" spans="1:8">
      <c r="A51" s="31">
        <v>0.02</v>
      </c>
      <c r="B51" s="31">
        <v>2.8897849462365586</v>
      </c>
      <c r="C51" s="31">
        <v>0.2</v>
      </c>
      <c r="D51" s="31">
        <v>0.39695340501792103</v>
      </c>
      <c r="E51" s="31">
        <v>0.2</v>
      </c>
      <c r="F51" s="31">
        <v>6.4516129032258049E-2</v>
      </c>
      <c r="G51" s="31">
        <v>0.02</v>
      </c>
      <c r="H51" s="31">
        <v>1.4802867383512543</v>
      </c>
    </row>
    <row r="52" spans="1:8">
      <c r="A52" s="31">
        <v>3.3000000000000002E-2</v>
      </c>
      <c r="B52" s="31">
        <v>4.4982078853046588</v>
      </c>
      <c r="C52" s="31">
        <v>0.4</v>
      </c>
      <c r="D52" s="31">
        <v>0.59318996415770597</v>
      </c>
      <c r="E52" s="31">
        <v>0.4</v>
      </c>
      <c r="F52" s="31">
        <v>0.1075268817204301</v>
      </c>
      <c r="G52" s="31">
        <v>0.05</v>
      </c>
      <c r="H52" s="31">
        <v>1.693548387096774</v>
      </c>
    </row>
    <row r="53" spans="1:8">
      <c r="A53" s="31">
        <v>6.6600000000000006E-2</v>
      </c>
      <c r="B53" s="31">
        <v>5.9318996415770604</v>
      </c>
      <c r="C53" s="31">
        <v>0.6</v>
      </c>
      <c r="D53" s="31">
        <v>0.76075268817204289</v>
      </c>
      <c r="E53" s="31">
        <v>0.6</v>
      </c>
      <c r="F53" s="31">
        <v>0.12544802867383509</v>
      </c>
      <c r="G53" s="31">
        <v>0.1</v>
      </c>
      <c r="H53" s="31">
        <v>2.096774193548387</v>
      </c>
    </row>
    <row r="54" spans="1:8">
      <c r="A54" s="31">
        <v>0.1</v>
      </c>
      <c r="B54" s="31">
        <v>5.6093189964157695</v>
      </c>
      <c r="C54" s="31">
        <v>0.8</v>
      </c>
      <c r="D54" s="31">
        <v>0.74372759856630821</v>
      </c>
      <c r="E54" s="31">
        <v>0.8</v>
      </c>
      <c r="F54" s="31">
        <v>0.16218637992831539</v>
      </c>
      <c r="G54" s="31">
        <v>0.2</v>
      </c>
      <c r="H54" s="31">
        <v>2.0591397849462361</v>
      </c>
    </row>
    <row r="55" spans="1:8">
      <c r="A55" s="31">
        <v>0.2</v>
      </c>
      <c r="B55" s="31">
        <v>6.6756272401433678</v>
      </c>
      <c r="C55" s="181">
        <v>1</v>
      </c>
      <c r="D55" s="31">
        <v>0.94354838709677413</v>
      </c>
      <c r="E55" s="181">
        <v>1</v>
      </c>
      <c r="F55" s="31">
        <v>0.16935483870967738</v>
      </c>
      <c r="G55" s="31">
        <v>0.6</v>
      </c>
      <c r="H55" s="31">
        <v>2.236559139784946</v>
      </c>
    </row>
    <row r="56" spans="1:8">
      <c r="A56" s="31">
        <v>0.4</v>
      </c>
      <c r="B56" s="31">
        <v>5.9856630824372745</v>
      </c>
      <c r="C56" s="181">
        <v>1.5</v>
      </c>
      <c r="D56" s="31">
        <v>1.1702508960573474</v>
      </c>
      <c r="E56" s="181">
        <v>1.5</v>
      </c>
      <c r="F56" s="31">
        <v>0.19892473118279569</v>
      </c>
      <c r="G56" s="181">
        <v>1</v>
      </c>
      <c r="H56" s="31">
        <v>2.3942652329749099</v>
      </c>
    </row>
    <row r="57" spans="1:8">
      <c r="A57" s="31">
        <v>0.6</v>
      </c>
      <c r="B57" s="31">
        <v>6.3620071684587796</v>
      </c>
      <c r="C57" s="181">
        <v>2</v>
      </c>
      <c r="D57" s="31">
        <v>1.1532258064516128</v>
      </c>
      <c r="E57" s="181">
        <v>2</v>
      </c>
      <c r="F57" s="31">
        <v>0.23207885304659495</v>
      </c>
      <c r="G57" s="181">
        <v>2</v>
      </c>
      <c r="H57" s="31">
        <v>2.7293906810035837</v>
      </c>
    </row>
    <row r="58" spans="1:8">
      <c r="A58" s="31">
        <v>0.8</v>
      </c>
      <c r="B58" s="31">
        <v>6.9086021505376332</v>
      </c>
      <c r="C58" s="31"/>
      <c r="D58" s="31"/>
      <c r="E58" s="31"/>
      <c r="F58" s="31"/>
      <c r="G58" s="31"/>
      <c r="H58" s="31"/>
    </row>
    <row r="59" spans="1:8">
      <c r="A59" s="181">
        <v>1</v>
      </c>
      <c r="B59" s="31">
        <v>6.182795698924731</v>
      </c>
      <c r="C59" s="31"/>
      <c r="D59" s="31"/>
      <c r="E59" s="31"/>
      <c r="F59" s="31"/>
      <c r="G59" s="31"/>
      <c r="H59" s="31"/>
    </row>
    <row r="60" spans="1:8">
      <c r="A60" s="181">
        <v>1.5</v>
      </c>
      <c r="B60" s="31">
        <v>6.2634408602150531</v>
      </c>
      <c r="C60" s="31"/>
      <c r="D60" s="31"/>
      <c r="E60" s="31"/>
      <c r="F60" s="31"/>
      <c r="G60" s="31"/>
      <c r="H60" s="31"/>
    </row>
    <row r="61" spans="1:8">
      <c r="A61" s="181">
        <v>2</v>
      </c>
      <c r="B61" s="31">
        <v>6.25</v>
      </c>
      <c r="C61" s="31"/>
      <c r="D61" s="31"/>
      <c r="E61" s="31"/>
      <c r="F61" s="31"/>
      <c r="G61" s="31"/>
      <c r="H61" s="31"/>
    </row>
  </sheetData>
  <mergeCells count="20">
    <mergeCell ref="A46:H46"/>
    <mergeCell ref="A47:B47"/>
    <mergeCell ref="C47:D47"/>
    <mergeCell ref="E47:F47"/>
    <mergeCell ref="G47:H47"/>
    <mergeCell ref="A16:B16"/>
    <mergeCell ref="C16:D16"/>
    <mergeCell ref="E16:F16"/>
    <mergeCell ref="G16:H16"/>
    <mergeCell ref="A29:H29"/>
    <mergeCell ref="A30:B30"/>
    <mergeCell ref="C30:D30"/>
    <mergeCell ref="E30:F30"/>
    <mergeCell ref="G30:H30"/>
    <mergeCell ref="A1:H1"/>
    <mergeCell ref="A2:B2"/>
    <mergeCell ref="C2:D2"/>
    <mergeCell ref="E2:F2"/>
    <mergeCell ref="G2:H2"/>
    <mergeCell ref="A15:H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B1" workbookViewId="0">
      <selection activeCell="B29" sqref="B29"/>
    </sheetView>
  </sheetViews>
  <sheetFormatPr baseColWidth="10" defaultRowHeight="14" x14ac:dyDescent="0"/>
  <cols>
    <col min="1" max="1" width="13.6640625" bestFit="1" customWidth="1"/>
    <col min="2" max="2" width="9.83203125" bestFit="1" customWidth="1"/>
    <col min="3" max="11" width="12.1640625" bestFit="1" customWidth="1"/>
  </cols>
  <sheetData>
    <row r="1" spans="1:11" ht="20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">
      <c r="A3" s="2" t="s">
        <v>17</v>
      </c>
      <c r="B3" s="17"/>
      <c r="C3" s="2">
        <v>5</v>
      </c>
      <c r="D3" s="2">
        <v>7</v>
      </c>
      <c r="E3" s="2">
        <v>9</v>
      </c>
      <c r="F3" s="2">
        <v>11</v>
      </c>
      <c r="G3" s="2">
        <v>13</v>
      </c>
      <c r="H3" s="2">
        <v>15</v>
      </c>
      <c r="I3" s="2">
        <v>17</v>
      </c>
      <c r="J3" s="2">
        <v>19</v>
      </c>
      <c r="K3" s="2">
        <v>21</v>
      </c>
    </row>
    <row r="4" spans="1:11" ht="15">
      <c r="A4" s="3" t="s">
        <v>32</v>
      </c>
      <c r="B4" s="18"/>
      <c r="C4" s="17">
        <v>0.85557837097878164</v>
      </c>
      <c r="D4" s="17">
        <v>1.1978097193702943</v>
      </c>
      <c r="E4" s="17">
        <v>1.540041067761807</v>
      </c>
      <c r="F4" s="17">
        <v>1.8822724161533197</v>
      </c>
      <c r="G4" s="17">
        <v>2.2245037645448322</v>
      </c>
      <c r="H4" s="17">
        <v>2.5667351129363452</v>
      </c>
      <c r="I4" s="17">
        <v>2.9089664613278576</v>
      </c>
      <c r="J4" s="17">
        <v>3.2511978097193706</v>
      </c>
      <c r="K4" s="17">
        <v>3.593429158110883</v>
      </c>
    </row>
    <row r="5" spans="1:11" ht="15">
      <c r="A5" s="19"/>
      <c r="B5" s="20" t="s">
        <v>11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5">
      <c r="A6" s="1" t="s">
        <v>0</v>
      </c>
      <c r="B6" s="3" t="s">
        <v>1</v>
      </c>
      <c r="C6" s="14">
        <v>0.42133234302973721</v>
      </c>
      <c r="D6" s="14">
        <v>0.25780808604423666</v>
      </c>
      <c r="E6" s="14">
        <v>0.51877300579513741</v>
      </c>
      <c r="F6" s="14">
        <v>0.65495951405967434</v>
      </c>
      <c r="G6" s="14">
        <v>1.1757986145812556</v>
      </c>
      <c r="H6" s="14">
        <v>1.0241691089428575</v>
      </c>
      <c r="I6" s="14">
        <v>1.2167391921724502</v>
      </c>
      <c r="J6" s="14">
        <v>2.0850828765240932</v>
      </c>
      <c r="K6" s="14">
        <v>5.4819080321760199</v>
      </c>
    </row>
    <row r="7" spans="1:11" ht="15">
      <c r="A7" s="1" t="s">
        <v>0</v>
      </c>
      <c r="B7" s="3" t="s">
        <v>2</v>
      </c>
      <c r="C7" s="14">
        <v>0.17955399123484569</v>
      </c>
      <c r="D7" s="14">
        <v>0.6212105217512196</v>
      </c>
      <c r="E7" s="14">
        <v>0.50088428145737396</v>
      </c>
      <c r="F7" s="14">
        <v>1.0629139557472014</v>
      </c>
      <c r="G7" s="14">
        <v>1.6681784476695376</v>
      </c>
      <c r="H7" s="14">
        <v>1.2891286015288461</v>
      </c>
      <c r="I7" s="14">
        <v>1.1434061994256681</v>
      </c>
      <c r="J7" s="14">
        <v>1.5351338330395832</v>
      </c>
      <c r="K7" s="14">
        <v>7.86636191793934</v>
      </c>
    </row>
    <row r="8" spans="1:11" ht="15">
      <c r="A8" s="1" t="s">
        <v>0</v>
      </c>
      <c r="B8" s="3" t="s">
        <v>3</v>
      </c>
      <c r="C8" s="14">
        <v>0.20874822421138825</v>
      </c>
      <c r="D8" s="14">
        <v>0.67807573220295714</v>
      </c>
      <c r="E8" s="14">
        <v>0.2875551728954947</v>
      </c>
      <c r="F8" s="14">
        <v>0.92377089466257278</v>
      </c>
      <c r="G8" s="14">
        <v>1.2411207598357699</v>
      </c>
      <c r="H8" s="14">
        <v>1.2766345239245358</v>
      </c>
      <c r="I8" s="14">
        <v>0.88458061428294854</v>
      </c>
      <c r="J8" s="14">
        <v>2.2300351620578538</v>
      </c>
      <c r="K8" s="14">
        <v>5.2179320899316606</v>
      </c>
    </row>
    <row r="9" spans="1:11" ht="15">
      <c r="A9" s="1" t="s">
        <v>0</v>
      </c>
      <c r="B9" s="3" t="s">
        <v>4</v>
      </c>
      <c r="C9" s="14">
        <v>0.34821345689054312</v>
      </c>
      <c r="D9" s="14">
        <v>1.0960080756008834</v>
      </c>
      <c r="E9" s="14">
        <v>0.79238593097561649</v>
      </c>
      <c r="F9" s="14">
        <v>0.68801259512635049</v>
      </c>
      <c r="G9" s="14">
        <v>1.3821572098171069</v>
      </c>
      <c r="H9" s="14">
        <v>1.0596538608597821</v>
      </c>
      <c r="I9" s="14">
        <v>1.4364499063773168</v>
      </c>
      <c r="J9" s="14">
        <v>1.7375690637700776</v>
      </c>
      <c r="K9" s="14">
        <v>5.868291215023552</v>
      </c>
    </row>
    <row r="10" spans="1:11" ht="15">
      <c r="A10" s="1" t="s">
        <v>0</v>
      </c>
      <c r="B10" s="3" t="s">
        <v>5</v>
      </c>
      <c r="C10" s="14">
        <v>0.25788233444964104</v>
      </c>
      <c r="D10" s="14">
        <v>0.68395408320846551</v>
      </c>
      <c r="E10" s="14">
        <v>0.80826318867922808</v>
      </c>
      <c r="F10" s="14">
        <v>0.58552430762574292</v>
      </c>
      <c r="G10" s="14">
        <v>0.97073766790583704</v>
      </c>
      <c r="H10" s="14">
        <v>1.4189251568038461</v>
      </c>
      <c r="I10" s="14">
        <v>1.9746629483896512</v>
      </c>
      <c r="J10" s="14">
        <v>2.4822415196715388</v>
      </c>
      <c r="K10" s="14">
        <v>6.399969103751185</v>
      </c>
    </row>
    <row r="11" spans="1:11" ht="15">
      <c r="A11" s="1" t="s">
        <v>0</v>
      </c>
      <c r="B11" s="3" t="s">
        <v>6</v>
      </c>
      <c r="C11" s="14">
        <v>0.69391457956587022</v>
      </c>
      <c r="D11" s="14">
        <v>0.97887024311704718</v>
      </c>
      <c r="E11" s="14">
        <v>0.49670429864854998</v>
      </c>
      <c r="F11" s="14">
        <v>1.1950547196903081</v>
      </c>
      <c r="G11" s="14">
        <v>0.92738290207083318</v>
      </c>
      <c r="H11" s="14">
        <v>1.0828526765574193</v>
      </c>
      <c r="I11" s="14">
        <v>0.61878453145389101</v>
      </c>
      <c r="J11" s="14">
        <v>1.5401180337962053</v>
      </c>
      <c r="K11" s="14">
        <v>7.2577409758130011</v>
      </c>
    </row>
    <row r="12" spans="1:11" ht="15">
      <c r="A12" s="1" t="s">
        <v>30</v>
      </c>
      <c r="B12" s="18"/>
      <c r="C12" s="21">
        <f t="shared" ref="C12:K12" si="0">AVERAGE(C6:C11)</f>
        <v>0.35160748823033755</v>
      </c>
      <c r="D12" s="21">
        <f t="shared" si="0"/>
        <v>0.71932112365413492</v>
      </c>
      <c r="E12" s="21">
        <f t="shared" si="0"/>
        <v>0.5674276464085668</v>
      </c>
      <c r="F12" s="21">
        <f t="shared" si="0"/>
        <v>0.85170599781864154</v>
      </c>
      <c r="G12" s="21">
        <f t="shared" si="0"/>
        <v>1.2275626003133902</v>
      </c>
      <c r="H12" s="21">
        <f t="shared" si="0"/>
        <v>1.1918939881028809</v>
      </c>
      <c r="I12" s="21">
        <f t="shared" si="0"/>
        <v>1.2124372320169878</v>
      </c>
      <c r="J12" s="21">
        <f t="shared" si="0"/>
        <v>1.9350300814765589</v>
      </c>
      <c r="K12" s="21">
        <f t="shared" si="0"/>
        <v>6.3487005557724601</v>
      </c>
    </row>
    <row r="13" spans="1:11" ht="15">
      <c r="A13" s="1" t="s">
        <v>31</v>
      </c>
      <c r="B13" s="18"/>
      <c r="C13" s="14">
        <f t="shared" ref="C13:K13" si="1">STDEV(C6:C11)</f>
        <v>0.1901803350505801</v>
      </c>
      <c r="D13" s="14">
        <f t="shared" si="1"/>
        <v>0.29490025063957431</v>
      </c>
      <c r="E13" s="14">
        <f t="shared" si="1"/>
        <v>0.1993658320962306</v>
      </c>
      <c r="F13" s="14">
        <f t="shared" si="1"/>
        <v>0.24659598407550454</v>
      </c>
      <c r="G13" s="14">
        <f t="shared" si="1"/>
        <v>0.27458042511462089</v>
      </c>
      <c r="H13" s="14">
        <f t="shared" si="1"/>
        <v>0.158548272767152</v>
      </c>
      <c r="I13" s="14">
        <f t="shared" si="1"/>
        <v>0.46815958859635648</v>
      </c>
      <c r="J13" s="14">
        <f t="shared" si="1"/>
        <v>0.39085741272042018</v>
      </c>
      <c r="K13" s="14">
        <f t="shared" si="1"/>
        <v>1.0385604167765112</v>
      </c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">
      <c r="A16" s="24" t="s">
        <v>27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5">
      <c r="A17" s="2" t="s">
        <v>17</v>
      </c>
      <c r="B17" s="17"/>
      <c r="C17" s="2">
        <v>5</v>
      </c>
      <c r="D17" s="2">
        <v>7</v>
      </c>
      <c r="E17" s="2">
        <v>9</v>
      </c>
      <c r="F17" s="2">
        <v>11</v>
      </c>
      <c r="G17" s="2">
        <v>13</v>
      </c>
      <c r="H17" s="2">
        <v>15</v>
      </c>
      <c r="I17" s="2">
        <v>17</v>
      </c>
      <c r="J17" s="2">
        <v>19</v>
      </c>
      <c r="K17" s="2">
        <v>21</v>
      </c>
    </row>
    <row r="18" spans="1:11" ht="15">
      <c r="A18" s="3" t="s">
        <v>32</v>
      </c>
      <c r="B18" s="18"/>
      <c r="C18" s="17">
        <v>0.85557837097878164</v>
      </c>
      <c r="D18" s="17">
        <v>1.1978097193702943</v>
      </c>
      <c r="E18" s="17">
        <v>1.540041067761807</v>
      </c>
      <c r="F18" s="17">
        <v>1.8822724161533197</v>
      </c>
      <c r="G18" s="17">
        <v>2.2245037645448322</v>
      </c>
      <c r="H18" s="17">
        <v>2.5667351129363452</v>
      </c>
      <c r="I18" s="17">
        <v>2.9089664613278576</v>
      </c>
      <c r="J18" s="17">
        <v>3.2511978097193706</v>
      </c>
      <c r="K18" s="17">
        <v>3.593429158110883</v>
      </c>
    </row>
    <row r="19" spans="1:11" ht="15">
      <c r="A19" s="3"/>
      <c r="B19" s="20" t="s">
        <v>11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>
      <c r="A20" s="1" t="s">
        <v>9</v>
      </c>
      <c r="B20" s="3" t="s">
        <v>1</v>
      </c>
      <c r="C20" s="14">
        <v>8.429017892350682E-2</v>
      </c>
      <c r="D20" s="14">
        <v>0.14951682471436614</v>
      </c>
      <c r="E20" s="14">
        <v>0.19096468401908812</v>
      </c>
      <c r="F20" s="14">
        <v>0.12054803859348534</v>
      </c>
      <c r="G20" s="14">
        <v>0.30658175980636404</v>
      </c>
      <c r="H20" s="14">
        <v>1.4479524077601773</v>
      </c>
      <c r="I20" s="14">
        <v>0.49657577681140969</v>
      </c>
      <c r="J20" s="14">
        <v>0.46537111692346445</v>
      </c>
      <c r="K20" s="14">
        <v>1.4740393437450581</v>
      </c>
    </row>
    <row r="21" spans="1:11" ht="15">
      <c r="A21" s="1" t="s">
        <v>10</v>
      </c>
      <c r="B21" s="3" t="s">
        <v>2</v>
      </c>
      <c r="C21" s="14">
        <v>0</v>
      </c>
      <c r="D21" s="14">
        <v>0.15154610566038157</v>
      </c>
      <c r="E21" s="14">
        <v>9.2189847457490801E-2</v>
      </c>
      <c r="F21" s="14">
        <v>0.27714782704670465</v>
      </c>
      <c r="G21" s="14">
        <v>0.61407044427532598</v>
      </c>
      <c r="H21" s="14">
        <v>1.7119237388762705</v>
      </c>
      <c r="I21" s="14">
        <v>0.44720347572224822</v>
      </c>
      <c r="J21" s="14">
        <v>0.7248955387421584</v>
      </c>
      <c r="K21" s="14">
        <v>2.4401042957994594</v>
      </c>
    </row>
    <row r="22" spans="1:11" ht="15">
      <c r="A22" s="1" t="s">
        <v>10</v>
      </c>
      <c r="B22" s="3" t="s">
        <v>3</v>
      </c>
      <c r="C22" s="14">
        <v>7.0790579955288938E-2</v>
      </c>
      <c r="D22" s="14">
        <v>0.25402391223025922</v>
      </c>
      <c r="E22" s="14">
        <v>0</v>
      </c>
      <c r="F22" s="14">
        <v>0.28904062620731641</v>
      </c>
      <c r="G22" s="14">
        <v>0.55476699393532536</v>
      </c>
      <c r="H22" s="14">
        <v>0.57662145127217157</v>
      </c>
      <c r="I22" s="14">
        <v>0.55355659322128448</v>
      </c>
      <c r="J22" s="14">
        <v>0.36948559013556631</v>
      </c>
      <c r="K22" s="14">
        <v>2.4413454829672427</v>
      </c>
    </row>
    <row r="23" spans="1:11" ht="15">
      <c r="A23" s="1" t="s">
        <v>10</v>
      </c>
      <c r="B23" s="3" t="s">
        <v>4</v>
      </c>
      <c r="C23" s="14">
        <v>0.11907702060063619</v>
      </c>
      <c r="D23" s="14">
        <v>7.6429941994838657E-2</v>
      </c>
      <c r="E23" s="14">
        <v>0.17098710857807803</v>
      </c>
      <c r="F23" s="14">
        <v>0.12663159644175906</v>
      </c>
      <c r="G23" s="14">
        <v>0.43246608845412865</v>
      </c>
      <c r="H23" s="14">
        <v>0.40360953549055228</v>
      </c>
      <c r="I23" s="14">
        <v>1.1724882911618992</v>
      </c>
      <c r="J23" s="14">
        <v>0.87220051452933522</v>
      </c>
      <c r="K23" s="14">
        <v>2.2456413340068604</v>
      </c>
    </row>
    <row r="24" spans="1:11" ht="15">
      <c r="A24" s="1" t="s">
        <v>10</v>
      </c>
      <c r="B24" s="3" t="s">
        <v>5</v>
      </c>
      <c r="C24" s="14">
        <v>5.0017982717905016E-2</v>
      </c>
      <c r="D24" s="14">
        <v>0.1954983687532362</v>
      </c>
      <c r="E24" s="14">
        <v>0.12644958806669349</v>
      </c>
      <c r="F24" s="14">
        <v>0.19284835497131031</v>
      </c>
      <c r="G24" s="14">
        <v>0.44997949493305739</v>
      </c>
      <c r="H24" s="14">
        <v>0.39860713049450985</v>
      </c>
      <c r="I24" s="14">
        <v>0.82463739510213063</v>
      </c>
      <c r="J24" s="14">
        <v>0.6273134469884063</v>
      </c>
      <c r="K24" s="14">
        <v>0.96715963999331478</v>
      </c>
    </row>
    <row r="25" spans="1:11" ht="15">
      <c r="A25" s="1" t="s">
        <v>10</v>
      </c>
      <c r="B25" s="3" t="s">
        <v>6</v>
      </c>
      <c r="C25" s="14">
        <v>0.22854778771272144</v>
      </c>
      <c r="D25" s="14">
        <v>1.9227266130689001E-2</v>
      </c>
      <c r="E25" s="14">
        <v>0.23312228554302517</v>
      </c>
      <c r="F25" s="14">
        <v>0.38026087643748113</v>
      </c>
      <c r="G25" s="14">
        <v>0.33481245557738987</v>
      </c>
      <c r="H25" s="14">
        <v>0.31556397830815364</v>
      </c>
      <c r="I25" s="14">
        <v>0.58843472414322895</v>
      </c>
      <c r="J25" s="14">
        <v>0.77667379150945559</v>
      </c>
      <c r="K25" s="14">
        <v>2.4062409558175042</v>
      </c>
    </row>
    <row r="26" spans="1:11" ht="15">
      <c r="A26" s="1" t="s">
        <v>30</v>
      </c>
      <c r="B26" s="18"/>
      <c r="C26" s="21">
        <f>AVERAGE(C20:C25)</f>
        <v>9.2120591651676409E-2</v>
      </c>
      <c r="D26" s="21">
        <f t="shared" ref="D26:K26" si="2">AVERAGE(D20:D25)</f>
        <v>0.14104040324729514</v>
      </c>
      <c r="E26" s="21">
        <f t="shared" si="2"/>
        <v>0.13561891894406261</v>
      </c>
      <c r="F26" s="21">
        <f t="shared" si="2"/>
        <v>0.23107955328300947</v>
      </c>
      <c r="G26" s="21">
        <f t="shared" si="2"/>
        <v>0.44877953949693189</v>
      </c>
      <c r="H26" s="21">
        <f t="shared" si="2"/>
        <v>0.80904637370030574</v>
      </c>
      <c r="I26" s="21">
        <f t="shared" si="2"/>
        <v>0.68048270936036692</v>
      </c>
      <c r="J26" s="21">
        <f t="shared" si="2"/>
        <v>0.63932333313806444</v>
      </c>
      <c r="K26" s="21">
        <f t="shared" si="2"/>
        <v>1.9957551753882399</v>
      </c>
    </row>
    <row r="27" spans="1:11" ht="15">
      <c r="A27" s="1" t="s">
        <v>31</v>
      </c>
      <c r="B27" s="22"/>
      <c r="C27" s="14">
        <f>STDEV(C20:C25)</f>
        <v>7.7606889815925034E-2</v>
      </c>
      <c r="D27" s="14">
        <f t="shared" ref="D27:K27" si="3">STDEV(D20:D25)</f>
        <v>8.3577646402221456E-2</v>
      </c>
      <c r="E27" s="14">
        <f t="shared" si="3"/>
        <v>8.2684485972085428E-2</v>
      </c>
      <c r="F27" s="14">
        <f t="shared" si="3"/>
        <v>0.10229863630805956</v>
      </c>
      <c r="G27" s="14">
        <f t="shared" si="3"/>
        <v>0.1200255781446741</v>
      </c>
      <c r="H27" s="14">
        <f t="shared" si="3"/>
        <v>0.60889639154354935</v>
      </c>
      <c r="I27" s="14">
        <f t="shared" si="3"/>
        <v>0.27410731371935748</v>
      </c>
      <c r="J27" s="14">
        <f t="shared" si="3"/>
        <v>0.1916431845067828</v>
      </c>
      <c r="K27" s="14">
        <f t="shared" si="3"/>
        <v>0.62564122556683788</v>
      </c>
    </row>
  </sheetData>
  <mergeCells count="3">
    <mergeCell ref="A1:K1"/>
    <mergeCell ref="A2:K2"/>
    <mergeCell ref="A16:K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B1" workbookViewId="0">
      <selection sqref="A1:K1"/>
    </sheetView>
  </sheetViews>
  <sheetFormatPr baseColWidth="10" defaultRowHeight="14" x14ac:dyDescent="0"/>
  <cols>
    <col min="1" max="1" width="10.33203125" bestFit="1" customWidth="1"/>
    <col min="2" max="2" width="9.83203125" bestFit="1" customWidth="1"/>
    <col min="3" max="11" width="12.1640625" bestFit="1" customWidth="1"/>
  </cols>
  <sheetData>
    <row r="1" spans="1:11" ht="20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13" t="s">
        <v>17</v>
      </c>
      <c r="B2" s="14"/>
      <c r="C2" s="2">
        <v>5</v>
      </c>
      <c r="D2" s="2">
        <v>7</v>
      </c>
      <c r="E2" s="2">
        <v>9</v>
      </c>
      <c r="F2" s="2">
        <v>11</v>
      </c>
      <c r="G2" s="2">
        <v>13</v>
      </c>
      <c r="H2" s="2">
        <v>15</v>
      </c>
      <c r="I2" s="2">
        <v>17</v>
      </c>
      <c r="J2" s="2">
        <v>19</v>
      </c>
      <c r="K2" s="2">
        <v>21</v>
      </c>
    </row>
    <row r="3" spans="1:11" ht="15">
      <c r="A3" s="2"/>
      <c r="B3" s="1" t="s">
        <v>11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5" t="s">
        <v>24</v>
      </c>
      <c r="B4" s="1" t="s">
        <v>1</v>
      </c>
      <c r="C4" s="14">
        <v>0.50562252195324398</v>
      </c>
      <c r="D4" s="14">
        <v>0.40732491075860278</v>
      </c>
      <c r="E4" s="14">
        <v>0.70973768981422558</v>
      </c>
      <c r="F4" s="14">
        <v>0.77550755265315963</v>
      </c>
      <c r="G4" s="14">
        <v>1.4823803743876196</v>
      </c>
      <c r="H4" s="14">
        <v>2.4721215167030346</v>
      </c>
      <c r="I4" s="14">
        <v>1.7133149689838598</v>
      </c>
      <c r="J4" s="14">
        <v>2.5504539934475576</v>
      </c>
      <c r="K4" s="14">
        <v>6.9559473759210775</v>
      </c>
    </row>
    <row r="5" spans="1:11" ht="15">
      <c r="A5" s="1"/>
      <c r="B5" s="1" t="s">
        <v>2</v>
      </c>
      <c r="C5" s="14">
        <v>0.17955399123484569</v>
      </c>
      <c r="D5" s="14">
        <v>0.77275662741160112</v>
      </c>
      <c r="E5" s="14">
        <v>0.59307412891486477</v>
      </c>
      <c r="F5" s="14">
        <v>1.3400617827939061</v>
      </c>
      <c r="G5" s="14">
        <v>2.2822488919448638</v>
      </c>
      <c r="H5" s="14">
        <v>3.0010523404051166</v>
      </c>
      <c r="I5" s="14">
        <v>1.5906096751479164</v>
      </c>
      <c r="J5" s="14">
        <v>2.2600293717817417</v>
      </c>
      <c r="K5" s="14">
        <v>10.306466213738799</v>
      </c>
    </row>
    <row r="6" spans="1:11" ht="15">
      <c r="A6" s="1"/>
      <c r="B6" s="1" t="s">
        <v>3</v>
      </c>
      <c r="C6" s="14">
        <v>0.2795388041666772</v>
      </c>
      <c r="D6" s="14">
        <v>0.93209964443321636</v>
      </c>
      <c r="E6" s="14">
        <v>0.2875551728954947</v>
      </c>
      <c r="F6" s="14">
        <v>1.2128115208698893</v>
      </c>
      <c r="G6" s="14">
        <v>1.7958877537710953</v>
      </c>
      <c r="H6" s="14">
        <v>1.8532559751967073</v>
      </c>
      <c r="I6" s="14">
        <v>1.4381372075042331</v>
      </c>
      <c r="J6" s="14">
        <v>2.59952075219342</v>
      </c>
      <c r="K6" s="14">
        <v>7.6592775728989029</v>
      </c>
    </row>
    <row r="7" spans="1:11" ht="15">
      <c r="A7" s="1"/>
      <c r="B7" s="1" t="s">
        <v>4</v>
      </c>
      <c r="C7" s="14">
        <v>0.4672904774911793</v>
      </c>
      <c r="D7" s="14">
        <v>1.1724380175957221</v>
      </c>
      <c r="E7" s="14">
        <v>0.96337303955369458</v>
      </c>
      <c r="F7" s="14">
        <v>0.81464419156810952</v>
      </c>
      <c r="G7" s="14">
        <v>1.8146232982712356</v>
      </c>
      <c r="H7" s="14">
        <v>1.4632633963503343</v>
      </c>
      <c r="I7" s="14">
        <v>2.6089381975392163</v>
      </c>
      <c r="J7" s="14">
        <v>2.6097695782994128</v>
      </c>
      <c r="K7" s="14">
        <v>8.1139325490304124</v>
      </c>
    </row>
    <row r="8" spans="1:11" ht="15">
      <c r="A8" s="1"/>
      <c r="B8" s="1" t="s">
        <v>5</v>
      </c>
      <c r="C8" s="14">
        <v>0.30790031716754607</v>
      </c>
      <c r="D8" s="14">
        <v>0.87945245196170174</v>
      </c>
      <c r="E8" s="14">
        <v>0.93471277674592157</v>
      </c>
      <c r="F8" s="14">
        <v>0.77837266259705329</v>
      </c>
      <c r="G8" s="14">
        <v>1.4207171628388944</v>
      </c>
      <c r="H8" s="14">
        <v>1.8175322872983559</v>
      </c>
      <c r="I8" s="14">
        <v>2.7993003434917818</v>
      </c>
      <c r="J8" s="14">
        <v>3.1095549666599451</v>
      </c>
      <c r="K8" s="14">
        <v>7.3671287437444999</v>
      </c>
    </row>
    <row r="9" spans="1:11" ht="15">
      <c r="A9" s="1"/>
      <c r="B9" s="1" t="s">
        <v>6</v>
      </c>
      <c r="C9" s="14">
        <v>0.92246236727859166</v>
      </c>
      <c r="D9" s="14">
        <v>0.99809750924773621</v>
      </c>
      <c r="E9" s="14">
        <v>0.7298265841915752</v>
      </c>
      <c r="F9" s="14">
        <v>1.5753155961277892</v>
      </c>
      <c r="G9" s="14">
        <v>1.262195357648223</v>
      </c>
      <c r="H9" s="14">
        <v>1.398416654865573</v>
      </c>
      <c r="I9" s="14">
        <v>1.20721925559712</v>
      </c>
      <c r="J9" s="14">
        <v>2.316791825305661</v>
      </c>
      <c r="K9" s="14">
        <v>9.6639819316305058</v>
      </c>
    </row>
    <row r="10" spans="1:11" ht="15">
      <c r="A10" s="16"/>
      <c r="B10" s="16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">
      <c r="A11" s="16" t="s">
        <v>22</v>
      </c>
      <c r="B11" s="1" t="s">
        <v>1</v>
      </c>
      <c r="C11" s="14">
        <v>83.329425556858155</v>
      </c>
      <c r="D11" s="14">
        <v>63.292982882901597</v>
      </c>
      <c r="E11" s="14">
        <v>73.093625044898872</v>
      </c>
      <c r="F11" s="14">
        <v>84.455594509548305</v>
      </c>
      <c r="G11" s="14">
        <v>79.318279902820834</v>
      </c>
      <c r="H11" s="14">
        <v>41.428752673483018</v>
      </c>
      <c r="I11" s="14">
        <v>71.016667349499613</v>
      </c>
      <c r="J11" s="14">
        <v>81.753400840828249</v>
      </c>
      <c r="K11" s="14">
        <v>78.808934799483424</v>
      </c>
    </row>
    <row r="12" spans="1:11" ht="15">
      <c r="A12" s="16"/>
      <c r="B12" s="1" t="s">
        <v>2</v>
      </c>
      <c r="C12" s="14">
        <v>100</v>
      </c>
      <c r="D12" s="14">
        <v>80.388896026942518</v>
      </c>
      <c r="E12" s="14">
        <v>84.455594509548305</v>
      </c>
      <c r="F12" s="14">
        <v>79.318279902820834</v>
      </c>
      <c r="G12" s="14">
        <v>73.093625044898857</v>
      </c>
      <c r="H12" s="14">
        <v>42.955885313044043</v>
      </c>
      <c r="I12" s="14">
        <v>71.884775837248611</v>
      </c>
      <c r="J12" s="14">
        <v>67.925393015106167</v>
      </c>
      <c r="K12" s="14">
        <v>76.324530200790505</v>
      </c>
    </row>
    <row r="13" spans="1:11" ht="15">
      <c r="A13" s="16"/>
      <c r="B13" s="1" t="s">
        <v>3</v>
      </c>
      <c r="C13" s="14">
        <v>74.675938045052419</v>
      </c>
      <c r="D13" s="14">
        <v>72.747129156483695</v>
      </c>
      <c r="E13" s="14">
        <v>100</v>
      </c>
      <c r="F13" s="14">
        <v>76.167720933257456</v>
      </c>
      <c r="G13" s="14">
        <v>69.109038537046771</v>
      </c>
      <c r="H13" s="14">
        <v>68.886033068855042</v>
      </c>
      <c r="I13" s="14">
        <v>61.508777442596326</v>
      </c>
      <c r="J13" s="14">
        <v>85.786395826084387</v>
      </c>
      <c r="K13" s="14">
        <v>68.125642924790412</v>
      </c>
    </row>
    <row r="14" spans="1:11" ht="15">
      <c r="A14" s="16"/>
      <c r="B14" s="1" t="s">
        <v>4</v>
      </c>
      <c r="C14" s="14">
        <v>74.5175589196799</v>
      </c>
      <c r="D14" s="14">
        <v>93.481110229471156</v>
      </c>
      <c r="E14" s="14">
        <v>82.251204719483127</v>
      </c>
      <c r="F14" s="14">
        <v>84.455594509548305</v>
      </c>
      <c r="G14" s="14">
        <v>76.167720933257471</v>
      </c>
      <c r="H14" s="14">
        <v>72.417164503859425</v>
      </c>
      <c r="I14" s="14">
        <v>55.058793946602293</v>
      </c>
      <c r="J14" s="14">
        <v>66.579405255475407</v>
      </c>
      <c r="K14" s="14">
        <v>72.323638131854977</v>
      </c>
    </row>
    <row r="15" spans="1:11" ht="15">
      <c r="A15" s="16"/>
      <c r="B15" s="1" t="s">
        <v>5</v>
      </c>
      <c r="C15" s="14">
        <v>83.755137643886414</v>
      </c>
      <c r="D15" s="14">
        <v>77.77044474466372</v>
      </c>
      <c r="E15" s="14">
        <v>86.471824156837684</v>
      </c>
      <c r="F15" s="14">
        <v>75.224161351213354</v>
      </c>
      <c r="G15" s="14">
        <v>68.327299289191188</v>
      </c>
      <c r="H15" s="14">
        <v>78.068773067739357</v>
      </c>
      <c r="I15" s="14">
        <v>70.541303400352632</v>
      </c>
      <c r="J15" s="14">
        <v>79.826262802415741</v>
      </c>
      <c r="K15" s="14">
        <v>86.871959570211942</v>
      </c>
    </row>
    <row r="16" spans="1:11" ht="15">
      <c r="A16" s="16"/>
      <c r="B16" s="1" t="s">
        <v>6</v>
      </c>
      <c r="C16" s="14">
        <v>75.224161351213354</v>
      </c>
      <c r="D16" s="14">
        <v>98.073608444812109</v>
      </c>
      <c r="E16" s="14">
        <v>68.05785229086257</v>
      </c>
      <c r="F16" s="14">
        <v>75.861289168203314</v>
      </c>
      <c r="G16" s="14">
        <v>73.473800743394676</v>
      </c>
      <c r="H16" s="14">
        <v>77.434194793790681</v>
      </c>
      <c r="I16" s="14">
        <v>51.257013055828473</v>
      </c>
      <c r="J16" s="14">
        <v>66.476323723777526</v>
      </c>
      <c r="K16" s="14">
        <v>75.100936934269242</v>
      </c>
    </row>
    <row r="17" spans="1:11" ht="15">
      <c r="A17" s="16"/>
      <c r="B17" s="1" t="s">
        <v>7</v>
      </c>
      <c r="C17" s="14">
        <v>81.917036919448378</v>
      </c>
      <c r="D17" s="14">
        <v>80.959028580879135</v>
      </c>
      <c r="E17" s="14">
        <v>82.388350120271753</v>
      </c>
      <c r="F17" s="14">
        <v>79.24710672909859</v>
      </c>
      <c r="G17" s="14">
        <v>73.248294075101626</v>
      </c>
      <c r="H17" s="14">
        <v>63.531800570128588</v>
      </c>
      <c r="I17" s="14">
        <v>63.544555172021319</v>
      </c>
      <c r="J17" s="14">
        <v>74.72453024394791</v>
      </c>
      <c r="K17" s="14">
        <v>76.259273760233427</v>
      </c>
    </row>
    <row r="18" spans="1:11" ht="15">
      <c r="A18" s="16"/>
      <c r="B18" s="1" t="s">
        <v>8</v>
      </c>
      <c r="C18" s="14">
        <v>9.8422292257249122</v>
      </c>
      <c r="D18" s="14">
        <v>12.959382342550004</v>
      </c>
      <c r="E18" s="14">
        <v>11.161472682266137</v>
      </c>
      <c r="F18" s="14">
        <v>4.2753297530737635</v>
      </c>
      <c r="G18" s="14">
        <v>4.1663457126709424</v>
      </c>
      <c r="H18" s="14">
        <v>16.87679263023518</v>
      </c>
      <c r="I18" s="14">
        <v>8.9608309068281056</v>
      </c>
      <c r="J18" s="14">
        <v>8.6994460289942772</v>
      </c>
      <c r="K18" s="14">
        <v>6.3580036566274307</v>
      </c>
    </row>
    <row r="19" spans="1:11" ht="15">
      <c r="A19" s="16"/>
      <c r="B19" s="16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>
      <c r="A20" s="16" t="s">
        <v>23</v>
      </c>
      <c r="B20" s="1" t="s">
        <v>1</v>
      </c>
      <c r="C20" s="14">
        <v>16.670574443141859</v>
      </c>
      <c r="D20" s="14">
        <v>36.70701711709841</v>
      </c>
      <c r="E20" s="14">
        <v>26.906374955101125</v>
      </c>
      <c r="F20" s="14">
        <v>15.544405490451698</v>
      </c>
      <c r="G20" s="14">
        <v>20.681720097179163</v>
      </c>
      <c r="H20" s="14">
        <v>58.571247326516982</v>
      </c>
      <c r="I20" s="14">
        <v>28.983332650500394</v>
      </c>
      <c r="J20" s="14">
        <v>18.246599159171755</v>
      </c>
      <c r="K20" s="14">
        <v>21.191065200516586</v>
      </c>
    </row>
    <row r="21" spans="1:11" ht="15">
      <c r="A21" s="16"/>
      <c r="B21" s="1" t="s">
        <v>2</v>
      </c>
      <c r="C21" s="14">
        <v>0</v>
      </c>
      <c r="D21" s="14">
        <v>19.611103973057489</v>
      </c>
      <c r="E21" s="14">
        <v>15.544405490451693</v>
      </c>
      <c r="F21" s="14">
        <v>20.681720097179163</v>
      </c>
      <c r="G21" s="14">
        <v>26.906374955101136</v>
      </c>
      <c r="H21" s="14">
        <v>57.04411468695595</v>
      </c>
      <c r="I21" s="14">
        <v>28.115224162751378</v>
      </c>
      <c r="J21" s="14">
        <v>32.074606984893819</v>
      </c>
      <c r="K21" s="14">
        <v>23.675469799209491</v>
      </c>
    </row>
    <row r="22" spans="1:11" ht="15">
      <c r="A22" s="16"/>
      <c r="B22" s="1" t="s">
        <v>3</v>
      </c>
      <c r="C22" s="14">
        <v>25.324061954947584</v>
      </c>
      <c r="D22" s="14">
        <v>27.252870843516309</v>
      </c>
      <c r="E22" s="14">
        <v>0</v>
      </c>
      <c r="F22" s="14">
        <v>23.832279066742537</v>
      </c>
      <c r="G22" s="14">
        <v>30.890961462953225</v>
      </c>
      <c r="H22" s="14">
        <v>31.113966931144958</v>
      </c>
      <c r="I22" s="14">
        <v>38.49122255740366</v>
      </c>
      <c r="J22" s="14">
        <v>14.213604173915606</v>
      </c>
      <c r="K22" s="14">
        <v>31.874357075209591</v>
      </c>
    </row>
    <row r="23" spans="1:11" ht="15">
      <c r="A23" s="16"/>
      <c r="B23" s="1" t="s">
        <v>4</v>
      </c>
      <c r="C23" s="14">
        <v>25.48244108032009</v>
      </c>
      <c r="D23" s="14">
        <v>6.5188897705288404</v>
      </c>
      <c r="E23" s="14">
        <v>17.748795280516866</v>
      </c>
      <c r="F23" s="14">
        <v>15.544405490451696</v>
      </c>
      <c r="G23" s="14">
        <v>23.832279066742537</v>
      </c>
      <c r="H23" s="14">
        <v>27.582835496140586</v>
      </c>
      <c r="I23" s="14">
        <v>44.9412060533977</v>
      </c>
      <c r="J23" s="14">
        <v>33.420594744524593</v>
      </c>
      <c r="K23" s="14">
        <v>27.676361868145023</v>
      </c>
    </row>
    <row r="24" spans="1:11" ht="15">
      <c r="A24" s="16"/>
      <c r="B24" s="1" t="s">
        <v>5</v>
      </c>
      <c r="C24" s="14">
        <v>16.244862356113583</v>
      </c>
      <c r="D24" s="14">
        <v>22.229555255336276</v>
      </c>
      <c r="E24" s="14">
        <v>13.528175843162318</v>
      </c>
      <c r="F24" s="14">
        <v>24.775838648786632</v>
      </c>
      <c r="G24" s="14">
        <v>31.672700710808822</v>
      </c>
      <c r="H24" s="14">
        <v>21.931226932260639</v>
      </c>
      <c r="I24" s="14">
        <v>29.458696599647364</v>
      </c>
      <c r="J24" s="14">
        <v>20.173737197584263</v>
      </c>
      <c r="K24" s="14">
        <v>13.128040429788054</v>
      </c>
    </row>
    <row r="25" spans="1:11" ht="15">
      <c r="A25" s="16"/>
      <c r="B25" s="1" t="s">
        <v>6</v>
      </c>
      <c r="C25" s="14">
        <v>24.775838648786635</v>
      </c>
      <c r="D25" s="14">
        <v>1.9263915551878841</v>
      </c>
      <c r="E25" s="14">
        <v>31.942147709137426</v>
      </c>
      <c r="F25" s="14">
        <v>24.138710831796683</v>
      </c>
      <c r="G25" s="14">
        <v>26.526199256605327</v>
      </c>
      <c r="H25" s="14">
        <v>22.565805206209316</v>
      </c>
      <c r="I25" s="14">
        <v>48.742986944171534</v>
      </c>
      <c r="J25" s="14">
        <v>33.523676276222481</v>
      </c>
      <c r="K25" s="14">
        <v>24.899063065730747</v>
      </c>
    </row>
    <row r="26" spans="1:11" ht="15">
      <c r="A26" s="16"/>
      <c r="B26" s="1" t="s">
        <v>7</v>
      </c>
      <c r="C26" s="14">
        <v>18.082963080551625</v>
      </c>
      <c r="D26" s="14">
        <v>19.040971419120869</v>
      </c>
      <c r="E26" s="14">
        <v>17.611649879728237</v>
      </c>
      <c r="F26" s="14">
        <v>20.752893270901403</v>
      </c>
      <c r="G26" s="14">
        <v>26.751705924898371</v>
      </c>
      <c r="H26" s="14">
        <v>36.468199429871405</v>
      </c>
      <c r="I26" s="14">
        <v>36.455444827978674</v>
      </c>
      <c r="J26" s="14">
        <v>25.275469756052086</v>
      </c>
      <c r="K26" s="14">
        <v>23.740726239766584</v>
      </c>
    </row>
    <row r="27" spans="1:11" ht="15">
      <c r="A27" s="16"/>
      <c r="B27" s="1" t="s">
        <v>8</v>
      </c>
      <c r="C27" s="14">
        <v>9.84222922572493</v>
      </c>
      <c r="D27" s="14">
        <v>12.959382342550086</v>
      </c>
      <c r="E27" s="14">
        <v>11.161472682266078</v>
      </c>
      <c r="F27" s="14">
        <v>4.27532975307376</v>
      </c>
      <c r="G27" s="14">
        <v>4.1663457126709407</v>
      </c>
      <c r="H27" s="14">
        <v>16.876792630235176</v>
      </c>
      <c r="I27" s="14">
        <v>8.9608309068280345</v>
      </c>
      <c r="J27" s="14">
        <v>8.6994460289942346</v>
      </c>
      <c r="K27" s="14">
        <v>6.3580036566274334</v>
      </c>
    </row>
  </sheetData>
  <mergeCells count="1">
    <mergeCell ref="A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D1" workbookViewId="0">
      <selection activeCell="H19" sqref="H19"/>
    </sheetView>
  </sheetViews>
  <sheetFormatPr baseColWidth="10" defaultRowHeight="14" x14ac:dyDescent="0"/>
  <cols>
    <col min="1" max="1" width="13.5" bestFit="1" customWidth="1"/>
    <col min="2" max="2" width="12.1640625" bestFit="1" customWidth="1"/>
  </cols>
  <sheetData>
    <row r="1" spans="1:8" ht="31" customHeight="1" thickBot="1">
      <c r="A1" s="182" t="s">
        <v>94</v>
      </c>
      <c r="B1" s="182"/>
      <c r="C1" s="182"/>
      <c r="D1" s="182"/>
      <c r="E1" s="182"/>
      <c r="F1" s="182"/>
      <c r="G1" s="182"/>
      <c r="H1" s="182"/>
    </row>
    <row r="2" spans="1:8" ht="16" thickTop="1">
      <c r="A2" s="183" t="s">
        <v>17</v>
      </c>
      <c r="B2" s="169">
        <v>4</v>
      </c>
      <c r="C2" s="170">
        <v>5</v>
      </c>
      <c r="D2" s="170">
        <v>8</v>
      </c>
      <c r="E2" s="170">
        <v>10</v>
      </c>
      <c r="F2" s="170">
        <v>12</v>
      </c>
      <c r="G2" s="170">
        <v>14</v>
      </c>
      <c r="H2" s="170">
        <v>16</v>
      </c>
    </row>
    <row r="3" spans="1:8" ht="16" thickBot="1">
      <c r="A3" s="184" t="s">
        <v>32</v>
      </c>
      <c r="B3" s="172">
        <v>0.68446269678302529</v>
      </c>
      <c r="C3" s="173">
        <v>0.68446269678302529</v>
      </c>
      <c r="D3" s="173">
        <v>1.3689253935660506</v>
      </c>
      <c r="E3" s="173">
        <v>1.7111567419575633</v>
      </c>
      <c r="F3" s="173">
        <v>2.0533880903490758</v>
      </c>
      <c r="G3" s="173">
        <v>2.3956194387405887</v>
      </c>
      <c r="H3" s="173">
        <v>2.7378507871321012</v>
      </c>
    </row>
    <row r="4" spans="1:8" ht="17" thickTop="1" thickBot="1">
      <c r="A4" s="185" t="s">
        <v>38</v>
      </c>
      <c r="B4" s="175"/>
      <c r="C4" s="176"/>
      <c r="D4" s="176"/>
      <c r="E4" s="176"/>
      <c r="F4" s="176"/>
      <c r="G4" s="176"/>
      <c r="H4" s="176"/>
    </row>
    <row r="5" spans="1:8" ht="16" thickTop="1">
      <c r="A5" s="186" t="s">
        <v>1</v>
      </c>
      <c r="B5" s="49">
        <v>12.061349536387235</v>
      </c>
      <c r="C5" s="52">
        <v>12.165727890509343</v>
      </c>
      <c r="D5" s="52">
        <v>4.8612352365018081</v>
      </c>
      <c r="E5" s="52">
        <v>8.7221346734158143</v>
      </c>
      <c r="F5" s="52">
        <v>10.495163396795915</v>
      </c>
      <c r="G5" s="52">
        <v>13.813758876321076</v>
      </c>
      <c r="H5" s="52">
        <v>12.714366953624074</v>
      </c>
    </row>
    <row r="6" spans="1:8" ht="15">
      <c r="A6" s="187" t="s">
        <v>2</v>
      </c>
      <c r="B6" s="54">
        <v>14.491370852989951</v>
      </c>
      <c r="C6" s="57">
        <v>13.356059905762569</v>
      </c>
      <c r="D6" s="57">
        <v>12.826246693616365</v>
      </c>
      <c r="E6" s="57">
        <v>9.5785664032361666</v>
      </c>
      <c r="F6" s="57">
        <v>7.3636992708440783</v>
      </c>
      <c r="G6" s="57">
        <v>4.7588010081173264</v>
      </c>
      <c r="H6" s="57">
        <v>8.7504213875334464</v>
      </c>
    </row>
    <row r="7" spans="1:8" ht="15">
      <c r="A7" s="187" t="s">
        <v>3</v>
      </c>
      <c r="B7" s="54">
        <v>18.311722613877151</v>
      </c>
      <c r="C7" s="57">
        <v>20.127593307791724</v>
      </c>
      <c r="D7" s="57">
        <v>17.770747139370805</v>
      </c>
      <c r="E7" s="57">
        <v>16.37747525055455</v>
      </c>
      <c r="F7" s="57">
        <v>19.070637923871836</v>
      </c>
      <c r="G7" s="57">
        <v>16.936469438246441</v>
      </c>
      <c r="H7" s="57">
        <v>7.5521671234794319</v>
      </c>
    </row>
    <row r="8" spans="1:8" ht="15">
      <c r="A8" s="188"/>
      <c r="B8" s="54"/>
      <c r="C8" s="57"/>
      <c r="D8" s="57"/>
      <c r="E8" s="57"/>
      <c r="F8" s="57"/>
      <c r="G8" s="57"/>
      <c r="H8" s="57"/>
    </row>
    <row r="9" spans="1:8" ht="15">
      <c r="A9" s="187" t="s">
        <v>30</v>
      </c>
      <c r="B9" s="54">
        <f>AVERAGE(B5:B7)</f>
        <v>14.954814334418112</v>
      </c>
      <c r="C9" s="57">
        <f t="shared" ref="C9:H9" si="0">AVERAGE(C5:C7)</f>
        <v>15.216460368021211</v>
      </c>
      <c r="D9" s="57">
        <f t="shared" si="0"/>
        <v>11.81940968982966</v>
      </c>
      <c r="E9" s="57">
        <f t="shared" si="0"/>
        <v>11.559392109068844</v>
      </c>
      <c r="F9" s="57">
        <f t="shared" si="0"/>
        <v>12.309833530503942</v>
      </c>
      <c r="G9" s="57">
        <f t="shared" si="0"/>
        <v>11.836343107561612</v>
      </c>
      <c r="H9" s="57">
        <f t="shared" si="0"/>
        <v>9.6723184882123174</v>
      </c>
    </row>
    <row r="10" spans="1:8" ht="15">
      <c r="A10" s="187" t="s">
        <v>75</v>
      </c>
      <c r="B10" s="54">
        <f>STDEV(B5:B7)</f>
        <v>3.1508531856167696</v>
      </c>
      <c r="C10" s="57">
        <f t="shared" ref="C10:H10" si="1">STDEV(C5:C7)</f>
        <v>4.2946062265018421</v>
      </c>
      <c r="D10" s="57">
        <f t="shared" si="1"/>
        <v>6.5133835259966633</v>
      </c>
      <c r="E10" s="57">
        <f t="shared" si="1"/>
        <v>4.1944979074571442</v>
      </c>
      <c r="F10" s="57">
        <f t="shared" si="1"/>
        <v>6.0607651271986986</v>
      </c>
      <c r="G10" s="57">
        <f t="shared" si="1"/>
        <v>6.3250716944904921</v>
      </c>
      <c r="H10" s="57">
        <f t="shared" si="1"/>
        <v>2.7017582182287163</v>
      </c>
    </row>
    <row r="15" spans="1:8" ht="38" customHeight="1">
      <c r="A15" s="189" t="s">
        <v>95</v>
      </c>
      <c r="B15" s="189"/>
      <c r="C15" s="189"/>
      <c r="D15" s="189"/>
      <c r="E15" s="190"/>
      <c r="F15" s="190"/>
      <c r="G15" s="190"/>
      <c r="H15" s="190"/>
    </row>
    <row r="16" spans="1:8" ht="15">
      <c r="A16" s="191" t="s">
        <v>17</v>
      </c>
      <c r="B16" s="16">
        <v>4</v>
      </c>
      <c r="C16" s="16">
        <v>10</v>
      </c>
      <c r="D16" s="16">
        <v>16</v>
      </c>
    </row>
    <row r="17" spans="1:4" ht="15">
      <c r="A17" s="192" t="s">
        <v>32</v>
      </c>
      <c r="B17" s="16">
        <v>0.68446269678302529</v>
      </c>
      <c r="C17" s="16">
        <v>1.7111567419575633</v>
      </c>
      <c r="D17" s="16">
        <v>2.7378507871321012</v>
      </c>
    </row>
    <row r="18" spans="1:4" ht="15">
      <c r="A18" s="192" t="s">
        <v>38</v>
      </c>
      <c r="B18" s="16"/>
      <c r="C18" s="16"/>
      <c r="D18" s="16"/>
    </row>
    <row r="19" spans="1:4" ht="15">
      <c r="A19" s="192" t="s">
        <v>1</v>
      </c>
      <c r="B19" s="57">
        <v>9.761161257019964</v>
      </c>
      <c r="C19" s="57">
        <v>6.6055594946461733</v>
      </c>
      <c r="D19" s="57">
        <v>6.1295190989943977</v>
      </c>
    </row>
    <row r="20" spans="1:4" ht="15">
      <c r="A20" s="192" t="s">
        <v>2</v>
      </c>
      <c r="B20" s="57">
        <v>7.9484730243100232</v>
      </c>
      <c r="C20" s="57">
        <v>3.6536029904578964</v>
      </c>
      <c r="D20" s="57">
        <v>7.4037799942054425</v>
      </c>
    </row>
    <row r="21" spans="1:4" ht="15">
      <c r="A21" s="192" t="s">
        <v>3</v>
      </c>
      <c r="B21" s="57">
        <v>12.066617836898528</v>
      </c>
      <c r="C21" s="57">
        <v>10.899157173601838</v>
      </c>
      <c r="D21" s="57">
        <v>13.146512488730359</v>
      </c>
    </row>
    <row r="22" spans="1:4" ht="15">
      <c r="A22" s="193"/>
      <c r="B22" s="57"/>
      <c r="C22" s="57"/>
      <c r="D22" s="57"/>
    </row>
    <row r="23" spans="1:4" ht="15">
      <c r="A23" s="192" t="s">
        <v>30</v>
      </c>
      <c r="B23" s="57">
        <f>AVERAGE(B19:B21)</f>
        <v>9.925417372742837</v>
      </c>
      <c r="C23" s="57">
        <f t="shared" ref="C23:D23" si="2">AVERAGE(C19:C21)</f>
        <v>7.0527732195686355</v>
      </c>
      <c r="D23" s="57">
        <f t="shared" si="2"/>
        <v>8.893270527310067</v>
      </c>
    </row>
    <row r="24" spans="1:4" ht="15">
      <c r="A24" s="192" t="s">
        <v>75</v>
      </c>
      <c r="B24" s="57">
        <f>STDEV(B19:B21)</f>
        <v>2.0639801908028761</v>
      </c>
      <c r="C24" s="57">
        <f t="shared" ref="C24:D24" si="3">STDEV(C19:C21)</f>
        <v>3.6434206375380187</v>
      </c>
      <c r="D24" s="57">
        <f t="shared" si="3"/>
        <v>3.7381125710785863</v>
      </c>
    </row>
  </sheetData>
  <mergeCells count="2">
    <mergeCell ref="A1:H1"/>
    <mergeCell ref="A15:D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Figure 2</vt:lpstr>
      <vt:lpstr>Figure 3</vt:lpstr>
      <vt:lpstr>Figure 4B</vt:lpstr>
      <vt:lpstr>Figure 5</vt:lpstr>
      <vt:lpstr>Figure 6</vt:lpstr>
      <vt:lpstr>S5_Fig</vt:lpstr>
      <vt:lpstr>S6_Fig</vt:lpstr>
      <vt:lpstr>S8_Fig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Weini</dc:creator>
  <cp:lastModifiedBy>S F</cp:lastModifiedBy>
  <dcterms:created xsi:type="dcterms:W3CDTF">2017-11-29T09:01:04Z</dcterms:created>
  <dcterms:modified xsi:type="dcterms:W3CDTF">2017-12-03T11:42:36Z</dcterms:modified>
</cp:coreProperties>
</file>