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 準備發表之文章-Manuscripts_2017\2017_PLoS Biology_RPIA\Supporting Data_Upload to PLoS Biology\"/>
    </mc:Choice>
  </mc:AlternateContent>
  <bookViews>
    <workbookView xWindow="360" yWindow="90" windowWidth="16155" windowHeight="7155"/>
  </bookViews>
  <sheets>
    <sheet name="5C" sheetId="14" r:id="rId1"/>
    <sheet name="5D" sheetId="15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2" i="15" l="1"/>
  <c r="N2" i="15"/>
  <c r="F3" i="15"/>
  <c r="G4" i="15" s="1"/>
  <c r="N3" i="15"/>
  <c r="F4" i="15"/>
  <c r="H4" i="15"/>
  <c r="N4" i="15"/>
  <c r="O4" i="15"/>
  <c r="P4" i="15"/>
  <c r="F5" i="15"/>
  <c r="G7" i="15" s="1"/>
  <c r="N5" i="15"/>
  <c r="V5" i="15"/>
  <c r="W5" i="15"/>
  <c r="X5" i="15"/>
  <c r="Y5" i="15"/>
  <c r="Z5" i="15"/>
  <c r="AA5" i="15"/>
  <c r="AB5" i="15"/>
  <c r="F6" i="15"/>
  <c r="N6" i="15"/>
  <c r="V6" i="15"/>
  <c r="W6" i="15"/>
  <c r="X6" i="15"/>
  <c r="Y6" i="15"/>
  <c r="Z6" i="15"/>
  <c r="AA6" i="15"/>
  <c r="AB6" i="15"/>
  <c r="F7" i="15"/>
  <c r="H7" i="15"/>
  <c r="N7" i="15"/>
  <c r="O7" i="15"/>
  <c r="Q7" i="15" s="1"/>
  <c r="P7" i="15"/>
  <c r="W7" i="15"/>
  <c r="X7" i="15"/>
  <c r="Y7" i="15"/>
  <c r="Z7" i="15"/>
  <c r="AA7" i="15"/>
  <c r="AB7" i="15"/>
  <c r="F8" i="15"/>
  <c r="G10" i="15" s="1"/>
  <c r="N8" i="15"/>
  <c r="F9" i="15"/>
  <c r="N9" i="15"/>
  <c r="O10" i="15" s="1"/>
  <c r="F10" i="15"/>
  <c r="H10" i="15"/>
  <c r="N10" i="15"/>
  <c r="F11" i="15"/>
  <c r="H13" i="15" s="1"/>
  <c r="N11" i="15"/>
  <c r="O13" i="15" s="1"/>
  <c r="Q13" i="15" s="1"/>
  <c r="F12" i="15"/>
  <c r="N12" i="15"/>
  <c r="F13" i="15"/>
  <c r="N13" i="15"/>
  <c r="F14" i="15"/>
  <c r="G16" i="15" s="1"/>
  <c r="N14" i="15"/>
  <c r="F15" i="15"/>
  <c r="N15" i="15"/>
  <c r="O16" i="15" s="1"/>
  <c r="F16" i="15"/>
  <c r="H16" i="15"/>
  <c r="N16" i="15"/>
  <c r="F17" i="15"/>
  <c r="H19" i="15" s="1"/>
  <c r="N17" i="15"/>
  <c r="O19" i="15" s="1"/>
  <c r="F18" i="15"/>
  <c r="N18" i="15"/>
  <c r="F19" i="15"/>
  <c r="N19" i="15"/>
  <c r="F21" i="15"/>
  <c r="F22" i="15"/>
  <c r="G23" i="15" s="1"/>
  <c r="F23" i="15"/>
  <c r="F24" i="15"/>
  <c r="G26" i="15" s="1"/>
  <c r="I26" i="15" s="1"/>
  <c r="F25" i="15"/>
  <c r="F26" i="15"/>
  <c r="H26" i="15"/>
  <c r="F27" i="15"/>
  <c r="F28" i="15"/>
  <c r="G29" i="15" s="1"/>
  <c r="F29" i="15"/>
  <c r="F30" i="15"/>
  <c r="G32" i="15" s="1"/>
  <c r="I32" i="15" s="1"/>
  <c r="F31" i="15"/>
  <c r="F32" i="15"/>
  <c r="H32" i="15"/>
  <c r="F33" i="15"/>
  <c r="F34" i="15"/>
  <c r="G35" i="15" s="1"/>
  <c r="F35" i="15"/>
  <c r="F36" i="15"/>
  <c r="G38" i="15" s="1"/>
  <c r="F37" i="15"/>
  <c r="F38" i="15"/>
  <c r="H38" i="15"/>
  <c r="F40" i="15"/>
  <c r="F41" i="15"/>
  <c r="G42" i="15" s="1"/>
  <c r="F42" i="15"/>
  <c r="F43" i="15"/>
  <c r="G45" i="15" s="1"/>
  <c r="F44" i="15"/>
  <c r="F45" i="15"/>
  <c r="H45" i="15"/>
  <c r="F46" i="15"/>
  <c r="F47" i="15"/>
  <c r="G48" i="15" s="1"/>
  <c r="F48" i="15"/>
  <c r="F49" i="15"/>
  <c r="G51" i="15" s="1"/>
  <c r="F50" i="15"/>
  <c r="F51" i="15"/>
  <c r="H51" i="15"/>
  <c r="F52" i="15"/>
  <c r="F53" i="15"/>
  <c r="G54" i="15" s="1"/>
  <c r="F54" i="15"/>
  <c r="F55" i="15"/>
  <c r="G57" i="15" s="1"/>
  <c r="I57" i="15" s="1"/>
  <c r="F56" i="15"/>
  <c r="F57" i="15"/>
  <c r="H57" i="15"/>
  <c r="F59" i="15"/>
  <c r="F60" i="15"/>
  <c r="G61" i="15" s="1"/>
  <c r="F61" i="15"/>
  <c r="F62" i="15"/>
  <c r="G64" i="15" s="1"/>
  <c r="I64" i="15" s="1"/>
  <c r="F63" i="15"/>
  <c r="F64" i="15"/>
  <c r="H64" i="15"/>
  <c r="F65" i="15"/>
  <c r="G67" i="15" s="1"/>
  <c r="F66" i="15"/>
  <c r="H67" i="15" s="1"/>
  <c r="F67" i="15"/>
  <c r="F68" i="15"/>
  <c r="G70" i="15" s="1"/>
  <c r="F69" i="15"/>
  <c r="F70" i="15"/>
  <c r="H70" i="15"/>
  <c r="F71" i="15"/>
  <c r="G73" i="15" s="1"/>
  <c r="F72" i="15"/>
  <c r="H73" i="15" s="1"/>
  <c r="F73" i="15"/>
  <c r="F74" i="15"/>
  <c r="G76" i="15" s="1"/>
  <c r="I76" i="15" s="1"/>
  <c r="F75" i="15"/>
  <c r="F76" i="15"/>
  <c r="H76" i="15"/>
  <c r="F78" i="15"/>
  <c r="F79" i="15"/>
  <c r="G80" i="15" s="1"/>
  <c r="F80" i="15"/>
  <c r="F81" i="15"/>
  <c r="G83" i="15" s="1"/>
  <c r="I83" i="15" s="1"/>
  <c r="F82" i="15"/>
  <c r="F83" i="15"/>
  <c r="H83" i="15"/>
  <c r="F84" i="15"/>
  <c r="F85" i="15"/>
  <c r="G86" i="15" s="1"/>
  <c r="F86" i="15"/>
  <c r="F87" i="15"/>
  <c r="G89" i="15" s="1"/>
  <c r="I89" i="15" s="1"/>
  <c r="F88" i="15"/>
  <c r="F89" i="15"/>
  <c r="H89" i="15"/>
  <c r="F90" i="15"/>
  <c r="F91" i="15"/>
  <c r="G92" i="15" s="1"/>
  <c r="F92" i="15"/>
  <c r="F93" i="15"/>
  <c r="G95" i="15" s="1"/>
  <c r="F94" i="15"/>
  <c r="F95" i="15"/>
  <c r="H95" i="15"/>
  <c r="F97" i="15"/>
  <c r="G99" i="15" s="1"/>
  <c r="F98" i="15"/>
  <c r="H99" i="15" s="1"/>
  <c r="F99" i="15"/>
  <c r="F100" i="15"/>
  <c r="G102" i="15" s="1"/>
  <c r="I102" i="15" s="1"/>
  <c r="F101" i="15"/>
  <c r="F102" i="15"/>
  <c r="H102" i="15"/>
  <c r="F103" i="15"/>
  <c r="G105" i="15" s="1"/>
  <c r="F104" i="15"/>
  <c r="H105" i="15" s="1"/>
  <c r="F105" i="15"/>
  <c r="F106" i="15"/>
  <c r="G108" i="15" s="1"/>
  <c r="I108" i="15" s="1"/>
  <c r="F107" i="15"/>
  <c r="F108" i="15"/>
  <c r="H108" i="15"/>
  <c r="F109" i="15"/>
  <c r="G111" i="15" s="1"/>
  <c r="F110" i="15"/>
  <c r="H111" i="15" s="1"/>
  <c r="F111" i="15"/>
  <c r="F112" i="15"/>
  <c r="G114" i="15" s="1"/>
  <c r="F113" i="15"/>
  <c r="F114" i="15"/>
  <c r="H114" i="15"/>
  <c r="AN6" i="14"/>
  <c r="AO6" i="14"/>
  <c r="AP6" i="14"/>
  <c r="AQ6" i="14"/>
  <c r="AR6" i="14"/>
  <c r="AN7" i="14"/>
  <c r="AO7" i="14"/>
  <c r="AP7" i="14"/>
  <c r="AQ7" i="14"/>
  <c r="AR7" i="14"/>
  <c r="AN13" i="14"/>
  <c r="AO13" i="14"/>
  <c r="AP13" i="14"/>
  <c r="AQ13" i="14"/>
  <c r="AR13" i="14"/>
  <c r="AN14" i="14"/>
  <c r="AO14" i="14"/>
  <c r="AP14" i="14"/>
  <c r="AQ14" i="14"/>
  <c r="AR14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N20" i="14"/>
  <c r="AO20" i="14"/>
  <c r="AP20" i="14"/>
  <c r="AQ20" i="14"/>
  <c r="AR20" i="14"/>
  <c r="AN21" i="14"/>
  <c r="AO21" i="14"/>
  <c r="AP21" i="14"/>
  <c r="AQ21" i="14"/>
  <c r="AR21" i="14"/>
  <c r="AN27" i="14"/>
  <c r="AO27" i="14"/>
  <c r="AP27" i="14"/>
  <c r="AQ27" i="14"/>
  <c r="AR27" i="14"/>
  <c r="AN28" i="14"/>
  <c r="AO28" i="14"/>
  <c r="AP28" i="14"/>
  <c r="AQ28" i="14"/>
  <c r="AR28" i="14"/>
  <c r="B31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N34" i="14"/>
  <c r="AO34" i="14"/>
  <c r="AP34" i="14"/>
  <c r="AQ34" i="14"/>
  <c r="AR34" i="14"/>
  <c r="AN35" i="14"/>
  <c r="AO35" i="14"/>
  <c r="AP35" i="14"/>
  <c r="AQ35" i="14"/>
  <c r="AR35" i="14"/>
  <c r="AN41" i="14"/>
  <c r="AO41" i="14"/>
  <c r="AP41" i="14"/>
  <c r="AQ41" i="14"/>
  <c r="AR41" i="14"/>
  <c r="AN42" i="14"/>
  <c r="AO42" i="14"/>
  <c r="AP42" i="14"/>
  <c r="AQ42" i="14"/>
  <c r="AR42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B48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N48" i="14"/>
  <c r="AO48" i="14"/>
  <c r="AP48" i="14"/>
  <c r="AQ48" i="14"/>
  <c r="AR48" i="14"/>
  <c r="AN49" i="14"/>
  <c r="AO49" i="14"/>
  <c r="AP49" i="14"/>
  <c r="AQ49" i="14"/>
  <c r="AR49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R8" i="14" l="1"/>
  <c r="AN8" i="14"/>
  <c r="AQ50" i="14"/>
  <c r="AO50" i="14"/>
  <c r="AO43" i="14"/>
  <c r="AQ8" i="14"/>
  <c r="AP29" i="14"/>
  <c r="AN15" i="14"/>
  <c r="AR50" i="14"/>
  <c r="AN50" i="14"/>
  <c r="AP36" i="14"/>
  <c r="AR15" i="14"/>
  <c r="AP43" i="14"/>
  <c r="AR36" i="14"/>
  <c r="AN36" i="14"/>
  <c r="AR29" i="14"/>
  <c r="AN29" i="14"/>
  <c r="AO15" i="14"/>
  <c r="AO22" i="14"/>
  <c r="AR43" i="14"/>
  <c r="AN43" i="14"/>
  <c r="AO36" i="14"/>
  <c r="AQ22" i="14"/>
  <c r="AQ15" i="14"/>
  <c r="AO8" i="14"/>
  <c r="AP8" i="14"/>
  <c r="AQ36" i="14"/>
  <c r="AQ43" i="14"/>
  <c r="AP15" i="14"/>
  <c r="AQ29" i="14"/>
  <c r="AP22" i="14"/>
  <c r="AP50" i="14"/>
  <c r="AO29" i="14"/>
  <c r="AR22" i="14"/>
  <c r="AN22" i="14"/>
  <c r="S19" i="15"/>
  <c r="J83" i="15" s="1"/>
  <c r="I51" i="15"/>
  <c r="J51" i="15" s="1"/>
  <c r="Q19" i="15"/>
  <c r="J57" i="15"/>
  <c r="I38" i="15"/>
  <c r="I7" i="15"/>
  <c r="J7" i="15" s="1"/>
  <c r="I114" i="15"/>
  <c r="J114" i="15" s="1"/>
  <c r="I95" i="15"/>
  <c r="I70" i="15"/>
  <c r="J70" i="15" s="1"/>
  <c r="I45" i="15"/>
  <c r="J45" i="15" s="1"/>
  <c r="G19" i="15"/>
  <c r="I19" i="15" s="1"/>
  <c r="G13" i="15"/>
  <c r="I13" i="15" s="1"/>
  <c r="H92" i="15"/>
  <c r="H86" i="15"/>
  <c r="H80" i="15"/>
  <c r="H61" i="15"/>
  <c r="H54" i="15"/>
  <c r="H48" i="15"/>
  <c r="H42" i="15"/>
  <c r="H35" i="15"/>
  <c r="H29" i="15"/>
  <c r="H23" i="15"/>
  <c r="P19" i="15"/>
  <c r="P16" i="15"/>
  <c r="P13" i="15"/>
  <c r="P10" i="15"/>
  <c r="R13" i="15" l="1"/>
  <c r="J26" i="15"/>
  <c r="R7" i="15"/>
  <c r="J13" i="15"/>
  <c r="J95" i="15"/>
  <c r="J38" i="15"/>
  <c r="J108" i="15"/>
  <c r="J76" i="15"/>
  <c r="J32" i="15"/>
  <c r="J19" i="15"/>
  <c r="J64" i="15"/>
  <c r="J89" i="15"/>
  <c r="R19" i="15"/>
  <c r="J102" i="15"/>
</calcChain>
</file>

<file path=xl/sharedStrings.xml><?xml version="1.0" encoding="utf-8"?>
<sst xmlns="http://schemas.openxmlformats.org/spreadsheetml/2006/main" count="489" uniqueCount="65">
  <si>
    <t>SD</t>
    <phoneticPr fontId="3" type="noConversion"/>
  </si>
  <si>
    <t>Ave</t>
    <phoneticPr fontId="3" type="noConversion"/>
  </si>
  <si>
    <t>%</t>
    <phoneticPr fontId="3" type="noConversion"/>
  </si>
  <si>
    <t>del D</t>
    <phoneticPr fontId="3" type="noConversion"/>
  </si>
  <si>
    <t>del C</t>
    <phoneticPr fontId="3" type="noConversion"/>
  </si>
  <si>
    <t>del A+B</t>
    <phoneticPr fontId="3" type="noConversion"/>
  </si>
  <si>
    <t>del B</t>
    <phoneticPr fontId="3" type="noConversion"/>
  </si>
  <si>
    <t xml:space="preserve">del A </t>
    <phoneticPr fontId="3" type="noConversion"/>
  </si>
  <si>
    <t>RPIA</t>
    <phoneticPr fontId="3" type="noConversion"/>
  </si>
  <si>
    <t>PC</t>
    <phoneticPr fontId="3" type="noConversion"/>
  </si>
  <si>
    <t>Std</t>
    <phoneticPr fontId="3" type="noConversion"/>
  </si>
  <si>
    <t>Day 5</t>
    <phoneticPr fontId="3" type="noConversion"/>
  </si>
  <si>
    <t>Day 4</t>
    <phoneticPr fontId="3" type="noConversion"/>
  </si>
  <si>
    <t>Day 3</t>
    <phoneticPr fontId="3" type="noConversion"/>
  </si>
  <si>
    <t>Day 2</t>
    <phoneticPr fontId="3" type="noConversion"/>
  </si>
  <si>
    <t>Day 1</t>
    <phoneticPr fontId="3" type="noConversion"/>
  </si>
  <si>
    <t>Batch4</t>
    <phoneticPr fontId="1" type="noConversion"/>
  </si>
  <si>
    <t>batch 4</t>
    <phoneticPr fontId="1" type="noConversion"/>
  </si>
  <si>
    <t>batch 3</t>
    <phoneticPr fontId="1" type="noConversion"/>
  </si>
  <si>
    <t>batch 2</t>
    <phoneticPr fontId="3" type="noConversion"/>
  </si>
  <si>
    <t>batch 1</t>
    <phoneticPr fontId="3" type="noConversion"/>
  </si>
  <si>
    <t>del D</t>
  </si>
  <si>
    <t>del C</t>
  </si>
  <si>
    <t>Batch3</t>
    <phoneticPr fontId="1" type="noConversion"/>
  </si>
  <si>
    <t>del A+B</t>
  </si>
  <si>
    <t>del B</t>
  </si>
  <si>
    <t>Batch2</t>
    <phoneticPr fontId="1" type="noConversion"/>
  </si>
  <si>
    <t xml:space="preserve">del A </t>
  </si>
  <si>
    <t>RPIA</t>
  </si>
  <si>
    <t>PC</t>
  </si>
  <si>
    <t>day 5</t>
  </si>
  <si>
    <t>day 4</t>
  </si>
  <si>
    <t>day 3</t>
  </si>
  <si>
    <t>day 2</t>
  </si>
  <si>
    <t>day 1</t>
    <phoneticPr fontId="3" type="noConversion"/>
  </si>
  <si>
    <t>Batch1-4 Ave.</t>
    <phoneticPr fontId="1" type="noConversion"/>
  </si>
  <si>
    <t>Batch1</t>
    <phoneticPr fontId="1" type="noConversion"/>
  </si>
  <si>
    <t>TOP</t>
    <phoneticPr fontId="1" type="noConversion"/>
  </si>
  <si>
    <t>FOP</t>
    <phoneticPr fontId="1" type="noConversion"/>
  </si>
  <si>
    <t>500ng DNA+         100ng FOP/TOP+     2ng Renilla</t>
    <phoneticPr fontId="1" type="noConversion"/>
  </si>
  <si>
    <t>Fold</t>
    <phoneticPr fontId="1" type="noConversion"/>
  </si>
  <si>
    <t>TOP/FOP</t>
    <phoneticPr fontId="1" type="noConversion"/>
  </si>
  <si>
    <t>SD</t>
    <phoneticPr fontId="1" type="noConversion"/>
  </si>
  <si>
    <t>Average</t>
    <phoneticPr fontId="1" type="noConversion"/>
  </si>
  <si>
    <t>F/R</t>
    <phoneticPr fontId="1" type="noConversion"/>
  </si>
  <si>
    <t>Renilla ( R)</t>
    <phoneticPr fontId="1" type="noConversion"/>
  </si>
  <si>
    <t>luciferase(F)</t>
    <phoneticPr fontId="1" type="noConversion"/>
  </si>
  <si>
    <t>HCT116-ΔC</t>
    <phoneticPr fontId="1" type="noConversion"/>
  </si>
  <si>
    <t>transcription ratio</t>
    <phoneticPr fontId="1" type="noConversion"/>
  </si>
  <si>
    <t>batch</t>
    <phoneticPr fontId="1" type="noConversion"/>
  </si>
  <si>
    <t>HCT116-Δ(A+B)</t>
    <phoneticPr fontId="1" type="noConversion"/>
  </si>
  <si>
    <t>HCT116-ΔB</t>
    <phoneticPr fontId="1" type="noConversion"/>
  </si>
  <si>
    <t>HCT116-ΔA</t>
    <phoneticPr fontId="1" type="noConversion"/>
  </si>
  <si>
    <t>HCT116-ΔD</t>
    <phoneticPr fontId="1" type="noConversion"/>
  </si>
  <si>
    <t>TTEST</t>
    <phoneticPr fontId="1" type="noConversion"/>
  </si>
  <si>
    <t>STDEV</t>
    <phoneticPr fontId="1" type="noConversion"/>
  </si>
  <si>
    <t>Mean</t>
    <phoneticPr fontId="1" type="noConversion"/>
  </si>
  <si>
    <t>HCT116-RPIA</t>
  </si>
  <si>
    <t>HCT116-pcDNA</t>
  </si>
  <si>
    <t>pcDNA TOP/FOP mean</t>
    <phoneticPr fontId="1" type="noConversion"/>
  </si>
  <si>
    <t>**</t>
    <phoneticPr fontId="1" type="noConversion"/>
  </si>
  <si>
    <t>**</t>
    <phoneticPr fontId="1" type="noConversion"/>
  </si>
  <si>
    <t>*</t>
    <phoneticPr fontId="1" type="noConversion"/>
  </si>
  <si>
    <t>*</t>
    <phoneticPr fontId="1" type="noConversion"/>
  </si>
  <si>
    <t>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</si>
</sst>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_);[Red]\(0\)"/>
    <numFmt numFmtId="178" formatCode="0.00_ "/>
    <numFmt numFmtId="179" formatCode="0.0000_);[Red]\(0.0000\)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Calibri"/>
      <family val="2"/>
    </font>
    <font>
      <sz val="9"/>
      <name val="新細明體"/>
      <family val="1"/>
      <charset val="136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78" fontId="5" fillId="0" borderId="0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8" fontId="7" fillId="0" borderId="14" xfId="0" applyNumberFormat="1" applyFont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178" fontId="7" fillId="0" borderId="37" xfId="0" applyNumberFormat="1" applyFont="1" applyBorder="1" applyAlignment="1">
      <alignment horizontal="center" vertical="center"/>
    </xf>
    <xf numFmtId="178" fontId="7" fillId="0" borderId="3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9" borderId="39" xfId="0" applyFont="1" applyFill="1" applyBorder="1" applyAlignment="1" applyProtection="1">
      <alignment horizontal="center" vertical="center" wrapText="1"/>
      <protection locked="0"/>
    </xf>
    <xf numFmtId="49" fontId="7" fillId="0" borderId="4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176" fontId="6" fillId="2" borderId="41" xfId="0" applyNumberFormat="1" applyFont="1" applyFill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HCT116</a:t>
            </a:r>
            <a:endParaRPr lang="zh-TW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'5C'!$AT$2</c:f>
              <c:strCache>
                <c:ptCount val="1"/>
                <c:pt idx="0">
                  <c:v>PC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strRef>
              <c:f>'5C'!$AU$1:$AY$1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'5C'!$AU$2:$AY$2</c:f>
              <c:numCache>
                <c:formatCode>0.00_);[Red]\(0.00\)</c:formatCode>
                <c:ptCount val="5"/>
                <c:pt idx="0">
                  <c:v>1</c:v>
                </c:pt>
                <c:pt idx="1">
                  <c:v>1.0901524943170546</c:v>
                </c:pt>
                <c:pt idx="2">
                  <c:v>1.7005470309742357</c:v>
                </c:pt>
                <c:pt idx="3">
                  <c:v>2.0597081173733818</c:v>
                </c:pt>
                <c:pt idx="4">
                  <c:v>2.4515098289937569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'5C'!$AT$3</c:f>
              <c:strCache>
                <c:ptCount val="1"/>
                <c:pt idx="0">
                  <c:v>RPIA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strRef>
              <c:f>'5C'!$AU$1:$AY$1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'5C'!$AU$3:$AY$3</c:f>
              <c:numCache>
                <c:formatCode>0.00_);[Red]\(0.00\)</c:formatCode>
                <c:ptCount val="5"/>
                <c:pt idx="0">
                  <c:v>1</c:v>
                </c:pt>
                <c:pt idx="1">
                  <c:v>1.2160327363595542</c:v>
                </c:pt>
                <c:pt idx="2">
                  <c:v>2.2342143330378406</c:v>
                </c:pt>
                <c:pt idx="3">
                  <c:v>4.1837164170162664</c:v>
                </c:pt>
                <c:pt idx="4">
                  <c:v>7.1626075129130884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'5C'!$AT$4</c:f>
              <c:strCache>
                <c:ptCount val="1"/>
                <c:pt idx="0">
                  <c:v>del A 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strRef>
              <c:f>'5C'!$AU$1:$AY$1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'5C'!$AU$4:$AY$4</c:f>
              <c:numCache>
                <c:formatCode>0.00_);[Red]\(0.00\)</c:formatCode>
                <c:ptCount val="5"/>
                <c:pt idx="0">
                  <c:v>1</c:v>
                </c:pt>
                <c:pt idx="1">
                  <c:v>1.3047119670468417</c:v>
                </c:pt>
                <c:pt idx="2">
                  <c:v>2.4967652856983999</c:v>
                </c:pt>
                <c:pt idx="3">
                  <c:v>4.887068150364688</c:v>
                </c:pt>
                <c:pt idx="4">
                  <c:v>7.7674635512457693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'5C'!$AT$5</c:f>
              <c:strCache>
                <c:ptCount val="1"/>
                <c:pt idx="0">
                  <c:v>del B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strRef>
              <c:f>'5C'!$AU$1:$AY$1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'5C'!$AU$5:$AY$5</c:f>
              <c:numCache>
                <c:formatCode>0.00_);[Red]\(0.00\)</c:formatCode>
                <c:ptCount val="5"/>
                <c:pt idx="0">
                  <c:v>1</c:v>
                </c:pt>
                <c:pt idx="1">
                  <c:v>1.2391808563616993</c:v>
                </c:pt>
                <c:pt idx="2">
                  <c:v>2.2296735247083634</c:v>
                </c:pt>
                <c:pt idx="3">
                  <c:v>4.538990659234746</c:v>
                </c:pt>
                <c:pt idx="4">
                  <c:v>7.5484805912929218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'5C'!$AT$6</c:f>
              <c:strCache>
                <c:ptCount val="1"/>
                <c:pt idx="0">
                  <c:v>del A+B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strRef>
              <c:f>'5C'!$AU$1:$AY$1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'5C'!$AU$6:$AY$6</c:f>
              <c:numCache>
                <c:formatCode>0.00_);[Red]\(0.00\)</c:formatCode>
                <c:ptCount val="5"/>
                <c:pt idx="0">
                  <c:v>1</c:v>
                </c:pt>
                <c:pt idx="1">
                  <c:v>1.1779100945169212</c:v>
                </c:pt>
                <c:pt idx="2">
                  <c:v>2.0069581332796282</c:v>
                </c:pt>
                <c:pt idx="3">
                  <c:v>3.7975201345305067</c:v>
                </c:pt>
                <c:pt idx="4">
                  <c:v>6.6389616539678613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'5C'!$AT$7</c:f>
              <c:strCache>
                <c:ptCount val="1"/>
                <c:pt idx="0">
                  <c:v>del C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strRef>
              <c:f>'5C'!$AU$1:$AY$1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'5C'!$AU$7:$AY$7</c:f>
              <c:numCache>
                <c:formatCode>0.00_);[Red]\(0.00\)</c:formatCode>
                <c:ptCount val="5"/>
                <c:pt idx="0">
                  <c:v>1</c:v>
                </c:pt>
                <c:pt idx="1">
                  <c:v>1.3622845942763524</c:v>
                </c:pt>
                <c:pt idx="2">
                  <c:v>2.3206534673166241</c:v>
                </c:pt>
                <c:pt idx="3">
                  <c:v>4.9066236865819057</c:v>
                </c:pt>
                <c:pt idx="4">
                  <c:v>7.1588669702289707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'5C'!$AT$8</c:f>
              <c:strCache>
                <c:ptCount val="1"/>
                <c:pt idx="0">
                  <c:v>del D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strRef>
              <c:f>'5C'!$AU$1:$AY$1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'5C'!$AU$8:$AY$8</c:f>
              <c:numCache>
                <c:formatCode>0.00_);[Red]\(0.00\)</c:formatCode>
                <c:ptCount val="5"/>
                <c:pt idx="0">
                  <c:v>1</c:v>
                </c:pt>
                <c:pt idx="1">
                  <c:v>1.17451135241628</c:v>
                </c:pt>
                <c:pt idx="2">
                  <c:v>1.4906626331760702</c:v>
                </c:pt>
                <c:pt idx="3">
                  <c:v>1.3453330642166839</c:v>
                </c:pt>
                <c:pt idx="4">
                  <c:v>1.7260202893338079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241776"/>
        <c:axId val="432240600"/>
      </c:scatterChart>
      <c:valAx>
        <c:axId val="43224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32240600"/>
        <c:crosses val="autoZero"/>
        <c:crossBetween val="midCat"/>
      </c:valAx>
      <c:valAx>
        <c:axId val="43224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3224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HCT116</a:t>
            </a:r>
            <a:endParaRPr lang="zh-TW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751604702872463E-17"/>
                  <c:y val="-2.909972996825382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TW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TW"/>
                      <a:t>**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335911497758305E-2"/>
                      <c:h val="7.0263818457401164E-2"/>
                    </c:manualLayout>
                  </c15:layout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TW"/>
                      <a:t>**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276709271614774E-2"/>
                      <c:h val="0.11148843591242738"/>
                    </c:manualLayout>
                  </c15:layout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TW"/>
                      <a:t>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816042385191773E-2"/>
                      <c:h val="0.10421350342036392"/>
                    </c:manualLayout>
                  </c15:layout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TW"/>
                      <a:t>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875244611335307E-2"/>
                      <c:h val="0.16483794085422601"/>
                    </c:manualLayout>
                  </c15:layout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TW"/>
                      <a:t>NS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3127456348561E-2"/>
                      <c:h val="9.69385709283004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'5D'!$V$6:$AB$6</c:f>
                <c:numCache>
                  <c:formatCode>General</c:formatCode>
                  <c:ptCount val="7"/>
                  <c:pt idx="0">
                    <c:v>0.24895031760139053</c:v>
                  </c:pt>
                  <c:pt idx="1">
                    <c:v>0.3219130538071554</c:v>
                  </c:pt>
                  <c:pt idx="2">
                    <c:v>0.15937788078016576</c:v>
                  </c:pt>
                  <c:pt idx="3">
                    <c:v>0.28354983210721063</c:v>
                  </c:pt>
                  <c:pt idx="4">
                    <c:v>0.28256796561405884</c:v>
                  </c:pt>
                  <c:pt idx="5">
                    <c:v>0.44835402081688286</c:v>
                  </c:pt>
                  <c:pt idx="6">
                    <c:v>0.16372556710489122</c:v>
                  </c:pt>
                </c:numCache>
              </c:numRef>
            </c:plus>
            <c:minus>
              <c:numRef>
                <c:f>'5D'!$V$6:$AB$6</c:f>
                <c:numCache>
                  <c:formatCode>General</c:formatCode>
                  <c:ptCount val="7"/>
                  <c:pt idx="0">
                    <c:v>0.24895031760139053</c:v>
                  </c:pt>
                  <c:pt idx="1">
                    <c:v>0.3219130538071554</c:v>
                  </c:pt>
                  <c:pt idx="2">
                    <c:v>0.15937788078016576</c:v>
                  </c:pt>
                  <c:pt idx="3">
                    <c:v>0.28354983210721063</c:v>
                  </c:pt>
                  <c:pt idx="4">
                    <c:v>0.28256796561405884</c:v>
                  </c:pt>
                  <c:pt idx="5">
                    <c:v>0.44835402081688286</c:v>
                  </c:pt>
                  <c:pt idx="6">
                    <c:v>0.16372556710489122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'5D'!$V$1:$AB$1</c:f>
              <c:strCache>
                <c:ptCount val="7"/>
                <c:pt idx="0">
                  <c:v>HCT116-pcDNA</c:v>
                </c:pt>
                <c:pt idx="1">
                  <c:v>HCT116-RPIA</c:v>
                </c:pt>
                <c:pt idx="2">
                  <c:v>HCT116-ΔA</c:v>
                </c:pt>
                <c:pt idx="3">
                  <c:v>HCT116-ΔB</c:v>
                </c:pt>
                <c:pt idx="4">
                  <c:v>HCT116-Δ(A+B)</c:v>
                </c:pt>
                <c:pt idx="5">
                  <c:v>HCT116-ΔC</c:v>
                </c:pt>
                <c:pt idx="6">
                  <c:v>HCT116-ΔD</c:v>
                </c:pt>
              </c:strCache>
            </c:strRef>
          </c:cat>
          <c:val>
            <c:numRef>
              <c:f>'5D'!$V$5:$AB$5</c:f>
              <c:numCache>
                <c:formatCode>0.00_ </c:formatCode>
                <c:ptCount val="7"/>
                <c:pt idx="0">
                  <c:v>1</c:v>
                </c:pt>
                <c:pt idx="1">
                  <c:v>2.7659182511343765</c:v>
                </c:pt>
                <c:pt idx="2">
                  <c:v>2.5549808850326108</c:v>
                </c:pt>
                <c:pt idx="3">
                  <c:v>2.5850484396104707</c:v>
                </c:pt>
                <c:pt idx="4">
                  <c:v>2.1359064901663056</c:v>
                </c:pt>
                <c:pt idx="5">
                  <c:v>2.8475495860291247</c:v>
                </c:pt>
                <c:pt idx="6">
                  <c:v>0.77560325179835476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4959008"/>
        <c:axId val="427666048"/>
      </c:barChart>
      <c:catAx>
        <c:axId val="2549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27666048"/>
        <c:crosses val="autoZero"/>
        <c:auto val="1"/>
        <c:lblAlgn val="ctr"/>
        <c:lblOffset val="100"/>
        <c:noMultiLvlLbl val="0"/>
      </c:catAx>
      <c:valAx>
        <c:axId val="4276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5495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54</xdr:col>
      <xdr:colOff>14861</xdr:colOff>
      <xdr:row>9</xdr:row>
      <xdr:rowOff>84478</xdr:rowOff>
    </xdr:from>
    <xdr:ext cx="7783138" cy="5106647"/>
    <xdr:pic>
      <xdr:nvPicPr>
        <xdr:cNvPr id="2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36" t="32954" r="18838" b="30076"/>
        <a:stretch/>
      </xdr:blipFill>
      <xdr:spPr>
        <a:xfrm>
          <a:off x="28958955" y="2025197"/>
          <a:ext cx="7783138" cy="5106647"/>
        </a:xfrm>
        <a:prstGeom prst="rect">
          <a:avLst/>
        </a:prstGeom>
      </xdr:spPr>
    </xdr:pic>
    <xdr:clientData/>
  </xdr:oneCellAnchor>
  <xdr:twoCellAnchor>
    <xdr:from>
      <xdr:col>45</xdr:col>
      <xdr:colOff>0</xdr:colOff>
      <xdr:row>9</xdr:row>
      <xdr:rowOff>0</xdr:rowOff>
    </xdr:from>
    <xdr:to>
      <xdr:col>53</xdr:col>
      <xdr:colOff>438831</xdr:colOff>
      <xdr:row>33</xdr:row>
      <xdr:rowOff>115661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185208</xdr:colOff>
      <xdr:row>8</xdr:row>
      <xdr:rowOff>167640</xdr:rowOff>
    </xdr:from>
    <xdr:ext cx="5818294" cy="472440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1" t="31440" r="19481" b="22803"/>
        <a:stretch/>
      </xdr:blipFill>
      <xdr:spPr>
        <a:xfrm>
          <a:off x="20452291" y="2263140"/>
          <a:ext cx="5818294" cy="4724400"/>
        </a:xfrm>
        <a:prstGeom prst="rect">
          <a:avLst/>
        </a:prstGeom>
      </xdr:spPr>
    </xdr:pic>
    <xdr:clientData/>
  </xdr:oneCellAnchor>
  <xdr:twoCellAnchor>
    <xdr:from>
      <xdr:col>20</xdr:col>
      <xdr:colOff>52916</xdr:colOff>
      <xdr:row>8</xdr:row>
      <xdr:rowOff>31750</xdr:rowOff>
    </xdr:from>
    <xdr:to>
      <xdr:col>26</xdr:col>
      <xdr:colOff>695853</xdr:colOff>
      <xdr:row>31</xdr:row>
      <xdr:rowOff>188912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5ACD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A_SW480"/>
      <sheetName val="S5A_HCT116"/>
      <sheetName val="S5C"/>
      <sheetName val="S5D"/>
    </sheetNames>
    <sheetDataSet>
      <sheetData sheetId="0"/>
      <sheetData sheetId="1"/>
      <sheetData sheetId="2">
        <row r="1">
          <cell r="AU1" t="str">
            <v>day 1</v>
          </cell>
          <cell r="AV1" t="str">
            <v>day 2</v>
          </cell>
          <cell r="AW1" t="str">
            <v>day 3</v>
          </cell>
          <cell r="AX1" t="str">
            <v>day 4</v>
          </cell>
          <cell r="AY1" t="str">
            <v>day 5</v>
          </cell>
        </row>
        <row r="2">
          <cell r="AT2" t="str">
            <v>PC</v>
          </cell>
          <cell r="AU2">
            <v>1</v>
          </cell>
          <cell r="AV2">
            <v>1.153251933112651</v>
          </cell>
          <cell r="AW2">
            <v>1.6088939057608567</v>
          </cell>
          <cell r="AX2">
            <v>1.8180867355304502</v>
          </cell>
          <cell r="AY2">
            <v>1.7513945372837754</v>
          </cell>
        </row>
        <row r="3">
          <cell r="AT3" t="str">
            <v>RPIA</v>
          </cell>
          <cell r="AU3">
            <v>1</v>
          </cell>
          <cell r="AV3">
            <v>1.2280841273096221</v>
          </cell>
          <cell r="AW3">
            <v>1.8553012461139162</v>
          </cell>
          <cell r="AX3">
            <v>2.2710378367822761</v>
          </cell>
          <cell r="AY3">
            <v>2.5611734025729058</v>
          </cell>
        </row>
        <row r="4">
          <cell r="AT4" t="str">
            <v xml:space="preserve">del A </v>
          </cell>
          <cell r="AU4">
            <v>1</v>
          </cell>
          <cell r="AV4">
            <v>1.2192362701993824</v>
          </cell>
          <cell r="AW4">
            <v>1.7748031054371181</v>
          </cell>
          <cell r="AX4">
            <v>2.1400458422633259</v>
          </cell>
          <cell r="AY4">
            <v>2.2135367135777613</v>
          </cell>
        </row>
        <row r="5">
          <cell r="AT5" t="str">
            <v>del B</v>
          </cell>
          <cell r="AU5">
            <v>1</v>
          </cell>
          <cell r="AV5">
            <v>1.2467634543156925</v>
          </cell>
          <cell r="AW5">
            <v>1.8556057794963801</v>
          </cell>
          <cell r="AX5">
            <v>2.3126984259140175</v>
          </cell>
          <cell r="AY5">
            <v>2.4076173390389966</v>
          </cell>
        </row>
        <row r="6">
          <cell r="AT6" t="str">
            <v>del A+B</v>
          </cell>
          <cell r="AU6">
            <v>0.99999999999999989</v>
          </cell>
          <cell r="AV6">
            <v>1.2462299544991895</v>
          </cell>
          <cell r="AW6">
            <v>1.8435851772809073</v>
          </cell>
          <cell r="AX6">
            <v>2.2804534078568084</v>
          </cell>
          <cell r="AY6">
            <v>2.5109139265331812</v>
          </cell>
        </row>
        <row r="7">
          <cell r="AT7" t="str">
            <v>del C</v>
          </cell>
          <cell r="AU7">
            <v>1</v>
          </cell>
          <cell r="AV7">
            <v>1.208106685295528</v>
          </cell>
          <cell r="AW7">
            <v>1.8653343477771422</v>
          </cell>
          <cell r="AX7">
            <v>2.1995557949652191</v>
          </cell>
          <cell r="AY7">
            <v>2.4796829050875062</v>
          </cell>
        </row>
        <row r="8">
          <cell r="AT8" t="str">
            <v>del D</v>
          </cell>
          <cell r="AU8">
            <v>1</v>
          </cell>
          <cell r="AV8">
            <v>1.1196879794464165</v>
          </cell>
          <cell r="AW8">
            <v>1.653393529214082</v>
          </cell>
          <cell r="AX8">
            <v>1.7708025638260088</v>
          </cell>
          <cell r="AY8">
            <v>1.7295725897421761</v>
          </cell>
        </row>
      </sheetData>
      <sheetData sheetId="3">
        <row r="1">
          <cell r="V1" t="str">
            <v>SW480-pcDNA</v>
          </cell>
          <cell r="W1" t="str">
            <v>SW480-RPIA</v>
          </cell>
          <cell r="X1" t="str">
            <v>SW480-ΔA</v>
          </cell>
          <cell r="Y1" t="str">
            <v>SW480-ΔB</v>
          </cell>
          <cell r="Z1" t="str">
            <v>SW480-Δ(A+B)</v>
          </cell>
          <cell r="AA1" t="str">
            <v>SW480-ΔC</v>
          </cell>
          <cell r="AB1" t="str">
            <v>SW480-ΔD</v>
          </cell>
        </row>
        <row r="5">
          <cell r="V5">
            <v>0.87301214255059123</v>
          </cell>
          <cell r="W5">
            <v>2.0628955755071132</v>
          </cell>
          <cell r="X5">
            <v>1.7189911704474354</v>
          </cell>
          <cell r="Y5">
            <v>1.481292670116624</v>
          </cell>
          <cell r="Z5">
            <v>1.6794824057440385</v>
          </cell>
          <cell r="AA5">
            <v>1.7303831568886316</v>
          </cell>
          <cell r="AB5">
            <v>0.96596935182977717</v>
          </cell>
        </row>
        <row r="6">
          <cell r="V6">
            <v>1.9820693204684416E-2</v>
          </cell>
          <cell r="W6">
            <v>0.13603491648034077</v>
          </cell>
          <cell r="X6">
            <v>9.5695264913072245E-2</v>
          </cell>
          <cell r="Y6">
            <v>0.14138997434101935</v>
          </cell>
          <cell r="Z6">
            <v>0.30308908863890149</v>
          </cell>
          <cell r="AA6">
            <v>8.2782708624040274E-2</v>
          </cell>
          <cell r="AB6">
            <v>0.12729410948551687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62"/>
  <sheetViews>
    <sheetView tabSelected="1" topLeftCell="AK1" zoomScale="80" zoomScaleNormal="80" workbookViewId="0">
      <selection activeCell="BG28" sqref="BG28"/>
    </sheetView>
  </sheetViews>
  <sheetFormatPr defaultRowHeight="16.5" x14ac:dyDescent="0.25"/>
  <cols>
    <col min="1" max="1" width="7.625" bestFit="1" customWidth="1"/>
    <col min="2" max="3" width="6.25" bestFit="1" customWidth="1"/>
    <col min="4" max="4" width="6.5" bestFit="1" customWidth="1"/>
    <col min="5" max="5" width="6.25" bestFit="1" customWidth="1"/>
    <col min="6" max="6" width="8.125" bestFit="1" customWidth="1"/>
    <col min="7" max="10" width="6.25" bestFit="1" customWidth="1"/>
    <col min="11" max="11" width="6.5" bestFit="1" customWidth="1"/>
    <col min="12" max="12" width="6.25" bestFit="1" customWidth="1"/>
    <col min="13" max="13" width="8.125" bestFit="1" customWidth="1"/>
    <col min="14" max="17" width="6.25" bestFit="1" customWidth="1"/>
    <col min="18" max="18" width="6.5" bestFit="1" customWidth="1"/>
    <col min="19" max="19" width="6.25" bestFit="1" customWidth="1"/>
    <col min="20" max="20" width="8.125" bestFit="1" customWidth="1"/>
    <col min="21" max="24" width="6.25" bestFit="1" customWidth="1"/>
    <col min="25" max="25" width="6.5" bestFit="1" customWidth="1"/>
    <col min="26" max="26" width="6.25" bestFit="1" customWidth="1"/>
    <col min="27" max="27" width="8.125" bestFit="1" customWidth="1"/>
    <col min="28" max="31" width="6.25" bestFit="1" customWidth="1"/>
    <col min="32" max="32" width="6.5" bestFit="1" customWidth="1"/>
    <col min="33" max="33" width="6.25" bestFit="1" customWidth="1"/>
    <col min="34" max="34" width="8.125" bestFit="1" customWidth="1"/>
    <col min="35" max="36" width="6.25" bestFit="1" customWidth="1"/>
    <col min="37" max="37" width="1.75" customWidth="1"/>
    <col min="38" max="38" width="14" bestFit="1" customWidth="1"/>
    <col min="39" max="39" width="8.25" bestFit="1" customWidth="1"/>
    <col min="40" max="44" width="6.5" bestFit="1" customWidth="1"/>
    <col min="46" max="46" width="14" bestFit="1" customWidth="1"/>
    <col min="47" max="51" width="6.5" bestFit="1" customWidth="1"/>
    <col min="53" max="53" width="14" bestFit="1" customWidth="1"/>
    <col min="54" max="58" width="6.5" bestFit="1" customWidth="1"/>
  </cols>
  <sheetData>
    <row r="1" spans="1:58" ht="18" thickTop="1" thickBot="1" x14ac:dyDescent="0.3">
      <c r="A1" s="18" t="s">
        <v>36</v>
      </c>
      <c r="B1" s="112" t="s">
        <v>15</v>
      </c>
      <c r="C1" s="113"/>
      <c r="D1" s="113"/>
      <c r="E1" s="113"/>
      <c r="F1" s="113"/>
      <c r="G1" s="113"/>
      <c r="H1" s="114"/>
      <c r="I1" s="113" t="s">
        <v>14</v>
      </c>
      <c r="J1" s="113"/>
      <c r="K1" s="113"/>
      <c r="L1" s="113"/>
      <c r="M1" s="113"/>
      <c r="N1" s="113"/>
      <c r="O1" s="113"/>
      <c r="P1" s="112" t="s">
        <v>13</v>
      </c>
      <c r="Q1" s="113"/>
      <c r="R1" s="113"/>
      <c r="S1" s="113"/>
      <c r="T1" s="113"/>
      <c r="U1" s="113"/>
      <c r="V1" s="114"/>
      <c r="W1" s="113" t="s">
        <v>12</v>
      </c>
      <c r="X1" s="113"/>
      <c r="Y1" s="113"/>
      <c r="Z1" s="113"/>
      <c r="AA1" s="113"/>
      <c r="AB1" s="113"/>
      <c r="AC1" s="113"/>
      <c r="AD1" s="112" t="s">
        <v>11</v>
      </c>
      <c r="AE1" s="113"/>
      <c r="AF1" s="113"/>
      <c r="AG1" s="113"/>
      <c r="AH1" s="113"/>
      <c r="AI1" s="113"/>
      <c r="AJ1" s="114"/>
      <c r="AK1" s="1"/>
      <c r="AL1" s="18" t="s">
        <v>35</v>
      </c>
      <c r="AM1" s="50"/>
      <c r="AN1" s="49" t="s">
        <v>34</v>
      </c>
      <c r="AO1" s="49" t="s">
        <v>33</v>
      </c>
      <c r="AP1" s="49" t="s">
        <v>32</v>
      </c>
      <c r="AQ1" s="49" t="s">
        <v>31</v>
      </c>
      <c r="AR1" s="48" t="s">
        <v>30</v>
      </c>
      <c r="AT1" s="129" t="s">
        <v>1</v>
      </c>
      <c r="AU1" s="122" t="s">
        <v>34</v>
      </c>
      <c r="AV1" s="122" t="s">
        <v>33</v>
      </c>
      <c r="AW1" s="122" t="s">
        <v>32</v>
      </c>
      <c r="AX1" s="122" t="s">
        <v>31</v>
      </c>
      <c r="AY1" s="123" t="s">
        <v>30</v>
      </c>
      <c r="BA1" s="121" t="s">
        <v>42</v>
      </c>
      <c r="BB1" s="122" t="s">
        <v>34</v>
      </c>
      <c r="BC1" s="122" t="s">
        <v>33</v>
      </c>
      <c r="BD1" s="122" t="s">
        <v>32</v>
      </c>
      <c r="BE1" s="122" t="s">
        <v>31</v>
      </c>
      <c r="BF1" s="123" t="s">
        <v>30</v>
      </c>
    </row>
    <row r="2" spans="1:58" ht="17.25" thickTop="1" x14ac:dyDescent="0.25">
      <c r="A2" s="14"/>
      <c r="B2" s="7" t="s">
        <v>9</v>
      </c>
      <c r="C2" s="6" t="s">
        <v>8</v>
      </c>
      <c r="D2" s="6" t="s">
        <v>7</v>
      </c>
      <c r="E2" s="6" t="s">
        <v>6</v>
      </c>
      <c r="F2" s="6" t="s">
        <v>5</v>
      </c>
      <c r="G2" s="6" t="s">
        <v>4</v>
      </c>
      <c r="H2" s="5" t="s">
        <v>3</v>
      </c>
      <c r="I2" s="6" t="s">
        <v>9</v>
      </c>
      <c r="J2" s="6" t="s">
        <v>8</v>
      </c>
      <c r="K2" s="6" t="s">
        <v>7</v>
      </c>
      <c r="L2" s="6" t="s">
        <v>6</v>
      </c>
      <c r="M2" s="6" t="s">
        <v>5</v>
      </c>
      <c r="N2" s="6" t="s">
        <v>4</v>
      </c>
      <c r="O2" s="6" t="s">
        <v>3</v>
      </c>
      <c r="P2" s="7" t="s">
        <v>9</v>
      </c>
      <c r="Q2" s="6" t="s">
        <v>8</v>
      </c>
      <c r="R2" s="6" t="s">
        <v>7</v>
      </c>
      <c r="S2" s="6" t="s">
        <v>6</v>
      </c>
      <c r="T2" s="6" t="s">
        <v>5</v>
      </c>
      <c r="U2" s="6" t="s">
        <v>4</v>
      </c>
      <c r="V2" s="5" t="s">
        <v>3</v>
      </c>
      <c r="W2" s="6" t="s">
        <v>9</v>
      </c>
      <c r="X2" s="6" t="s">
        <v>8</v>
      </c>
      <c r="Y2" s="6" t="s">
        <v>7</v>
      </c>
      <c r="Z2" s="6" t="s">
        <v>6</v>
      </c>
      <c r="AA2" s="6" t="s">
        <v>5</v>
      </c>
      <c r="AB2" s="6" t="s">
        <v>4</v>
      </c>
      <c r="AC2" s="6" t="s">
        <v>3</v>
      </c>
      <c r="AD2" s="7" t="s">
        <v>9</v>
      </c>
      <c r="AE2" s="6" t="s">
        <v>8</v>
      </c>
      <c r="AF2" s="6" t="s">
        <v>7</v>
      </c>
      <c r="AG2" s="6" t="s">
        <v>6</v>
      </c>
      <c r="AH2" s="6" t="s">
        <v>5</v>
      </c>
      <c r="AI2" s="6" t="s">
        <v>4</v>
      </c>
      <c r="AJ2" s="5" t="s">
        <v>3</v>
      </c>
      <c r="AK2" s="1"/>
      <c r="AL2" s="106" t="s">
        <v>29</v>
      </c>
      <c r="AM2" s="30" t="s">
        <v>20</v>
      </c>
      <c r="AN2" s="29">
        <v>1</v>
      </c>
      <c r="AO2" s="29">
        <v>1.24050632799908</v>
      </c>
      <c r="AP2" s="29">
        <v>1.8063833101826987</v>
      </c>
      <c r="AQ2" s="29">
        <v>2.4563857671654521</v>
      </c>
      <c r="AR2" s="28">
        <v>3.0128552831189079</v>
      </c>
      <c r="AT2" s="124" t="s">
        <v>29</v>
      </c>
      <c r="AU2" s="16">
        <v>1</v>
      </c>
      <c r="AV2" s="16">
        <v>1.0901524943170546</v>
      </c>
      <c r="AW2" s="16">
        <v>1.7005470309742357</v>
      </c>
      <c r="AX2" s="16">
        <v>2.0597081173733818</v>
      </c>
      <c r="AY2" s="15">
        <v>2.4515098289937569</v>
      </c>
      <c r="BA2" s="124" t="s">
        <v>29</v>
      </c>
      <c r="BB2" s="16">
        <v>6.4098756212785461E-17</v>
      </c>
      <c r="BC2" s="16">
        <v>0.10212393530772847</v>
      </c>
      <c r="BD2" s="16">
        <v>0.10295320607321783</v>
      </c>
      <c r="BE2" s="16">
        <v>0.34978046127212475</v>
      </c>
      <c r="BF2" s="15">
        <v>0.49837701215646213</v>
      </c>
    </row>
    <row r="3" spans="1:58" x14ac:dyDescent="0.25">
      <c r="A3" s="8"/>
      <c r="B3" s="7">
        <v>0.9494163593187479</v>
      </c>
      <c r="C3" s="6">
        <v>0.9429813481222693</v>
      </c>
      <c r="D3" s="6">
        <v>0.97564107399973243</v>
      </c>
      <c r="E3" s="6">
        <v>0.97609521663164178</v>
      </c>
      <c r="F3" s="6">
        <v>0.97855613651434525</v>
      </c>
      <c r="G3" s="6">
        <v>0.9284417839048964</v>
      </c>
      <c r="H3" s="5">
        <v>0.99990955353235511</v>
      </c>
      <c r="I3" s="6">
        <v>1.0770822106820608</v>
      </c>
      <c r="J3" s="6">
        <v>1.2925164807718392</v>
      </c>
      <c r="K3" s="6">
        <v>1.6408509755402547</v>
      </c>
      <c r="L3" s="6">
        <v>1.5821783720685905</v>
      </c>
      <c r="M3" s="6">
        <v>1.5559906140960815</v>
      </c>
      <c r="N3" s="6">
        <v>1.4955380665153113</v>
      </c>
      <c r="O3" s="6">
        <v>1.4219046142945113</v>
      </c>
      <c r="P3" s="7">
        <v>1.5406590327921401</v>
      </c>
      <c r="Q3" s="6">
        <v>2.1973205574438635</v>
      </c>
      <c r="R3" s="6">
        <v>2.219872652678637</v>
      </c>
      <c r="S3" s="6">
        <v>1.9929309368396455</v>
      </c>
      <c r="T3" s="6">
        <v>1.8527905418321839</v>
      </c>
      <c r="U3" s="6">
        <v>1.8502936789216535</v>
      </c>
      <c r="V3" s="5">
        <v>1.517409830949739</v>
      </c>
      <c r="W3" s="6">
        <v>1.5700142397355308</v>
      </c>
      <c r="X3" s="6">
        <v>2.789494108707967</v>
      </c>
      <c r="Y3" s="6">
        <v>3.2508515768445836</v>
      </c>
      <c r="Z3" s="6">
        <v>3.3375500667094116</v>
      </c>
      <c r="AA3" s="6">
        <v>2.7867983942289714</v>
      </c>
      <c r="AB3" s="6">
        <v>2.4188545146388849</v>
      </c>
      <c r="AC3" s="6">
        <v>0.90802201589390708</v>
      </c>
      <c r="AD3" s="31">
        <v>1.0814165601831429</v>
      </c>
      <c r="AE3" s="10">
        <v>2.2766446923042141</v>
      </c>
      <c r="AF3" s="10">
        <v>3.42766234459088</v>
      </c>
      <c r="AG3" s="10">
        <v>3.3792204271342783</v>
      </c>
      <c r="AH3" s="10">
        <v>3.0614182350103181</v>
      </c>
      <c r="AI3" s="10">
        <v>2.4076882109766782</v>
      </c>
      <c r="AJ3" s="9">
        <v>0.85393865796039836</v>
      </c>
      <c r="AK3" s="1"/>
      <c r="AL3" s="107"/>
      <c r="AM3" s="24" t="s">
        <v>19</v>
      </c>
      <c r="AN3" s="16">
        <v>0.99999999999999989</v>
      </c>
      <c r="AO3" s="16">
        <v>1.0497496124326628</v>
      </c>
      <c r="AP3" s="16">
        <v>1.7159264558960949</v>
      </c>
      <c r="AQ3" s="16">
        <v>1.9271834452434486</v>
      </c>
      <c r="AR3" s="15">
        <v>2.2806009716505633</v>
      </c>
      <c r="AT3" s="124" t="s">
        <v>28</v>
      </c>
      <c r="AU3" s="16">
        <v>1</v>
      </c>
      <c r="AV3" s="16">
        <v>1.2160327363595542</v>
      </c>
      <c r="AW3" s="16">
        <v>2.2342143330378406</v>
      </c>
      <c r="AX3" s="16">
        <v>4.1837164170162664</v>
      </c>
      <c r="AY3" s="15">
        <v>7.1626075129130884</v>
      </c>
      <c r="BA3" s="124" t="s">
        <v>28</v>
      </c>
      <c r="BB3" s="16">
        <v>0</v>
      </c>
      <c r="BC3" s="16">
        <v>0.12112346482507905</v>
      </c>
      <c r="BD3" s="16">
        <v>0.21294291218925979</v>
      </c>
      <c r="BE3" s="16">
        <v>0.17872368305398412</v>
      </c>
      <c r="BF3" s="15">
        <v>0.46487229333670832</v>
      </c>
    </row>
    <row r="4" spans="1:58" x14ac:dyDescent="0.25">
      <c r="A4" s="7"/>
      <c r="B4" s="7">
        <v>0.95453872432584519</v>
      </c>
      <c r="C4" s="6">
        <v>0.95676763770961226</v>
      </c>
      <c r="D4" s="6">
        <v>0.95173213740062013</v>
      </c>
      <c r="E4" s="6">
        <v>0.95991065124630037</v>
      </c>
      <c r="F4" s="6">
        <v>0.9080684742444326</v>
      </c>
      <c r="G4" s="6">
        <v>0.93942489568255072</v>
      </c>
      <c r="H4" s="5">
        <v>0.96590390984168173</v>
      </c>
      <c r="I4" s="6">
        <v>1.1287001914391519</v>
      </c>
      <c r="J4" s="6">
        <v>1.2414013204001781</v>
      </c>
      <c r="K4" s="6">
        <v>1.5224629115015784</v>
      </c>
      <c r="L4" s="6">
        <v>1.422193318968564</v>
      </c>
      <c r="M4" s="6">
        <v>1.4355038411202585</v>
      </c>
      <c r="N4" s="6">
        <v>1.4618565091828071</v>
      </c>
      <c r="O4" s="6">
        <v>1.4526544007767885</v>
      </c>
      <c r="P4" s="7">
        <v>1.3156676591428682</v>
      </c>
      <c r="Q4" s="6">
        <v>1.9042031209328505</v>
      </c>
      <c r="R4" s="6">
        <v>2.1126679584805319</v>
      </c>
      <c r="S4" s="6">
        <v>1.954236872327916</v>
      </c>
      <c r="T4" s="6">
        <v>1.8292946917545632</v>
      </c>
      <c r="U4" s="6">
        <v>1.8400427891435407</v>
      </c>
      <c r="V4" s="5">
        <v>1.4052636142575583</v>
      </c>
      <c r="W4" s="6">
        <v>1.2538048309413605</v>
      </c>
      <c r="X4" s="6">
        <v>2.1695358464978431</v>
      </c>
      <c r="Y4" s="6">
        <v>2.9099556081105318</v>
      </c>
      <c r="Z4" s="6">
        <v>2.9852106079745813</v>
      </c>
      <c r="AA4" s="6">
        <v>2.5747716369803495</v>
      </c>
      <c r="AB4" s="6">
        <v>2.5252079325177399</v>
      </c>
      <c r="AC4" s="6">
        <v>1.2390340935385744</v>
      </c>
      <c r="AD4" s="31">
        <v>1.162783843709299</v>
      </c>
      <c r="AE4" s="10">
        <v>2.5021033450871077</v>
      </c>
      <c r="AF4" s="10">
        <v>4.1023201129048115</v>
      </c>
      <c r="AG4" s="10">
        <v>4.3692680426574322</v>
      </c>
      <c r="AH4" s="10">
        <v>3.6452435300353825</v>
      </c>
      <c r="AI4" s="10">
        <v>2.83895965848843</v>
      </c>
      <c r="AJ4" s="9">
        <v>0.81559190726300057</v>
      </c>
      <c r="AK4" s="1"/>
      <c r="AL4" s="107"/>
      <c r="AM4" s="24" t="s">
        <v>18</v>
      </c>
      <c r="AN4" s="16">
        <v>1</v>
      </c>
      <c r="AO4" s="16">
        <v>1.0127647403082121</v>
      </c>
      <c r="AP4" s="16">
        <v>1.5592743794277035</v>
      </c>
      <c r="AQ4" s="16">
        <v>1.7955551397112446</v>
      </c>
      <c r="AR4" s="15">
        <v>2.0610732322117991</v>
      </c>
      <c r="AT4" s="125" t="s">
        <v>27</v>
      </c>
      <c r="AU4" s="34">
        <v>1</v>
      </c>
      <c r="AV4" s="34">
        <v>1.3047119670468417</v>
      </c>
      <c r="AW4" s="34">
        <v>2.4967652856983999</v>
      </c>
      <c r="AX4" s="34">
        <v>4.887068150364688</v>
      </c>
      <c r="AY4" s="33">
        <v>7.7674635512457693</v>
      </c>
      <c r="BA4" s="125" t="s">
        <v>27</v>
      </c>
      <c r="BB4" s="34">
        <v>1.2819751242557092E-16</v>
      </c>
      <c r="BC4" s="34">
        <v>0.22946046685280486</v>
      </c>
      <c r="BD4" s="34">
        <v>0.33525012308172786</v>
      </c>
      <c r="BE4" s="34">
        <v>0.59197417681438835</v>
      </c>
      <c r="BF4" s="33">
        <v>1.1144685807097174</v>
      </c>
    </row>
    <row r="5" spans="1:58" ht="17.25" thickBot="1" x14ac:dyDescent="0.3">
      <c r="A5" s="8"/>
      <c r="B5" s="7">
        <v>0.95946410013521655</v>
      </c>
      <c r="C5" s="6">
        <v>0.96185797849546828</v>
      </c>
      <c r="D5" s="6">
        <v>0.96060157976922045</v>
      </c>
      <c r="E5" s="6">
        <v>0.9621430395042242</v>
      </c>
      <c r="F5" s="6">
        <v>0.95712781816946868</v>
      </c>
      <c r="G5" s="6">
        <v>0.94711317212386881</v>
      </c>
      <c r="H5" s="5">
        <v>0.97151128536433762</v>
      </c>
      <c r="I5" s="6">
        <v>1.2098704270524707</v>
      </c>
      <c r="J5" s="6">
        <v>1.3319665428500911</v>
      </c>
      <c r="K5" s="6">
        <v>1.5315252003139039</v>
      </c>
      <c r="L5" s="6">
        <v>1.4986512584973763</v>
      </c>
      <c r="M5" s="6">
        <v>1.4407668936117175</v>
      </c>
      <c r="N5" s="6">
        <v>1.4640530660736977</v>
      </c>
      <c r="O5" s="6">
        <v>1.4571764186877048</v>
      </c>
      <c r="P5" s="7">
        <v>1.7453578768956375</v>
      </c>
      <c r="Q5" s="6">
        <v>2.1423875308658258</v>
      </c>
      <c r="R5" s="6">
        <v>2.1547013577779288</v>
      </c>
      <c r="S5" s="6">
        <v>2.0217653697070803</v>
      </c>
      <c r="T5" s="6">
        <v>1.8546701874309834</v>
      </c>
      <c r="U5" s="6">
        <v>1.8427885943648876</v>
      </c>
      <c r="V5" s="5">
        <v>1.5593741528505054</v>
      </c>
      <c r="W5" s="6">
        <v>2.2461705307301458</v>
      </c>
      <c r="X5" s="6">
        <v>3.8620664778157319</v>
      </c>
      <c r="Y5" s="6">
        <v>4.4451440863706502</v>
      </c>
      <c r="Z5" s="6">
        <v>4.3069483403313766</v>
      </c>
      <c r="AA5" s="6">
        <v>4.0281321673077288</v>
      </c>
      <c r="AB5" s="6">
        <v>4.1232554423528471</v>
      </c>
      <c r="AC5" s="6">
        <v>1.4092430072693103</v>
      </c>
      <c r="AD5" s="7">
        <v>2.4319559458172844</v>
      </c>
      <c r="AE5" s="6">
        <v>6.140195839680465</v>
      </c>
      <c r="AF5" s="6">
        <v>6.3599846923825547</v>
      </c>
      <c r="AG5" s="6">
        <v>5.9635381019820999</v>
      </c>
      <c r="AH5" s="6">
        <v>5.8249088893697145</v>
      </c>
      <c r="AI5" s="6">
        <v>5.9211959575075568</v>
      </c>
      <c r="AJ5" s="5">
        <v>1.2014108786445326</v>
      </c>
      <c r="AK5" s="1"/>
      <c r="AL5" s="107"/>
      <c r="AM5" s="24" t="s">
        <v>17</v>
      </c>
      <c r="AN5" s="23">
        <v>1</v>
      </c>
      <c r="AO5" s="23">
        <v>1.0575892965282634</v>
      </c>
      <c r="AP5" s="23">
        <v>1.7206039783904459</v>
      </c>
      <c r="AQ5" s="47">
        <v>2.9989489155689086</v>
      </c>
      <c r="AR5" s="22">
        <v>5.8771805640423995</v>
      </c>
      <c r="AT5" s="126" t="s">
        <v>25</v>
      </c>
      <c r="AU5" s="16">
        <v>1</v>
      </c>
      <c r="AV5" s="16">
        <v>1.2391808563616993</v>
      </c>
      <c r="AW5" s="16">
        <v>2.2296735247083634</v>
      </c>
      <c r="AX5" s="16">
        <v>4.538990659234746</v>
      </c>
      <c r="AY5" s="15">
        <v>7.5484805912929218</v>
      </c>
      <c r="BA5" s="126" t="s">
        <v>25</v>
      </c>
      <c r="BB5" s="16">
        <v>1.8129866073473578E-16</v>
      </c>
      <c r="BC5" s="16">
        <v>0.23763867328196922</v>
      </c>
      <c r="BD5" s="16">
        <v>0.32528487646206417</v>
      </c>
      <c r="BE5" s="16">
        <v>0.79154414484548463</v>
      </c>
      <c r="BF5" s="15">
        <v>1.381572616483342</v>
      </c>
    </row>
    <row r="6" spans="1:58" x14ac:dyDescent="0.25">
      <c r="A6" s="7"/>
      <c r="B6" s="7">
        <v>0.98763725446202921</v>
      </c>
      <c r="C6" s="6">
        <v>0.96631198717702627</v>
      </c>
      <c r="D6" s="6">
        <v>0.96233691044683212</v>
      </c>
      <c r="E6" s="6">
        <v>0.96418936768680918</v>
      </c>
      <c r="F6" s="6">
        <v>0.95750381451145894</v>
      </c>
      <c r="G6" s="6">
        <v>0.95644875712562161</v>
      </c>
      <c r="H6" s="5">
        <v>0.97241562425847405</v>
      </c>
      <c r="I6" s="6">
        <v>1.2455302277648701</v>
      </c>
      <c r="J6" s="6">
        <v>1.3340874813052028</v>
      </c>
      <c r="K6" s="6">
        <v>1.5463718481006905</v>
      </c>
      <c r="L6" s="6">
        <v>1.4999534572606534</v>
      </c>
      <c r="M6" s="6">
        <v>1.4734731975864419</v>
      </c>
      <c r="N6" s="6">
        <v>1.4722904817377387</v>
      </c>
      <c r="O6" s="6">
        <v>1.4620602584070046</v>
      </c>
      <c r="P6" s="7">
        <v>1.769393729634205</v>
      </c>
      <c r="Q6" s="6">
        <v>2.1515076800002761</v>
      </c>
      <c r="R6" s="6">
        <v>2.1940355964213709</v>
      </c>
      <c r="S6" s="6">
        <v>2.1034322151710478</v>
      </c>
      <c r="T6" s="6">
        <v>1.8712113375893409</v>
      </c>
      <c r="U6" s="6">
        <v>1.8572497333634301</v>
      </c>
      <c r="V6" s="5">
        <v>1.6179795826016361</v>
      </c>
      <c r="W6" s="6">
        <v>2.3665468423358202</v>
      </c>
      <c r="X6" s="6">
        <v>4.1517904380824486</v>
      </c>
      <c r="Y6" s="6">
        <v>4.4545924128495278</v>
      </c>
      <c r="Z6" s="6">
        <v>4.378941392462294</v>
      </c>
      <c r="AA6" s="6">
        <v>4.0820789034933851</v>
      </c>
      <c r="AB6" s="6">
        <v>4.1450385831313374</v>
      </c>
      <c r="AC6" s="6">
        <v>1.4736366156338774</v>
      </c>
      <c r="AD6" s="7">
        <v>2.4806185601724864</v>
      </c>
      <c r="AE6" s="6">
        <v>6.1688288248730023</v>
      </c>
      <c r="AF6" s="6">
        <v>6.3759879591262267</v>
      </c>
      <c r="AG6" s="6">
        <v>6.1549622072402093</v>
      </c>
      <c r="AH6" s="6">
        <v>5.8568632006604586</v>
      </c>
      <c r="AI6" s="6">
        <v>5.9999084586115909</v>
      </c>
      <c r="AJ6" s="5">
        <v>1.3005335586897175</v>
      </c>
      <c r="AK6" s="1"/>
      <c r="AL6" s="107"/>
      <c r="AM6" s="46" t="s">
        <v>1</v>
      </c>
      <c r="AN6" s="20">
        <f>AVERAGE(AN2:AN5)</f>
        <v>1</v>
      </c>
      <c r="AO6" s="20">
        <f>AVERAGE(AO2:AO5)</f>
        <v>1.0901524943170546</v>
      </c>
      <c r="AP6" s="20">
        <f>AVERAGE(AP2:AP5)</f>
        <v>1.7005470309742357</v>
      </c>
      <c r="AQ6" s="20">
        <f>AVERAGE(AQ2:AQ4)</f>
        <v>2.0597081173733818</v>
      </c>
      <c r="AR6" s="19">
        <f>AVERAGE(AR2:AR4)</f>
        <v>2.4515098289937569</v>
      </c>
      <c r="AT6" s="126" t="s">
        <v>24</v>
      </c>
      <c r="AU6" s="16">
        <v>1</v>
      </c>
      <c r="AV6" s="16">
        <v>1.1779100945169212</v>
      </c>
      <c r="AW6" s="16">
        <v>2.0069581332796282</v>
      </c>
      <c r="AX6" s="16">
        <v>3.7975201345305067</v>
      </c>
      <c r="AY6" s="15">
        <v>6.6389616539678613</v>
      </c>
      <c r="BA6" s="126" t="s">
        <v>24</v>
      </c>
      <c r="BB6" s="16">
        <v>1.4332917616497527E-16</v>
      </c>
      <c r="BC6" s="16">
        <v>0.23978621911336576</v>
      </c>
      <c r="BD6" s="16">
        <v>0.12413502718455949</v>
      </c>
      <c r="BE6" s="16">
        <v>0.38496491438333807</v>
      </c>
      <c r="BF6" s="15">
        <v>0.84303621126256634</v>
      </c>
    </row>
    <row r="7" spans="1:58" x14ac:dyDescent="0.25">
      <c r="A7" s="8"/>
      <c r="B7" s="7">
        <v>1.0073388751297365</v>
      </c>
      <c r="C7" s="6">
        <v>0.97861360720384993</v>
      </c>
      <c r="D7" s="6">
        <v>0.98123270145683483</v>
      </c>
      <c r="E7" s="6">
        <v>0.96437542776214802</v>
      </c>
      <c r="F7" s="6">
        <v>0.95787969881639856</v>
      </c>
      <c r="G7" s="6">
        <v>0.96267258956785684</v>
      </c>
      <c r="H7" s="5">
        <v>0.98001269628700594</v>
      </c>
      <c r="I7" s="6">
        <v>1.2492735509576633</v>
      </c>
      <c r="J7" s="6">
        <v>1.3510552417849189</v>
      </c>
      <c r="K7" s="6">
        <v>1.5646892721690675</v>
      </c>
      <c r="L7" s="6">
        <v>1.5315784586120285</v>
      </c>
      <c r="M7" s="6">
        <v>1.4806158956767004</v>
      </c>
      <c r="N7" s="6">
        <v>1.4865685379594626</v>
      </c>
      <c r="O7" s="6">
        <v>1.4651352047112089</v>
      </c>
      <c r="P7" s="7">
        <v>1.8298773398760757</v>
      </c>
      <c r="Q7" s="6">
        <v>2.2448302362193044</v>
      </c>
      <c r="R7" s="6">
        <v>2.2376117672685711</v>
      </c>
      <c r="S7" s="6">
        <v>2.1073388114608793</v>
      </c>
      <c r="T7" s="6">
        <v>1.9213984464662464</v>
      </c>
      <c r="U7" s="6">
        <v>1.8673175403647244</v>
      </c>
      <c r="V7" s="5">
        <v>1.6210545289058402</v>
      </c>
      <c r="W7" s="6">
        <v>2.6317294141114109</v>
      </c>
      <c r="X7" s="6">
        <v>4.195482250651513</v>
      </c>
      <c r="Y7" s="6">
        <v>4.4925764965341584</v>
      </c>
      <c r="Z7" s="6">
        <v>4.3886151857953442</v>
      </c>
      <c r="AA7" s="6">
        <v>4.1409126958285105</v>
      </c>
      <c r="AB7" s="6">
        <v>4.2480969474583894</v>
      </c>
      <c r="AC7" s="6">
        <v>1.4924482230808982</v>
      </c>
      <c r="AD7" s="7">
        <v>2.9501059976561219</v>
      </c>
      <c r="AE7" s="6">
        <v>6.1713739004513721</v>
      </c>
      <c r="AF7" s="6">
        <v>6.3933413808287103</v>
      </c>
      <c r="AG7" s="6">
        <v>6.2386754917688094</v>
      </c>
      <c r="AH7" s="6">
        <v>5.8591187305641972</v>
      </c>
      <c r="AI7" s="6">
        <v>6.1514761212542615</v>
      </c>
      <c r="AJ7" s="5">
        <v>1.3222393093501623</v>
      </c>
      <c r="AK7" s="1"/>
      <c r="AL7" s="107"/>
      <c r="AM7" s="17" t="s">
        <v>10</v>
      </c>
      <c r="AN7" s="16">
        <f>STDEV(AN2:AN5)</f>
        <v>6.4098756212785461E-17</v>
      </c>
      <c r="AO7" s="16">
        <f>STDEV(AO2:AO5)</f>
        <v>0.10212393530772847</v>
      </c>
      <c r="AP7" s="16">
        <f>STDEV(AP2:AP5)</f>
        <v>0.10295320607321783</v>
      </c>
      <c r="AQ7" s="16">
        <f>STDEV(AQ2:AQ4)</f>
        <v>0.34978046127212475</v>
      </c>
      <c r="AR7" s="15">
        <f>STDEV(AR2:AR4)</f>
        <v>0.49837701215646213</v>
      </c>
      <c r="AT7" s="126" t="s">
        <v>22</v>
      </c>
      <c r="AU7" s="16">
        <v>1</v>
      </c>
      <c r="AV7" s="16">
        <v>1.3622845942763524</v>
      </c>
      <c r="AW7" s="16">
        <v>2.3206534673166241</v>
      </c>
      <c r="AX7" s="16">
        <v>4.9066236865819057</v>
      </c>
      <c r="AY7" s="15">
        <v>7.1588669702289707</v>
      </c>
      <c r="BA7" s="126" t="s">
        <v>22</v>
      </c>
      <c r="BB7" s="16">
        <v>1.8129866073473578E-16</v>
      </c>
      <c r="BC7" s="16">
        <v>0.18144532956760542</v>
      </c>
      <c r="BD7" s="16">
        <v>0.40855341903773634</v>
      </c>
      <c r="BE7" s="16">
        <v>0.97675353443498014</v>
      </c>
      <c r="BF7" s="15">
        <v>0.96338121653021591</v>
      </c>
    </row>
    <row r="8" spans="1:58" ht="17.25" thickBot="1" x14ac:dyDescent="0.3">
      <c r="A8" s="7"/>
      <c r="B8" s="7">
        <v>1.0099000282757296</v>
      </c>
      <c r="C8" s="6">
        <v>0.98158294632488863</v>
      </c>
      <c r="D8" s="6">
        <v>0.98316082111498848</v>
      </c>
      <c r="E8" s="6">
        <v>0.97739741539491887</v>
      </c>
      <c r="F8" s="6">
        <v>0.9670901527135024</v>
      </c>
      <c r="G8" s="6">
        <v>0.96432000723602496</v>
      </c>
      <c r="H8" s="5">
        <v>0.98941844610381069</v>
      </c>
      <c r="I8" s="6">
        <v>1.2642467262986141</v>
      </c>
      <c r="J8" s="6">
        <v>1.3854147734481985</v>
      </c>
      <c r="K8" s="6">
        <v>1.5683526650416493</v>
      </c>
      <c r="L8" s="6">
        <v>1.5379033923530752</v>
      </c>
      <c r="M8" s="6">
        <v>1.5029839808024514</v>
      </c>
      <c r="N8" s="6">
        <v>1.5145756202879213</v>
      </c>
      <c r="O8" s="6">
        <v>1.4770733837464654</v>
      </c>
      <c r="P8" s="7">
        <v>1.8489878168052718</v>
      </c>
      <c r="Q8" s="6">
        <v>2.2501325191473787</v>
      </c>
      <c r="R8" s="6">
        <v>2.2725109974117959</v>
      </c>
      <c r="S8" s="6">
        <v>2.1166402628791579</v>
      </c>
      <c r="T8" s="6">
        <v>1.925721732176831</v>
      </c>
      <c r="U8" s="6">
        <v>1.8788497913651014</v>
      </c>
      <c r="V8" s="5">
        <v>1.629917653823481</v>
      </c>
      <c r="W8" s="6">
        <v>2.6484756683772286</v>
      </c>
      <c r="X8" s="6">
        <v>4.2334477695886559</v>
      </c>
      <c r="Y8" s="6">
        <v>4.4981683538439947</v>
      </c>
      <c r="Z8" s="6">
        <v>4.4500048095088012</v>
      </c>
      <c r="AA8" s="6">
        <v>4.1600853722325972</v>
      </c>
      <c r="AB8" s="6">
        <v>4.3376098048864593</v>
      </c>
      <c r="AC8" s="6">
        <v>1.5014922589027306</v>
      </c>
      <c r="AD8" s="7">
        <v>2.9615328977171167</v>
      </c>
      <c r="AE8" s="6">
        <v>6.1879176502272406</v>
      </c>
      <c r="AF8" s="6">
        <v>6.4448228767522497</v>
      </c>
      <c r="AG8" s="6">
        <v>6.261184990895198</v>
      </c>
      <c r="AH8" s="6">
        <v>5.9031031322058203</v>
      </c>
      <c r="AI8" s="6">
        <v>6.2199377325801821</v>
      </c>
      <c r="AJ8" s="5">
        <v>1.359862524244204</v>
      </c>
      <c r="AK8" s="1"/>
      <c r="AL8" s="108"/>
      <c r="AM8" s="13" t="s">
        <v>2</v>
      </c>
      <c r="AN8" s="12">
        <f>AN7/AN6</f>
        <v>6.4098756212785461E-17</v>
      </c>
      <c r="AO8" s="12">
        <f>AO7/AO6</f>
        <v>9.3678577850437164E-2</v>
      </c>
      <c r="AP8" s="12">
        <f>AP7/AP6</f>
        <v>6.0541228321239905E-2</v>
      </c>
      <c r="AQ8" s="12">
        <f>AQ7/AQ6</f>
        <v>0.16982040237729321</v>
      </c>
      <c r="AR8" s="11">
        <f>AR7/AR6</f>
        <v>0.20329390739625353</v>
      </c>
      <c r="AT8" s="127" t="s">
        <v>21</v>
      </c>
      <c r="AU8" s="128">
        <v>1</v>
      </c>
      <c r="AV8" s="128">
        <v>1.17451135241628</v>
      </c>
      <c r="AW8" s="128">
        <v>1.4906626331760702</v>
      </c>
      <c r="AX8" s="128">
        <v>1.3453330642166839</v>
      </c>
      <c r="AY8" s="130">
        <v>1.7260202893338079</v>
      </c>
      <c r="BA8" s="127" t="s">
        <v>21</v>
      </c>
      <c r="BB8" s="128">
        <v>1.2819751242557092E-16</v>
      </c>
      <c r="BC8" s="128">
        <v>0.23757907453774182</v>
      </c>
      <c r="BD8" s="128">
        <v>0.23181134753588201</v>
      </c>
      <c r="BE8" s="128">
        <v>0.2599700904975551</v>
      </c>
      <c r="BF8" s="130">
        <v>0.27152826398691815</v>
      </c>
    </row>
    <row r="9" spans="1:58" ht="17.25" thickTop="1" x14ac:dyDescent="0.25">
      <c r="A9" s="7"/>
      <c r="B9" s="7">
        <v>1.0154164303933899</v>
      </c>
      <c r="C9" s="6">
        <v>0.98306761588540803</v>
      </c>
      <c r="D9" s="6">
        <v>0.98547463366059296</v>
      </c>
      <c r="E9" s="6">
        <v>0.98986144456576786</v>
      </c>
      <c r="F9" s="6">
        <v>0.98137554889401923</v>
      </c>
      <c r="G9" s="6">
        <v>0.97566928456731672</v>
      </c>
      <c r="H9" s="5">
        <v>0.9895993570080025</v>
      </c>
      <c r="I9" s="6">
        <v>1.2677928841483483</v>
      </c>
      <c r="J9" s="6">
        <v>1.4011099961387297</v>
      </c>
      <c r="K9" s="6">
        <v>1.5706664775872536</v>
      </c>
      <c r="L9" s="6">
        <v>1.5518556803625398</v>
      </c>
      <c r="M9" s="6">
        <v>1.5063673876951107</v>
      </c>
      <c r="N9" s="6">
        <v>1.5239112052896739</v>
      </c>
      <c r="O9" s="6">
        <v>1.4792438833431218</v>
      </c>
      <c r="P9" s="7">
        <v>1.8594295947323034</v>
      </c>
      <c r="Q9" s="6">
        <v>2.2698574869767989</v>
      </c>
      <c r="R9" s="6">
        <v>2.2815734011504882</v>
      </c>
      <c r="S9" s="6">
        <v>2.1218490579322662</v>
      </c>
      <c r="T9" s="6">
        <v>1.9294810233744299</v>
      </c>
      <c r="U9" s="6">
        <v>1.8971550140304363</v>
      </c>
      <c r="V9" s="5">
        <v>1.6646468333175104</v>
      </c>
      <c r="W9" s="6">
        <v>2.7136877239458559</v>
      </c>
      <c r="X9" s="6">
        <v>4.2722615627723153</v>
      </c>
      <c r="Y9" s="6">
        <v>4.5558195568503459</v>
      </c>
      <c r="Z9" s="6">
        <v>4.5000463209752519</v>
      </c>
      <c r="AA9" s="6">
        <v>4.1833931121021726</v>
      </c>
      <c r="AB9" s="6">
        <v>4.3427352497755161</v>
      </c>
      <c r="AC9" s="6">
        <v>1.5047481161111269</v>
      </c>
      <c r="AD9" s="7">
        <v>3.0007388562792503</v>
      </c>
      <c r="AE9" s="6">
        <v>6.2350028126211914</v>
      </c>
      <c r="AF9" s="6">
        <v>6.5576194282601907</v>
      </c>
      <c r="AG9" s="6">
        <v>6.288345326612772</v>
      </c>
      <c r="AH9" s="6">
        <v>6.0322361404916602</v>
      </c>
      <c r="AI9" s="6">
        <v>6.2761347617984518</v>
      </c>
      <c r="AJ9" s="5">
        <v>1.3931446321315215</v>
      </c>
      <c r="AK9" s="1"/>
      <c r="AL9" s="106" t="s">
        <v>28</v>
      </c>
      <c r="AM9" s="30" t="s">
        <v>20</v>
      </c>
      <c r="AN9" s="29">
        <v>1</v>
      </c>
      <c r="AO9" s="29">
        <v>1.3838594670418907</v>
      </c>
      <c r="AP9" s="29">
        <v>2.2352151234866908</v>
      </c>
      <c r="AQ9" s="29">
        <v>3.9635371232496124</v>
      </c>
      <c r="AR9" s="28">
        <v>6.4760719365216106</v>
      </c>
    </row>
    <row r="10" spans="1:58" x14ac:dyDescent="0.25">
      <c r="A10" s="7"/>
      <c r="B10" s="7">
        <v>1.016992578835642</v>
      </c>
      <c r="C10" s="6">
        <v>1.0127611335152058</v>
      </c>
      <c r="D10" s="6">
        <v>0.99762200586705796</v>
      </c>
      <c r="E10" s="6">
        <v>0.99655849845749211</v>
      </c>
      <c r="F10" s="6">
        <v>1.0169013772854683</v>
      </c>
      <c r="G10" s="6">
        <v>0.9851880614536217</v>
      </c>
      <c r="H10" s="5">
        <v>0.99213167841304273</v>
      </c>
      <c r="I10" s="6">
        <v>1.2770526094588017</v>
      </c>
      <c r="J10" s="6">
        <v>1.4182897619703696</v>
      </c>
      <c r="K10" s="6">
        <v>1.5911048677575097</v>
      </c>
      <c r="L10" s="6">
        <v>1.5782717757787592</v>
      </c>
      <c r="M10" s="6">
        <v>1.5097507945877702</v>
      </c>
      <c r="N10" s="6">
        <v>1.5259247885114795</v>
      </c>
      <c r="O10" s="6">
        <v>1.4868409553716537</v>
      </c>
      <c r="P10" s="7">
        <v>1.900999893388037</v>
      </c>
      <c r="Q10" s="6">
        <v>2.2728268260978375</v>
      </c>
      <c r="R10" s="6">
        <v>2.2823445570726562</v>
      </c>
      <c r="S10" s="6">
        <v>2.1291042920500067</v>
      </c>
      <c r="T10" s="6">
        <v>1.9339923072560095</v>
      </c>
      <c r="U10" s="6">
        <v>1.9952712344607175</v>
      </c>
      <c r="V10" s="5">
        <v>1.6735099582351509</v>
      </c>
      <c r="W10" s="6">
        <v>2.7253114370592431</v>
      </c>
      <c r="X10" s="6">
        <v>4.3305879391752384</v>
      </c>
      <c r="Y10" s="6">
        <v>4.5749083666936237</v>
      </c>
      <c r="Z10" s="6">
        <v>4.6196632124136885</v>
      </c>
      <c r="AA10" s="6">
        <v>4.2082048373397081</v>
      </c>
      <c r="AB10" s="6">
        <v>4.3608571714485649</v>
      </c>
      <c r="AC10" s="6">
        <v>1.5056525628186745</v>
      </c>
      <c r="AD10" s="7">
        <v>3.134512077353401</v>
      </c>
      <c r="AE10" s="6">
        <v>6.4823074981080282</v>
      </c>
      <c r="AF10" s="6">
        <v>6.5780579333568143</v>
      </c>
      <c r="AG10" s="6">
        <v>6.4051715386852219</v>
      </c>
      <c r="AH10" s="6">
        <v>6.044830001281424</v>
      </c>
      <c r="AI10" s="6">
        <v>6.4621158764499675</v>
      </c>
      <c r="AJ10" s="5">
        <v>1.4428868291516002</v>
      </c>
      <c r="AK10" s="1"/>
      <c r="AL10" s="107"/>
      <c r="AM10" s="24" t="s">
        <v>19</v>
      </c>
      <c r="AN10" s="16">
        <v>1</v>
      </c>
      <c r="AO10" s="16">
        <v>1.2204118261059156</v>
      </c>
      <c r="AP10" s="16">
        <v>2.3821462728386571</v>
      </c>
      <c r="AQ10" s="16">
        <v>4.387665751101653</v>
      </c>
      <c r="AR10" s="15">
        <v>7.5064585248684965</v>
      </c>
    </row>
    <row r="11" spans="1:58" x14ac:dyDescent="0.25">
      <c r="A11" s="7"/>
      <c r="B11" s="7">
        <v>1.0183716793650572</v>
      </c>
      <c r="C11" s="6">
        <v>1.0150942037416522</v>
      </c>
      <c r="D11" s="6">
        <v>1.0140111953509143</v>
      </c>
      <c r="E11" s="6">
        <v>1.0025114229299084</v>
      </c>
      <c r="F11" s="6">
        <v>1.061825433670915</v>
      </c>
      <c r="G11" s="6">
        <v>1.0267408688965294</v>
      </c>
      <c r="H11" s="5">
        <v>0.99303612512059047</v>
      </c>
      <c r="I11" s="6">
        <v>1.2835541337104253</v>
      </c>
      <c r="J11" s="6">
        <v>1.4252889726497082</v>
      </c>
      <c r="K11" s="6">
        <v>1.592454563010854</v>
      </c>
      <c r="L11" s="6">
        <v>1.5851548897458223</v>
      </c>
      <c r="M11" s="6">
        <v>1.5153898434212194</v>
      </c>
      <c r="N11" s="6">
        <v>1.5845015665051916</v>
      </c>
      <c r="O11" s="6">
        <v>1.5505110279328647</v>
      </c>
      <c r="P11" s="7">
        <v>1.9053342428891193</v>
      </c>
      <c r="Q11" s="6">
        <v>2.3054898092680851</v>
      </c>
      <c r="R11" s="6">
        <v>2.4026607407694862</v>
      </c>
      <c r="S11" s="6">
        <v>2.1510556109503782</v>
      </c>
      <c r="T11" s="6">
        <v>1.9717736655511977</v>
      </c>
      <c r="U11" s="6">
        <v>2.0117458475733323</v>
      </c>
      <c r="V11" s="5">
        <v>1.7067920661224685</v>
      </c>
      <c r="W11" s="6">
        <v>2.7391026772138383</v>
      </c>
      <c r="X11" s="6">
        <v>4.3329211358210955</v>
      </c>
      <c r="Y11" s="6">
        <v>4.5772220643128616</v>
      </c>
      <c r="Z11" s="6">
        <v>4.6341736806491705</v>
      </c>
      <c r="AA11" s="6">
        <v>4.3012484708693162</v>
      </c>
      <c r="AB11" s="6">
        <v>4.3636031948853793</v>
      </c>
      <c r="AC11" s="6">
        <v>1.5378493130942525</v>
      </c>
      <c r="AD11" s="7">
        <v>3.1786435291551278</v>
      </c>
      <c r="AE11" s="6">
        <v>6.5315139782153224</v>
      </c>
      <c r="AF11" s="6">
        <v>6.6576899533041241</v>
      </c>
      <c r="AG11" s="6">
        <v>6.6886800795135164</v>
      </c>
      <c r="AH11" s="6">
        <v>6.114941891283447</v>
      </c>
      <c r="AI11" s="6">
        <v>6.5538252907689278</v>
      </c>
      <c r="AJ11" s="5">
        <v>1.4665822763179208</v>
      </c>
      <c r="AK11" s="1"/>
      <c r="AL11" s="107"/>
      <c r="AM11" s="24" t="s">
        <v>18</v>
      </c>
      <c r="AN11" s="16">
        <v>1</v>
      </c>
      <c r="AO11" s="16">
        <v>1.1075661173695139</v>
      </c>
      <c r="AP11" s="16">
        <v>2.38674875215214</v>
      </c>
      <c r="AQ11" s="16">
        <v>4.2448432190292227</v>
      </c>
      <c r="AR11" s="15">
        <v>7.3382958226900055</v>
      </c>
    </row>
    <row r="12" spans="1:58" ht="17.25" thickBot="1" x14ac:dyDescent="0.3">
      <c r="A12" s="7"/>
      <c r="B12" s="7">
        <v>1.0207359020284354</v>
      </c>
      <c r="C12" s="6">
        <v>1.0301530943278854</v>
      </c>
      <c r="D12" s="6">
        <v>1.0527668946631801</v>
      </c>
      <c r="E12" s="6">
        <v>1.0387870391083753</v>
      </c>
      <c r="F12" s="6">
        <v>1.0669006000284293</v>
      </c>
      <c r="G12" s="6">
        <v>1.0829380072225319</v>
      </c>
      <c r="H12" s="5">
        <v>1.0246902504970041</v>
      </c>
      <c r="I12" s="6">
        <v>1.2859183563738035</v>
      </c>
      <c r="J12" s="6">
        <v>1.4668599731830718</v>
      </c>
      <c r="K12" s="6">
        <v>1.6177131948633103</v>
      </c>
      <c r="L12" s="6">
        <v>1.5972467987659937</v>
      </c>
      <c r="M12" s="6">
        <v>1.5238483046343425</v>
      </c>
      <c r="N12" s="6">
        <v>1.6152543449472636</v>
      </c>
      <c r="O12" s="6">
        <v>1.590304742423563</v>
      </c>
      <c r="P12" s="7">
        <v>1.9461163498935048</v>
      </c>
      <c r="Q12" s="6">
        <v>2.3292445222363947</v>
      </c>
      <c r="R12" s="6">
        <v>2.468603421445096</v>
      </c>
      <c r="S12" s="6">
        <v>2.1616592611319336</v>
      </c>
      <c r="T12" s="6">
        <v>1.9796682442883862</v>
      </c>
      <c r="U12" s="6">
        <v>2.0468918489049193</v>
      </c>
      <c r="V12" s="5">
        <v>1.7192728700568889</v>
      </c>
      <c r="W12" s="6">
        <v>2.8145593453664377</v>
      </c>
      <c r="X12" s="6">
        <v>4.3481920949689581</v>
      </c>
      <c r="Y12" s="6">
        <v>4.6842341419199744</v>
      </c>
      <c r="Z12" s="6">
        <v>4.8094129987578436</v>
      </c>
      <c r="AA12" s="6">
        <v>4.3288794964494759</v>
      </c>
      <c r="AB12" s="6">
        <v>4.4148576437759433</v>
      </c>
      <c r="AC12" s="6">
        <v>1.613095742882336</v>
      </c>
      <c r="AD12" s="7">
        <v>3.2665123369329074</v>
      </c>
      <c r="AE12" s="6">
        <v>6.5544206697759382</v>
      </c>
      <c r="AF12" s="6">
        <v>6.6958675729906805</v>
      </c>
      <c r="AG12" s="6">
        <v>6.7405821917333553</v>
      </c>
      <c r="AH12" s="6">
        <v>6.2072335321290755</v>
      </c>
      <c r="AI12" s="6">
        <v>6.6045307095445027</v>
      </c>
      <c r="AJ12" s="5">
        <v>1.6051369568588318</v>
      </c>
      <c r="AK12" s="1"/>
      <c r="AL12" s="107"/>
      <c r="AM12" s="24" t="s">
        <v>17</v>
      </c>
      <c r="AN12" s="23">
        <v>1</v>
      </c>
      <c r="AO12" s="23">
        <v>1.1522935349208969</v>
      </c>
      <c r="AP12" s="23">
        <v>1.932747183673873</v>
      </c>
      <c r="AQ12" s="23">
        <v>4.1388195746845771</v>
      </c>
      <c r="AR12" s="32">
        <v>7.3296037675722419</v>
      </c>
    </row>
    <row r="13" spans="1:58" x14ac:dyDescent="0.25">
      <c r="A13" s="8"/>
      <c r="B13" s="7">
        <v>1.0250701340992954</v>
      </c>
      <c r="C13" s="6">
        <v>1.0324861013446263</v>
      </c>
      <c r="D13" s="6">
        <v>1.0548878607650591</v>
      </c>
      <c r="E13" s="6">
        <v>1.0674356336645656</v>
      </c>
      <c r="F13" s="6">
        <v>1.0717877682149486</v>
      </c>
      <c r="G13" s="6">
        <v>1.0833040636684359</v>
      </c>
      <c r="H13" s="5">
        <v>1.044948929550737</v>
      </c>
      <c r="I13" s="6">
        <v>1.2928138590208789</v>
      </c>
      <c r="J13" s="6">
        <v>1.4685566480955148</v>
      </c>
      <c r="K13" s="6">
        <v>1.6535766572251622</v>
      </c>
      <c r="L13" s="6">
        <v>1.6005953257118559</v>
      </c>
      <c r="M13" s="6">
        <v>1.5270437133560069</v>
      </c>
      <c r="N13" s="6">
        <v>1.6260544830558328</v>
      </c>
      <c r="O13" s="6">
        <v>1.5980826175428755</v>
      </c>
      <c r="P13" s="7">
        <v>1.9640447742061229</v>
      </c>
      <c r="Q13" s="6">
        <v>2.3621196371779765</v>
      </c>
      <c r="R13" s="6">
        <v>2.4784369811059568</v>
      </c>
      <c r="S13" s="6">
        <v>2.2148637938791444</v>
      </c>
      <c r="T13" s="6">
        <v>1.9990289188634682</v>
      </c>
      <c r="U13" s="6">
        <v>2.1268859294466846</v>
      </c>
      <c r="V13" s="5">
        <v>1.7297639774854332</v>
      </c>
      <c r="W13" s="6">
        <v>2.8356399491333377</v>
      </c>
      <c r="X13" s="6">
        <v>4.3821271102507469</v>
      </c>
      <c r="Y13" s="6">
        <v>4.7310882426050398</v>
      </c>
      <c r="Z13" s="6">
        <v>4.933866565098711</v>
      </c>
      <c r="AA13" s="6">
        <v>4.3540672180290025</v>
      </c>
      <c r="AB13" s="6">
        <v>4.5407980819733318</v>
      </c>
      <c r="AC13" s="6">
        <v>1.6532512791814182</v>
      </c>
      <c r="AD13" s="7">
        <v>3.3236468372378809</v>
      </c>
      <c r="AE13" s="6">
        <v>7.0475448655114485</v>
      </c>
      <c r="AF13" s="6">
        <v>6.9829678884764874</v>
      </c>
      <c r="AG13" s="6">
        <v>6.7774158772557911</v>
      </c>
      <c r="AH13" s="6">
        <v>6.48373290647217</v>
      </c>
      <c r="AI13" s="6">
        <v>6.7910608543110076</v>
      </c>
      <c r="AJ13" s="5">
        <v>1.7892737461307002</v>
      </c>
      <c r="AK13" s="1"/>
      <c r="AL13" s="107"/>
      <c r="AM13" s="21" t="s">
        <v>1</v>
      </c>
      <c r="AN13" s="20">
        <f>AVERAGE(AN9:AN12)</f>
        <v>1</v>
      </c>
      <c r="AO13" s="20">
        <f>AVERAGE(AO9:AO12)</f>
        <v>1.2160327363595542</v>
      </c>
      <c r="AP13" s="20">
        <f>AVERAGE(AP9:AP12)</f>
        <v>2.2342143330378406</v>
      </c>
      <c r="AQ13" s="20">
        <f>AVERAGE(AQ9:AQ12)</f>
        <v>4.1837164170162664</v>
      </c>
      <c r="AR13" s="19">
        <f>AVERAGE(AR9:AR12)</f>
        <v>7.1626075129130884</v>
      </c>
    </row>
    <row r="14" spans="1:58" x14ac:dyDescent="0.25">
      <c r="A14" s="7"/>
      <c r="B14" s="7">
        <v>1.0351179336308751</v>
      </c>
      <c r="C14" s="6">
        <v>1.138322346152107</v>
      </c>
      <c r="D14" s="6">
        <v>1.0805321855049665</v>
      </c>
      <c r="E14" s="6">
        <v>1.1007348430478481</v>
      </c>
      <c r="F14" s="6">
        <v>1.0749831769366129</v>
      </c>
      <c r="G14" s="6">
        <v>1.1477385085507459</v>
      </c>
      <c r="H14" s="5">
        <v>1.0764221440229589</v>
      </c>
      <c r="I14" s="6">
        <v>1.3042407590818736</v>
      </c>
      <c r="J14" s="6">
        <v>1.4897664119048653</v>
      </c>
      <c r="K14" s="6">
        <v>1.6609036728230597</v>
      </c>
      <c r="L14" s="6">
        <v>1.6221746353435971</v>
      </c>
      <c r="M14" s="6">
        <v>1.6524177665553998</v>
      </c>
      <c r="N14" s="6">
        <v>1.6593699839424332</v>
      </c>
      <c r="O14" s="6">
        <v>1.639323511453697</v>
      </c>
      <c r="P14" s="7">
        <v>2.0507314119371021</v>
      </c>
      <c r="Q14" s="6">
        <v>2.3926615554737012</v>
      </c>
      <c r="R14" s="6">
        <v>2.4913553943082225</v>
      </c>
      <c r="S14" s="6">
        <v>2.2206305473941748</v>
      </c>
      <c r="T14" s="6">
        <v>2.0306072338122219</v>
      </c>
      <c r="U14" s="6">
        <v>2.3170772933186301</v>
      </c>
      <c r="V14" s="5">
        <v>1.7505652814383301</v>
      </c>
      <c r="W14" s="6">
        <v>2.9315865470352152</v>
      </c>
      <c r="X14" s="6">
        <v>4.4945387446628358</v>
      </c>
      <c r="Y14" s="6">
        <v>4.8022368578503007</v>
      </c>
      <c r="Z14" s="6">
        <v>5.1109664839607731</v>
      </c>
      <c r="AA14" s="6">
        <v>4.3785029469245478</v>
      </c>
      <c r="AB14" s="6">
        <v>4.561482726090909</v>
      </c>
      <c r="AC14" s="6">
        <v>1.7758886033021435</v>
      </c>
      <c r="AD14" s="7">
        <v>3.4002857928675025</v>
      </c>
      <c r="AE14" s="6">
        <v>7.2416133257521018</v>
      </c>
      <c r="AF14" s="6">
        <v>7.1379906857255504</v>
      </c>
      <c r="AG14" s="6">
        <v>7.0886427122635824</v>
      </c>
      <c r="AH14" s="6">
        <v>6.577340758588865</v>
      </c>
      <c r="AI14" s="6">
        <v>7.129158661720183</v>
      </c>
      <c r="AJ14" s="5">
        <v>1.8836934973607773</v>
      </c>
      <c r="AK14" s="1"/>
      <c r="AL14" s="107"/>
      <c r="AM14" s="45" t="s">
        <v>10</v>
      </c>
      <c r="AN14" s="44">
        <f>STDEV(AN9:AN12)</f>
        <v>0</v>
      </c>
      <c r="AO14" s="44">
        <f>STDEV(AO9:AO12)</f>
        <v>0.12112346482507905</v>
      </c>
      <c r="AP14" s="44">
        <f>STDEV(AP9:AP12)</f>
        <v>0.21294291218925979</v>
      </c>
      <c r="AQ14" s="44">
        <f>STDEV(AQ9:AQ12)</f>
        <v>0.17872368305398412</v>
      </c>
      <c r="AR14" s="43">
        <f>STDEV(AR9:AR12)</f>
        <v>0.46487229333670832</v>
      </c>
    </row>
    <row r="15" spans="1:58" ht="17.25" thickBot="1" x14ac:dyDescent="0.3">
      <c r="A15" s="7" t="s">
        <v>1</v>
      </c>
      <c r="B15" s="7">
        <f t="shared" ref="B15:AC15" si="0">AVERAGE(B3:B14)</f>
        <v>1</v>
      </c>
      <c r="C15" s="6">
        <f t="shared" si="0"/>
        <v>1</v>
      </c>
      <c r="D15" s="6">
        <f t="shared" si="0"/>
        <v>1.0000000000000002</v>
      </c>
      <c r="E15" s="6">
        <f t="shared" si="0"/>
        <v>1.0000000000000002</v>
      </c>
      <c r="F15" s="6">
        <f t="shared" si="0"/>
        <v>0.99999999999999989</v>
      </c>
      <c r="G15" s="6">
        <f t="shared" si="0"/>
        <v>1.0000000000000002</v>
      </c>
      <c r="H15" s="5">
        <f t="shared" si="0"/>
        <v>1</v>
      </c>
      <c r="I15" s="6">
        <f t="shared" si="0"/>
        <v>1.24050632799908</v>
      </c>
      <c r="J15" s="6">
        <f t="shared" si="0"/>
        <v>1.3838594670418907</v>
      </c>
      <c r="K15" s="6">
        <f t="shared" si="0"/>
        <v>1.5883893588278577</v>
      </c>
      <c r="L15" s="6">
        <f t="shared" si="0"/>
        <v>1.5506464469557379</v>
      </c>
      <c r="M15" s="6">
        <f t="shared" si="0"/>
        <v>1.5103460194286249</v>
      </c>
      <c r="N15" s="6">
        <f t="shared" si="0"/>
        <v>1.5358248878340677</v>
      </c>
      <c r="O15" s="6">
        <f t="shared" si="0"/>
        <v>1.5066925848909551</v>
      </c>
      <c r="P15" s="7">
        <f t="shared" si="0"/>
        <v>1.8063833101826987</v>
      </c>
      <c r="Q15" s="6">
        <f t="shared" si="0"/>
        <v>2.2352151234866908</v>
      </c>
      <c r="R15" s="6">
        <f t="shared" si="0"/>
        <v>2.2996979021575621</v>
      </c>
      <c r="S15" s="6">
        <f t="shared" si="0"/>
        <v>2.1079589193103025</v>
      </c>
      <c r="T15" s="6">
        <f t="shared" si="0"/>
        <v>1.9249698608663222</v>
      </c>
      <c r="U15" s="6">
        <f t="shared" si="0"/>
        <v>1.9609641079381719</v>
      </c>
      <c r="V15" s="5">
        <f t="shared" si="0"/>
        <v>1.6329625291703787</v>
      </c>
      <c r="W15" s="6">
        <f t="shared" si="0"/>
        <v>2.4563857671654521</v>
      </c>
      <c r="X15" s="6">
        <f t="shared" si="0"/>
        <v>3.9635371232496124</v>
      </c>
      <c r="Y15" s="6">
        <f t="shared" si="0"/>
        <v>4.3313998137321326</v>
      </c>
      <c r="Z15" s="6">
        <f t="shared" si="0"/>
        <v>4.3712833053864371</v>
      </c>
      <c r="AA15" s="6">
        <f t="shared" si="0"/>
        <v>3.9605896043154805</v>
      </c>
      <c r="AB15" s="6">
        <f t="shared" si="0"/>
        <v>4.0318664410779421</v>
      </c>
      <c r="AC15" s="6">
        <f t="shared" si="0"/>
        <v>1.4678634859757709</v>
      </c>
      <c r="AD15" s="7">
        <f t="shared" ref="AD15:AJ15" si="1">AVERAGE(AD5:AD14)</f>
        <v>3.0128552831189079</v>
      </c>
      <c r="AE15" s="6">
        <f t="shared" si="1"/>
        <v>6.4760719365216106</v>
      </c>
      <c r="AF15" s="6">
        <f t="shared" si="1"/>
        <v>6.6184330371203588</v>
      </c>
      <c r="AG15" s="6">
        <f t="shared" si="1"/>
        <v>6.460719851795055</v>
      </c>
      <c r="AH15" s="6">
        <f t="shared" si="1"/>
        <v>6.0904309183046834</v>
      </c>
      <c r="AI15" s="6">
        <f t="shared" si="1"/>
        <v>6.4109344424546633</v>
      </c>
      <c r="AJ15" s="5">
        <f t="shared" si="1"/>
        <v>1.4764764208879968</v>
      </c>
      <c r="AK15" s="1"/>
      <c r="AL15" s="108"/>
      <c r="AM15" s="13" t="s">
        <v>2</v>
      </c>
      <c r="AN15" s="12">
        <f>AN14/AN13</f>
        <v>0</v>
      </c>
      <c r="AO15" s="12">
        <f>AO14/AO13</f>
        <v>9.960543100812172E-2</v>
      </c>
      <c r="AP15" s="12">
        <f>AP14/AP13</f>
        <v>9.530997498334158E-2</v>
      </c>
      <c r="AQ15" s="12">
        <f>AQ14/AQ13</f>
        <v>4.2718880832139643E-2</v>
      </c>
      <c r="AR15" s="11">
        <f>AR14/AR13</f>
        <v>6.4902661844672416E-2</v>
      </c>
    </row>
    <row r="16" spans="1:58" ht="18" thickTop="1" thickBot="1" x14ac:dyDescent="0.3">
      <c r="A16" s="4" t="s">
        <v>0</v>
      </c>
      <c r="B16" s="4">
        <f t="shared" ref="B16:AC16" si="2">STDEV(B3:B14)</f>
        <v>2.9739764896439258E-2</v>
      </c>
      <c r="C16" s="3">
        <f t="shared" si="2"/>
        <v>5.2467686988029151E-2</v>
      </c>
      <c r="D16" s="3">
        <f t="shared" si="2"/>
        <v>4.180590123613221E-2</v>
      </c>
      <c r="E16" s="3">
        <f t="shared" si="2"/>
        <v>4.5721072874448196E-2</v>
      </c>
      <c r="F16" s="3">
        <f t="shared" si="2"/>
        <v>5.6503365981665554E-2</v>
      </c>
      <c r="G16" s="3">
        <f t="shared" si="2"/>
        <v>6.9623301093371351E-2</v>
      </c>
      <c r="H16" s="2">
        <f t="shared" si="2"/>
        <v>3.2939967476483409E-2</v>
      </c>
      <c r="I16" s="3">
        <f t="shared" si="2"/>
        <v>6.9808850206396378E-2</v>
      </c>
      <c r="J16" s="3">
        <f t="shared" si="2"/>
        <v>7.5897619060524807E-2</v>
      </c>
      <c r="K16" s="3">
        <f t="shared" si="2"/>
        <v>4.6481943690290163E-2</v>
      </c>
      <c r="L16" s="3">
        <f t="shared" si="2"/>
        <v>5.6433339204789656E-2</v>
      </c>
      <c r="M16" s="3">
        <f t="shared" si="2"/>
        <v>5.6817771124294501E-2</v>
      </c>
      <c r="N16" s="3">
        <f t="shared" si="2"/>
        <v>6.8412558437575738E-2</v>
      </c>
      <c r="O16" s="3">
        <f t="shared" si="2"/>
        <v>6.9517166947856979E-2</v>
      </c>
      <c r="P16" s="4">
        <f t="shared" si="2"/>
        <v>0.20102388718853048</v>
      </c>
      <c r="Q16" s="3">
        <f t="shared" si="2"/>
        <v>0.1294157319565373</v>
      </c>
      <c r="R16" s="3">
        <f t="shared" si="2"/>
        <v>0.13023577092085625</v>
      </c>
      <c r="S16" s="3">
        <f t="shared" si="2"/>
        <v>8.1960154424499679E-2</v>
      </c>
      <c r="T16" s="3">
        <f t="shared" si="2"/>
        <v>6.3344080834503616E-2</v>
      </c>
      <c r="U16" s="3">
        <f t="shared" si="2"/>
        <v>0.14667901445677667</v>
      </c>
      <c r="V16" s="2">
        <f t="shared" si="2"/>
        <v>9.9881395033603868E-2</v>
      </c>
      <c r="W16" s="3">
        <f t="shared" si="2"/>
        <v>0.52813159409481525</v>
      </c>
      <c r="X16" s="3">
        <f t="shared" si="2"/>
        <v>0.72242173899808404</v>
      </c>
      <c r="Y16" s="3">
        <f t="shared" si="2"/>
        <v>0.59893933581147862</v>
      </c>
      <c r="Z16" s="3">
        <f t="shared" si="2"/>
        <v>0.61816955848144495</v>
      </c>
      <c r="AA16" s="3">
        <f t="shared" si="2"/>
        <v>0.60917460394350986</v>
      </c>
      <c r="AB16" s="3">
        <f t="shared" si="2"/>
        <v>0.74065895307440277</v>
      </c>
      <c r="AC16" s="3">
        <f t="shared" si="2"/>
        <v>0.21929999734063038</v>
      </c>
      <c r="AD16" s="4">
        <f t="shared" ref="AD16:AJ16" si="3">STDEV(AD5:AD14)</f>
        <v>0.33011110019566281</v>
      </c>
      <c r="AE16" s="3">
        <f t="shared" si="3"/>
        <v>0.38917081994770958</v>
      </c>
      <c r="AF16" s="3">
        <f t="shared" si="3"/>
        <v>0.26290542642091452</v>
      </c>
      <c r="AG16" s="3">
        <f t="shared" si="3"/>
        <v>0.34760548616124404</v>
      </c>
      <c r="AH16" s="3">
        <f t="shared" si="3"/>
        <v>0.26355058862262232</v>
      </c>
      <c r="AI16" s="3">
        <f t="shared" si="3"/>
        <v>0.37291858316672938</v>
      </c>
      <c r="AJ16" s="2">
        <f t="shared" si="3"/>
        <v>0.21918957297474784</v>
      </c>
      <c r="AK16" s="1"/>
      <c r="AL16" s="109" t="s">
        <v>27</v>
      </c>
      <c r="AM16" s="30" t="s">
        <v>20</v>
      </c>
      <c r="AN16" s="42">
        <v>1.0000000000000002</v>
      </c>
      <c r="AO16" s="42">
        <v>1.5883893588278577</v>
      </c>
      <c r="AP16" s="42">
        <v>2.2996979021575621</v>
      </c>
      <c r="AQ16" s="42">
        <v>4.3313998137321326</v>
      </c>
      <c r="AR16" s="41">
        <v>6.6184330371203588</v>
      </c>
    </row>
    <row r="17" spans="1:44" ht="17.25" thickBot="1" x14ac:dyDescent="0.3">
      <c r="A17" s="18" t="s">
        <v>26</v>
      </c>
      <c r="B17" s="112" t="s">
        <v>15</v>
      </c>
      <c r="C17" s="113"/>
      <c r="D17" s="113"/>
      <c r="E17" s="113"/>
      <c r="F17" s="113"/>
      <c r="G17" s="113"/>
      <c r="H17" s="114"/>
      <c r="I17" s="113" t="s">
        <v>14</v>
      </c>
      <c r="J17" s="113"/>
      <c r="K17" s="113"/>
      <c r="L17" s="113"/>
      <c r="M17" s="113"/>
      <c r="N17" s="113"/>
      <c r="O17" s="113"/>
      <c r="P17" s="112" t="s">
        <v>13</v>
      </c>
      <c r="Q17" s="113"/>
      <c r="R17" s="113"/>
      <c r="S17" s="113"/>
      <c r="T17" s="113"/>
      <c r="U17" s="113"/>
      <c r="V17" s="114"/>
      <c r="W17" s="113" t="s">
        <v>12</v>
      </c>
      <c r="X17" s="113"/>
      <c r="Y17" s="113"/>
      <c r="Z17" s="113"/>
      <c r="AA17" s="113"/>
      <c r="AB17" s="113"/>
      <c r="AC17" s="113"/>
      <c r="AD17" s="112" t="s">
        <v>11</v>
      </c>
      <c r="AE17" s="113"/>
      <c r="AF17" s="113"/>
      <c r="AG17" s="113"/>
      <c r="AH17" s="113"/>
      <c r="AI17" s="113"/>
      <c r="AJ17" s="114"/>
      <c r="AK17" s="1"/>
      <c r="AL17" s="110"/>
      <c r="AM17" s="24" t="s">
        <v>19</v>
      </c>
      <c r="AN17" s="34">
        <v>1</v>
      </c>
      <c r="AO17" s="34">
        <v>1.3315123322493772</v>
      </c>
      <c r="AP17" s="34">
        <v>2.720773156982808</v>
      </c>
      <c r="AQ17" s="34">
        <v>5.2003218099029231</v>
      </c>
      <c r="AR17" s="33">
        <v>8.6104690758472682</v>
      </c>
    </row>
    <row r="18" spans="1:44" x14ac:dyDescent="0.25">
      <c r="A18" s="14"/>
      <c r="B18" s="7" t="s">
        <v>9</v>
      </c>
      <c r="C18" s="6" t="s">
        <v>8</v>
      </c>
      <c r="D18" s="6" t="s">
        <v>7</v>
      </c>
      <c r="E18" s="6" t="s">
        <v>6</v>
      </c>
      <c r="F18" s="6" t="s">
        <v>5</v>
      </c>
      <c r="G18" s="6" t="s">
        <v>4</v>
      </c>
      <c r="H18" s="5" t="s">
        <v>3</v>
      </c>
      <c r="I18" s="6" t="s">
        <v>9</v>
      </c>
      <c r="J18" s="6" t="s">
        <v>8</v>
      </c>
      <c r="K18" s="6" t="s">
        <v>7</v>
      </c>
      <c r="L18" s="6" t="s">
        <v>6</v>
      </c>
      <c r="M18" s="6" t="s">
        <v>5</v>
      </c>
      <c r="N18" s="6" t="s">
        <v>4</v>
      </c>
      <c r="O18" s="6" t="s">
        <v>3</v>
      </c>
      <c r="P18" s="7" t="s">
        <v>9</v>
      </c>
      <c r="Q18" s="6" t="s">
        <v>8</v>
      </c>
      <c r="R18" s="6" t="s">
        <v>7</v>
      </c>
      <c r="S18" s="6" t="s">
        <v>6</v>
      </c>
      <c r="T18" s="6" t="s">
        <v>5</v>
      </c>
      <c r="U18" s="6" t="s">
        <v>4</v>
      </c>
      <c r="V18" s="5" t="s">
        <v>3</v>
      </c>
      <c r="W18" s="6" t="s">
        <v>9</v>
      </c>
      <c r="X18" s="6" t="s">
        <v>8</v>
      </c>
      <c r="Y18" s="6" t="s">
        <v>7</v>
      </c>
      <c r="Z18" s="6" t="s">
        <v>6</v>
      </c>
      <c r="AA18" s="6" t="s">
        <v>5</v>
      </c>
      <c r="AB18" s="6" t="s">
        <v>4</v>
      </c>
      <c r="AC18" s="6" t="s">
        <v>3</v>
      </c>
      <c r="AD18" s="7" t="s">
        <v>9</v>
      </c>
      <c r="AE18" s="6" t="s">
        <v>8</v>
      </c>
      <c r="AF18" s="6" t="s">
        <v>7</v>
      </c>
      <c r="AG18" s="6" t="s">
        <v>6</v>
      </c>
      <c r="AH18" s="6" t="s">
        <v>5</v>
      </c>
      <c r="AI18" s="6" t="s">
        <v>4</v>
      </c>
      <c r="AJ18" s="5" t="s">
        <v>3</v>
      </c>
      <c r="AK18" s="1"/>
      <c r="AL18" s="110"/>
      <c r="AM18" s="24" t="s">
        <v>18</v>
      </c>
      <c r="AN18" s="34">
        <v>1</v>
      </c>
      <c r="AO18" s="34">
        <v>1.268986637099746</v>
      </c>
      <c r="AP18" s="34">
        <v>2.8352893316141112</v>
      </c>
      <c r="AQ18" s="34">
        <v>5.5628125411724598</v>
      </c>
      <c r="AR18" s="33">
        <v>8.828321178219408</v>
      </c>
    </row>
    <row r="19" spans="1:44" ht="17.25" thickBot="1" x14ac:dyDescent="0.3">
      <c r="A19" s="8"/>
      <c r="B19" s="14">
        <v>1.101181359939462</v>
      </c>
      <c r="C19" s="26">
        <v>1.0546039380352787</v>
      </c>
      <c r="D19" s="26">
        <v>1.0820238956617141</v>
      </c>
      <c r="E19" s="26">
        <v>1.0681832504033608</v>
      </c>
      <c r="F19" s="26">
        <v>1.0877962730235411</v>
      </c>
      <c r="G19" s="26">
        <v>1.0683844085123468</v>
      </c>
      <c r="H19" s="27">
        <v>1.0683094686861114</v>
      </c>
      <c r="I19" s="26">
        <v>1.0886521106589238</v>
      </c>
      <c r="J19" s="26">
        <v>1.2775005940100179</v>
      </c>
      <c r="K19" s="26">
        <v>1.3976440044374965</v>
      </c>
      <c r="L19" s="26">
        <v>1.3218767861911473</v>
      </c>
      <c r="M19" s="26">
        <v>1.307808577135116</v>
      </c>
      <c r="N19" s="26">
        <v>1.4937596556087716</v>
      </c>
      <c r="O19" s="26">
        <v>1.2986112117712707</v>
      </c>
      <c r="P19" s="14">
        <v>1.3930663175693863</v>
      </c>
      <c r="Q19" s="26">
        <v>2.0283102215459339</v>
      </c>
      <c r="R19" s="26">
        <v>2.3654819591841454</v>
      </c>
      <c r="S19" s="26">
        <v>2.2372504110001308</v>
      </c>
      <c r="T19" s="26">
        <v>2.0889674171536727</v>
      </c>
      <c r="U19" s="26">
        <v>2.5867602647334791</v>
      </c>
      <c r="V19" s="27">
        <v>1.181330256803411</v>
      </c>
      <c r="W19" s="26">
        <v>1.3561747543793405</v>
      </c>
      <c r="X19" s="26">
        <v>2.7857185454434434</v>
      </c>
      <c r="Y19" s="26">
        <v>3.642503800966832</v>
      </c>
      <c r="Z19" s="26">
        <v>3.4379676121691043</v>
      </c>
      <c r="AA19" s="26">
        <v>2.7781351491174973</v>
      </c>
      <c r="AB19" s="10">
        <v>2.4903663183124225</v>
      </c>
      <c r="AC19" s="26">
        <v>0.93323584568457618</v>
      </c>
      <c r="AD19" s="31">
        <v>1.1343606989519648</v>
      </c>
      <c r="AE19" s="10">
        <v>2.4430640070111544</v>
      </c>
      <c r="AF19" s="10">
        <v>3.1988716145393132</v>
      </c>
      <c r="AG19" s="10">
        <v>3.2149347469090692</v>
      </c>
      <c r="AH19" s="10">
        <v>2.3654521931081582</v>
      </c>
      <c r="AI19" s="10">
        <v>1.4323345444465547</v>
      </c>
      <c r="AJ19" s="9">
        <v>3.3455154058215895</v>
      </c>
      <c r="AK19" s="1"/>
      <c r="AL19" s="110"/>
      <c r="AM19" s="24" t="s">
        <v>17</v>
      </c>
      <c r="AN19" s="40">
        <v>1</v>
      </c>
      <c r="AO19" s="40">
        <v>1.0299595400103858</v>
      </c>
      <c r="AP19" s="40">
        <v>2.131300752039119</v>
      </c>
      <c r="AQ19" s="40">
        <v>4.4537384366512356</v>
      </c>
      <c r="AR19" s="39">
        <v>7.0126309137960421</v>
      </c>
    </row>
    <row r="20" spans="1:44" x14ac:dyDescent="0.25">
      <c r="A20" s="7"/>
      <c r="B20" s="14">
        <v>1.0378390671817153</v>
      </c>
      <c r="C20" s="26">
        <v>1.0118332501208431</v>
      </c>
      <c r="D20" s="26">
        <v>1.052464306717906</v>
      </c>
      <c r="E20" s="26">
        <v>1.033071667415834</v>
      </c>
      <c r="F20" s="26">
        <v>1.0433338558994101</v>
      </c>
      <c r="G20" s="26">
        <v>1.0306551175054304</v>
      </c>
      <c r="H20" s="27">
        <v>1.0522710704738449</v>
      </c>
      <c r="I20" s="26">
        <v>1.0946847428969269</v>
      </c>
      <c r="J20" s="26">
        <v>1.221043186903124</v>
      </c>
      <c r="K20" s="26">
        <v>1.3654621142559191</v>
      </c>
      <c r="L20" s="26">
        <v>1.2321196413129518</v>
      </c>
      <c r="M20" s="26">
        <v>1.1578117841800115</v>
      </c>
      <c r="N20" s="26">
        <v>1.5034221420370764</v>
      </c>
      <c r="O20" s="26">
        <v>1.3199123447630257</v>
      </c>
      <c r="P20" s="14">
        <v>1.797018541517357</v>
      </c>
      <c r="Q20" s="26">
        <v>2.4095806160289808</v>
      </c>
      <c r="R20" s="26">
        <v>3.0057808418010161</v>
      </c>
      <c r="S20" s="26">
        <v>2.5720467197935801</v>
      </c>
      <c r="T20" s="26">
        <v>2.1950129401580272</v>
      </c>
      <c r="U20" s="26">
        <v>3.2364410874661225</v>
      </c>
      <c r="V20" s="27">
        <v>1.5196408445780907</v>
      </c>
      <c r="W20" s="26">
        <v>2.2290453727006345</v>
      </c>
      <c r="X20" s="26">
        <v>4.5593596145601092</v>
      </c>
      <c r="Y20" s="26">
        <v>5.6578000253579344</v>
      </c>
      <c r="Z20" s="26">
        <v>5.0864809466127916</v>
      </c>
      <c r="AA20" s="26">
        <v>4.5154914928144461</v>
      </c>
      <c r="AB20" s="10">
        <v>3.0335309293410369</v>
      </c>
      <c r="AC20" s="26">
        <v>1.1169259472873747</v>
      </c>
      <c r="AD20" s="31">
        <v>0.88052747396818787</v>
      </c>
      <c r="AE20" s="10">
        <v>2.3932055876183216</v>
      </c>
      <c r="AF20" s="10">
        <v>3.0048271485438347</v>
      </c>
      <c r="AG20" s="10">
        <v>3.050998208618271</v>
      </c>
      <c r="AH20" s="10">
        <v>2.3414322359790534</v>
      </c>
      <c r="AI20" s="10">
        <v>1.9658365319222433</v>
      </c>
      <c r="AJ20" s="5">
        <v>1.7727472738094434</v>
      </c>
      <c r="AK20" s="1"/>
      <c r="AL20" s="110"/>
      <c r="AM20" s="38" t="s">
        <v>1</v>
      </c>
      <c r="AN20" s="37">
        <f>AVERAGE(AN16:AN19)</f>
        <v>1</v>
      </c>
      <c r="AO20" s="37">
        <f>AVERAGE(AO16:AO19)</f>
        <v>1.3047119670468417</v>
      </c>
      <c r="AP20" s="37">
        <f>AVERAGE(AP16:AP19)</f>
        <v>2.4967652856983999</v>
      </c>
      <c r="AQ20" s="37">
        <f>AVERAGE(AQ16:AQ19)</f>
        <v>4.887068150364688</v>
      </c>
      <c r="AR20" s="36">
        <f>AVERAGE(AR16:AR19)</f>
        <v>7.7674635512457693</v>
      </c>
    </row>
    <row r="21" spans="1:44" x14ac:dyDescent="0.25">
      <c r="A21" s="8"/>
      <c r="B21" s="14">
        <v>1.0225255633326984</v>
      </c>
      <c r="C21" s="26">
        <v>0.99154768889055744</v>
      </c>
      <c r="D21" s="26">
        <v>1.0183753852414452</v>
      </c>
      <c r="E21" s="26">
        <v>1.0244173692339054</v>
      </c>
      <c r="F21" s="26">
        <v>1.0290240958257781</v>
      </c>
      <c r="G21" s="26">
        <v>0.96462872111870512</v>
      </c>
      <c r="H21" s="27">
        <v>1.0044063684498008</v>
      </c>
      <c r="I21" s="26">
        <v>1.0552408483924118</v>
      </c>
      <c r="J21" s="26">
        <v>1.2200655536982175</v>
      </c>
      <c r="K21" s="26">
        <v>1.3032440016336309</v>
      </c>
      <c r="L21" s="26">
        <v>1.2071459694304112</v>
      </c>
      <c r="M21" s="26">
        <v>1.2416260605451872</v>
      </c>
      <c r="N21" s="26">
        <v>1.4624719308043108</v>
      </c>
      <c r="O21" s="26">
        <v>1.1221886073821246</v>
      </c>
      <c r="P21" s="14">
        <v>1.8004989115891477</v>
      </c>
      <c r="Q21" s="26">
        <v>2.4332878206383226</v>
      </c>
      <c r="R21" s="26">
        <v>2.6868233039323699</v>
      </c>
      <c r="S21" s="26">
        <v>2.3223094114433427</v>
      </c>
      <c r="T21" s="26">
        <v>2.2039564926076554</v>
      </c>
      <c r="U21" s="26">
        <v>3.1455686010397028</v>
      </c>
      <c r="V21" s="27">
        <v>1.5249034299881021</v>
      </c>
      <c r="W21" s="26">
        <v>2.1406445813818111</v>
      </c>
      <c r="X21" s="26">
        <v>4.9716693898511801</v>
      </c>
      <c r="Y21" s="26">
        <v>5.7829515205453976</v>
      </c>
      <c r="Z21" s="26">
        <v>5.0867279575161879</v>
      </c>
      <c r="AA21" s="26">
        <v>4.2476948480313519</v>
      </c>
      <c r="AB21" s="6">
        <v>5.0996723390037388</v>
      </c>
      <c r="AC21" s="26">
        <v>1.3319410687374871</v>
      </c>
      <c r="AD21" s="7">
        <v>1.7578066394151082</v>
      </c>
      <c r="AE21" s="6">
        <v>6.011120595915342</v>
      </c>
      <c r="AF21" s="6">
        <v>7.8962238132792129</v>
      </c>
      <c r="AG21" s="6">
        <v>8.4406254971429107</v>
      </c>
      <c r="AH21" s="6">
        <v>6.1064285406903682</v>
      </c>
      <c r="AI21" s="10">
        <v>3.675159520071368</v>
      </c>
      <c r="AJ21" s="5">
        <v>1.6770178697613549</v>
      </c>
      <c r="AK21" s="1"/>
      <c r="AL21" s="110"/>
      <c r="AM21" s="35" t="s">
        <v>10</v>
      </c>
      <c r="AN21" s="34">
        <f>STDEV(AN16:AN19)</f>
        <v>1.2819751242557092E-16</v>
      </c>
      <c r="AO21" s="34">
        <f>STDEV(AO16:AO19)</f>
        <v>0.22946046685280486</v>
      </c>
      <c r="AP21" s="34">
        <f>STDEV(AP16:AP19)</f>
        <v>0.33525012308172786</v>
      </c>
      <c r="AQ21" s="34">
        <f>STDEV(AQ16:AQ19)</f>
        <v>0.59197417681438835</v>
      </c>
      <c r="AR21" s="33">
        <f>STDEV(AR16:AR19)</f>
        <v>1.1144685807097174</v>
      </c>
    </row>
    <row r="22" spans="1:44" ht="17.25" thickBot="1" x14ac:dyDescent="0.3">
      <c r="A22" s="7"/>
      <c r="B22" s="14">
        <v>0.96266364064674226</v>
      </c>
      <c r="C22" s="26">
        <v>0.98519321873489851</v>
      </c>
      <c r="D22" s="26">
        <v>0.99477538454047887</v>
      </c>
      <c r="E22" s="26">
        <v>0.9982073164035149</v>
      </c>
      <c r="F22" s="26">
        <v>1.0142032647329919</v>
      </c>
      <c r="G22" s="26">
        <v>1.0053488372372057</v>
      </c>
      <c r="H22" s="27">
        <v>1.0254568594593234</v>
      </c>
      <c r="I22" s="26">
        <v>1.0392312290400829</v>
      </c>
      <c r="J22" s="26">
        <v>1.1091060787323594</v>
      </c>
      <c r="K22" s="26">
        <v>1.2803591998316544</v>
      </c>
      <c r="L22" s="26">
        <v>1.2318724093377442</v>
      </c>
      <c r="M22" s="26">
        <v>1.2495474709565071</v>
      </c>
      <c r="N22" s="26">
        <v>1.4222120049143407</v>
      </c>
      <c r="O22" s="26">
        <v>1.2387177857727651</v>
      </c>
      <c r="P22" s="14">
        <v>1.813260084123695</v>
      </c>
      <c r="Q22" s="26">
        <v>2.2736919313667063</v>
      </c>
      <c r="R22" s="26">
        <v>2.6918293410058216</v>
      </c>
      <c r="S22" s="26">
        <v>2.468690047704472</v>
      </c>
      <c r="T22" s="26">
        <v>2.3020804528922358</v>
      </c>
      <c r="U22" s="26">
        <v>3.1034680513602324</v>
      </c>
      <c r="V22" s="27">
        <v>1.4502245169495365</v>
      </c>
      <c r="W22" s="26">
        <v>2.3042208683838643</v>
      </c>
      <c r="X22" s="26">
        <v>4.9274321792912676</v>
      </c>
      <c r="Y22" s="26">
        <v>5.5157236007869201</v>
      </c>
      <c r="Z22" s="26">
        <v>5.7721454848532838</v>
      </c>
      <c r="AA22" s="26">
        <v>4.5929174956715366</v>
      </c>
      <c r="AB22" s="26">
        <v>5.5370104751726359</v>
      </c>
      <c r="AC22" s="26">
        <v>1.4409522573017199</v>
      </c>
      <c r="AD22" s="7">
        <v>2.1118737894949344</v>
      </c>
      <c r="AE22" s="6">
        <v>7.1622641012393986</v>
      </c>
      <c r="AF22" s="6">
        <v>8.3636943526780971</v>
      </c>
      <c r="AG22" s="6">
        <v>8.5400258681038661</v>
      </c>
      <c r="AH22" s="6">
        <v>7.0572603698243475</v>
      </c>
      <c r="AI22" s="6">
        <v>5.106113905206195</v>
      </c>
      <c r="AJ22" s="5">
        <v>1.6499530167646015</v>
      </c>
      <c r="AK22" s="1"/>
      <c r="AL22" s="111"/>
      <c r="AM22" s="13" t="s">
        <v>2</v>
      </c>
      <c r="AN22" s="12">
        <f>AN21/AN20</f>
        <v>1.2819751242557092E-16</v>
      </c>
      <c r="AO22" s="12">
        <f>AO21/AO20</f>
        <v>0.17587059262756558</v>
      </c>
      <c r="AP22" s="12">
        <f>AP21/AP20</f>
        <v>0.13427378416467811</v>
      </c>
      <c r="AQ22" s="12">
        <f>AQ21/AQ20</f>
        <v>0.12113073904447463</v>
      </c>
      <c r="AR22" s="11">
        <f>AR21/AR20</f>
        <v>0.14347908726665035</v>
      </c>
    </row>
    <row r="23" spans="1:44" ht="17.25" thickTop="1" x14ac:dyDescent="0.25">
      <c r="A23" s="8"/>
      <c r="B23" s="14">
        <v>0.96823214978369909</v>
      </c>
      <c r="C23" s="26">
        <v>0.97272857746763175</v>
      </c>
      <c r="D23" s="26">
        <v>0.99763603804864776</v>
      </c>
      <c r="E23" s="26">
        <v>0.98905855427117073</v>
      </c>
      <c r="F23" s="26">
        <v>0.99043888119057799</v>
      </c>
      <c r="G23" s="26">
        <v>0.99177548805180893</v>
      </c>
      <c r="H23" s="27">
        <v>0.98059933842889468</v>
      </c>
      <c r="I23" s="26">
        <v>1.0188132008586415</v>
      </c>
      <c r="J23" s="26">
        <v>1.2190879933314276</v>
      </c>
      <c r="K23" s="26">
        <v>1.2901328506642629</v>
      </c>
      <c r="L23" s="26">
        <v>1.2207454966413236</v>
      </c>
      <c r="M23" s="26">
        <v>1.127914624561976</v>
      </c>
      <c r="N23" s="26">
        <v>1.4608615392536968</v>
      </c>
      <c r="O23" s="26">
        <v>1.1941109067245685</v>
      </c>
      <c r="P23" s="14">
        <v>1.8462074307339316</v>
      </c>
      <c r="Q23" s="26">
        <v>2.2443633722482104</v>
      </c>
      <c r="R23" s="26">
        <v>2.5209082422144062</v>
      </c>
      <c r="S23" s="26">
        <v>2.3967360368311534</v>
      </c>
      <c r="T23" s="26">
        <v>2.2445859913194717</v>
      </c>
      <c r="U23" s="26">
        <v>3.1975613208878797</v>
      </c>
      <c r="V23" s="27">
        <v>1.6163725178161534</v>
      </c>
      <c r="W23" s="26">
        <v>2.1842649614614289</v>
      </c>
      <c r="X23" s="26">
        <v>4.3635920250881179</v>
      </c>
      <c r="Y23" s="26">
        <v>5.542899311807254</v>
      </c>
      <c r="Z23" s="26">
        <v>6.1796380162799007</v>
      </c>
      <c r="AA23" s="26">
        <v>4.16362515038794</v>
      </c>
      <c r="AB23" s="26">
        <v>5.7824810989564801</v>
      </c>
      <c r="AC23" s="26">
        <v>1.6579722158707348</v>
      </c>
      <c r="AD23" s="7">
        <v>2.1819447608457399</v>
      </c>
      <c r="AE23" s="6">
        <v>7.2961976651680933</v>
      </c>
      <c r="AF23" s="6">
        <v>8.425197337445292</v>
      </c>
      <c r="AG23" s="6">
        <v>8.5553564612848554</v>
      </c>
      <c r="AH23" s="6">
        <v>7.477098015484934</v>
      </c>
      <c r="AI23" s="6">
        <v>6.1411398700103161</v>
      </c>
      <c r="AJ23" s="5">
        <v>1.5943197576166561</v>
      </c>
      <c r="AK23" s="1"/>
      <c r="AL23" s="103" t="s">
        <v>25</v>
      </c>
      <c r="AM23" s="30" t="s">
        <v>20</v>
      </c>
      <c r="AN23" s="29">
        <v>1.0000000000000002</v>
      </c>
      <c r="AO23" s="29">
        <v>1.5506464469557379</v>
      </c>
      <c r="AP23" s="29">
        <v>2.1079589193103025</v>
      </c>
      <c r="AQ23" s="29">
        <v>4.3712833053864371</v>
      </c>
      <c r="AR23" s="28">
        <v>6.460719851795055</v>
      </c>
    </row>
    <row r="24" spans="1:44" x14ac:dyDescent="0.25">
      <c r="A24" s="7"/>
      <c r="B24" s="14">
        <v>0.97867319085081428</v>
      </c>
      <c r="C24" s="26">
        <v>0.98103831403310393</v>
      </c>
      <c r="D24" s="26">
        <v>0.98190272792930211</v>
      </c>
      <c r="E24" s="26">
        <v>0.9752117213944469</v>
      </c>
      <c r="F24" s="26">
        <v>0.99171652066134952</v>
      </c>
      <c r="G24" s="26">
        <v>0.97797204375214719</v>
      </c>
      <c r="H24" s="27">
        <v>0.99638716934366756</v>
      </c>
      <c r="I24" s="26">
        <v>1.0202053627170093</v>
      </c>
      <c r="J24" s="26">
        <v>1.1741175942868938</v>
      </c>
      <c r="K24" s="26">
        <v>1.2558055769174026</v>
      </c>
      <c r="L24" s="26">
        <v>1.1774742268034908</v>
      </c>
      <c r="M24" s="26">
        <v>1.1033836725679445</v>
      </c>
      <c r="N24" s="26">
        <v>1.4136998569327406</v>
      </c>
      <c r="O24" s="26">
        <v>1.0901117362728534</v>
      </c>
      <c r="P24" s="14">
        <v>1.7622151173924774</v>
      </c>
      <c r="Q24" s="26">
        <v>2.2956883142865201</v>
      </c>
      <c r="R24" s="26">
        <v>2.5745446784877712</v>
      </c>
      <c r="S24" s="26">
        <v>2.3450578481678068</v>
      </c>
      <c r="T24" s="26">
        <v>2.0749131545125041</v>
      </c>
      <c r="U24" s="26">
        <v>3.0579168977145113</v>
      </c>
      <c r="V24" s="27">
        <v>1.5311684339575649</v>
      </c>
      <c r="W24" s="26">
        <v>2.0566522680403567</v>
      </c>
      <c r="X24" s="26">
        <v>5.2461356510988653</v>
      </c>
      <c r="Y24" s="26">
        <v>5.58390130165205</v>
      </c>
      <c r="Z24" s="26">
        <v>4.762069559827725</v>
      </c>
      <c r="AA24" s="26">
        <v>4.5160026399878275</v>
      </c>
      <c r="AB24" s="26">
        <v>5.8896878702525459</v>
      </c>
      <c r="AC24" s="26">
        <v>1.6860394874269395</v>
      </c>
      <c r="AD24" s="7">
        <v>2.2083953521169271</v>
      </c>
      <c r="AE24" s="6">
        <v>7.4215771206491485</v>
      </c>
      <c r="AF24" s="6">
        <v>8.4793100519960802</v>
      </c>
      <c r="AG24" s="6">
        <v>8.664894890732004</v>
      </c>
      <c r="AH24" s="6">
        <v>7.5920872432473718</v>
      </c>
      <c r="AI24" s="6">
        <v>6.2230400182266044</v>
      </c>
      <c r="AJ24" s="5">
        <v>1.6098570212339354</v>
      </c>
      <c r="AK24" s="1"/>
      <c r="AL24" s="104"/>
      <c r="AM24" s="24" t="s">
        <v>19</v>
      </c>
      <c r="AN24" s="16">
        <v>1.0000000000000002</v>
      </c>
      <c r="AO24" s="16">
        <v>1.2233417946931395</v>
      </c>
      <c r="AP24" s="16">
        <v>2.4936226370754846</v>
      </c>
      <c r="AQ24" s="16">
        <v>5.0202550783050475</v>
      </c>
      <c r="AR24" s="15">
        <v>8.8762070001971338</v>
      </c>
    </row>
    <row r="25" spans="1:44" x14ac:dyDescent="0.25">
      <c r="A25" s="7"/>
      <c r="B25" s="14">
        <v>0.94943834501114865</v>
      </c>
      <c r="C25" s="26">
        <v>0.95684229282130895</v>
      </c>
      <c r="D25" s="26">
        <v>0.96473909105587197</v>
      </c>
      <c r="E25" s="26">
        <v>0.96779380416036764</v>
      </c>
      <c r="F25" s="26">
        <v>0.98021761311595124</v>
      </c>
      <c r="G25" s="26">
        <v>0.98855463638827046</v>
      </c>
      <c r="H25" s="27">
        <v>0.98059933842889468</v>
      </c>
      <c r="I25" s="26">
        <v>1.0362149129210814</v>
      </c>
      <c r="J25" s="26">
        <v>1.1633638475472721</v>
      </c>
      <c r="K25" s="26">
        <v>1.2927550808581365</v>
      </c>
      <c r="L25" s="26">
        <v>1.1848921440375699</v>
      </c>
      <c r="M25" s="26">
        <v>1.1984412828918278</v>
      </c>
      <c r="N25" s="26">
        <v>1.3276585451581631</v>
      </c>
      <c r="O25" s="26">
        <v>1.1778218665300699</v>
      </c>
      <c r="P25" s="14">
        <v>1.791217970829877</v>
      </c>
      <c r="Q25" s="26">
        <v>2.7705655949579757</v>
      </c>
      <c r="R25" s="26">
        <v>2.5919464544999133</v>
      </c>
      <c r="S25" s="26">
        <v>2.3734932835374813</v>
      </c>
      <c r="T25" s="26">
        <v>2.1571942939744448</v>
      </c>
      <c r="U25" s="26">
        <v>3.1701846645274427</v>
      </c>
      <c r="V25" s="27">
        <v>1.5441995764914775</v>
      </c>
      <c r="W25" s="26">
        <v>2.1155862211172485</v>
      </c>
      <c r="X25" s="26">
        <v>4.7385078765773896</v>
      </c>
      <c r="Y25" s="26">
        <v>5.7955859669739667</v>
      </c>
      <c r="Z25" s="26">
        <v>5.2172835366459136</v>
      </c>
      <c r="AA25" s="26">
        <v>4.7349929543695488</v>
      </c>
      <c r="AB25" s="26">
        <v>5.9152237656988627</v>
      </c>
      <c r="AC25" s="26">
        <v>1.7334029054865197</v>
      </c>
      <c r="AD25" s="7">
        <v>2.3524817879913749</v>
      </c>
      <c r="AE25" s="6">
        <v>7.6197888659715227</v>
      </c>
      <c r="AF25" s="6">
        <v>8.5884897427060061</v>
      </c>
      <c r="AG25" s="6">
        <v>8.7929774132036158</v>
      </c>
      <c r="AH25" s="6">
        <v>7.6051193638502319</v>
      </c>
      <c r="AI25" s="6">
        <v>6.2304019648861209</v>
      </c>
      <c r="AJ25" s="5">
        <v>1.6875430405813781</v>
      </c>
      <c r="AK25" s="1"/>
      <c r="AL25" s="104"/>
      <c r="AM25" s="24" t="s">
        <v>18</v>
      </c>
      <c r="AN25" s="16">
        <v>1</v>
      </c>
      <c r="AO25" s="16">
        <v>1.210651297443232</v>
      </c>
      <c r="AP25" s="16">
        <v>2.49234650924156</v>
      </c>
      <c r="AQ25" s="16">
        <v>5.2684192653741446</v>
      </c>
      <c r="AR25" s="15">
        <v>8.6013907779920622</v>
      </c>
    </row>
    <row r="26" spans="1:44" ht="17.25" thickBot="1" x14ac:dyDescent="0.3">
      <c r="A26" s="7"/>
      <c r="B26" s="14">
        <v>0.99027440137403122</v>
      </c>
      <c r="C26" s="26">
        <v>0.97443939915715982</v>
      </c>
      <c r="D26" s="26">
        <v>0.94352289723448379</v>
      </c>
      <c r="E26" s="26">
        <v>0.98089879373026101</v>
      </c>
      <c r="F26" s="26">
        <v>0.95721979802515467</v>
      </c>
      <c r="G26" s="26">
        <v>0.9577270332500295</v>
      </c>
      <c r="H26" s="27">
        <v>0.97508611103665122</v>
      </c>
      <c r="I26" s="26">
        <v>1.0485121697993536</v>
      </c>
      <c r="J26" s="26">
        <v>1.1672743075287815</v>
      </c>
      <c r="K26" s="26">
        <v>1.3566420145927005</v>
      </c>
      <c r="L26" s="26">
        <v>1.1861284512948158</v>
      </c>
      <c r="M26" s="26">
        <v>1.1266369850912046</v>
      </c>
      <c r="N26" s="26">
        <v>1.4583309043706434</v>
      </c>
      <c r="O26" s="26">
        <v>1.1377257963146654</v>
      </c>
      <c r="P26" s="14">
        <v>1.7568785315095297</v>
      </c>
      <c r="Q26" s="26">
        <v>2.4227784457808688</v>
      </c>
      <c r="R26" s="26">
        <v>2.6000517104836209</v>
      </c>
      <c r="S26" s="26">
        <v>2.5478148912178695</v>
      </c>
      <c r="T26" s="26">
        <v>2.196034929887881</v>
      </c>
      <c r="U26" s="26">
        <v>3.6358198375138375</v>
      </c>
      <c r="V26" s="27">
        <v>1.4344366113500253</v>
      </c>
      <c r="W26" s="26">
        <v>2.0580444990469813</v>
      </c>
      <c r="X26" s="26">
        <v>4.552027438361427</v>
      </c>
      <c r="Y26" s="26">
        <v>5.3681637241626969</v>
      </c>
      <c r="Z26" s="26">
        <v>5.4929836658513338</v>
      </c>
      <c r="AA26" s="26">
        <v>4.6713654882584814</v>
      </c>
      <c r="AB26" s="26">
        <v>5.9897625157541192</v>
      </c>
      <c r="AC26" s="26">
        <v>1.8223660216006812</v>
      </c>
      <c r="AD26" s="7">
        <v>2.4002784462013249</v>
      </c>
      <c r="AE26" s="6">
        <v>7.6261432632890642</v>
      </c>
      <c r="AF26" s="6">
        <v>8.622340738175442</v>
      </c>
      <c r="AG26" s="6">
        <v>8.8097918403794715</v>
      </c>
      <c r="AH26" s="6">
        <v>7.651114689414916</v>
      </c>
      <c r="AI26" s="6">
        <v>7.0880544897591991</v>
      </c>
      <c r="AJ26" s="5">
        <v>1.6890467431052933</v>
      </c>
      <c r="AK26" s="1"/>
      <c r="AL26" s="104"/>
      <c r="AM26" s="24" t="s">
        <v>17</v>
      </c>
      <c r="AN26" s="23">
        <v>1</v>
      </c>
      <c r="AO26" s="23">
        <v>0.9720838863546879</v>
      </c>
      <c r="AP26" s="23">
        <v>1.8247660332061066</v>
      </c>
      <c r="AQ26" s="23">
        <v>3.4960049878733566</v>
      </c>
      <c r="AR26" s="32">
        <v>6.2556047351874353</v>
      </c>
    </row>
    <row r="27" spans="1:44" x14ac:dyDescent="0.25">
      <c r="A27" s="7"/>
      <c r="B27" s="14">
        <v>0.96985637319258988</v>
      </c>
      <c r="C27" s="26">
        <v>0.9788386757411226</v>
      </c>
      <c r="D27" s="26">
        <v>0.97165215942420724</v>
      </c>
      <c r="E27" s="26">
        <v>0.96309573341598809</v>
      </c>
      <c r="F27" s="26">
        <v>0.96718556866731797</v>
      </c>
      <c r="G27" s="26">
        <v>0.99522629770499149</v>
      </c>
      <c r="H27" s="27">
        <v>0.93975149163627092</v>
      </c>
      <c r="I27" s="26">
        <v>1.041319437253506</v>
      </c>
      <c r="J27" s="26">
        <v>1.2525713114754846</v>
      </c>
      <c r="K27" s="26">
        <v>1.3065813596825986</v>
      </c>
      <c r="L27" s="26">
        <v>1.189342909116138</v>
      </c>
      <c r="M27" s="26">
        <v>1.1897532278746634</v>
      </c>
      <c r="N27" s="26">
        <v>1.3794214441413171</v>
      </c>
      <c r="O27" s="26">
        <v>1.1159236034126618</v>
      </c>
      <c r="P27" s="14">
        <v>1.7183626757623363</v>
      </c>
      <c r="Q27" s="26">
        <v>2.6444530966685336</v>
      </c>
      <c r="R27" s="26">
        <v>3.0451141526213279</v>
      </c>
      <c r="S27" s="26">
        <v>2.6259505120680218</v>
      </c>
      <c r="T27" s="26">
        <v>2.114265089907776</v>
      </c>
      <c r="U27" s="26">
        <v>3.2842929180052529</v>
      </c>
      <c r="V27" s="27">
        <v>1.4251645010716856</v>
      </c>
      <c r="W27" s="26">
        <v>2.0703416867769966</v>
      </c>
      <c r="X27" s="26">
        <v>4.6018860034304936</v>
      </c>
      <c r="Y27" s="26">
        <v>5.7226403681740967</v>
      </c>
      <c r="Z27" s="26">
        <v>5.3038263710839937</v>
      </c>
      <c r="AA27" s="26">
        <v>4.2093652069828424</v>
      </c>
      <c r="AB27" s="26">
        <v>6.0571691400148824</v>
      </c>
      <c r="AC27" s="26">
        <v>1.7349066080104349</v>
      </c>
      <c r="AD27" s="7">
        <v>2.4167520503581863</v>
      </c>
      <c r="AE27" s="6">
        <v>7.6584047220222802</v>
      </c>
      <c r="AF27" s="6">
        <v>8.7968376183301213</v>
      </c>
      <c r="AG27" s="6">
        <v>9.0298573324121847</v>
      </c>
      <c r="AH27" s="6">
        <v>7.6996657508465072</v>
      </c>
      <c r="AI27" s="6">
        <v>7.2852128185261398</v>
      </c>
      <c r="AJ27" s="5">
        <v>1.7281403200765082</v>
      </c>
      <c r="AK27" s="1"/>
      <c r="AL27" s="104"/>
      <c r="AM27" s="21" t="s">
        <v>1</v>
      </c>
      <c r="AN27" s="20">
        <f>AVERAGE(AN23:AN26)</f>
        <v>1</v>
      </c>
      <c r="AO27" s="20">
        <f>AVERAGE(AO23:AO26)</f>
        <v>1.2391808563616993</v>
      </c>
      <c r="AP27" s="20">
        <f>AVERAGE(AP23:AP26)</f>
        <v>2.2296735247083634</v>
      </c>
      <c r="AQ27" s="20">
        <f>AVERAGE(AQ23:AQ26)</f>
        <v>4.538990659234746</v>
      </c>
      <c r="AR27" s="19">
        <f>AVERAGE(AR23:AR26)</f>
        <v>7.5484805912929218</v>
      </c>
    </row>
    <row r="28" spans="1:44" x14ac:dyDescent="0.25">
      <c r="A28" s="7"/>
      <c r="B28" s="14">
        <v>0.97913724480360353</v>
      </c>
      <c r="C28" s="26">
        <v>0.96295239109479969</v>
      </c>
      <c r="D28" s="26">
        <v>0.98690876500275393</v>
      </c>
      <c r="E28" s="26">
        <v>0.941830983305185</v>
      </c>
      <c r="F28" s="26">
        <v>0.94316561153821332</v>
      </c>
      <c r="G28" s="26">
        <v>0.97958243530276112</v>
      </c>
      <c r="H28" s="27">
        <v>0.94576592830824002</v>
      </c>
      <c r="I28" s="26">
        <v>1.0751948226210639</v>
      </c>
      <c r="J28" s="26">
        <v>1.229108551586428</v>
      </c>
      <c r="K28" s="26">
        <v>1.3142096269499242</v>
      </c>
      <c r="L28" s="26">
        <v>1.210113121585922</v>
      </c>
      <c r="M28" s="26">
        <v>1.1399246031265284</v>
      </c>
      <c r="N28" s="26">
        <v>1.4291137613453269</v>
      </c>
      <c r="O28" s="26">
        <v>1.1259475649529591</v>
      </c>
      <c r="P28" s="14">
        <v>1.8378545978802394</v>
      </c>
      <c r="Q28" s="26">
        <v>2.5366707475233294</v>
      </c>
      <c r="R28" s="26">
        <v>3.0434454735968441</v>
      </c>
      <c r="S28" s="26">
        <v>2.7671384662531486</v>
      </c>
      <c r="T28" s="26">
        <v>2.3138348578700976</v>
      </c>
      <c r="U28" s="26">
        <v>3.1333754797283446</v>
      </c>
      <c r="V28" s="27">
        <v>1.5043542229430433</v>
      </c>
      <c r="W28" s="26">
        <v>1.848759692900144</v>
      </c>
      <c r="X28" s="26">
        <v>4.9770465909925168</v>
      </c>
      <c r="Y28" s="26">
        <v>5.5765110314356452</v>
      </c>
      <c r="Z28" s="26">
        <v>5.6435677615252198</v>
      </c>
      <c r="AA28" s="26">
        <v>4.7832881375975393</v>
      </c>
      <c r="AB28" s="26">
        <v>6.0797146217234781</v>
      </c>
      <c r="AC28" s="26">
        <v>1.7847759977839048</v>
      </c>
      <c r="AD28" s="7">
        <v>2.4234807289512448</v>
      </c>
      <c r="AE28" s="6">
        <v>7.9289598677454034</v>
      </c>
      <c r="AF28" s="6">
        <v>8.8917141835869948</v>
      </c>
      <c r="AG28" s="6">
        <v>9.1952774099354375</v>
      </c>
      <c r="AH28" s="6">
        <v>7.8057108169254983</v>
      </c>
      <c r="AI28" s="6">
        <v>7.2969457496089678</v>
      </c>
      <c r="AJ28" s="5">
        <v>1.7341546820637388</v>
      </c>
      <c r="AK28" s="1"/>
      <c r="AL28" s="104"/>
      <c r="AM28" s="17" t="s">
        <v>10</v>
      </c>
      <c r="AN28" s="16">
        <f>STDEV(AN23:AN26)</f>
        <v>1.8129866073473578E-16</v>
      </c>
      <c r="AO28" s="16">
        <f>STDEV(AO23:AO26)</f>
        <v>0.23763867328196922</v>
      </c>
      <c r="AP28" s="16">
        <f>STDEV(AP23:AP26)</f>
        <v>0.32528487646206417</v>
      </c>
      <c r="AQ28" s="16">
        <f>STDEV(AQ23:AQ26)</f>
        <v>0.79154414484548463</v>
      </c>
      <c r="AR28" s="15">
        <f>STDEV(AR23:AR26)</f>
        <v>1.381572616483342</v>
      </c>
    </row>
    <row r="29" spans="1:44" ht="17.25" thickBot="1" x14ac:dyDescent="0.3">
      <c r="A29" s="8"/>
      <c r="B29" s="14">
        <v>0.98911423191792958</v>
      </c>
      <c r="C29" s="26">
        <v>1.0071895288165953</v>
      </c>
      <c r="D29" s="26">
        <v>0.98404818253848081</v>
      </c>
      <c r="E29" s="26">
        <v>0.96581565359629129</v>
      </c>
      <c r="F29" s="26">
        <v>0.97280719756955814</v>
      </c>
      <c r="G29" s="26">
        <v>1.0136308901045405</v>
      </c>
      <c r="H29" s="27">
        <v>0.99237756979060088</v>
      </c>
      <c r="I29" s="26">
        <v>1.0447998073252966</v>
      </c>
      <c r="J29" s="26">
        <v>1.3544878613912488</v>
      </c>
      <c r="K29" s="26">
        <v>1.3523511053743429</v>
      </c>
      <c r="L29" s="26">
        <v>1.226679874642949</v>
      </c>
      <c r="M29" s="26">
        <v>1.0806413549096114</v>
      </c>
      <c r="N29" s="26">
        <v>1.4615516874718713</v>
      </c>
      <c r="O29" s="26">
        <v>1.1414848285702384</v>
      </c>
      <c r="P29" s="14">
        <v>1.7547902541478495</v>
      </c>
      <c r="Q29" s="26">
        <v>2.4266889786004953</v>
      </c>
      <c r="R29" s="26">
        <v>2.9752677727317143</v>
      </c>
      <c r="S29" s="26">
        <v>2.8089263442397354</v>
      </c>
      <c r="T29" s="26">
        <v>2.3025914477571625</v>
      </c>
      <c r="U29" s="26">
        <v>3.3935699968312214</v>
      </c>
      <c r="V29" s="27">
        <v>1.5639971563287938</v>
      </c>
      <c r="W29" s="26">
        <v>1.7677836265294342</v>
      </c>
      <c r="X29" s="26">
        <v>4.6229047531454004</v>
      </c>
      <c r="Y29" s="26">
        <v>5.4008223188850737</v>
      </c>
      <c r="Z29" s="26">
        <v>5.0088399370942618</v>
      </c>
      <c r="AA29" s="26">
        <v>4.3095332990355848</v>
      </c>
      <c r="AB29" s="26">
        <v>6.0813250132740917</v>
      </c>
      <c r="AC29" s="26">
        <v>1.796303587163379</v>
      </c>
      <c r="AD29" s="7">
        <v>2.4420426104697861</v>
      </c>
      <c r="AE29" s="6">
        <v>7.9629321481681474</v>
      </c>
      <c r="AF29" s="6">
        <v>8.9215122668889926</v>
      </c>
      <c r="AG29" s="6">
        <v>9.2259380067725854</v>
      </c>
      <c r="AH29" s="6">
        <v>7.9546855439965221</v>
      </c>
      <c r="AI29" s="6">
        <v>8.0023005397687879</v>
      </c>
      <c r="AJ29" s="5">
        <v>1.6399289805395658</v>
      </c>
      <c r="AK29" s="1"/>
      <c r="AL29" s="105"/>
      <c r="AM29" s="13" t="s">
        <v>2</v>
      </c>
      <c r="AN29" s="12">
        <f>AN28/AN27</f>
        <v>1.8129866073473578E-16</v>
      </c>
      <c r="AO29" s="12">
        <f>AO28/AO27</f>
        <v>0.19177077507450283</v>
      </c>
      <c r="AP29" s="12">
        <f>AP28/AP27</f>
        <v>0.14588901597358778</v>
      </c>
      <c r="AQ29" s="12">
        <f>AQ28/AQ27</f>
        <v>0.17438770076229579</v>
      </c>
      <c r="AR29" s="11">
        <f>AR28/AR27</f>
        <v>0.18302658392961477</v>
      </c>
    </row>
    <row r="30" spans="1:44" ht="17.25" thickTop="1" x14ac:dyDescent="0.25">
      <c r="A30" s="7"/>
      <c r="B30" s="14">
        <v>1.0510644319655658</v>
      </c>
      <c r="C30" s="26">
        <v>1.1227927250867009</v>
      </c>
      <c r="D30" s="26">
        <v>1.0219511666047085</v>
      </c>
      <c r="E30" s="26">
        <v>1.0924151526696748</v>
      </c>
      <c r="F30" s="26">
        <v>1.0228913197501566</v>
      </c>
      <c r="G30" s="26">
        <v>1.0265140910717627</v>
      </c>
      <c r="H30" s="27">
        <v>1.0389892859577001</v>
      </c>
      <c r="I30" s="26">
        <v>1.0341267047076583</v>
      </c>
      <c r="J30" s="26">
        <v>1.2572150327797322</v>
      </c>
      <c r="K30" s="26">
        <v>1.4629610517944576</v>
      </c>
      <c r="L30" s="26">
        <v>1.2917105059232077</v>
      </c>
      <c r="M30" s="26">
        <v>1.2076404089281465</v>
      </c>
      <c r="N30" s="26">
        <v>1.5188359093250416</v>
      </c>
      <c r="O30" s="26">
        <v>1.1339667640590925</v>
      </c>
      <c r="P30" s="14">
        <v>1.3197470376973133</v>
      </c>
      <c r="Q30" s="26">
        <v>2.0996761344180102</v>
      </c>
      <c r="R30" s="26">
        <v>2.5480839532347401</v>
      </c>
      <c r="S30" s="26">
        <v>2.4580576726490704</v>
      </c>
      <c r="T30" s="26">
        <v>2.0928004117202144</v>
      </c>
      <c r="U30" s="26">
        <v>2.9168919038555519</v>
      </c>
      <c r="V30" s="27">
        <v>1.1597786311989011</v>
      </c>
      <c r="W30" s="26">
        <v>0.99468281020314342</v>
      </c>
      <c r="X30" s="26">
        <v>2.3057089453796369</v>
      </c>
      <c r="Y30" s="26">
        <v>2.8143587480872023</v>
      </c>
      <c r="Z30" s="26">
        <v>3.2515300902008608</v>
      </c>
      <c r="AA30" s="26">
        <v>2.7541151919883928</v>
      </c>
      <c r="AB30" s="26">
        <v>6.1031804838891341</v>
      </c>
      <c r="AC30" s="26">
        <v>1.2179179367454744</v>
      </c>
      <c r="AD30" s="7">
        <v>2.5109535506610037</v>
      </c>
      <c r="AE30" s="6">
        <v>8.3771968985165639</v>
      </c>
      <c r="AF30" s="6">
        <v>9.1193706533864471</v>
      </c>
      <c r="AG30" s="6">
        <v>9.5073252820044214</v>
      </c>
      <c r="AH30" s="6">
        <v>8.1391792118962751</v>
      </c>
      <c r="AI30" s="6">
        <v>8.0041407521844246</v>
      </c>
      <c r="AJ30" s="5">
        <v>1.7677351810121871</v>
      </c>
      <c r="AK30" s="1"/>
      <c r="AL30" s="103" t="s">
        <v>24</v>
      </c>
      <c r="AM30" s="30" t="s">
        <v>20</v>
      </c>
      <c r="AN30" s="29">
        <v>0.99999999999999989</v>
      </c>
      <c r="AO30" s="29">
        <v>1.5103460194286249</v>
      </c>
      <c r="AP30" s="29">
        <v>1.9249698608663222</v>
      </c>
      <c r="AQ30" s="29">
        <v>3.9605896043154805</v>
      </c>
      <c r="AR30" s="28">
        <v>6.0904309183046834</v>
      </c>
    </row>
    <row r="31" spans="1:44" x14ac:dyDescent="0.25">
      <c r="A31" s="7" t="s">
        <v>1</v>
      </c>
      <c r="B31" s="7">
        <f t="shared" ref="B31:AA31" si="4">AVERAGE(B19:B30)</f>
        <v>0.99999999999999989</v>
      </c>
      <c r="C31" s="6">
        <f t="shared" si="4"/>
        <v>1</v>
      </c>
      <c r="D31" s="6">
        <f t="shared" si="4"/>
        <v>1</v>
      </c>
      <c r="E31" s="6">
        <f t="shared" si="4"/>
        <v>1.0000000000000002</v>
      </c>
      <c r="F31" s="6">
        <f t="shared" si="4"/>
        <v>1.0000000000000002</v>
      </c>
      <c r="G31" s="6">
        <f t="shared" si="4"/>
        <v>1</v>
      </c>
      <c r="H31" s="5">
        <f t="shared" si="4"/>
        <v>1</v>
      </c>
      <c r="I31" s="6">
        <f t="shared" si="4"/>
        <v>1.0497496124326628</v>
      </c>
      <c r="J31" s="6">
        <f t="shared" si="4"/>
        <v>1.2204118261059156</v>
      </c>
      <c r="K31" s="6">
        <f t="shared" si="4"/>
        <v>1.3315123322493772</v>
      </c>
      <c r="L31" s="6">
        <f t="shared" si="4"/>
        <v>1.2233417946931395</v>
      </c>
      <c r="M31" s="6">
        <f t="shared" si="4"/>
        <v>1.1775941710640603</v>
      </c>
      <c r="N31" s="6">
        <f t="shared" si="4"/>
        <v>1.4442782817802753</v>
      </c>
      <c r="O31" s="6">
        <f t="shared" si="4"/>
        <v>1.1747102513771914</v>
      </c>
      <c r="P31" s="7">
        <f t="shared" si="4"/>
        <v>1.7159264558960949</v>
      </c>
      <c r="Q31" s="6">
        <f t="shared" si="4"/>
        <v>2.3821462728386571</v>
      </c>
      <c r="R31" s="6">
        <f t="shared" si="4"/>
        <v>2.720773156982808</v>
      </c>
      <c r="S31" s="6">
        <f t="shared" si="4"/>
        <v>2.4936226370754846</v>
      </c>
      <c r="T31" s="6">
        <f t="shared" si="4"/>
        <v>2.1905197899800952</v>
      </c>
      <c r="U31" s="6">
        <f t="shared" si="4"/>
        <v>3.1551542519719646</v>
      </c>
      <c r="V31" s="5">
        <f t="shared" si="4"/>
        <v>1.4546308916230652</v>
      </c>
      <c r="W31" s="6">
        <f t="shared" si="4"/>
        <v>1.9271834452434486</v>
      </c>
      <c r="X31" s="6">
        <f t="shared" si="4"/>
        <v>4.387665751101653</v>
      </c>
      <c r="Y31" s="6">
        <f t="shared" si="4"/>
        <v>5.2003218099029231</v>
      </c>
      <c r="Z31" s="6">
        <f t="shared" si="4"/>
        <v>5.0202550783050475</v>
      </c>
      <c r="AA31" s="6">
        <f t="shared" si="4"/>
        <v>4.1897105878535825</v>
      </c>
      <c r="AB31" s="6">
        <f>AVERAGE(AB21:AB30)</f>
        <v>5.8535227323739969</v>
      </c>
      <c r="AC31" s="6">
        <f>AVERAGE(AC19:AC30)</f>
        <v>1.5213949899249355</v>
      </c>
      <c r="AD31" s="7">
        <f>AVERAGE(AD21:AD30)</f>
        <v>2.2806009716505633</v>
      </c>
      <c r="AE31" s="6">
        <f>AVERAGE(AE21:AE30)</f>
        <v>7.5064585248684965</v>
      </c>
      <c r="AF31" s="6">
        <f>AVERAGE(AF21:AF30)</f>
        <v>8.6104690758472682</v>
      </c>
      <c r="AG31" s="6">
        <f>AVERAGE(AG21:AG30)</f>
        <v>8.8762070001971338</v>
      </c>
      <c r="AH31" s="6">
        <f>AVERAGE(AH21:AH30)</f>
        <v>7.5088349546176971</v>
      </c>
      <c r="AI31" s="6">
        <f>AVERAGE(AI22:AI30)</f>
        <v>6.8197055675751947</v>
      </c>
      <c r="AJ31" s="5">
        <f>AVERAGE(AJ20:AJ30)</f>
        <v>1.6864039896876968</v>
      </c>
      <c r="AK31" s="1"/>
      <c r="AL31" s="104"/>
      <c r="AM31" s="24" t="s">
        <v>19</v>
      </c>
      <c r="AN31" s="16">
        <v>1.0000000000000002</v>
      </c>
      <c r="AO31" s="16">
        <v>1.1775941710640603</v>
      </c>
      <c r="AP31" s="16">
        <v>2.1905197899800952</v>
      </c>
      <c r="AQ31" s="16">
        <v>4.1897105878535825</v>
      </c>
      <c r="AR31" s="15">
        <v>7.5088349546176971</v>
      </c>
    </row>
    <row r="32" spans="1:44" ht="17.25" thickBot="1" x14ac:dyDescent="0.3">
      <c r="A32" s="14" t="s">
        <v>0</v>
      </c>
      <c r="B32" s="14">
        <f t="shared" ref="B32:AA32" si="5">STDEV(B19:B30)</f>
        <v>4.4472599947996815E-2</v>
      </c>
      <c r="C32" s="26">
        <f t="shared" si="5"/>
        <v>4.6692004227632672E-2</v>
      </c>
      <c r="D32" s="26">
        <f t="shared" si="5"/>
        <v>3.8521261463277091E-2</v>
      </c>
      <c r="E32" s="26">
        <f t="shared" si="5"/>
        <v>4.5659879898350554E-2</v>
      </c>
      <c r="F32" s="26">
        <f t="shared" si="5"/>
        <v>4.1100823554713284E-2</v>
      </c>
      <c r="G32" s="26">
        <f t="shared" si="5"/>
        <v>3.118163485976801E-2</v>
      </c>
      <c r="H32" s="27">
        <f t="shared" si="5"/>
        <v>4.000218743864338E-2</v>
      </c>
      <c r="I32" s="26">
        <f t="shared" si="5"/>
        <v>2.463387611804187E-2</v>
      </c>
      <c r="J32" s="26">
        <f t="shared" si="5"/>
        <v>6.3469617859793437E-2</v>
      </c>
      <c r="K32" s="26">
        <f t="shared" si="5"/>
        <v>5.8116719816920966E-2</v>
      </c>
      <c r="L32" s="26">
        <f t="shared" si="5"/>
        <v>4.3808882306838527E-2</v>
      </c>
      <c r="M32" s="26">
        <f t="shared" si="5"/>
        <v>6.708234485108408E-2</v>
      </c>
      <c r="N32" s="26">
        <f t="shared" si="5"/>
        <v>5.3991243486554256E-2</v>
      </c>
      <c r="O32" s="26">
        <f t="shared" si="5"/>
        <v>7.4345043090983123E-2</v>
      </c>
      <c r="P32" s="14">
        <f t="shared" si="5"/>
        <v>0.17248017572947236</v>
      </c>
      <c r="Q32" s="26">
        <f t="shared" si="5"/>
        <v>0.21186748879304568</v>
      </c>
      <c r="R32" s="26">
        <f t="shared" si="5"/>
        <v>0.23468622524885241</v>
      </c>
      <c r="S32" s="26">
        <f t="shared" si="5"/>
        <v>0.17675770573398855</v>
      </c>
      <c r="T32" s="26">
        <f t="shared" si="5"/>
        <v>8.7135720507493616E-2</v>
      </c>
      <c r="U32" s="26">
        <f t="shared" si="5"/>
        <v>0.25329169804540214</v>
      </c>
      <c r="V32" s="27">
        <f t="shared" si="5"/>
        <v>0.14351604194136378</v>
      </c>
      <c r="W32" s="26">
        <f t="shared" si="5"/>
        <v>0.3887015717165932</v>
      </c>
      <c r="X32" s="26">
        <f t="shared" si="5"/>
        <v>0.89944014779823855</v>
      </c>
      <c r="Y32" s="26">
        <f t="shared" si="5"/>
        <v>0.94721491395171264</v>
      </c>
      <c r="Z32" s="26">
        <f t="shared" si="5"/>
        <v>0.87117205148095045</v>
      </c>
      <c r="AA32" s="26">
        <f t="shared" si="5"/>
        <v>0.69603421364634177</v>
      </c>
      <c r="AB32" s="26">
        <f>STDEV(AB21:AB30)</f>
        <v>0.31693866454214431</v>
      </c>
      <c r="AC32" s="26">
        <f>STDEV(AC19:AC30)</f>
        <v>0.30388575892695968</v>
      </c>
      <c r="AD32" s="14">
        <f>STDEV(AD21:AD30)</f>
        <v>0.22467173080146025</v>
      </c>
      <c r="AE32" s="26">
        <f>STDEV(AE21:AE30)</f>
        <v>0.63256414021967278</v>
      </c>
      <c r="AF32" s="26">
        <f>STDEV(AF21:AF30)</f>
        <v>0.34845007927264032</v>
      </c>
      <c r="AG32" s="26">
        <f>STDEV(AG21:AG30)</f>
        <v>0.35082781887386372</v>
      </c>
      <c r="AH32" s="26">
        <f>STDEV(AH21:AH30)</f>
        <v>0.57045635180796428</v>
      </c>
      <c r="AI32" s="26">
        <f>STDEV(AI22:AI30)</f>
        <v>0.96293952406451377</v>
      </c>
      <c r="AJ32" s="27">
        <f>STDEV(AJ20:AJ30)</f>
        <v>6.0013248703661023E-2</v>
      </c>
      <c r="AK32" s="1"/>
      <c r="AL32" s="104"/>
      <c r="AM32" s="24" t="s">
        <v>18</v>
      </c>
      <c r="AN32" s="16">
        <v>1</v>
      </c>
      <c r="AO32" s="16">
        <v>1.0702739800242544</v>
      </c>
      <c r="AP32" s="16">
        <v>1.9742404768134423</v>
      </c>
      <c r="AQ32" s="16">
        <v>3.7544452423736527</v>
      </c>
      <c r="AR32" s="15">
        <v>7.1934596211326491</v>
      </c>
    </row>
    <row r="33" spans="1:44" ht="17.25" thickBot="1" x14ac:dyDescent="0.3">
      <c r="A33" s="18" t="s">
        <v>23</v>
      </c>
      <c r="B33" s="112" t="s">
        <v>15</v>
      </c>
      <c r="C33" s="113"/>
      <c r="D33" s="113"/>
      <c r="E33" s="113"/>
      <c r="F33" s="113"/>
      <c r="G33" s="113"/>
      <c r="H33" s="114"/>
      <c r="I33" s="113" t="s">
        <v>14</v>
      </c>
      <c r="J33" s="113"/>
      <c r="K33" s="113"/>
      <c r="L33" s="113"/>
      <c r="M33" s="113"/>
      <c r="N33" s="113"/>
      <c r="O33" s="113"/>
      <c r="P33" s="112" t="s">
        <v>13</v>
      </c>
      <c r="Q33" s="113"/>
      <c r="R33" s="113"/>
      <c r="S33" s="113"/>
      <c r="T33" s="113"/>
      <c r="U33" s="113"/>
      <c r="V33" s="114"/>
      <c r="W33" s="113" t="s">
        <v>12</v>
      </c>
      <c r="X33" s="113"/>
      <c r="Y33" s="113"/>
      <c r="Z33" s="113"/>
      <c r="AA33" s="113"/>
      <c r="AB33" s="113"/>
      <c r="AC33" s="113"/>
      <c r="AD33" s="112" t="s">
        <v>11</v>
      </c>
      <c r="AE33" s="113"/>
      <c r="AF33" s="113"/>
      <c r="AG33" s="113"/>
      <c r="AH33" s="113"/>
      <c r="AI33" s="113"/>
      <c r="AJ33" s="114"/>
      <c r="AK33" s="1"/>
      <c r="AL33" s="104"/>
      <c r="AM33" s="24" t="s">
        <v>17</v>
      </c>
      <c r="AN33" s="23">
        <v>1</v>
      </c>
      <c r="AO33" s="23">
        <v>0.95342620755074492</v>
      </c>
      <c r="AP33" s="23">
        <v>1.9381024054586544</v>
      </c>
      <c r="AQ33" s="23">
        <v>3.2853351035793126</v>
      </c>
      <c r="AR33" s="32">
        <v>5.7631211218164147</v>
      </c>
    </row>
    <row r="34" spans="1:44" x14ac:dyDescent="0.25">
      <c r="A34" s="14"/>
      <c r="B34" s="7" t="s">
        <v>9</v>
      </c>
      <c r="C34" s="6" t="s">
        <v>8</v>
      </c>
      <c r="D34" s="6" t="s">
        <v>7</v>
      </c>
      <c r="E34" s="6" t="s">
        <v>6</v>
      </c>
      <c r="F34" s="6" t="s">
        <v>5</v>
      </c>
      <c r="G34" s="6" t="s">
        <v>4</v>
      </c>
      <c r="H34" s="5" t="s">
        <v>3</v>
      </c>
      <c r="I34" s="6" t="s">
        <v>9</v>
      </c>
      <c r="J34" s="6" t="s">
        <v>8</v>
      </c>
      <c r="K34" s="6" t="s">
        <v>7</v>
      </c>
      <c r="L34" s="6" t="s">
        <v>6</v>
      </c>
      <c r="M34" s="6" t="s">
        <v>5</v>
      </c>
      <c r="N34" s="6" t="s">
        <v>4</v>
      </c>
      <c r="O34" s="6" t="s">
        <v>3</v>
      </c>
      <c r="P34" s="7" t="s">
        <v>9</v>
      </c>
      <c r="Q34" s="6" t="s">
        <v>8</v>
      </c>
      <c r="R34" s="6" t="s">
        <v>7</v>
      </c>
      <c r="S34" s="6" t="s">
        <v>6</v>
      </c>
      <c r="T34" s="6" t="s">
        <v>5</v>
      </c>
      <c r="U34" s="6" t="s">
        <v>4</v>
      </c>
      <c r="V34" s="5" t="s">
        <v>3</v>
      </c>
      <c r="W34" s="6" t="s">
        <v>9</v>
      </c>
      <c r="X34" s="6" t="s">
        <v>8</v>
      </c>
      <c r="Y34" s="6" t="s">
        <v>7</v>
      </c>
      <c r="Z34" s="6" t="s">
        <v>6</v>
      </c>
      <c r="AA34" s="6" t="s">
        <v>5</v>
      </c>
      <c r="AB34" s="6" t="s">
        <v>4</v>
      </c>
      <c r="AC34" s="6" t="s">
        <v>3</v>
      </c>
      <c r="AD34" s="7" t="s">
        <v>9</v>
      </c>
      <c r="AE34" s="6" t="s">
        <v>8</v>
      </c>
      <c r="AF34" s="6" t="s">
        <v>7</v>
      </c>
      <c r="AG34" s="6" t="s">
        <v>6</v>
      </c>
      <c r="AH34" s="6" t="s">
        <v>5</v>
      </c>
      <c r="AI34" s="6" t="s">
        <v>4</v>
      </c>
      <c r="AJ34" s="5" t="s">
        <v>3</v>
      </c>
      <c r="AK34" s="1"/>
      <c r="AL34" s="104"/>
      <c r="AM34" s="21" t="s">
        <v>1</v>
      </c>
      <c r="AN34" s="20">
        <f>AVERAGE(AN30:AN33)</f>
        <v>1</v>
      </c>
      <c r="AO34" s="20">
        <f>AVERAGE(AO30:AO33)</f>
        <v>1.1779100945169212</v>
      </c>
      <c r="AP34" s="20">
        <f>AVERAGE(AP30:AP33)</f>
        <v>2.0069581332796282</v>
      </c>
      <c r="AQ34" s="20">
        <f>AVERAGE(AQ30:AQ33)</f>
        <v>3.7975201345305067</v>
      </c>
      <c r="AR34" s="19">
        <f>AVERAGE(AR30:AR33)</f>
        <v>6.6389616539678613</v>
      </c>
    </row>
    <row r="35" spans="1:44" x14ac:dyDescent="0.25">
      <c r="A35" s="8"/>
      <c r="B35" s="14">
        <v>1.0430620150920276</v>
      </c>
      <c r="C35" s="26">
        <v>1.0814366338903676</v>
      </c>
      <c r="D35" s="26">
        <v>1.0869680609372485</v>
      </c>
      <c r="E35" s="26">
        <v>1.0647048994801873</v>
      </c>
      <c r="F35" s="26">
        <v>1.0912256167111789</v>
      </c>
      <c r="G35" s="26">
        <v>1.0644209609891522</v>
      </c>
      <c r="H35" s="27">
        <v>1.0305009541646257</v>
      </c>
      <c r="I35" s="26">
        <v>0.9981574867710834</v>
      </c>
      <c r="J35" s="26">
        <v>1.2034411865989392</v>
      </c>
      <c r="K35" s="26">
        <v>1.2927033914975881</v>
      </c>
      <c r="L35" s="26">
        <v>1.2779003313619179</v>
      </c>
      <c r="M35" s="26">
        <v>1.141459755228895</v>
      </c>
      <c r="N35" s="26">
        <v>1.4096566655388871</v>
      </c>
      <c r="O35" s="26">
        <v>1.0775772013867988</v>
      </c>
      <c r="P35" s="14">
        <v>1.2630258778867205</v>
      </c>
      <c r="Q35" s="26">
        <v>2.0220988280193608</v>
      </c>
      <c r="R35" s="26">
        <v>2.3368099039452206</v>
      </c>
      <c r="S35" s="26">
        <v>2.1795284999397704</v>
      </c>
      <c r="T35" s="26">
        <v>1.8171343726154714</v>
      </c>
      <c r="U35" s="26">
        <v>2.0967890823962207</v>
      </c>
      <c r="V35" s="27">
        <v>1.1539836055580148</v>
      </c>
      <c r="W35" s="26">
        <v>1.0485326447688217</v>
      </c>
      <c r="X35" s="10">
        <v>2.1226863001778082</v>
      </c>
      <c r="Y35" s="10">
        <v>2.7531788150287646</v>
      </c>
      <c r="Z35" s="10">
        <v>2.5959974043016301</v>
      </c>
      <c r="AA35" s="6">
        <v>2.0548763440165563</v>
      </c>
      <c r="AB35" s="10">
        <v>2.147762081976492</v>
      </c>
      <c r="AC35" s="10">
        <v>0.99673421955643371</v>
      </c>
      <c r="AD35" s="31">
        <v>0.86595120298097727</v>
      </c>
      <c r="AE35" s="10">
        <v>2.0064572076644662</v>
      </c>
      <c r="AF35" s="10">
        <v>2.3399938467130825</v>
      </c>
      <c r="AG35" s="10">
        <v>2.3466757044129998</v>
      </c>
      <c r="AH35" s="10">
        <v>1.8857711456846762</v>
      </c>
      <c r="AI35" s="10">
        <v>1.9576709066386517</v>
      </c>
      <c r="AJ35" s="9">
        <v>0.85501259827116416</v>
      </c>
      <c r="AK35" s="1"/>
      <c r="AL35" s="104"/>
      <c r="AM35" s="17" t="s">
        <v>10</v>
      </c>
      <c r="AN35" s="16">
        <f>STDEV(AN30:AN33)</f>
        <v>1.4332917616497527E-16</v>
      </c>
      <c r="AO35" s="16">
        <f>STDEV(AO30:AO33)</f>
        <v>0.23978621911336576</v>
      </c>
      <c r="AP35" s="16">
        <f>STDEV(AP30:AP33)</f>
        <v>0.12413502718455949</v>
      </c>
      <c r="AQ35" s="16">
        <f>STDEV(AQ30:AQ33)</f>
        <v>0.38496491438333807</v>
      </c>
      <c r="AR35" s="15">
        <f>STDEV(AR30:AR33)</f>
        <v>0.84303621126256634</v>
      </c>
    </row>
    <row r="36" spans="1:44" ht="17.25" thickBot="1" x14ac:dyDescent="0.3">
      <c r="A36" s="7"/>
      <c r="B36" s="14">
        <v>1.0084148749575901</v>
      </c>
      <c r="C36" s="26">
        <v>1.028495776030161</v>
      </c>
      <c r="D36" s="26">
        <v>1.0289213244238411</v>
      </c>
      <c r="E36" s="26">
        <v>1.0079715083530443</v>
      </c>
      <c r="F36" s="26">
        <v>1.0171177761051706</v>
      </c>
      <c r="G36" s="26">
        <v>1.0192353754864576</v>
      </c>
      <c r="H36" s="27">
        <v>1.0573664192019632</v>
      </c>
      <c r="I36" s="26">
        <v>1.0378193651149179</v>
      </c>
      <c r="J36" s="26">
        <v>1.091543474083003</v>
      </c>
      <c r="K36" s="26">
        <v>1.2843759432028989</v>
      </c>
      <c r="L36" s="26">
        <v>1.1784260579001475</v>
      </c>
      <c r="M36" s="26">
        <v>1.1046545602395392</v>
      </c>
      <c r="N36" s="26">
        <v>1.4256830853299289</v>
      </c>
      <c r="O36" s="26">
        <v>1.1096185635114106</v>
      </c>
      <c r="P36" s="14">
        <v>1.7100198872547772</v>
      </c>
      <c r="Q36" s="26">
        <v>2.6362122915266544</v>
      </c>
      <c r="R36" s="26">
        <v>3.0169608091097841</v>
      </c>
      <c r="S36" s="26">
        <v>2.3917062755187675</v>
      </c>
      <c r="T36" s="26">
        <v>2.1446512112920302</v>
      </c>
      <c r="U36" s="26">
        <v>2.8938805756361861</v>
      </c>
      <c r="V36" s="27">
        <v>1.6700968056093619</v>
      </c>
      <c r="W36" s="26">
        <v>1.8378953040025683</v>
      </c>
      <c r="X36" s="10">
        <v>2.1530069641883927</v>
      </c>
      <c r="Y36" s="10">
        <v>2.8369426412199421</v>
      </c>
      <c r="Z36" s="10">
        <v>2.7445724949800039</v>
      </c>
      <c r="AA36" s="6">
        <v>4.0983131023322095</v>
      </c>
      <c r="AB36" s="10">
        <v>2.640574357877592</v>
      </c>
      <c r="AC36" s="10">
        <v>1.2367983262268463</v>
      </c>
      <c r="AD36" s="31">
        <v>0.74035524357017235</v>
      </c>
      <c r="AE36" s="10">
        <v>1.6483846997326841</v>
      </c>
      <c r="AF36" s="10">
        <v>2.1193182917220041</v>
      </c>
      <c r="AG36" s="10">
        <v>2.2657734689260653</v>
      </c>
      <c r="AH36" s="10">
        <v>1.8061922375418646</v>
      </c>
      <c r="AI36" s="10">
        <v>1.8610672685308423</v>
      </c>
      <c r="AJ36" s="9">
        <v>0.81237292870814004</v>
      </c>
      <c r="AK36" s="1"/>
      <c r="AL36" s="105"/>
      <c r="AM36" s="13" t="s">
        <v>2</v>
      </c>
      <c r="AN36" s="12">
        <f>AN35/AN34</f>
        <v>1.4332917616497527E-16</v>
      </c>
      <c r="AO36" s="12">
        <f>AO35/AO34</f>
        <v>0.20356920297190059</v>
      </c>
      <c r="AP36" s="12">
        <f>AP35/AP34</f>
        <v>6.1852325230973733E-2</v>
      </c>
      <c r="AQ36" s="12">
        <f>AQ35/AQ34</f>
        <v>0.10137271186079752</v>
      </c>
      <c r="AR36" s="11">
        <f>AR35/AR34</f>
        <v>0.12698314212414752</v>
      </c>
    </row>
    <row r="37" spans="1:44" ht="17.25" thickTop="1" x14ac:dyDescent="0.25">
      <c r="A37" s="8"/>
      <c r="B37" s="14">
        <v>1.0104663525948914</v>
      </c>
      <c r="C37" s="26">
        <v>1.0051536855143042</v>
      </c>
      <c r="D37" s="26">
        <v>1.0100622664460825</v>
      </c>
      <c r="E37" s="26">
        <v>1.0212008128285199</v>
      </c>
      <c r="F37" s="26">
        <v>1.0089111747999655</v>
      </c>
      <c r="G37" s="26">
        <v>0.99831204568782073</v>
      </c>
      <c r="H37" s="27">
        <v>0.99303718168887578</v>
      </c>
      <c r="I37" s="26">
        <v>1.0761135690565609</v>
      </c>
      <c r="J37" s="26">
        <v>1.1163294296476671</v>
      </c>
      <c r="K37" s="26">
        <v>1.2775181304810694</v>
      </c>
      <c r="L37" s="26">
        <v>1.183514263593795</v>
      </c>
      <c r="M37" s="26">
        <v>1.0472084993303463</v>
      </c>
      <c r="N37" s="26">
        <v>1.3310826833592839</v>
      </c>
      <c r="O37" s="26">
        <v>1.0857107434590172</v>
      </c>
      <c r="P37" s="14">
        <v>1.6309241102667928</v>
      </c>
      <c r="Q37" s="26">
        <v>2.382337025949846</v>
      </c>
      <c r="R37" s="26">
        <v>3.2182875979151819</v>
      </c>
      <c r="S37" s="26">
        <v>2.4827849223929972</v>
      </c>
      <c r="T37" s="26">
        <v>2.0742736574817737</v>
      </c>
      <c r="U37" s="26">
        <v>3.22064143855944</v>
      </c>
      <c r="V37" s="27">
        <v>1.8872388514648812</v>
      </c>
      <c r="W37" s="26">
        <v>2.0118150117057829</v>
      </c>
      <c r="X37" s="26">
        <v>3.8249742910372264</v>
      </c>
      <c r="Y37" s="26">
        <v>5.1629758988963133</v>
      </c>
      <c r="Z37" s="26">
        <v>4.9520860125048065</v>
      </c>
      <c r="AA37" s="6">
        <v>3.9826751010273651</v>
      </c>
      <c r="AB37" s="6">
        <v>5.1564988430130514</v>
      </c>
      <c r="AC37" s="6">
        <v>1.969560619060474</v>
      </c>
      <c r="AD37" s="7">
        <v>1.6680786874379014</v>
      </c>
      <c r="AE37" s="6">
        <v>4.8979884146677195</v>
      </c>
      <c r="AF37" s="6">
        <v>8.5167055900385371</v>
      </c>
      <c r="AG37" s="6">
        <v>8.0693687973892896</v>
      </c>
      <c r="AH37" s="6">
        <v>6.032328806366281</v>
      </c>
      <c r="AI37" s="6">
        <v>7.7527777877743524</v>
      </c>
      <c r="AJ37" s="5">
        <v>1.7967834683425814</v>
      </c>
      <c r="AK37" s="1"/>
      <c r="AL37" s="103" t="s">
        <v>22</v>
      </c>
      <c r="AM37" s="30" t="s">
        <v>20</v>
      </c>
      <c r="AN37" s="29">
        <v>1.0000000000000002</v>
      </c>
      <c r="AO37" s="29">
        <v>1.5358248878340677</v>
      </c>
      <c r="AP37" s="29">
        <v>1.9609641079381719</v>
      </c>
      <c r="AQ37" s="29">
        <v>4.0318664410779421</v>
      </c>
      <c r="AR37" s="28">
        <v>6.4109344424546633</v>
      </c>
    </row>
    <row r="38" spans="1:44" x14ac:dyDescent="0.25">
      <c r="A38" s="7"/>
      <c r="B38" s="14">
        <v>0.95576025962286537</v>
      </c>
      <c r="C38" s="26">
        <v>0.98806827182694101</v>
      </c>
      <c r="D38" s="26">
        <v>1.0078579590722478</v>
      </c>
      <c r="E38" s="26">
        <v>0.96981000356069769</v>
      </c>
      <c r="F38" s="26">
        <v>0.99747173732630512</v>
      </c>
      <c r="G38" s="26">
        <v>0.96269778685625218</v>
      </c>
      <c r="H38" s="27">
        <v>1.0196562069168382</v>
      </c>
      <c r="I38" s="26">
        <v>1.0519517288763423</v>
      </c>
      <c r="J38" s="26">
        <v>1.073495483696435</v>
      </c>
      <c r="K38" s="26">
        <v>1.3056842721475446</v>
      </c>
      <c r="L38" s="26">
        <v>1.1496777601780557</v>
      </c>
      <c r="M38" s="26">
        <v>1.0322875003745826</v>
      </c>
      <c r="N38" s="26">
        <v>1.3128304014135823</v>
      </c>
      <c r="O38" s="26">
        <v>1.0277897489890566</v>
      </c>
      <c r="P38" s="14">
        <v>1.5807768640367668</v>
      </c>
      <c r="Q38" s="26">
        <v>2.4355184204103457</v>
      </c>
      <c r="R38" s="26">
        <v>3.2062864256519803</v>
      </c>
      <c r="S38" s="26">
        <v>2.5387551092031004</v>
      </c>
      <c r="T38" s="26">
        <v>1.9387408920844156</v>
      </c>
      <c r="U38" s="26">
        <v>2.846246568298052</v>
      </c>
      <c r="V38" s="27">
        <v>1.8162547841903145</v>
      </c>
      <c r="W38" s="26">
        <v>1.8969322640169093</v>
      </c>
      <c r="X38" s="6">
        <v>3.9912566547458375</v>
      </c>
      <c r="Y38" s="26">
        <v>5.3170325974571524</v>
      </c>
      <c r="Z38" s="26">
        <v>4.9912652494199055</v>
      </c>
      <c r="AA38" s="6">
        <v>3.9200066978950172</v>
      </c>
      <c r="AB38" s="26">
        <v>5.5404647745987035</v>
      </c>
      <c r="AC38" s="26">
        <v>2.183745093385538</v>
      </c>
      <c r="AD38" s="7">
        <v>1.8577262771404719</v>
      </c>
      <c r="AE38" s="6">
        <v>5.9861633723178773</v>
      </c>
      <c r="AF38" s="6">
        <v>8.6207978908021499</v>
      </c>
      <c r="AG38" s="6">
        <v>8.2202342592189801</v>
      </c>
      <c r="AH38" s="6">
        <v>6.036556840243815</v>
      </c>
      <c r="AI38" s="6">
        <v>7.8805438940676948</v>
      </c>
      <c r="AJ38" s="5">
        <v>1.8507609116811203</v>
      </c>
      <c r="AK38" s="1"/>
      <c r="AL38" s="104"/>
      <c r="AM38" s="24" t="s">
        <v>19</v>
      </c>
      <c r="AN38" s="16">
        <v>1</v>
      </c>
      <c r="AO38" s="16">
        <v>1.4442782817802753</v>
      </c>
      <c r="AP38" s="25">
        <v>3.1551542519719646</v>
      </c>
      <c r="AQ38" s="16">
        <v>5.8535227323739969</v>
      </c>
      <c r="AR38" s="15">
        <v>6.8197055675751947</v>
      </c>
    </row>
    <row r="39" spans="1:44" x14ac:dyDescent="0.25">
      <c r="A39" s="8"/>
      <c r="B39" s="14">
        <v>0.989267705054796</v>
      </c>
      <c r="C39" s="26">
        <v>0.95076903432162896</v>
      </c>
      <c r="D39" s="26">
        <v>0.98018167159915026</v>
      </c>
      <c r="E39" s="26">
        <v>0.99296134325779484</v>
      </c>
      <c r="F39" s="26">
        <v>1.0136361405094456</v>
      </c>
      <c r="G39" s="26">
        <v>0.95668787943461153</v>
      </c>
      <c r="H39" s="27">
        <v>1.0388810095007077</v>
      </c>
      <c r="I39" s="26">
        <v>1.0660841605697391</v>
      </c>
      <c r="J39" s="26">
        <v>1.0638698601370631</v>
      </c>
      <c r="K39" s="26">
        <v>1.2282886234630013</v>
      </c>
      <c r="L39" s="26">
        <v>1.177408401597414</v>
      </c>
      <c r="M39" s="26">
        <v>1.0501927584123962</v>
      </c>
      <c r="N39" s="26">
        <v>1.3415443814269601</v>
      </c>
      <c r="O39" s="26">
        <v>1.0097972923610399</v>
      </c>
      <c r="P39" s="14">
        <v>1.5693797811477534</v>
      </c>
      <c r="Q39" s="26">
        <v>2.5091544621544424</v>
      </c>
      <c r="R39" s="26">
        <v>2.8736810487887041</v>
      </c>
      <c r="S39" s="26">
        <v>2.723711071514106</v>
      </c>
      <c r="T39" s="26">
        <v>1.9131263351414503</v>
      </c>
      <c r="U39" s="26">
        <v>2.9025616635841929</v>
      </c>
      <c r="V39" s="27">
        <v>1.7997411867820141</v>
      </c>
      <c r="W39" s="26">
        <v>1.9712412824951813</v>
      </c>
      <c r="X39" s="6">
        <v>4.197003945958464</v>
      </c>
      <c r="Y39" s="26">
        <v>5.4480662219219784</v>
      </c>
      <c r="Z39" s="26">
        <v>5.0719131845611862</v>
      </c>
      <c r="AA39" s="6">
        <v>4.0334064678315134</v>
      </c>
      <c r="AB39" s="26">
        <v>5.5774148558719592</v>
      </c>
      <c r="AC39" s="26">
        <v>2.2256454435204369</v>
      </c>
      <c r="AD39" s="7">
        <v>1.9217779753642099</v>
      </c>
      <c r="AE39" s="6">
        <v>6.8447668710102221</v>
      </c>
      <c r="AF39" s="6">
        <v>8.743259249364689</v>
      </c>
      <c r="AG39" s="6">
        <v>8.3141109680955996</v>
      </c>
      <c r="AH39" s="6">
        <v>6.9537034193727418</v>
      </c>
      <c r="AI39" s="6">
        <v>8.1204949388983287</v>
      </c>
      <c r="AJ39" s="5">
        <v>2.0289604727501507</v>
      </c>
      <c r="AK39" s="1"/>
      <c r="AL39" s="104"/>
      <c r="AM39" s="24" t="s">
        <v>18</v>
      </c>
      <c r="AN39" s="16">
        <v>1.0000000000000002</v>
      </c>
      <c r="AO39" s="16">
        <v>1.355511853295867</v>
      </c>
      <c r="AP39" s="16">
        <v>2.7648531540888741</v>
      </c>
      <c r="AQ39" s="16">
        <v>5.6444139302923499</v>
      </c>
      <c r="AR39" s="15">
        <v>8.2459609006570513</v>
      </c>
    </row>
    <row r="40" spans="1:44" ht="17.25" thickBot="1" x14ac:dyDescent="0.3">
      <c r="A40" s="7"/>
      <c r="B40" s="14">
        <v>0.97536325306108407</v>
      </c>
      <c r="C40" s="26">
        <v>0.96400421292851124</v>
      </c>
      <c r="D40" s="26">
        <v>0.95789363426774976</v>
      </c>
      <c r="E40" s="26">
        <v>0.97133648801479777</v>
      </c>
      <c r="F40" s="26">
        <v>0.97558754129271297</v>
      </c>
      <c r="G40" s="26">
        <v>0.95691043911539131</v>
      </c>
      <c r="H40" s="27">
        <v>0.98096001503074726</v>
      </c>
      <c r="I40" s="26">
        <v>1.0216354557842198</v>
      </c>
      <c r="J40" s="26">
        <v>1.1172920063468721</v>
      </c>
      <c r="K40" s="26">
        <v>1.1908153981078096</v>
      </c>
      <c r="L40" s="26">
        <v>1.2616180579782421</v>
      </c>
      <c r="M40" s="26">
        <v>1.0917229932248538</v>
      </c>
      <c r="N40" s="26">
        <v>1.3477768485293806</v>
      </c>
      <c r="O40" s="26">
        <v>1.0553946803634966</v>
      </c>
      <c r="P40" s="14">
        <v>1.6753728150523122</v>
      </c>
      <c r="Q40" s="26">
        <v>2.4044758597335272</v>
      </c>
      <c r="R40" s="26">
        <v>2.8619245481476452</v>
      </c>
      <c r="S40" s="26">
        <v>2.6272895395004769</v>
      </c>
      <c r="T40" s="26">
        <v>2.1090894205300512</v>
      </c>
      <c r="U40" s="26">
        <v>2.9021164115492022</v>
      </c>
      <c r="V40" s="27">
        <v>1.7649885460273447</v>
      </c>
      <c r="W40" s="26">
        <v>1.9489030761165242</v>
      </c>
      <c r="X40" s="6">
        <v>4.238153346827918</v>
      </c>
      <c r="Y40" s="6">
        <v>5.5043985052549287</v>
      </c>
      <c r="Z40" s="26">
        <v>5.1482363457859188</v>
      </c>
      <c r="AA40" s="26">
        <v>4.1092552374058169</v>
      </c>
      <c r="AB40" s="6">
        <v>5.6290550701375608</v>
      </c>
      <c r="AC40" s="26">
        <v>2.3666276719230925</v>
      </c>
      <c r="AD40" s="7">
        <v>1.9443441614425518</v>
      </c>
      <c r="AE40" s="6">
        <v>6.9662904939508854</v>
      </c>
      <c r="AF40" s="6">
        <v>8.8013059858780966</v>
      </c>
      <c r="AG40" s="6">
        <v>8.5784432121795771</v>
      </c>
      <c r="AH40" s="6">
        <v>7.0633731989679722</v>
      </c>
      <c r="AI40" s="6">
        <v>8.1523248871160554</v>
      </c>
      <c r="AJ40" s="5">
        <v>2.1019163523176725</v>
      </c>
      <c r="AK40" s="1"/>
      <c r="AL40" s="104"/>
      <c r="AM40" s="24" t="s">
        <v>17</v>
      </c>
      <c r="AN40" s="23">
        <v>1</v>
      </c>
      <c r="AO40" s="23">
        <v>1.1135233541952001</v>
      </c>
      <c r="AP40" s="23">
        <v>2.2361431399228264</v>
      </c>
      <c r="AQ40" s="23">
        <v>4.096691642583334</v>
      </c>
      <c r="AR40" s="22">
        <v>4.9359460433738924</v>
      </c>
    </row>
    <row r="41" spans="1:44" x14ac:dyDescent="0.25">
      <c r="A41" s="7"/>
      <c r="B41" s="14">
        <v>0.96259856370185148</v>
      </c>
      <c r="C41" s="26">
        <v>0.97387051652085377</v>
      </c>
      <c r="D41" s="26">
        <v>0.96964998892335363</v>
      </c>
      <c r="E41" s="26">
        <v>0.95454546229977477</v>
      </c>
      <c r="F41" s="26">
        <v>0.95444937297282262</v>
      </c>
      <c r="G41" s="26">
        <v>1.0032090220321315</v>
      </c>
      <c r="H41" s="27">
        <v>0.96444634416795816</v>
      </c>
      <c r="I41" s="26">
        <v>1.001576570878604</v>
      </c>
      <c r="J41" s="26">
        <v>1.080955345540765</v>
      </c>
      <c r="K41" s="26">
        <v>1.2873150683631636</v>
      </c>
      <c r="L41" s="26">
        <v>1.2036126343826918</v>
      </c>
      <c r="M41" s="26">
        <v>1.0457164439029429</v>
      </c>
      <c r="N41" s="26">
        <v>1.3664743825100729</v>
      </c>
      <c r="O41" s="26">
        <v>1.0166984884774055</v>
      </c>
      <c r="P41" s="14">
        <v>1.6040269892141634</v>
      </c>
      <c r="Q41" s="26">
        <v>2.3031663474761679</v>
      </c>
      <c r="R41" s="26">
        <v>2.9033166800425838</v>
      </c>
      <c r="S41" s="26">
        <v>2.3072421671522467</v>
      </c>
      <c r="T41" s="26">
        <v>2.0257802255914878</v>
      </c>
      <c r="U41" s="26">
        <v>2.8856447397231699</v>
      </c>
      <c r="V41" s="27">
        <v>1.896851252756816</v>
      </c>
      <c r="W41" s="26">
        <v>2.0503371953471108</v>
      </c>
      <c r="X41" s="26">
        <v>4.2651052075403015</v>
      </c>
      <c r="Y41" s="26">
        <v>5.5364831884975141</v>
      </c>
      <c r="Z41" s="6">
        <v>5.2146370926889318</v>
      </c>
      <c r="AA41" s="26">
        <v>4.144070852226851</v>
      </c>
      <c r="AB41" s="26">
        <v>5.6459719939985833</v>
      </c>
      <c r="AC41" s="6">
        <v>2.3695852434535478</v>
      </c>
      <c r="AD41" s="7">
        <v>2.0612783188367541</v>
      </c>
      <c r="AE41" s="6">
        <v>7.5529708801125315</v>
      </c>
      <c r="AF41" s="6">
        <v>8.8030204390585549</v>
      </c>
      <c r="AG41" s="6">
        <v>8.6021033042080202</v>
      </c>
      <c r="AH41" s="6">
        <v>7.190201764205586</v>
      </c>
      <c r="AI41" s="6">
        <v>8.2126467200233879</v>
      </c>
      <c r="AJ41" s="5">
        <v>2.1876887179714481</v>
      </c>
      <c r="AK41" s="1"/>
      <c r="AL41" s="104"/>
      <c r="AM41" s="21" t="s">
        <v>1</v>
      </c>
      <c r="AN41" s="20">
        <f>AVERAGE(AN37:AN40)</f>
        <v>1</v>
      </c>
      <c r="AO41" s="20">
        <f>AVERAGE(AO37:AO40)</f>
        <v>1.3622845942763524</v>
      </c>
      <c r="AP41" s="20">
        <f>AVERAGE(AP37, AP39:AP40)</f>
        <v>2.3206534673166241</v>
      </c>
      <c r="AQ41" s="20">
        <f>AVERAGE(AQ37:AQ40)</f>
        <v>4.9066236865819057</v>
      </c>
      <c r="AR41" s="19">
        <f>AVERAGE(AR37:AR39)</f>
        <v>7.1588669702289707</v>
      </c>
    </row>
    <row r="42" spans="1:44" x14ac:dyDescent="0.25">
      <c r="A42" s="7"/>
      <c r="B42" s="14">
        <v>0.98402505507768656</v>
      </c>
      <c r="C42" s="26">
        <v>0.93368362063426569</v>
      </c>
      <c r="D42" s="26">
        <v>0.96328195740217426</v>
      </c>
      <c r="E42" s="26">
        <v>0.96065132429615563</v>
      </c>
      <c r="F42" s="26">
        <v>0.98205328774324485</v>
      </c>
      <c r="G42" s="26">
        <v>0.97516278739780848</v>
      </c>
      <c r="H42" s="27">
        <v>0.95064387848073817</v>
      </c>
      <c r="I42" s="26">
        <v>1.0314369525033291</v>
      </c>
      <c r="J42" s="26">
        <v>1.1079069911041322</v>
      </c>
      <c r="K42" s="26">
        <v>1.2353913997778831</v>
      </c>
      <c r="L42" s="26">
        <v>1.1855495003792422</v>
      </c>
      <c r="M42" s="26">
        <v>1.0138848658230939</v>
      </c>
      <c r="N42" s="26">
        <v>1.3631355229413673</v>
      </c>
      <c r="O42" s="26">
        <v>1.0546552140263943</v>
      </c>
      <c r="P42" s="14">
        <v>1.6318358932015873</v>
      </c>
      <c r="Q42" s="26">
        <v>2.4030320664010585</v>
      </c>
      <c r="R42" s="26">
        <v>2.77938553992173</v>
      </c>
      <c r="S42" s="26">
        <v>2.4784599968364098</v>
      </c>
      <c r="T42" s="26">
        <v>1.9285447847245105</v>
      </c>
      <c r="U42" s="26">
        <v>2.7264936719002302</v>
      </c>
      <c r="V42" s="27">
        <v>1.6668925739060654</v>
      </c>
      <c r="W42" s="26">
        <v>1.9803589759791811</v>
      </c>
      <c r="X42" s="26">
        <v>4.2653458875732717</v>
      </c>
      <c r="Y42" s="6">
        <v>5.5849778047364254</v>
      </c>
      <c r="Z42" s="6">
        <v>5.2217605351680261</v>
      </c>
      <c r="AA42" s="26">
        <v>4.1012972131870171</v>
      </c>
      <c r="AB42" s="6">
        <v>5.6619984137896253</v>
      </c>
      <c r="AC42" s="6">
        <v>2.3708176628638893</v>
      </c>
      <c r="AD42" s="7">
        <v>2.0982049163081777</v>
      </c>
      <c r="AE42" s="6">
        <v>7.6918200230428182</v>
      </c>
      <c r="AF42" s="6">
        <v>8.8696400254160679</v>
      </c>
      <c r="AG42" s="6">
        <v>8.6606175559549374</v>
      </c>
      <c r="AH42" s="6">
        <v>7.2777388447944409</v>
      </c>
      <c r="AI42" s="6">
        <v>8.2418056867248932</v>
      </c>
      <c r="AJ42" s="5">
        <v>2.2172654616388434</v>
      </c>
      <c r="AK42" s="1"/>
      <c r="AL42" s="104"/>
      <c r="AM42" s="17" t="s">
        <v>10</v>
      </c>
      <c r="AN42" s="16">
        <f>STDEV(AN37:AN40)</f>
        <v>1.8129866073473578E-16</v>
      </c>
      <c r="AO42" s="16">
        <f>STDEV(AO37:AO40)</f>
        <v>0.18144532956760542</v>
      </c>
      <c r="AP42" s="16">
        <f>STDEV(AP37, AP39:AP40)</f>
        <v>0.40855341903773634</v>
      </c>
      <c r="AQ42" s="16">
        <f>STDEV(AQ37:AQ40)</f>
        <v>0.97675353443498014</v>
      </c>
      <c r="AR42" s="15">
        <f>STDEV(AR37:AR39)</f>
        <v>0.96338121653021591</v>
      </c>
    </row>
    <row r="43" spans="1:44" ht="17.25" thickBot="1" x14ac:dyDescent="0.3">
      <c r="A43" s="7"/>
      <c r="B43" s="14">
        <v>0.97148827748616629</v>
      </c>
      <c r="C43" s="26">
        <v>0.95871018451556156</v>
      </c>
      <c r="D43" s="26">
        <v>0.98605977593422478</v>
      </c>
      <c r="E43" s="26">
        <v>0.98100407125072608</v>
      </c>
      <c r="F43" s="26">
        <v>0.97086250146961128</v>
      </c>
      <c r="G43" s="26">
        <v>0.93865815716968959</v>
      </c>
      <c r="H43" s="27">
        <v>0.93437672088181289</v>
      </c>
      <c r="I43" s="26">
        <v>0.96259856370185148</v>
      </c>
      <c r="J43" s="26">
        <v>1.1081476711371028</v>
      </c>
      <c r="K43" s="26">
        <v>1.2525359315824567</v>
      </c>
      <c r="L43" s="26">
        <v>1.1855495003792422</v>
      </c>
      <c r="M43" s="26">
        <v>1.0541716964081747</v>
      </c>
      <c r="N43" s="26">
        <v>1.29190700527823</v>
      </c>
      <c r="O43" s="26">
        <v>1.1098650767752742</v>
      </c>
      <c r="P43" s="14">
        <v>1.6740050727181479</v>
      </c>
      <c r="Q43" s="26">
        <v>2.3322838981872542</v>
      </c>
      <c r="R43" s="26">
        <v>2.7825697746605016</v>
      </c>
      <c r="S43" s="26">
        <v>2.5237448682878312</v>
      </c>
      <c r="T43" s="26">
        <v>2.0133460350904775</v>
      </c>
      <c r="U43" s="26">
        <v>2.6868728744576167</v>
      </c>
      <c r="V43" s="27">
        <v>1.8007270929284918</v>
      </c>
      <c r="W43" s="26">
        <v>2.0264032669346044</v>
      </c>
      <c r="X43" s="26">
        <v>4.3283934421934367</v>
      </c>
      <c r="Y43" s="26">
        <v>5.6300440985562403</v>
      </c>
      <c r="Z43" s="26">
        <v>5.2670457098995263</v>
      </c>
      <c r="AA43" s="26">
        <v>4.1167158109973201</v>
      </c>
      <c r="AB43" s="26">
        <v>5.7007289725091201</v>
      </c>
      <c r="AC43" s="26">
        <v>2.3863455010346892</v>
      </c>
      <c r="AD43" s="7">
        <v>2.2149112298666407</v>
      </c>
      <c r="AE43" s="6">
        <v>8.060240051200207</v>
      </c>
      <c r="AF43" s="6">
        <v>8.9281761051737618</v>
      </c>
      <c r="AG43" s="6">
        <v>8.766197236492971</v>
      </c>
      <c r="AH43" s="6">
        <v>7.4891197868571302</v>
      </c>
      <c r="AI43" s="6">
        <v>8.2605036187258793</v>
      </c>
      <c r="AJ43" s="5">
        <v>2.2409267684273733</v>
      </c>
      <c r="AK43" s="1"/>
      <c r="AL43" s="105"/>
      <c r="AM43" s="13" t="s">
        <v>2</v>
      </c>
      <c r="AN43" s="12">
        <f>AN42/AN41</f>
        <v>1.8129866073473578E-16</v>
      </c>
      <c r="AO43" s="12">
        <f>AO42/AO41</f>
        <v>0.13319194119198671</v>
      </c>
      <c r="AP43" s="12">
        <f>AP42/AP41</f>
        <v>0.17605102389981017</v>
      </c>
      <c r="AQ43" s="12">
        <f>AQ42/AQ41</f>
        <v>0.19906836081725571</v>
      </c>
      <c r="AR43" s="11">
        <f>AR42/AR41</f>
        <v>0.1345717444585233</v>
      </c>
    </row>
    <row r="44" spans="1:44" ht="17.25" thickTop="1" x14ac:dyDescent="0.25">
      <c r="A44" s="7"/>
      <c r="B44" s="14">
        <v>0.96510593280654999</v>
      </c>
      <c r="C44" s="26">
        <v>1.0109290739931951</v>
      </c>
      <c r="D44" s="26">
        <v>0.9637718115955517</v>
      </c>
      <c r="E44" s="26">
        <v>1.0023744745080299</v>
      </c>
      <c r="F44" s="26">
        <v>1.0051808880042137</v>
      </c>
      <c r="G44" s="26">
        <v>0.99519581213661057</v>
      </c>
      <c r="H44" s="27">
        <v>0.96765050241676598</v>
      </c>
      <c r="I44" s="26">
        <v>0.98607653271498785</v>
      </c>
      <c r="J44" s="26">
        <v>1.1432811469273729</v>
      </c>
      <c r="K44" s="26">
        <v>1.2505765148089469</v>
      </c>
      <c r="L44" s="26">
        <v>1.2287992108652364</v>
      </c>
      <c r="M44" s="26">
        <v>1.0546690729218497</v>
      </c>
      <c r="N44" s="26">
        <v>1.3417670074444554</v>
      </c>
      <c r="O44" s="26">
        <v>1.0263108897693403</v>
      </c>
      <c r="P44" s="14">
        <v>1.5810048437364517</v>
      </c>
      <c r="Q44" s="26">
        <v>2.5416408161637296</v>
      </c>
      <c r="R44" s="26">
        <v>2.9760588963718599</v>
      </c>
      <c r="S44" s="26">
        <v>2.6850407385703927</v>
      </c>
      <c r="T44" s="26">
        <v>2.1061051614480011</v>
      </c>
      <c r="U44" s="26">
        <v>2.8734024315358244</v>
      </c>
      <c r="V44" s="27">
        <v>1.7935793835482623</v>
      </c>
      <c r="W44" s="26">
        <v>1.9138000445146894</v>
      </c>
      <c r="X44" s="26">
        <v>4.3387409624190427</v>
      </c>
      <c r="Y44" s="6">
        <v>5.6996020801467449</v>
      </c>
      <c r="Z44" s="6">
        <v>5.2726424404644625</v>
      </c>
      <c r="AA44" s="26">
        <v>3.9943631155874311</v>
      </c>
      <c r="AB44" s="26">
        <v>5.7379014144530087</v>
      </c>
      <c r="AC44" s="26">
        <v>2.4272597981141333</v>
      </c>
      <c r="AD44" s="7">
        <v>2.2176464428070788</v>
      </c>
      <c r="AE44" s="6">
        <v>8.1213630261526717</v>
      </c>
      <c r="AF44" s="6">
        <v>8.9328301214708468</v>
      </c>
      <c r="AG44" s="6">
        <v>8.7707767656752917</v>
      </c>
      <c r="AH44" s="6">
        <v>7.8372777137943901</v>
      </c>
      <c r="AI44" s="6">
        <v>8.3457547893491686</v>
      </c>
      <c r="AJ44" s="5">
        <v>2.2436379736029419</v>
      </c>
      <c r="AK44" s="1"/>
      <c r="AL44" s="103" t="s">
        <v>21</v>
      </c>
      <c r="AM44" s="30" t="s">
        <v>20</v>
      </c>
      <c r="AN44" s="29">
        <v>1</v>
      </c>
      <c r="AO44" s="29">
        <v>1.5066925848909551</v>
      </c>
      <c r="AP44" s="29">
        <v>1.6329625291703787</v>
      </c>
      <c r="AQ44" s="29">
        <v>1.4678634859757709</v>
      </c>
      <c r="AR44" s="28">
        <v>1.4764764208879968</v>
      </c>
    </row>
    <row r="45" spans="1:44" x14ac:dyDescent="0.25">
      <c r="A45" s="8"/>
      <c r="B45" s="14">
        <v>1.0300693460331101</v>
      </c>
      <c r="C45" s="26">
        <v>1.0499127848639465</v>
      </c>
      <c r="D45" s="26">
        <v>1.0085927038659503</v>
      </c>
      <c r="E45" s="26">
        <v>1.0033921308107634</v>
      </c>
      <c r="F45" s="26">
        <v>0.95395199645914752</v>
      </c>
      <c r="G45" s="26">
        <v>1.0864572882018344</v>
      </c>
      <c r="H45" s="27">
        <v>1.0196562069168382</v>
      </c>
      <c r="I45" s="26">
        <v>0.97148827748616629</v>
      </c>
      <c r="J45" s="26">
        <v>1.2015160332005292</v>
      </c>
      <c r="K45" s="26">
        <v>1.3020104021935774</v>
      </c>
      <c r="L45" s="26">
        <v>1.2471167210343594</v>
      </c>
      <c r="M45" s="26">
        <v>1.1054005879532409</v>
      </c>
      <c r="N45" s="26">
        <v>1.3773811999393086</v>
      </c>
      <c r="O45" s="26">
        <v>1.0610635305240097</v>
      </c>
      <c r="P45" s="14">
        <v>1.5985564274693416</v>
      </c>
      <c r="Q45" s="26">
        <v>2.6643672655385355</v>
      </c>
      <c r="R45" s="26">
        <v>2.8597204597519927</v>
      </c>
      <c r="S45" s="26">
        <v>2.7544946060216451</v>
      </c>
      <c r="T45" s="26">
        <v>2.0188171026272808</v>
      </c>
      <c r="U45" s="26">
        <v>2.8896514773443616</v>
      </c>
      <c r="V45" s="27">
        <v>1.6979481033386883</v>
      </c>
      <c r="W45" s="26">
        <v>1.7859246277668983</v>
      </c>
      <c r="X45" s="26">
        <v>4.4576171049970288</v>
      </c>
      <c r="Y45" s="6">
        <v>5.8529235959575168</v>
      </c>
      <c r="Z45" s="26">
        <v>5.5257800102982539</v>
      </c>
      <c r="AA45" s="26">
        <v>4.1383513558308849</v>
      </c>
      <c r="AB45" s="6">
        <v>5.8262693493212332</v>
      </c>
      <c r="AC45" s="26">
        <v>2.4563435152538009</v>
      </c>
      <c r="AD45" s="7">
        <v>2.2436319167888588</v>
      </c>
      <c r="AE45" s="6">
        <v>8.4539271798391837</v>
      </c>
      <c r="AF45" s="6">
        <v>9.0119402233358485</v>
      </c>
      <c r="AG45" s="6">
        <v>8.9292739673953072</v>
      </c>
      <c r="AH45" s="6">
        <v>7.9725617538781002</v>
      </c>
      <c r="AI45" s="6">
        <v>8.4534882689240032</v>
      </c>
      <c r="AJ45" s="5">
        <v>2.2554685535427184</v>
      </c>
      <c r="AK45" s="1"/>
      <c r="AL45" s="104"/>
      <c r="AM45" s="24" t="s">
        <v>19</v>
      </c>
      <c r="AN45" s="16">
        <v>1</v>
      </c>
      <c r="AO45" s="16">
        <v>1.1747102513771914</v>
      </c>
      <c r="AP45" s="16">
        <v>1.4546308916230652</v>
      </c>
      <c r="AQ45" s="16">
        <v>1.5213949899249355</v>
      </c>
      <c r="AR45" s="15">
        <v>1.6864039896876968</v>
      </c>
    </row>
    <row r="46" spans="1:44" x14ac:dyDescent="0.25">
      <c r="A46" s="7"/>
      <c r="B46" s="14">
        <v>1.104378364511382</v>
      </c>
      <c r="C46" s="26">
        <v>1.0549662049602642</v>
      </c>
      <c r="D46" s="26">
        <v>1.0367588455324255</v>
      </c>
      <c r="E46" s="26">
        <v>1.0700474813395084</v>
      </c>
      <c r="F46" s="26">
        <v>1.0295519666061808</v>
      </c>
      <c r="G46" s="26">
        <v>1.0430524454922403</v>
      </c>
      <c r="H46" s="27">
        <v>1.0428245606321294</v>
      </c>
      <c r="I46" s="26">
        <v>0.94823822024074222</v>
      </c>
      <c r="J46" s="26">
        <v>0.98301478001428444</v>
      </c>
      <c r="K46" s="26">
        <v>1.3206245695710108</v>
      </c>
      <c r="L46" s="26">
        <v>1.2486431296684399</v>
      </c>
      <c r="M46" s="26">
        <v>1.1019190264711374</v>
      </c>
      <c r="N46" s="26">
        <v>1.356903055838947</v>
      </c>
      <c r="O46" s="26">
        <v>0.98490356616216879</v>
      </c>
      <c r="P46" s="14">
        <v>1.1923639911476263</v>
      </c>
      <c r="Q46" s="26">
        <v>2.0066977442647591</v>
      </c>
      <c r="R46" s="26">
        <v>2.2084702950621513</v>
      </c>
      <c r="S46" s="26">
        <v>2.2154003159609768</v>
      </c>
      <c r="T46" s="26">
        <v>1.6012765231343569</v>
      </c>
      <c r="U46" s="26">
        <v>2.2539369140819963</v>
      </c>
      <c r="V46" s="27">
        <v>1.4083430575343974</v>
      </c>
      <c r="W46" s="26">
        <v>1.0745179828866569</v>
      </c>
      <c r="X46" s="6">
        <v>4.5418413469997025</v>
      </c>
      <c r="Y46" s="26">
        <v>5.8916214202997885</v>
      </c>
      <c r="Z46" s="6">
        <v>6.0188260729504215</v>
      </c>
      <c r="AA46" s="26">
        <v>2.3600116101458481</v>
      </c>
      <c r="AB46" s="26">
        <v>5.9678356152306646</v>
      </c>
      <c r="AC46" s="6">
        <v>2.4856737456573326</v>
      </c>
      <c r="AD46" s="7">
        <v>2.3831323961253483</v>
      </c>
      <c r="AE46" s="6">
        <v>8.8074279146059453</v>
      </c>
      <c r="AF46" s="6">
        <v>9.0555361516555291</v>
      </c>
      <c r="AG46" s="6">
        <v>9.1027817133106694</v>
      </c>
      <c r="AH46" s="6">
        <v>8.0817340828460331</v>
      </c>
      <c r="AI46" s="6">
        <v>8.5460853020840517</v>
      </c>
      <c r="AJ46" s="5">
        <v>2.4312034227000434</v>
      </c>
      <c r="AK46" s="1"/>
      <c r="AL46" s="104"/>
      <c r="AM46" s="24" t="s">
        <v>18</v>
      </c>
      <c r="AN46" s="16">
        <v>1</v>
      </c>
      <c r="AO46" s="16">
        <v>1.0516154163171176</v>
      </c>
      <c r="AP46" s="16">
        <v>1.6963871036370544</v>
      </c>
      <c r="AQ46" s="25">
        <v>2.3241604294266938</v>
      </c>
      <c r="AR46" s="15">
        <v>2.0151804574257302</v>
      </c>
    </row>
    <row r="47" spans="1:44" ht="17.25" thickBot="1" x14ac:dyDescent="0.3">
      <c r="A47" s="7" t="s">
        <v>1</v>
      </c>
      <c r="B47" s="7">
        <f t="shared" ref="B47:W47" si="6">AVERAGE(B35:B46)</f>
        <v>1</v>
      </c>
      <c r="C47" s="6">
        <f t="shared" si="6"/>
        <v>1</v>
      </c>
      <c r="D47" s="6">
        <f t="shared" si="6"/>
        <v>1</v>
      </c>
      <c r="E47" s="6">
        <f t="shared" si="6"/>
        <v>1</v>
      </c>
      <c r="F47" s="6">
        <f t="shared" si="6"/>
        <v>1</v>
      </c>
      <c r="G47" s="6">
        <f t="shared" si="6"/>
        <v>1.0000000000000002</v>
      </c>
      <c r="H47" s="5">
        <f t="shared" si="6"/>
        <v>1</v>
      </c>
      <c r="I47" s="6">
        <f t="shared" si="6"/>
        <v>1.0127647403082121</v>
      </c>
      <c r="J47" s="6">
        <f t="shared" si="6"/>
        <v>1.1075661173695139</v>
      </c>
      <c r="K47" s="6">
        <f t="shared" si="6"/>
        <v>1.268986637099746</v>
      </c>
      <c r="L47" s="6">
        <f t="shared" si="6"/>
        <v>1.210651297443232</v>
      </c>
      <c r="M47" s="6">
        <f t="shared" si="6"/>
        <v>1.0702739800242544</v>
      </c>
      <c r="N47" s="6">
        <f t="shared" si="6"/>
        <v>1.355511853295867</v>
      </c>
      <c r="O47" s="6">
        <f t="shared" si="6"/>
        <v>1.0516154163171176</v>
      </c>
      <c r="P47" s="7">
        <f t="shared" si="6"/>
        <v>1.5592743794277035</v>
      </c>
      <c r="Q47" s="6">
        <f t="shared" si="6"/>
        <v>2.38674875215214</v>
      </c>
      <c r="R47" s="6">
        <f t="shared" si="6"/>
        <v>2.8352893316141112</v>
      </c>
      <c r="S47" s="6">
        <f t="shared" si="6"/>
        <v>2.49234650924156</v>
      </c>
      <c r="T47" s="6">
        <f t="shared" si="6"/>
        <v>1.9742404768134423</v>
      </c>
      <c r="U47" s="6">
        <f t="shared" si="6"/>
        <v>2.7648531540888741</v>
      </c>
      <c r="V47" s="5">
        <f t="shared" si="6"/>
        <v>1.6963871036370544</v>
      </c>
      <c r="W47" s="6">
        <f t="shared" si="6"/>
        <v>1.7955551397112446</v>
      </c>
      <c r="X47" s="6">
        <f>AVERAGE(X37:X46)</f>
        <v>4.2448432190292227</v>
      </c>
      <c r="Y47" s="6">
        <f>AVERAGE(Y37:Y46)</f>
        <v>5.5628125411724598</v>
      </c>
      <c r="Z47" s="6">
        <f>AVERAGE(Z37:Z46)</f>
        <v>5.2684192653741446</v>
      </c>
      <c r="AA47" s="6">
        <f>AVERAGE(AA35:AA46)</f>
        <v>3.7544452423736527</v>
      </c>
      <c r="AB47" s="6">
        <f t="shared" ref="AB47:AH47" si="7">AVERAGE(AB37:AB46)</f>
        <v>5.6444139302923499</v>
      </c>
      <c r="AC47" s="6">
        <f t="shared" si="7"/>
        <v>2.3241604294266938</v>
      </c>
      <c r="AD47" s="7">
        <f t="shared" si="7"/>
        <v>2.0610732322117991</v>
      </c>
      <c r="AE47" s="6">
        <f t="shared" si="7"/>
        <v>7.3382958226900055</v>
      </c>
      <c r="AF47" s="6">
        <f t="shared" si="7"/>
        <v>8.828321178219408</v>
      </c>
      <c r="AG47" s="6">
        <f t="shared" si="7"/>
        <v>8.6013907779920622</v>
      </c>
      <c r="AH47" s="6">
        <f t="shared" si="7"/>
        <v>7.1934596211326491</v>
      </c>
      <c r="AI47" s="6">
        <f>AVERAGE(AI38:AI46)</f>
        <v>8.2459609006570513</v>
      </c>
      <c r="AJ47" s="5">
        <f>AVERAGE(AJ36:AJ46)</f>
        <v>2.0151804574257302</v>
      </c>
      <c r="AK47" s="1"/>
      <c r="AL47" s="104"/>
      <c r="AM47" s="24" t="s">
        <v>17</v>
      </c>
      <c r="AN47" s="23">
        <v>1.0000000000000002</v>
      </c>
      <c r="AO47" s="23">
        <v>0.96502715707985587</v>
      </c>
      <c r="AP47" s="23">
        <v>1.1786700082737824</v>
      </c>
      <c r="AQ47" s="23">
        <v>1.0467407167493452</v>
      </c>
      <c r="AR47" s="22">
        <v>2.6444677401654659</v>
      </c>
    </row>
    <row r="48" spans="1:44" ht="17.25" thickBot="1" x14ac:dyDescent="0.3">
      <c r="A48" s="4" t="s">
        <v>0</v>
      </c>
      <c r="B48" s="4">
        <f t="shared" ref="B48:W48" si="8">STDEV(B35:B46)</f>
        <v>4.2850254037127423E-2</v>
      </c>
      <c r="C48" s="3">
        <f t="shared" si="8"/>
        <v>4.6465746183041244E-2</v>
      </c>
      <c r="D48" s="3">
        <f t="shared" si="8"/>
        <v>3.8054735846068097E-2</v>
      </c>
      <c r="E48" s="3">
        <f t="shared" si="8"/>
        <v>3.7393961384997634E-2</v>
      </c>
      <c r="F48" s="3">
        <f t="shared" si="8"/>
        <v>3.7838606913406618E-2</v>
      </c>
      <c r="G48" s="3">
        <f t="shared" si="8"/>
        <v>4.6111009162990581E-2</v>
      </c>
      <c r="H48" s="2">
        <f t="shared" si="8"/>
        <v>4.023071970507771E-2</v>
      </c>
      <c r="I48" s="3">
        <f t="shared" si="8"/>
        <v>4.1430775721143648E-2</v>
      </c>
      <c r="J48" s="3">
        <f t="shared" si="8"/>
        <v>5.9554472212868748E-2</v>
      </c>
      <c r="K48" s="3">
        <f t="shared" si="8"/>
        <v>3.7919848133782616E-2</v>
      </c>
      <c r="L48" s="3">
        <f t="shared" si="8"/>
        <v>4.0597790678213674E-2</v>
      </c>
      <c r="M48" s="3">
        <f t="shared" si="8"/>
        <v>3.7669173006869089E-2</v>
      </c>
      <c r="N48" s="3">
        <f t="shared" si="8"/>
        <v>3.7443378316545282E-2</v>
      </c>
      <c r="O48" s="3">
        <f t="shared" si="8"/>
        <v>3.9695526990127537E-2</v>
      </c>
      <c r="P48" s="4">
        <f t="shared" si="8"/>
        <v>0.16145193943468164</v>
      </c>
      <c r="Q48" s="3">
        <f t="shared" si="8"/>
        <v>0.20640140080091748</v>
      </c>
      <c r="R48" s="3">
        <f t="shared" si="8"/>
        <v>0.30027918838359791</v>
      </c>
      <c r="S48" s="3">
        <f t="shared" si="8"/>
        <v>0.19068348883194461</v>
      </c>
      <c r="T48" s="3">
        <f t="shared" si="8"/>
        <v>0.15125515712336254</v>
      </c>
      <c r="U48" s="3">
        <f t="shared" si="8"/>
        <v>0.30535617287486111</v>
      </c>
      <c r="V48" s="2">
        <f t="shared" si="8"/>
        <v>0.21435620177023443</v>
      </c>
      <c r="W48" s="3">
        <f t="shared" si="8"/>
        <v>0.35130775925050467</v>
      </c>
      <c r="X48" s="3">
        <f>STDEV(X37:X46)</f>
        <v>0.20897590527893642</v>
      </c>
      <c r="Y48" s="3">
        <f>STDEV(Y37:Y46)</f>
        <v>0.2244874992106656</v>
      </c>
      <c r="Z48" s="3">
        <f>STDEV(Z37:Z46)</f>
        <v>0.30990569539387747</v>
      </c>
      <c r="AA48" s="3">
        <f>STDEV(AA35:AA46)</f>
        <v>0.72880553099644496</v>
      </c>
      <c r="AB48" s="3">
        <f t="shared" ref="AB48:AH48" si="9">STDEV(AB37:AB46)</f>
        <v>0.21173548617138233</v>
      </c>
      <c r="AC48" s="3">
        <f t="shared" si="9"/>
        <v>0.15608468316031016</v>
      </c>
      <c r="AD48" s="4">
        <f t="shared" si="9"/>
        <v>0.2148470833716736</v>
      </c>
      <c r="AE48" s="3">
        <f t="shared" si="9"/>
        <v>1.1960010257817328</v>
      </c>
      <c r="AF48" s="3">
        <f t="shared" si="9"/>
        <v>0.16889136549565695</v>
      </c>
      <c r="AG48" s="3">
        <f t="shared" si="9"/>
        <v>0.32139372116178916</v>
      </c>
      <c r="AH48" s="3">
        <f t="shared" si="9"/>
        <v>0.72003983305945618</v>
      </c>
      <c r="AI48" s="3">
        <f>STDEV(AI38:AI46)</f>
        <v>0.1944475107553377</v>
      </c>
      <c r="AJ48" s="2">
        <f>STDEV(AJ36:AJ46)</f>
        <v>0.43974482902842588</v>
      </c>
      <c r="AK48" s="1"/>
      <c r="AL48" s="104"/>
      <c r="AM48" s="21" t="s">
        <v>1</v>
      </c>
      <c r="AN48" s="20">
        <f>AVERAGE(AN44:AN47)</f>
        <v>1</v>
      </c>
      <c r="AO48" s="20">
        <f>AVERAGE(AO44:AO47)</f>
        <v>1.17451135241628</v>
      </c>
      <c r="AP48" s="20">
        <f>AVERAGE(AP44:AP47)</f>
        <v>1.4906626331760702</v>
      </c>
      <c r="AQ48" s="20">
        <f>AVERAGE(AQ44:AQ45,AQ47)</f>
        <v>1.3453330642166839</v>
      </c>
      <c r="AR48" s="19">
        <f>AVERAGE(AR44:AR46)</f>
        <v>1.7260202893338079</v>
      </c>
    </row>
    <row r="49" spans="1:44" ht="17.25" thickBot="1" x14ac:dyDescent="0.3">
      <c r="A49" s="18" t="s">
        <v>16</v>
      </c>
      <c r="B49" s="112" t="s">
        <v>15</v>
      </c>
      <c r="C49" s="113"/>
      <c r="D49" s="113"/>
      <c r="E49" s="113"/>
      <c r="F49" s="113"/>
      <c r="G49" s="113"/>
      <c r="H49" s="114"/>
      <c r="I49" s="113" t="s">
        <v>14</v>
      </c>
      <c r="J49" s="113"/>
      <c r="K49" s="113"/>
      <c r="L49" s="113"/>
      <c r="M49" s="113"/>
      <c r="N49" s="113"/>
      <c r="O49" s="113"/>
      <c r="P49" s="112" t="s">
        <v>13</v>
      </c>
      <c r="Q49" s="113"/>
      <c r="R49" s="113"/>
      <c r="S49" s="113"/>
      <c r="T49" s="113"/>
      <c r="U49" s="113"/>
      <c r="V49" s="114"/>
      <c r="W49" s="113" t="s">
        <v>12</v>
      </c>
      <c r="X49" s="113"/>
      <c r="Y49" s="113"/>
      <c r="Z49" s="113"/>
      <c r="AA49" s="113"/>
      <c r="AB49" s="113"/>
      <c r="AC49" s="113"/>
      <c r="AD49" s="112" t="s">
        <v>11</v>
      </c>
      <c r="AE49" s="113"/>
      <c r="AF49" s="113"/>
      <c r="AG49" s="113"/>
      <c r="AH49" s="113"/>
      <c r="AI49" s="113"/>
      <c r="AJ49" s="114"/>
      <c r="AK49" s="1"/>
      <c r="AL49" s="104"/>
      <c r="AM49" s="17" t="s">
        <v>10</v>
      </c>
      <c r="AN49" s="16">
        <f>STDEV(AN44:AN47)</f>
        <v>1.2819751242557092E-16</v>
      </c>
      <c r="AO49" s="16">
        <f>STDEV(AO44:AO47)</f>
        <v>0.23757907453774182</v>
      </c>
      <c r="AP49" s="16">
        <f>STDEV(AP44:AP47)</f>
        <v>0.23181134753588201</v>
      </c>
      <c r="AQ49" s="16">
        <f>STDEV(AQ44:AQ45,AQ47)</f>
        <v>0.2599700904975551</v>
      </c>
      <c r="AR49" s="15">
        <f>STDEV(AR44:AR46)</f>
        <v>0.27152826398691815</v>
      </c>
    </row>
    <row r="50" spans="1:44" ht="17.25" thickBot="1" x14ac:dyDescent="0.3">
      <c r="A50" s="14"/>
      <c r="B50" s="7" t="s">
        <v>9</v>
      </c>
      <c r="C50" s="6" t="s">
        <v>8</v>
      </c>
      <c r="D50" s="6" t="s">
        <v>7</v>
      </c>
      <c r="E50" s="6" t="s">
        <v>6</v>
      </c>
      <c r="F50" s="6" t="s">
        <v>5</v>
      </c>
      <c r="G50" s="6" t="s">
        <v>4</v>
      </c>
      <c r="H50" s="5" t="s">
        <v>3</v>
      </c>
      <c r="I50" s="6" t="s">
        <v>9</v>
      </c>
      <c r="J50" s="6" t="s">
        <v>8</v>
      </c>
      <c r="K50" s="6" t="s">
        <v>7</v>
      </c>
      <c r="L50" s="6" t="s">
        <v>6</v>
      </c>
      <c r="M50" s="6" t="s">
        <v>5</v>
      </c>
      <c r="N50" s="6" t="s">
        <v>4</v>
      </c>
      <c r="O50" s="6" t="s">
        <v>3</v>
      </c>
      <c r="P50" s="7" t="s">
        <v>9</v>
      </c>
      <c r="Q50" s="6" t="s">
        <v>8</v>
      </c>
      <c r="R50" s="6" t="s">
        <v>7</v>
      </c>
      <c r="S50" s="6" t="s">
        <v>6</v>
      </c>
      <c r="T50" s="6" t="s">
        <v>5</v>
      </c>
      <c r="U50" s="6" t="s">
        <v>4</v>
      </c>
      <c r="V50" s="5" t="s">
        <v>3</v>
      </c>
      <c r="W50" s="6" t="s">
        <v>9</v>
      </c>
      <c r="X50" s="6" t="s">
        <v>8</v>
      </c>
      <c r="Y50" s="6" t="s">
        <v>7</v>
      </c>
      <c r="Z50" s="6" t="s">
        <v>6</v>
      </c>
      <c r="AA50" s="6" t="s">
        <v>5</v>
      </c>
      <c r="AB50" s="6" t="s">
        <v>4</v>
      </c>
      <c r="AC50" s="6" t="s">
        <v>3</v>
      </c>
      <c r="AD50" s="7" t="s">
        <v>9</v>
      </c>
      <c r="AE50" s="6" t="s">
        <v>8</v>
      </c>
      <c r="AF50" s="6" t="s">
        <v>7</v>
      </c>
      <c r="AG50" s="6" t="s">
        <v>6</v>
      </c>
      <c r="AH50" s="6" t="s">
        <v>5</v>
      </c>
      <c r="AI50" s="6" t="s">
        <v>4</v>
      </c>
      <c r="AJ50" s="5" t="s">
        <v>3</v>
      </c>
      <c r="AK50" s="1"/>
      <c r="AL50" s="105"/>
      <c r="AM50" s="13" t="s">
        <v>2</v>
      </c>
      <c r="AN50" s="12">
        <f>AN49/AN48</f>
        <v>1.2819751242557092E-16</v>
      </c>
      <c r="AO50" s="12">
        <f>AO49/AO48</f>
        <v>0.20227907891139488</v>
      </c>
      <c r="AP50" s="12">
        <f>AP49/AP48</f>
        <v>0.15550892762500845</v>
      </c>
      <c r="AQ50" s="12">
        <f>AQ49/AQ48</f>
        <v>0.19323846072936735</v>
      </c>
      <c r="AR50" s="11">
        <f>AR49/AR48</f>
        <v>0.1573146420496134</v>
      </c>
    </row>
    <row r="51" spans="1:44" ht="17.25" thickTop="1" x14ac:dyDescent="0.25">
      <c r="A51" s="7"/>
      <c r="B51" s="7">
        <v>1.0879101277961245</v>
      </c>
      <c r="C51" s="6">
        <v>1.0615875671200532</v>
      </c>
      <c r="D51" s="6">
        <v>0.89678170983580696</v>
      </c>
      <c r="E51" s="6">
        <v>1.0906239668804791</v>
      </c>
      <c r="F51" s="6">
        <v>1.2458584828531984</v>
      </c>
      <c r="G51" s="6">
        <v>0.93208001885661085</v>
      </c>
      <c r="H51" s="5">
        <v>1.0807496366533342</v>
      </c>
      <c r="I51" s="6">
        <v>0.98441508606555372</v>
      </c>
      <c r="J51" s="6">
        <v>1.1616950974238569</v>
      </c>
      <c r="K51" s="6">
        <v>1.0551444953697944</v>
      </c>
      <c r="L51" s="6">
        <v>1.0110113856672127</v>
      </c>
      <c r="M51" s="6">
        <v>0.99359944073069595</v>
      </c>
      <c r="N51" s="6">
        <v>1.1164342224064381</v>
      </c>
      <c r="O51" s="6">
        <v>0.99706006102028721</v>
      </c>
      <c r="P51" s="7">
        <v>1.863111718479038</v>
      </c>
      <c r="Q51" s="6">
        <v>2.133124935539096</v>
      </c>
      <c r="R51" s="6">
        <v>2.0450486586967296</v>
      </c>
      <c r="S51" s="6">
        <v>1.7252846791701011</v>
      </c>
      <c r="T51" s="6">
        <v>1.7846385780863174</v>
      </c>
      <c r="U51" s="6">
        <v>2.1388720278147302</v>
      </c>
      <c r="V51" s="5">
        <v>1.0818317937607655</v>
      </c>
      <c r="W51" s="6">
        <v>2.9819491277834196</v>
      </c>
      <c r="X51" s="6">
        <v>4.0820759118836216</v>
      </c>
      <c r="Y51" s="6">
        <v>4.2836315571408612</v>
      </c>
      <c r="Z51" s="6">
        <v>3.4138649106357102</v>
      </c>
      <c r="AA51" s="6">
        <v>3.0047062703138074</v>
      </c>
      <c r="AB51" s="6">
        <v>3.4778652601753608</v>
      </c>
      <c r="AC51" s="6">
        <v>0.80082249100460945</v>
      </c>
      <c r="AD51" s="7">
        <v>5.518384531597718</v>
      </c>
      <c r="AE51" s="6">
        <v>7.2217596277093419</v>
      </c>
      <c r="AF51" s="10">
        <v>3.3841162932076645</v>
      </c>
      <c r="AG51" s="6">
        <v>6.0752012356467668</v>
      </c>
      <c r="AH51" s="6">
        <v>5.1782755903893634</v>
      </c>
      <c r="AI51" s="6">
        <v>3.8700728618893865</v>
      </c>
      <c r="AJ51" s="9">
        <v>0.22121819417865488</v>
      </c>
      <c r="AK51" s="1"/>
    </row>
    <row r="52" spans="1:44" x14ac:dyDescent="0.25">
      <c r="A52" s="8"/>
      <c r="B52" s="7">
        <v>1.064866235549577</v>
      </c>
      <c r="C52" s="6">
        <v>1.0632119380235387</v>
      </c>
      <c r="D52" s="6">
        <v>0.92393487628337789</v>
      </c>
      <c r="E52" s="6">
        <v>1.1216418823432404</v>
      </c>
      <c r="F52" s="6">
        <v>0.94841862633252971</v>
      </c>
      <c r="G52" s="6">
        <v>1.1359915221880552</v>
      </c>
      <c r="H52" s="5">
        <v>1.058203980207383</v>
      </c>
      <c r="I52" s="6">
        <v>0.98562793835274176</v>
      </c>
      <c r="J52" s="6">
        <v>1.0506224281033572</v>
      </c>
      <c r="K52" s="6">
        <v>1.0285381266384379</v>
      </c>
      <c r="L52" s="6">
        <v>0.94122102452013512</v>
      </c>
      <c r="M52" s="6">
        <v>1.0107303901209834</v>
      </c>
      <c r="N52" s="6">
        <v>1.1517586496948977</v>
      </c>
      <c r="O52" s="6">
        <v>0.97325185211360954</v>
      </c>
      <c r="P52" s="7">
        <v>1.8356208819054831</v>
      </c>
      <c r="Q52" s="6">
        <v>2.0673341014389188</v>
      </c>
      <c r="R52" s="6">
        <v>2.4348506922889226</v>
      </c>
      <c r="S52" s="6">
        <v>1.9196635475955834</v>
      </c>
      <c r="T52" s="6">
        <v>2.1231174443265322</v>
      </c>
      <c r="U52" s="6">
        <v>2.0028805417726088</v>
      </c>
      <c r="V52" s="5">
        <v>1.2401926824484792</v>
      </c>
      <c r="W52" s="6">
        <v>2.9461704371264106</v>
      </c>
      <c r="X52" s="6">
        <v>4.4051413898922798</v>
      </c>
      <c r="Y52" s="6">
        <v>4.5928853122964446</v>
      </c>
      <c r="Z52" s="6">
        <v>3.6814805296100301</v>
      </c>
      <c r="AA52" s="6">
        <v>3.3448795826000732</v>
      </c>
      <c r="AB52" s="6">
        <v>4.1710127031631918</v>
      </c>
      <c r="AC52" s="6">
        <v>0.92978377488285413</v>
      </c>
      <c r="AD52" s="7">
        <v>5.8211883192125775</v>
      </c>
      <c r="AE52" s="6">
        <v>7.4412652577291496</v>
      </c>
      <c r="AF52" s="6">
        <v>6.8174361256846598</v>
      </c>
      <c r="AG52" s="6">
        <v>6.0235047783499853</v>
      </c>
      <c r="AH52" s="6">
        <v>5.393636866433245</v>
      </c>
      <c r="AI52" s="6">
        <v>4.3241359160856243</v>
      </c>
      <c r="AJ52" s="5">
        <v>2.3736089736346173</v>
      </c>
      <c r="AK52" s="1"/>
    </row>
    <row r="53" spans="1:44" x14ac:dyDescent="0.25">
      <c r="A53" s="7"/>
      <c r="B53" s="7">
        <v>1.0268642534550794</v>
      </c>
      <c r="C53" s="6">
        <v>1.0276768123522582</v>
      </c>
      <c r="D53" s="6">
        <v>0.9290374526673475</v>
      </c>
      <c r="E53" s="6">
        <v>1.0826971890870469</v>
      </c>
      <c r="F53" s="6">
        <v>1.1214232395266899</v>
      </c>
      <c r="G53" s="6">
        <v>1.089144945882127</v>
      </c>
      <c r="H53" s="5">
        <v>1.0262792704764612</v>
      </c>
      <c r="I53" s="6">
        <v>1.0175658999793196</v>
      </c>
      <c r="J53" s="6">
        <v>1.2179421926929077</v>
      </c>
      <c r="K53" s="6">
        <v>1.0576957835617791</v>
      </c>
      <c r="L53" s="6">
        <v>0.97258364055011037</v>
      </c>
      <c r="M53" s="6">
        <v>0.94898347908372649</v>
      </c>
      <c r="N53" s="6">
        <v>1.0929351181569016</v>
      </c>
      <c r="O53" s="6">
        <v>0.94709882613260421</v>
      </c>
      <c r="P53" s="7">
        <v>1.7001879387903398</v>
      </c>
      <c r="Q53" s="6">
        <v>1.8591995518716391</v>
      </c>
      <c r="R53" s="6">
        <v>2.2797682585685397</v>
      </c>
      <c r="S53" s="6">
        <v>1.7611275808800182</v>
      </c>
      <c r="T53" s="6">
        <v>2.0948795194833325</v>
      </c>
      <c r="U53" s="6">
        <v>2.4296543194445355</v>
      </c>
      <c r="V53" s="5">
        <v>1.0937359519671894</v>
      </c>
      <c r="W53" s="6">
        <v>3.163065270085903</v>
      </c>
      <c r="X53" s="6">
        <v>4.052632691486548</v>
      </c>
      <c r="Y53" s="6">
        <v>4.310602566303948</v>
      </c>
      <c r="Z53" s="6">
        <v>3.3899123296835367</v>
      </c>
      <c r="AA53" s="6">
        <v>3.4422063821706979</v>
      </c>
      <c r="AB53" s="6">
        <v>4.0436629870226337</v>
      </c>
      <c r="AC53" s="6">
        <v>0.92725866996140116</v>
      </c>
      <c r="AD53" s="7">
        <v>5.7839944233734979</v>
      </c>
      <c r="AE53" s="6">
        <v>7.4946699157231569</v>
      </c>
      <c r="AF53" s="6">
        <v>6.8447716666585565</v>
      </c>
      <c r="AG53" s="6">
        <v>6.1594663501118525</v>
      </c>
      <c r="AH53" s="6">
        <v>5.863328199146479</v>
      </c>
      <c r="AI53" s="6">
        <v>4.4081260541735743</v>
      </c>
      <c r="AJ53" s="5">
        <v>2.4111250187961102</v>
      </c>
      <c r="AK53" s="1"/>
    </row>
    <row r="54" spans="1:44" x14ac:dyDescent="0.25">
      <c r="A54" s="8"/>
      <c r="B54" s="7">
        <v>1.0199914840696855</v>
      </c>
      <c r="C54" s="6">
        <v>1.0410786892722308</v>
      </c>
      <c r="D54" s="6">
        <v>1.1998396190377543</v>
      </c>
      <c r="E54" s="6">
        <v>1.0594337011341111</v>
      </c>
      <c r="F54" s="6">
        <v>1.0790662400543516</v>
      </c>
      <c r="G54" s="6">
        <v>1.1140084687754614</v>
      </c>
      <c r="H54" s="5">
        <v>1.0214093484806803</v>
      </c>
      <c r="I54" s="6">
        <v>1.1265185059132137</v>
      </c>
      <c r="J54" s="6">
        <v>1.1180376331070199</v>
      </c>
      <c r="K54" s="6">
        <v>1.0919561254900108</v>
      </c>
      <c r="L54" s="6">
        <v>0.94122102452013512</v>
      </c>
      <c r="M54" s="6">
        <v>0.98173944048372708</v>
      </c>
      <c r="N54" s="6">
        <v>1.1173438348356366</v>
      </c>
      <c r="O54" s="6">
        <v>0.93393211546545385</v>
      </c>
      <c r="P54" s="7">
        <v>1.6407592008322121</v>
      </c>
      <c r="Q54" s="6">
        <v>1.9310820491819594</v>
      </c>
      <c r="R54" s="6">
        <v>1.9542952274921812</v>
      </c>
      <c r="S54" s="6">
        <v>1.7756027450449472</v>
      </c>
      <c r="T54" s="6">
        <v>1.8829066867013975</v>
      </c>
      <c r="U54" s="6">
        <v>1.9892359938752884</v>
      </c>
      <c r="V54" s="5">
        <v>1.1653409740405174</v>
      </c>
      <c r="W54" s="6">
        <v>2.8321643703589072</v>
      </c>
      <c r="X54" s="6">
        <v>3.8605398484924653</v>
      </c>
      <c r="Y54" s="6">
        <v>4.2785289807568914</v>
      </c>
      <c r="Z54" s="6">
        <v>3.8879220690768634</v>
      </c>
      <c r="AA54" s="6">
        <v>3.4565135166351575</v>
      </c>
      <c r="AB54" s="6">
        <v>3.6196180466383034</v>
      </c>
      <c r="AC54" s="6">
        <v>0.86034306702438845</v>
      </c>
      <c r="AD54" s="7">
        <v>5.7714621585839341</v>
      </c>
      <c r="AE54" s="6">
        <v>7.3387211105541015</v>
      </c>
      <c r="AF54" s="6">
        <v>7.0995372574972766</v>
      </c>
      <c r="AG54" s="6">
        <v>6.1396495596958669</v>
      </c>
      <c r="AH54" s="6">
        <v>5.4226281526931182</v>
      </c>
      <c r="AI54" s="6">
        <v>4.4769558646217664</v>
      </c>
      <c r="AJ54" s="5">
        <v>2.4587415239582286</v>
      </c>
      <c r="AK54" s="1"/>
    </row>
    <row r="55" spans="1:44" x14ac:dyDescent="0.25">
      <c r="A55" s="7"/>
      <c r="B55" s="7">
        <v>0.9557113972048108</v>
      </c>
      <c r="C55" s="6">
        <v>0.94929640781588309</v>
      </c>
      <c r="D55" s="6">
        <v>0.84958266104224645</v>
      </c>
      <c r="E55" s="6">
        <v>1.0496113783561918</v>
      </c>
      <c r="F55" s="6">
        <v>0.98343377432223933</v>
      </c>
      <c r="G55" s="6">
        <v>1.002880505626675</v>
      </c>
      <c r="H55" s="5">
        <v>0.95792071972542669</v>
      </c>
      <c r="I55" s="6">
        <v>1.0478866649809748</v>
      </c>
      <c r="J55" s="6">
        <v>1.0989501554447674</v>
      </c>
      <c r="K55" s="6">
        <v>1.0053941583842492</v>
      </c>
      <c r="L55" s="6">
        <v>0.93484519385570619</v>
      </c>
      <c r="M55" s="6">
        <v>0.92658130003127281</v>
      </c>
      <c r="N55" s="6">
        <v>1.0818677753540322</v>
      </c>
      <c r="O55" s="6">
        <v>0.95936366753944846</v>
      </c>
      <c r="P55" s="7">
        <v>1.684825504604655</v>
      </c>
      <c r="Q55" s="6">
        <v>1.76152863843908</v>
      </c>
      <c r="R55" s="6">
        <v>2.0552538114646688</v>
      </c>
      <c r="S55" s="6">
        <v>1.8652098966080097</v>
      </c>
      <c r="T55" s="6">
        <v>2.0839608282808193</v>
      </c>
      <c r="U55" s="6">
        <v>2.1623712224291016</v>
      </c>
      <c r="V55" s="5">
        <v>1.1188067133345934</v>
      </c>
      <c r="W55" s="6">
        <v>3.1313295408701975</v>
      </c>
      <c r="X55" s="6">
        <v>4.0857310792545523</v>
      </c>
      <c r="Y55" s="6">
        <v>4.4077340007466166</v>
      </c>
      <c r="Z55" s="6">
        <v>3.0948975349318228</v>
      </c>
      <c r="AA55" s="6">
        <v>3.2483056956159664</v>
      </c>
      <c r="AB55" s="6">
        <v>3.6323529821064255</v>
      </c>
      <c r="AC55" s="6">
        <v>0.88902119792684675</v>
      </c>
      <c r="AD55" s="7">
        <v>5.8203796305371087</v>
      </c>
      <c r="AE55" s="6">
        <v>7.2840983861885364</v>
      </c>
      <c r="AF55" s="6">
        <v>7.1751647909716381</v>
      </c>
      <c r="AG55" s="6">
        <v>6.3817612397420893</v>
      </c>
      <c r="AH55" s="6">
        <v>5.6223643045197482</v>
      </c>
      <c r="AI55" s="6">
        <v>4.7533352666588566</v>
      </c>
      <c r="AJ55" s="5">
        <v>2.4742528635639092</v>
      </c>
      <c r="AK55" s="1"/>
    </row>
    <row r="56" spans="1:44" x14ac:dyDescent="0.25">
      <c r="A56" s="7"/>
      <c r="B56" s="7">
        <v>0.98906432304543868</v>
      </c>
      <c r="C56" s="6">
        <v>0.9531544853887135</v>
      </c>
      <c r="D56" s="6">
        <v>0.91464083580062139</v>
      </c>
      <c r="E56" s="6">
        <v>0.81646016695812307</v>
      </c>
      <c r="F56" s="6">
        <v>0.87763552997413175</v>
      </c>
      <c r="G56" s="6">
        <v>0.95573075529929219</v>
      </c>
      <c r="H56" s="5">
        <v>0.98858287699562231</v>
      </c>
      <c r="I56" s="6">
        <v>1.0121080948079759</v>
      </c>
      <c r="J56" s="6">
        <v>1.1001685849124216</v>
      </c>
      <c r="K56" s="6">
        <v>1.0210664193469676</v>
      </c>
      <c r="L56" s="6">
        <v>0.98998814326597806</v>
      </c>
      <c r="M56" s="6">
        <v>0.97157377407527057</v>
      </c>
      <c r="N56" s="6">
        <v>1.0691328398859103</v>
      </c>
      <c r="O56" s="6">
        <v>0.95737964117171115</v>
      </c>
      <c r="P56" s="7">
        <v>1.6522810867134807</v>
      </c>
      <c r="Q56" s="6">
        <v>1.8902673852362621</v>
      </c>
      <c r="R56" s="6">
        <v>2.0379413745951482</v>
      </c>
      <c r="S56" s="6">
        <v>1.721148991345643</v>
      </c>
      <c r="T56" s="6">
        <v>2.0022589285123691</v>
      </c>
      <c r="U56" s="6">
        <v>2.2098241467779389</v>
      </c>
      <c r="V56" s="5">
        <v>1.019425322112943</v>
      </c>
      <c r="W56" s="6">
        <v>3.0254089150492609</v>
      </c>
      <c r="X56" s="6">
        <v>4.116190000465429</v>
      </c>
      <c r="Y56" s="6">
        <v>4.3142470154446784</v>
      </c>
      <c r="Z56" s="6">
        <v>3.4559116008616404</v>
      </c>
      <c r="AA56" s="6">
        <v>3.0039533577272897</v>
      </c>
      <c r="AB56" s="6">
        <v>3.8000303553553763</v>
      </c>
      <c r="AC56" s="6">
        <v>0.96675869445668206</v>
      </c>
      <c r="AD56" s="7">
        <v>5.5424389232365714</v>
      </c>
      <c r="AE56" s="6">
        <v>7.2784127854462568</v>
      </c>
      <c r="AF56" s="6">
        <v>7.0565294555606615</v>
      </c>
      <c r="AG56" s="6">
        <v>6.4117452589266684</v>
      </c>
      <c r="AH56" s="6">
        <v>5.9472890610895597</v>
      </c>
      <c r="AI56" s="6">
        <v>4.9196481308991746</v>
      </c>
      <c r="AJ56" s="5">
        <v>2.4758761395398698</v>
      </c>
      <c r="AK56" s="1"/>
    </row>
    <row r="57" spans="1:44" x14ac:dyDescent="0.25">
      <c r="A57" s="7"/>
      <c r="B57" s="7">
        <v>0.98481937016128307</v>
      </c>
      <c r="C57" s="6">
        <v>0.94320468408972391</v>
      </c>
      <c r="D57" s="6">
        <v>0.88639429116246282</v>
      </c>
      <c r="E57" s="6">
        <v>0.8261101908083005</v>
      </c>
      <c r="F57" s="6">
        <v>0.91528615253550072</v>
      </c>
      <c r="G57" s="6">
        <v>0.87325648731861472</v>
      </c>
      <c r="H57" s="5">
        <v>0.98713992918160065</v>
      </c>
      <c r="I57" s="6">
        <v>1.1016555460829018</v>
      </c>
      <c r="J57" s="6">
        <v>1.2601782568241748</v>
      </c>
      <c r="K57" s="6">
        <v>1.0070343342910513</v>
      </c>
      <c r="L57" s="6">
        <v>0.95121569758166147</v>
      </c>
      <c r="M57" s="6">
        <v>0.95557230577229857</v>
      </c>
      <c r="N57" s="6">
        <v>1.1657064619785078</v>
      </c>
      <c r="O57" s="6">
        <v>0.93771988035380327</v>
      </c>
      <c r="P57" s="7">
        <v>1.6247902501399256</v>
      </c>
      <c r="Q57" s="6">
        <v>1.9952483913466188</v>
      </c>
      <c r="R57" s="6">
        <v>2.2190837051934356</v>
      </c>
      <c r="S57" s="6">
        <v>1.8802019062002993</v>
      </c>
      <c r="T57" s="6">
        <v>1.9704442761568242</v>
      </c>
      <c r="U57" s="6">
        <v>2.2090661665418851</v>
      </c>
      <c r="V57" s="5">
        <v>1.1759825797862149</v>
      </c>
      <c r="W57" s="6">
        <v>3.0078228279740569</v>
      </c>
      <c r="X57" s="6">
        <v>4.5730704297316738</v>
      </c>
      <c r="Y57" s="6">
        <v>4.2741554679945413</v>
      </c>
      <c r="Z57" s="6">
        <v>3.1162654779002716</v>
      </c>
      <c r="AA57" s="6">
        <v>3.1831701169016853</v>
      </c>
      <c r="AB57" s="6">
        <v>4.1281078409603484</v>
      </c>
      <c r="AC57" s="6">
        <v>1.0733546097361006</v>
      </c>
      <c r="AD57" s="7">
        <v>6.1351094074029513</v>
      </c>
      <c r="AE57" s="6">
        <v>7.2735395517037675</v>
      </c>
      <c r="AF57" s="6">
        <v>7.0494221714590797</v>
      </c>
      <c r="AG57" s="6">
        <v>6.4322518613240032</v>
      </c>
      <c r="AH57" s="6">
        <v>5.6219877360189505</v>
      </c>
      <c r="AI57" s="6">
        <v>5.5838387046974427</v>
      </c>
      <c r="AJ57" s="5">
        <v>2.486247246323523</v>
      </c>
      <c r="AK57" s="1"/>
    </row>
    <row r="58" spans="1:44" x14ac:dyDescent="0.25">
      <c r="A58" s="7"/>
      <c r="B58" s="7">
        <v>0.95187078865838959</v>
      </c>
      <c r="C58" s="6">
        <v>0.96127682403426984</v>
      </c>
      <c r="D58" s="6">
        <v>1.0582424726570729</v>
      </c>
      <c r="E58" s="6">
        <v>0.96276131777219109</v>
      </c>
      <c r="F58" s="6">
        <v>0.91773345506430015</v>
      </c>
      <c r="G58" s="6">
        <v>0.93132203862055696</v>
      </c>
      <c r="H58" s="5">
        <v>0.95665816726470032</v>
      </c>
      <c r="I58" s="6">
        <v>1.0596107230311107</v>
      </c>
      <c r="J58" s="6">
        <v>1.1361097730515657</v>
      </c>
      <c r="K58" s="6">
        <v>0.98644165422884711</v>
      </c>
      <c r="L58" s="6">
        <v>0.97017114742653232</v>
      </c>
      <c r="M58" s="6">
        <v>0.92206326347447176</v>
      </c>
      <c r="N58" s="6">
        <v>1.1221952517327547</v>
      </c>
      <c r="O58" s="6">
        <v>0.97956461441724185</v>
      </c>
      <c r="P58" s="7">
        <v>1.7513290636330336</v>
      </c>
      <c r="Q58" s="6">
        <v>1.8888459850506922</v>
      </c>
      <c r="R58" s="6">
        <v>2.1308815621808717</v>
      </c>
      <c r="S58" s="6">
        <v>1.9729109520213683</v>
      </c>
      <c r="T58" s="6">
        <v>1.6826054577084932</v>
      </c>
      <c r="U58" s="6">
        <v>2.4035779197357128</v>
      </c>
      <c r="V58" s="5">
        <v>1.3150442833502711</v>
      </c>
      <c r="W58" s="6">
        <v>2.798609332591417</v>
      </c>
      <c r="X58" s="6">
        <v>3.9466364686905173</v>
      </c>
      <c r="Y58" s="6">
        <v>4.7246420549618389</v>
      </c>
      <c r="Z58" s="6">
        <v>3.5322498348215627</v>
      </c>
      <c r="AA58" s="6">
        <v>3.5530874036192643</v>
      </c>
      <c r="AB58" s="6">
        <v>4.3473318463137058</v>
      </c>
      <c r="AC58" s="6">
        <v>1.0856194511429449</v>
      </c>
      <c r="AD58" s="7">
        <v>6.088011244001561</v>
      </c>
      <c r="AE58" s="6">
        <v>7.3425791276109162</v>
      </c>
      <c r="AF58" s="6">
        <v>7.1551190172465695</v>
      </c>
      <c r="AG58" s="6">
        <v>6.3662525901458995</v>
      </c>
      <c r="AH58" s="6">
        <v>6.2867092363742305</v>
      </c>
      <c r="AI58" s="6">
        <v>5.7337781837528441</v>
      </c>
      <c r="AJ58" s="5">
        <v>2.8827804889460169</v>
      </c>
      <c r="AK58" s="1"/>
    </row>
    <row r="59" spans="1:44" x14ac:dyDescent="0.25">
      <c r="A59" s="7"/>
      <c r="B59" s="7">
        <v>0.96258416659020452</v>
      </c>
      <c r="C59" s="6">
        <v>0.98016120994657463</v>
      </c>
      <c r="D59" s="6">
        <v>1.1974705967511743</v>
      </c>
      <c r="E59" s="6">
        <v>0.78957799067568524</v>
      </c>
      <c r="F59" s="6">
        <v>0.95933731753504292</v>
      </c>
      <c r="G59" s="6">
        <v>0.99241969159638488</v>
      </c>
      <c r="H59" s="5">
        <v>0.96513535128936512</v>
      </c>
      <c r="I59" s="6">
        <v>1.1113581234123859</v>
      </c>
      <c r="J59" s="6">
        <v>1.2607874110419859</v>
      </c>
      <c r="K59" s="6">
        <v>0.97040497007623971</v>
      </c>
      <c r="L59" s="6">
        <v>0.98550775487430575</v>
      </c>
      <c r="M59" s="6">
        <v>0.87820032662155889</v>
      </c>
      <c r="N59" s="6">
        <v>1.1290176160462502</v>
      </c>
      <c r="O59" s="6">
        <v>0.96910340402483974</v>
      </c>
      <c r="P59" s="7">
        <v>1.6795698716021785</v>
      </c>
      <c r="Q59" s="6">
        <v>1.7257904210178514</v>
      </c>
      <c r="R59" s="6">
        <v>2.0078724967657036</v>
      </c>
      <c r="S59" s="6">
        <v>1.8276439029089429</v>
      </c>
      <c r="T59" s="6">
        <v>1.9555722889411677</v>
      </c>
      <c r="U59" s="6">
        <v>2.4395087854319164</v>
      </c>
      <c r="V59" s="5">
        <v>1.2952041271790682</v>
      </c>
      <c r="W59" s="6">
        <v>3.1258716152148436</v>
      </c>
      <c r="X59" s="6">
        <v>4.1614719567177838</v>
      </c>
      <c r="Y59" s="6">
        <v>4.8368991698928534</v>
      </c>
      <c r="Z59" s="6">
        <v>3.6285778257514596</v>
      </c>
      <c r="AA59" s="6">
        <v>3.3405497180861321</v>
      </c>
      <c r="AB59" s="6">
        <v>4.6467557271154041</v>
      </c>
      <c r="AC59" s="6">
        <v>1.1682268696685609</v>
      </c>
      <c r="AD59" s="7">
        <v>6.2216246375968991</v>
      </c>
      <c r="AE59" s="6">
        <v>7.3504984955385568</v>
      </c>
      <c r="AF59" s="6">
        <v>7.0153443126780948</v>
      </c>
      <c r="AG59" s="6">
        <v>6.1920354181270776</v>
      </c>
      <c r="AH59" s="6">
        <v>6.1997362752549225</v>
      </c>
      <c r="AI59" s="6">
        <v>5.5802002549806478</v>
      </c>
      <c r="AJ59" s="5">
        <v>2.9239039573956491</v>
      </c>
      <c r="AK59" s="1"/>
    </row>
    <row r="60" spans="1:44" x14ac:dyDescent="0.25">
      <c r="A60" s="8"/>
      <c r="B60" s="7">
        <v>0.95631785346940723</v>
      </c>
      <c r="C60" s="6">
        <v>1.0193513819567541</v>
      </c>
      <c r="D60" s="6">
        <v>1.1440754847621359</v>
      </c>
      <c r="E60" s="6">
        <v>1.2010822159846299</v>
      </c>
      <c r="F60" s="6">
        <v>0.95180718180201518</v>
      </c>
      <c r="G60" s="6">
        <v>0.97316556583622227</v>
      </c>
      <c r="H60" s="5">
        <v>0.95792071972542669</v>
      </c>
      <c r="I60" s="6">
        <v>1.1291463826564569</v>
      </c>
      <c r="J60" s="6">
        <v>1.1184438166069153</v>
      </c>
      <c r="K60" s="6">
        <v>1.0759193327164824</v>
      </c>
      <c r="L60" s="6">
        <v>1.023073851285103</v>
      </c>
      <c r="M60" s="6">
        <v>0.9452183551134431</v>
      </c>
      <c r="N60" s="6">
        <v>1.0888417718606724</v>
      </c>
      <c r="O60" s="6">
        <v>0.99579750855956073</v>
      </c>
      <c r="P60" s="7">
        <v>1.7735642672041121</v>
      </c>
      <c r="Q60" s="6">
        <v>2.0750503776166118</v>
      </c>
      <c r="R60" s="6">
        <v>2.1480117331449877</v>
      </c>
      <c r="S60" s="6">
        <v>1.7988661302861528</v>
      </c>
      <c r="T60" s="6">
        <v>1.8006400463892895</v>
      </c>
      <c r="U60" s="6">
        <v>2.3764402754045464</v>
      </c>
      <c r="V60" s="5">
        <v>1.2811356547577819</v>
      </c>
      <c r="W60" s="6">
        <v>2.9770977186346674</v>
      </c>
      <c r="X60" s="6">
        <v>4.0479623074299429</v>
      </c>
      <c r="Y60" s="6">
        <v>4.3439513614633132</v>
      </c>
      <c r="Z60" s="6">
        <v>3.6768276882230202</v>
      </c>
      <c r="AA60" s="6">
        <v>3.2759789921230476</v>
      </c>
      <c r="AB60" s="6">
        <v>4.4813522945746147</v>
      </c>
      <c r="AC60" s="6">
        <v>1.5203001159443295</v>
      </c>
      <c r="AD60" s="7">
        <v>6.0692123648811735</v>
      </c>
      <c r="AE60" s="6">
        <v>7.2704934175186162</v>
      </c>
      <c r="AF60" s="6">
        <v>6.9003534264078494</v>
      </c>
      <c r="AG60" s="6">
        <v>6.374179059804141</v>
      </c>
      <c r="AH60" s="6">
        <v>6.0952557962445288</v>
      </c>
      <c r="AI60" s="6">
        <v>5.7093691959796038</v>
      </c>
      <c r="AJ60" s="5">
        <v>3.3136734493312727</v>
      </c>
      <c r="AK60" s="1"/>
    </row>
    <row r="61" spans="1:44" x14ac:dyDescent="0.25">
      <c r="A61" s="7" t="s">
        <v>1</v>
      </c>
      <c r="B61" s="7">
        <f t="shared" ref="B61:W61" si="10">AVERAGE(B51:B60)</f>
        <v>1</v>
      </c>
      <c r="C61" s="6">
        <f t="shared" si="10"/>
        <v>1</v>
      </c>
      <c r="D61" s="6">
        <f t="shared" si="10"/>
        <v>1</v>
      </c>
      <c r="E61" s="6">
        <f t="shared" si="10"/>
        <v>1</v>
      </c>
      <c r="F61" s="6">
        <f t="shared" si="10"/>
        <v>1</v>
      </c>
      <c r="G61" s="6">
        <f t="shared" si="10"/>
        <v>1</v>
      </c>
      <c r="H61" s="5">
        <f t="shared" si="10"/>
        <v>1.0000000000000002</v>
      </c>
      <c r="I61" s="6">
        <f t="shared" si="10"/>
        <v>1.0575892965282634</v>
      </c>
      <c r="J61" s="6">
        <f t="shared" si="10"/>
        <v>1.1522935349208969</v>
      </c>
      <c r="K61" s="6">
        <f t="shared" si="10"/>
        <v>1.0299595400103858</v>
      </c>
      <c r="L61" s="6">
        <f t="shared" si="10"/>
        <v>0.9720838863546879</v>
      </c>
      <c r="M61" s="6">
        <f t="shared" si="10"/>
        <v>0.95342620755074492</v>
      </c>
      <c r="N61" s="6">
        <f t="shared" si="10"/>
        <v>1.1135233541952001</v>
      </c>
      <c r="O61" s="6">
        <f t="shared" si="10"/>
        <v>0.96502715707985587</v>
      </c>
      <c r="P61" s="7">
        <f t="shared" si="10"/>
        <v>1.7206039783904459</v>
      </c>
      <c r="Q61" s="6">
        <f t="shared" si="10"/>
        <v>1.932747183673873</v>
      </c>
      <c r="R61" s="6">
        <f t="shared" si="10"/>
        <v>2.131300752039119</v>
      </c>
      <c r="S61" s="6">
        <f t="shared" si="10"/>
        <v>1.8247660332061066</v>
      </c>
      <c r="T61" s="6">
        <f t="shared" si="10"/>
        <v>1.9381024054586544</v>
      </c>
      <c r="U61" s="6">
        <f t="shared" si="10"/>
        <v>2.2361431399228264</v>
      </c>
      <c r="V61" s="5">
        <f t="shared" si="10"/>
        <v>1.1786700082737824</v>
      </c>
      <c r="W61" s="6">
        <f t="shared" si="10"/>
        <v>2.9989489155689086</v>
      </c>
      <c r="X61" s="6">
        <f>AVERAGE(X52:X60)</f>
        <v>4.1388195746845771</v>
      </c>
      <c r="Y61" s="6">
        <f>AVERAGE(Y52:Y60)</f>
        <v>4.4537384366512356</v>
      </c>
      <c r="Z61" s="6">
        <f>AVERAGE(Z52:Z60)</f>
        <v>3.4960049878733566</v>
      </c>
      <c r="AA61" s="6">
        <f>AVERAGE(AA51:AA60)</f>
        <v>3.2853351035793126</v>
      </c>
      <c r="AB61" s="6">
        <f>AVERAGE(AB52:AB60)</f>
        <v>4.096691642583334</v>
      </c>
      <c r="AC61" s="6">
        <f>AVERAGE(AC52:AC60)</f>
        <v>1.0467407167493452</v>
      </c>
      <c r="AD61" s="7">
        <f>AVERAGE(AD51:AD60)</f>
        <v>5.8771805640423995</v>
      </c>
      <c r="AE61" s="6">
        <f>AVERAGE(AE51:AE60)</f>
        <v>7.3296037675722419</v>
      </c>
      <c r="AF61" s="6">
        <f>AVERAGE(AF52:AF60)</f>
        <v>7.0126309137960421</v>
      </c>
      <c r="AG61" s="6">
        <f>AVERAGE(AG51:AG60)</f>
        <v>6.2556047351874353</v>
      </c>
      <c r="AH61" s="6">
        <f>AVERAGE(AH51:AH60)</f>
        <v>5.7631211218164147</v>
      </c>
      <c r="AI61" s="6">
        <f>AVERAGE(AI51:AI60)</f>
        <v>4.9359460433738924</v>
      </c>
      <c r="AJ61" s="5">
        <f>AVERAGE(AJ52:AJ60)</f>
        <v>2.6444677401654659</v>
      </c>
      <c r="AK61" s="1"/>
    </row>
    <row r="62" spans="1:44" ht="17.25" thickBot="1" x14ac:dyDescent="0.3">
      <c r="A62" s="4" t="s">
        <v>0</v>
      </c>
      <c r="B62" s="4">
        <f t="shared" ref="B62:W62" si="11">STDEV(B51:B60)</f>
        <v>4.8296748248546427E-2</v>
      </c>
      <c r="C62" s="3">
        <f t="shared" si="11"/>
        <v>4.7727053272839222E-2</v>
      </c>
      <c r="D62" s="3">
        <f t="shared" si="11"/>
        <v>0.13637116927948509</v>
      </c>
      <c r="E62" s="3">
        <f t="shared" si="11"/>
        <v>0.14370674800136846</v>
      </c>
      <c r="F62" s="3">
        <f t="shared" si="11"/>
        <v>0.11414894281435274</v>
      </c>
      <c r="G62" s="3">
        <f t="shared" si="11"/>
        <v>8.6652410322229742E-2</v>
      </c>
      <c r="H62" s="2">
        <f t="shared" si="11"/>
        <v>4.4706809525250607E-2</v>
      </c>
      <c r="I62" s="3">
        <f t="shared" si="11"/>
        <v>5.6770605587055767E-2</v>
      </c>
      <c r="J62" s="3">
        <f t="shared" si="11"/>
        <v>7.1716180505575475E-2</v>
      </c>
      <c r="K62" s="3">
        <f t="shared" si="11"/>
        <v>3.9454818837181313E-2</v>
      </c>
      <c r="L62" s="3">
        <f t="shared" si="11"/>
        <v>3.0454395258976884E-2</v>
      </c>
      <c r="M62" s="3">
        <f t="shared" si="11"/>
        <v>3.8706244445863701E-2</v>
      </c>
      <c r="N62" s="3">
        <f t="shared" si="11"/>
        <v>3.0784207973982767E-2</v>
      </c>
      <c r="O62" s="3">
        <f t="shared" si="11"/>
        <v>2.2093473565037148E-2</v>
      </c>
      <c r="P62" s="4">
        <f t="shared" si="11"/>
        <v>8.2253237332258491E-2</v>
      </c>
      <c r="Q62" s="3">
        <f t="shared" si="11"/>
        <v>0.13487123448218524</v>
      </c>
      <c r="R62" s="3">
        <f t="shared" si="11"/>
        <v>0.14555429313423215</v>
      </c>
      <c r="S62" s="3">
        <f t="shared" si="11"/>
        <v>8.3957857879148834E-2</v>
      </c>
      <c r="T62" s="3">
        <f t="shared" si="11"/>
        <v>0.14769482975540796</v>
      </c>
      <c r="U62" s="3">
        <f t="shared" si="11"/>
        <v>0.16938655643323566</v>
      </c>
      <c r="V62" s="2">
        <f t="shared" si="11"/>
        <v>0.1012045207632805</v>
      </c>
      <c r="W62" s="3">
        <f t="shared" si="11"/>
        <v>0.12149628515665858</v>
      </c>
      <c r="X62" s="3">
        <f>STDEV(X52:X60)</f>
        <v>0.22175490548132579</v>
      </c>
      <c r="Y62" s="3">
        <f>STDEV(Y52:Y60)</f>
        <v>0.21113577117334931</v>
      </c>
      <c r="Z62" s="3">
        <f>STDEV(Z52:Z60)</f>
        <v>0.26399306013614787</v>
      </c>
      <c r="AA62" s="3">
        <f>STDEV(AA51:AA60)</f>
        <v>0.18318805373899164</v>
      </c>
      <c r="AB62" s="3">
        <f>STDEV(AB52:AB60)</f>
        <v>0.36295574606044928</v>
      </c>
      <c r="AC62" s="3">
        <f>STDEV(AC52:AC60)</f>
        <v>0.20469757732170293</v>
      </c>
      <c r="AD62" s="4">
        <f>STDEV(AD51:AD60)</f>
        <v>0.24347093615519366</v>
      </c>
      <c r="AE62" s="3">
        <f>STDEV(AE51:AE60)</f>
        <v>8.3906059833129654E-2</v>
      </c>
      <c r="AF62" s="3">
        <f>STDEV(AF52:AF60)</f>
        <v>0.13059710989469428</v>
      </c>
      <c r="AG62" s="3">
        <f>STDEV(AG51:AG60)</f>
        <v>0.15309670680932511</v>
      </c>
      <c r="AH62" s="3">
        <f>STDEV(AH51:AH60)</f>
        <v>0.37316655842037233</v>
      </c>
      <c r="AI62" s="3">
        <f>STDEV(AI51:AI60)</f>
        <v>0.67518091408914893</v>
      </c>
      <c r="AJ62" s="2">
        <f>STDEV(AJ52:AJ60)</f>
        <v>0.3216075496646269</v>
      </c>
      <c r="AK62" s="1"/>
    </row>
  </sheetData>
  <mergeCells count="27">
    <mergeCell ref="B1:H1"/>
    <mergeCell ref="I1:O1"/>
    <mergeCell ref="P1:V1"/>
    <mergeCell ref="W1:AC1"/>
    <mergeCell ref="AD1:AJ1"/>
    <mergeCell ref="B17:H17"/>
    <mergeCell ref="I17:O17"/>
    <mergeCell ref="P17:V17"/>
    <mergeCell ref="W17:AC17"/>
    <mergeCell ref="AD17:AJ17"/>
    <mergeCell ref="B33:H33"/>
    <mergeCell ref="I33:O33"/>
    <mergeCell ref="P33:V33"/>
    <mergeCell ref="W33:AC33"/>
    <mergeCell ref="AD33:AJ33"/>
    <mergeCell ref="B49:H49"/>
    <mergeCell ref="I49:O49"/>
    <mergeCell ref="P49:V49"/>
    <mergeCell ref="W49:AC49"/>
    <mergeCell ref="AD49:AJ49"/>
    <mergeCell ref="AL44:AL50"/>
    <mergeCell ref="AL2:AL8"/>
    <mergeCell ref="AL9:AL15"/>
    <mergeCell ref="AL16:AL22"/>
    <mergeCell ref="AL23:AL29"/>
    <mergeCell ref="AL30:AL36"/>
    <mergeCell ref="AL37:AL4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14"/>
  <sheetViews>
    <sheetView topLeftCell="R1" zoomScale="90" zoomScaleNormal="90" workbookViewId="0">
      <selection activeCell="AB20" sqref="AB20"/>
    </sheetView>
  </sheetViews>
  <sheetFormatPr defaultRowHeight="16.5" x14ac:dyDescent="0.25"/>
  <cols>
    <col min="2" max="2" width="12.25" customWidth="1"/>
    <col min="3" max="3" width="8" style="51" customWidth="1"/>
    <col min="4" max="4" width="11.875" bestFit="1" customWidth="1"/>
    <col min="5" max="5" width="10.625" bestFit="1" customWidth="1"/>
    <col min="6" max="6" width="7.5" bestFit="1" customWidth="1"/>
    <col min="7" max="7" width="8.5" bestFit="1" customWidth="1"/>
    <col min="8" max="8" width="6.5" bestFit="1" customWidth="1"/>
    <col min="9" max="9" width="9.25" bestFit="1" customWidth="1"/>
    <col min="10" max="10" width="5.5" bestFit="1" customWidth="1"/>
    <col min="11" max="11" width="7.5" style="51" customWidth="1"/>
    <col min="12" max="12" width="11.875" bestFit="1" customWidth="1"/>
    <col min="13" max="13" width="10.625" bestFit="1" customWidth="1"/>
    <col min="14" max="14" width="6.5" bestFit="1" customWidth="1"/>
    <col min="15" max="15" width="8.5" bestFit="1" customWidth="1"/>
    <col min="16" max="16" width="6.5" bestFit="1" customWidth="1"/>
    <col min="17" max="17" width="9.25" bestFit="1" customWidth="1"/>
    <col min="18" max="18" width="5.5" bestFit="1" customWidth="1"/>
    <col min="19" max="19" width="9" style="51"/>
    <col min="22" max="22" width="14.75" bestFit="1" customWidth="1"/>
    <col min="23" max="23" width="12.625" bestFit="1" customWidth="1"/>
    <col min="24" max="24" width="10.875" bestFit="1" customWidth="1"/>
    <col min="25" max="25" width="10.625" bestFit="1" customWidth="1"/>
    <col min="26" max="26" width="14.625" bestFit="1" customWidth="1"/>
    <col min="27" max="27" width="10.5" bestFit="1" customWidth="1"/>
    <col min="29" max="29" width="5.5" bestFit="1" customWidth="1"/>
  </cols>
  <sheetData>
    <row r="1" spans="1:29" ht="48" thickBot="1" x14ac:dyDescent="0.3">
      <c r="A1" s="102" t="s">
        <v>49</v>
      </c>
      <c r="B1" s="101" t="s">
        <v>48</v>
      </c>
      <c r="C1" s="100" t="s">
        <v>57</v>
      </c>
      <c r="D1" s="99" t="s">
        <v>46</v>
      </c>
      <c r="E1" s="99" t="s">
        <v>45</v>
      </c>
      <c r="F1" s="98" t="s">
        <v>44</v>
      </c>
      <c r="G1" s="98" t="s">
        <v>43</v>
      </c>
      <c r="H1" s="98" t="s">
        <v>42</v>
      </c>
      <c r="I1" s="98" t="s">
        <v>41</v>
      </c>
      <c r="J1" s="97" t="s">
        <v>40</v>
      </c>
      <c r="K1" s="96" t="s">
        <v>58</v>
      </c>
      <c r="L1" s="95" t="s">
        <v>46</v>
      </c>
      <c r="M1" s="95" t="s">
        <v>45</v>
      </c>
      <c r="N1" s="94" t="s">
        <v>44</v>
      </c>
      <c r="O1" s="94" t="s">
        <v>43</v>
      </c>
      <c r="P1" s="94" t="s">
        <v>42</v>
      </c>
      <c r="Q1" s="94" t="s">
        <v>41</v>
      </c>
      <c r="R1" s="94" t="s">
        <v>40</v>
      </c>
      <c r="S1" s="93" t="s">
        <v>59</v>
      </c>
      <c r="U1" s="75"/>
      <c r="V1" s="75" t="s">
        <v>58</v>
      </c>
      <c r="W1" s="92" t="s">
        <v>57</v>
      </c>
      <c r="X1" s="92" t="s">
        <v>52</v>
      </c>
      <c r="Y1" s="92" t="s">
        <v>51</v>
      </c>
      <c r="Z1" s="92" t="s">
        <v>50</v>
      </c>
      <c r="AA1" s="92" t="s">
        <v>47</v>
      </c>
      <c r="AB1" s="92" t="s">
        <v>53</v>
      </c>
      <c r="AC1" s="75"/>
    </row>
    <row r="2" spans="1:29" x14ac:dyDescent="0.25">
      <c r="A2" s="115">
        <v>1</v>
      </c>
      <c r="B2" s="117" t="s">
        <v>39</v>
      </c>
      <c r="C2" s="73" t="s">
        <v>38</v>
      </c>
      <c r="D2" s="72">
        <v>1118</v>
      </c>
      <c r="E2" s="72">
        <v>128</v>
      </c>
      <c r="F2" s="71">
        <f t="shared" ref="F2:F19" si="0">D2/E2</f>
        <v>8.734375</v>
      </c>
      <c r="G2" s="70"/>
      <c r="H2" s="70"/>
      <c r="I2" s="70"/>
      <c r="J2" s="91"/>
      <c r="K2" s="64" t="s">
        <v>38</v>
      </c>
      <c r="L2" s="63">
        <v>2419</v>
      </c>
      <c r="M2" s="63">
        <v>138</v>
      </c>
      <c r="N2" s="53">
        <f>L2/M2</f>
        <v>17.528985507246375</v>
      </c>
      <c r="O2" s="53"/>
      <c r="P2" s="53"/>
      <c r="Q2" s="53"/>
      <c r="R2" s="53"/>
      <c r="S2" s="87"/>
      <c r="U2" s="83"/>
      <c r="V2" s="68">
        <v>2.438046932746996</v>
      </c>
      <c r="W2" s="68">
        <v>4.043825667006903</v>
      </c>
      <c r="X2" s="53">
        <v>2.6594562711041925</v>
      </c>
      <c r="Y2" s="53">
        <v>2.5452000045415897</v>
      </c>
      <c r="Z2" s="53">
        <v>1.8097220740980366</v>
      </c>
      <c r="AA2" s="53">
        <v>3.3210760388757201</v>
      </c>
      <c r="AB2" s="53">
        <v>0.64198968547005242</v>
      </c>
      <c r="AC2" s="83"/>
    </row>
    <row r="3" spans="1:29" x14ac:dyDescent="0.25">
      <c r="A3" s="116"/>
      <c r="B3" s="118"/>
      <c r="C3" s="67" t="s">
        <v>38</v>
      </c>
      <c r="D3" s="63">
        <v>1254</v>
      </c>
      <c r="E3" s="63">
        <v>136</v>
      </c>
      <c r="F3" s="62">
        <f t="shared" si="0"/>
        <v>9.2205882352941178</v>
      </c>
      <c r="G3" s="53"/>
      <c r="H3" s="53"/>
      <c r="I3" s="53"/>
      <c r="J3" s="65"/>
      <c r="K3" s="67" t="s">
        <v>38</v>
      </c>
      <c r="L3" s="63">
        <v>3677</v>
      </c>
      <c r="M3" s="63">
        <v>145</v>
      </c>
      <c r="N3" s="53">
        <f>L3/M3</f>
        <v>25.358620689655172</v>
      </c>
      <c r="O3" s="53"/>
      <c r="P3" s="53"/>
      <c r="Q3" s="53"/>
      <c r="R3" s="63"/>
      <c r="S3" s="87"/>
      <c r="U3" s="53"/>
      <c r="V3" s="53">
        <v>0.82396554224551133</v>
      </c>
      <c r="W3" s="53">
        <v>2.9935451544338858</v>
      </c>
      <c r="X3" s="53">
        <v>2.3715373264233932</v>
      </c>
      <c r="Y3" s="53">
        <v>2.8864146297697282</v>
      </c>
      <c r="Z3" s="53">
        <v>2.2921102856897151</v>
      </c>
      <c r="AA3" s="53">
        <v>2.4295383201031773</v>
      </c>
      <c r="AB3" s="53">
        <v>0.95824017997490152</v>
      </c>
      <c r="AC3" s="83"/>
    </row>
    <row r="4" spans="1:29" x14ac:dyDescent="0.25">
      <c r="A4" s="116"/>
      <c r="B4" s="118"/>
      <c r="C4" s="67" t="s">
        <v>38</v>
      </c>
      <c r="D4" s="63">
        <v>1212</v>
      </c>
      <c r="E4" s="63">
        <v>141</v>
      </c>
      <c r="F4" s="62">
        <f t="shared" si="0"/>
        <v>8.5957446808510642</v>
      </c>
      <c r="G4" s="53">
        <f>AVERAGE(F2:F4)</f>
        <v>8.8502359720483934</v>
      </c>
      <c r="H4" s="53">
        <f>STDEV(F2:F4)</f>
        <v>0.32813898048731782</v>
      </c>
      <c r="I4" s="53"/>
      <c r="J4" s="65"/>
      <c r="K4" s="67" t="s">
        <v>38</v>
      </c>
      <c r="L4" s="63">
        <v>3348</v>
      </c>
      <c r="M4" s="63">
        <v>155</v>
      </c>
      <c r="N4" s="53">
        <f>L4/M4</f>
        <v>21.6</v>
      </c>
      <c r="O4" s="53">
        <f>AVERAGE(N2:N4)</f>
        <v>21.495868732300512</v>
      </c>
      <c r="P4" s="53">
        <f>STDEV(N2:N4)</f>
        <v>3.9158561341152689</v>
      </c>
      <c r="Q4" s="53"/>
      <c r="R4" s="63"/>
      <c r="S4" s="87"/>
      <c r="U4" s="83"/>
      <c r="V4" s="53">
        <v>1.1760344577544886</v>
      </c>
      <c r="W4" s="53">
        <v>2.5382913478348668</v>
      </c>
      <c r="X4" s="53">
        <v>2.6339490575702476</v>
      </c>
      <c r="Y4" s="53">
        <v>2.3235306845200943</v>
      </c>
      <c r="Z4" s="53">
        <v>2.3058871107111654</v>
      </c>
      <c r="AA4" s="53">
        <v>2.7920343991084779</v>
      </c>
      <c r="AB4" s="53">
        <v>0.72657988995011025</v>
      </c>
      <c r="AC4" s="83"/>
    </row>
    <row r="5" spans="1:29" x14ac:dyDescent="0.25">
      <c r="A5" s="116"/>
      <c r="B5" s="118"/>
      <c r="C5" s="64" t="s">
        <v>37</v>
      </c>
      <c r="D5" s="63">
        <v>7696</v>
      </c>
      <c r="E5" s="63">
        <v>147</v>
      </c>
      <c r="F5" s="62">
        <f t="shared" si="0"/>
        <v>52.353741496598637</v>
      </c>
      <c r="G5" s="53"/>
      <c r="H5" s="53"/>
      <c r="I5" s="53"/>
      <c r="J5" s="61"/>
      <c r="K5" s="64" t="s">
        <v>37</v>
      </c>
      <c r="L5" s="63">
        <v>6895</v>
      </c>
      <c r="M5" s="63">
        <v>198</v>
      </c>
      <c r="N5" s="53">
        <f>L5/M5</f>
        <v>34.823232323232325</v>
      </c>
      <c r="O5" s="53"/>
      <c r="P5" s="53"/>
      <c r="Q5" s="53"/>
      <c r="R5" s="63"/>
      <c r="S5" s="87"/>
      <c r="U5" s="75" t="s">
        <v>56</v>
      </c>
      <c r="V5" s="74">
        <f>AVERAGE(V3,V4)</f>
        <v>1</v>
      </c>
      <c r="W5" s="74">
        <f>AVERAGE(W3:W4)</f>
        <v>2.7659182511343765</v>
      </c>
      <c r="X5" s="74">
        <f>AVERAGE(X2:X4)</f>
        <v>2.5549808850326108</v>
      </c>
      <c r="Y5" s="74">
        <f>AVERAGE(Y2:Y4)</f>
        <v>2.5850484396104707</v>
      </c>
      <c r="Z5" s="74">
        <f>AVERAGE(Z2:Z4)</f>
        <v>2.1359064901663056</v>
      </c>
      <c r="AA5" s="74">
        <f>AVERAGE(AA2:AA4)</f>
        <v>2.8475495860291247</v>
      </c>
      <c r="AB5" s="74">
        <f>AVERAGE(AB2:AB4)</f>
        <v>0.77560325179835476</v>
      </c>
    </row>
    <row r="6" spans="1:29" x14ac:dyDescent="0.25">
      <c r="A6" s="116"/>
      <c r="B6" s="118"/>
      <c r="C6" s="64" t="s">
        <v>37</v>
      </c>
      <c r="D6" s="63">
        <v>13932</v>
      </c>
      <c r="E6" s="63">
        <v>147</v>
      </c>
      <c r="F6" s="62">
        <f t="shared" si="0"/>
        <v>94.775510204081627</v>
      </c>
      <c r="G6" s="53"/>
      <c r="H6" s="53"/>
      <c r="I6" s="53"/>
      <c r="J6" s="61"/>
      <c r="K6" s="64" t="s">
        <v>37</v>
      </c>
      <c r="L6" s="63">
        <v>6222</v>
      </c>
      <c r="M6" s="63">
        <v>178</v>
      </c>
      <c r="N6" s="53">
        <f>D19/M6</f>
        <v>40.797752808988761</v>
      </c>
      <c r="O6" s="53"/>
      <c r="P6" s="53"/>
      <c r="Q6" s="53"/>
      <c r="R6" s="53"/>
      <c r="S6" s="87"/>
      <c r="U6" s="90" t="s">
        <v>55</v>
      </c>
      <c r="V6" s="74">
        <f>STDEV(V3,V4)</f>
        <v>0.24895031760139053</v>
      </c>
      <c r="W6" s="74">
        <f>STDEV(W3:W4)</f>
        <v>0.3219130538071554</v>
      </c>
      <c r="X6" s="74">
        <f>STDEV(X2:X4)</f>
        <v>0.15937788078016576</v>
      </c>
      <c r="Y6" s="74">
        <f>STDEV(Y2:Y4)</f>
        <v>0.28354983210721063</v>
      </c>
      <c r="Z6" s="74">
        <f>STDEV(Z2:Z4)</f>
        <v>0.28256796561405884</v>
      </c>
      <c r="AA6" s="74">
        <f>STDEV(AA2:AA4)</f>
        <v>0.44835402081688286</v>
      </c>
      <c r="AB6" s="74">
        <f>STDEV(AB2:AB4)</f>
        <v>0.16372556710489122</v>
      </c>
    </row>
    <row r="7" spans="1:29" x14ac:dyDescent="0.25">
      <c r="A7" s="116"/>
      <c r="B7" s="118"/>
      <c r="C7" s="64" t="s">
        <v>37</v>
      </c>
      <c r="D7" s="63">
        <v>12340</v>
      </c>
      <c r="E7" s="63">
        <v>149</v>
      </c>
      <c r="F7" s="62">
        <f t="shared" si="0"/>
        <v>82.818791946308721</v>
      </c>
      <c r="G7" s="53">
        <f>AVERAGE(F5:F7)</f>
        <v>76.649347882329664</v>
      </c>
      <c r="H7" s="53">
        <f>STDEV(F5:F7)</f>
        <v>21.873457548172873</v>
      </c>
      <c r="I7" s="53">
        <f>G7/G4</f>
        <v>8.6607123385648119</v>
      </c>
      <c r="J7" s="61">
        <f>I7/$S$19</f>
        <v>4.043825667006903</v>
      </c>
      <c r="K7" s="64" t="s">
        <v>37</v>
      </c>
      <c r="L7" s="63">
        <v>6147</v>
      </c>
      <c r="M7" s="63">
        <v>161</v>
      </c>
      <c r="N7" s="53">
        <f>L7/M7</f>
        <v>38.180124223602483</v>
      </c>
      <c r="O7" s="53">
        <f>AVERAGE(N5:N7)</f>
        <v>37.933703118607859</v>
      </c>
      <c r="P7" s="53">
        <f>STDEV(N5:N7)</f>
        <v>2.9948733327840276</v>
      </c>
      <c r="Q7" s="53">
        <f>O7/O4</f>
        <v>1.7646973746916881</v>
      </c>
      <c r="R7" s="53">
        <f>Q7/$S$19</f>
        <v>0.82396554224551133</v>
      </c>
      <c r="S7" s="87"/>
      <c r="U7" s="89" t="s">
        <v>54</v>
      </c>
      <c r="V7" s="89"/>
      <c r="W7" s="89">
        <f>TTEST(W3:W4,V3:V4,2,2)</f>
        <v>2.5539386386711917E-2</v>
      </c>
      <c r="X7" s="89">
        <f>TTEST(X2:X4,V3:V4,2,2)</f>
        <v>3.1066275271665169E-3</v>
      </c>
      <c r="Y7" s="89">
        <f>TTEST(Y2:Y4,V3:V4,2,2)</f>
        <v>7.8246802540985899E-3</v>
      </c>
      <c r="Z7" s="89">
        <f>TTEST(Z2:Z4,V3:V4,2,2)</f>
        <v>1.9567681431911215E-2</v>
      </c>
      <c r="AA7" s="89">
        <f>TTEST(AA2:AA4,V3:V4,2,2)</f>
        <v>1.4221125468146764E-2</v>
      </c>
      <c r="AB7" s="89">
        <f>TTEST(AB2:AB4,V3:V4,2,2)</f>
        <v>0.29919726029866056</v>
      </c>
      <c r="AC7" s="89"/>
    </row>
    <row r="8" spans="1:29" x14ac:dyDescent="0.25">
      <c r="A8" s="116">
        <v>2</v>
      </c>
      <c r="B8" s="118" t="s">
        <v>39</v>
      </c>
      <c r="C8" s="64" t="s">
        <v>38</v>
      </c>
      <c r="D8" s="63">
        <v>1300</v>
      </c>
      <c r="E8" s="63">
        <v>146</v>
      </c>
      <c r="F8" s="62">
        <f t="shared" si="0"/>
        <v>8.9041095890410951</v>
      </c>
      <c r="G8" s="53"/>
      <c r="H8" s="53"/>
      <c r="I8" s="53"/>
      <c r="J8" s="61"/>
      <c r="K8" s="64" t="s">
        <v>38</v>
      </c>
      <c r="L8" s="63">
        <v>1675</v>
      </c>
      <c r="M8" s="63">
        <v>178</v>
      </c>
      <c r="N8" s="53">
        <f>L8/M8</f>
        <v>9.4101123595505616</v>
      </c>
      <c r="O8" s="53"/>
      <c r="P8" s="53"/>
      <c r="Q8" s="53"/>
      <c r="R8" s="53"/>
      <c r="S8" s="87"/>
      <c r="W8" s="131" t="s">
        <v>62</v>
      </c>
      <c r="X8" s="131" t="s">
        <v>61</v>
      </c>
      <c r="Y8" s="131" t="s">
        <v>60</v>
      </c>
      <c r="Z8" s="131" t="s">
        <v>63</v>
      </c>
      <c r="AA8" s="131" t="s">
        <v>62</v>
      </c>
      <c r="AB8" s="131" t="s">
        <v>64</v>
      </c>
    </row>
    <row r="9" spans="1:29" x14ac:dyDescent="0.25">
      <c r="A9" s="116"/>
      <c r="B9" s="118"/>
      <c r="C9" s="67" t="s">
        <v>38</v>
      </c>
      <c r="D9" s="63">
        <v>1053</v>
      </c>
      <c r="E9" s="63">
        <v>143</v>
      </c>
      <c r="F9" s="62">
        <f t="shared" si="0"/>
        <v>7.3636363636363633</v>
      </c>
      <c r="G9" s="53"/>
      <c r="H9" s="53"/>
      <c r="I9" s="53"/>
      <c r="J9" s="65"/>
      <c r="K9" s="67" t="s">
        <v>38</v>
      </c>
      <c r="L9" s="63">
        <v>2032</v>
      </c>
      <c r="M9" s="63">
        <v>171</v>
      </c>
      <c r="N9" s="53">
        <f>L9/M9</f>
        <v>11.883040935672515</v>
      </c>
      <c r="O9" s="53"/>
      <c r="P9" s="53"/>
      <c r="Q9" s="53"/>
      <c r="R9" s="63"/>
      <c r="S9" s="87"/>
    </row>
    <row r="10" spans="1:29" x14ac:dyDescent="0.25">
      <c r="A10" s="116"/>
      <c r="B10" s="118"/>
      <c r="C10" s="67" t="s">
        <v>38</v>
      </c>
      <c r="D10" s="63">
        <v>1220</v>
      </c>
      <c r="E10" s="63">
        <v>168</v>
      </c>
      <c r="F10" s="62">
        <f t="shared" si="0"/>
        <v>7.2619047619047619</v>
      </c>
      <c r="G10" s="53">
        <f>AVERAGE(F8:F10)</f>
        <v>7.8432169048607401</v>
      </c>
      <c r="H10" s="53">
        <f>STDEV(F8:F10)</f>
        <v>0.92016699310954864</v>
      </c>
      <c r="I10" s="53"/>
      <c r="J10" s="65"/>
      <c r="K10" s="67" t="s">
        <v>38</v>
      </c>
      <c r="L10" s="63">
        <v>1859</v>
      </c>
      <c r="M10" s="63">
        <v>138</v>
      </c>
      <c r="N10" s="53">
        <f>L10/M10</f>
        <v>13.471014492753623</v>
      </c>
      <c r="O10" s="53">
        <f>AVERAGE(N8:N10)</f>
        <v>11.588055929325568</v>
      </c>
      <c r="P10" s="53">
        <f>STDEV(N8:N10)</f>
        <v>2.0464588071447638</v>
      </c>
      <c r="Q10" s="53"/>
      <c r="R10" s="63"/>
      <c r="S10" s="88"/>
    </row>
    <row r="11" spans="1:29" x14ac:dyDescent="0.25">
      <c r="A11" s="116"/>
      <c r="B11" s="118"/>
      <c r="C11" s="64" t="s">
        <v>37</v>
      </c>
      <c r="D11" s="63">
        <v>8880</v>
      </c>
      <c r="E11" s="63">
        <v>188</v>
      </c>
      <c r="F11" s="62">
        <f t="shared" si="0"/>
        <v>47.234042553191486</v>
      </c>
      <c r="G11" s="53"/>
      <c r="H11" s="53"/>
      <c r="I11" s="53"/>
      <c r="J11" s="65"/>
      <c r="K11" s="64" t="s">
        <v>37</v>
      </c>
      <c r="L11" s="63">
        <v>6177</v>
      </c>
      <c r="M11" s="63">
        <v>177</v>
      </c>
      <c r="N11" s="53">
        <f>D5/M11</f>
        <v>43.480225988700568</v>
      </c>
      <c r="O11" s="53"/>
      <c r="P11" s="53"/>
      <c r="Q11" s="53"/>
      <c r="R11" s="63"/>
      <c r="S11" s="88"/>
    </row>
    <row r="12" spans="1:29" x14ac:dyDescent="0.25">
      <c r="A12" s="116"/>
      <c r="B12" s="118"/>
      <c r="C12" s="64" t="s">
        <v>37</v>
      </c>
      <c r="D12" s="63">
        <v>9171</v>
      </c>
      <c r="E12" s="63">
        <v>176</v>
      </c>
      <c r="F12" s="62">
        <f t="shared" si="0"/>
        <v>52.107954545454547</v>
      </c>
      <c r="G12" s="53"/>
      <c r="H12" s="53"/>
      <c r="I12" s="53"/>
      <c r="J12" s="61"/>
      <c r="K12" s="64" t="s">
        <v>37</v>
      </c>
      <c r="L12" s="63">
        <v>5688</v>
      </c>
      <c r="M12" s="63">
        <v>188</v>
      </c>
      <c r="N12" s="53">
        <f>D6/M12</f>
        <v>74.106382978723403</v>
      </c>
      <c r="O12" s="53"/>
      <c r="P12" s="53"/>
      <c r="Q12" s="53"/>
      <c r="R12" s="53"/>
      <c r="S12" s="88"/>
    </row>
    <row r="13" spans="1:29" x14ac:dyDescent="0.25">
      <c r="A13" s="116"/>
      <c r="B13" s="118"/>
      <c r="C13" s="64" t="s">
        <v>37</v>
      </c>
      <c r="D13" s="63">
        <v>9221</v>
      </c>
      <c r="E13" s="63">
        <v>179</v>
      </c>
      <c r="F13" s="62">
        <f t="shared" si="0"/>
        <v>51.513966480446925</v>
      </c>
      <c r="G13" s="53">
        <f>AVERAGE(F11:F13)</f>
        <v>50.285321193030988</v>
      </c>
      <c r="H13" s="53">
        <f>STDEV(F11:F13)</f>
        <v>2.6591223098606176</v>
      </c>
      <c r="I13" s="53">
        <f>G13/G10</f>
        <v>6.4113133428539077</v>
      </c>
      <c r="J13" s="61">
        <f>I13/$S$19</f>
        <v>2.9935451544338858</v>
      </c>
      <c r="K13" s="64" t="s">
        <v>37</v>
      </c>
      <c r="L13" s="63">
        <v>6172</v>
      </c>
      <c r="M13" s="63">
        <v>193</v>
      </c>
      <c r="N13" s="53">
        <f>D7/M13</f>
        <v>63.937823834196891</v>
      </c>
      <c r="O13" s="53">
        <f>AVERAGE(N11:N13)</f>
        <v>60.508144267206951</v>
      </c>
      <c r="P13" s="53">
        <f>STDEV(N11:N13)</f>
        <v>15.5984742665285</v>
      </c>
      <c r="Q13" s="68">
        <f>O13/O10</f>
        <v>5.2215958083254232</v>
      </c>
      <c r="R13" s="68">
        <f>Q13/$S$19</f>
        <v>2.438046932746996</v>
      </c>
      <c r="S13" s="88"/>
    </row>
    <row r="14" spans="1:29" x14ac:dyDescent="0.25">
      <c r="A14" s="116">
        <v>3</v>
      </c>
      <c r="B14" s="118" t="s">
        <v>39</v>
      </c>
      <c r="C14" s="64" t="s">
        <v>38</v>
      </c>
      <c r="D14" s="63">
        <v>894</v>
      </c>
      <c r="E14" s="63">
        <v>165</v>
      </c>
      <c r="F14" s="62">
        <f t="shared" si="0"/>
        <v>5.418181818181818</v>
      </c>
      <c r="G14" s="53"/>
      <c r="H14" s="53"/>
      <c r="I14" s="53"/>
      <c r="J14" s="61"/>
      <c r="K14" s="64" t="s">
        <v>38</v>
      </c>
      <c r="L14" s="63">
        <v>2128</v>
      </c>
      <c r="M14" s="63">
        <v>175</v>
      </c>
      <c r="N14" s="53">
        <f t="shared" ref="N14:N19" si="1">L14/M14</f>
        <v>12.16</v>
      </c>
      <c r="O14" s="53"/>
      <c r="P14" s="53"/>
      <c r="Q14" s="53"/>
      <c r="R14" s="53"/>
      <c r="S14" s="87"/>
    </row>
    <row r="15" spans="1:29" x14ac:dyDescent="0.25">
      <c r="A15" s="116"/>
      <c r="B15" s="118"/>
      <c r="C15" s="67" t="s">
        <v>38</v>
      </c>
      <c r="D15" s="63">
        <v>1139</v>
      </c>
      <c r="E15" s="63">
        <v>164</v>
      </c>
      <c r="F15" s="62">
        <f t="shared" si="0"/>
        <v>6.9451219512195124</v>
      </c>
      <c r="G15" s="53"/>
      <c r="H15" s="53"/>
      <c r="I15" s="53"/>
      <c r="J15" s="65"/>
      <c r="K15" s="67" t="s">
        <v>38</v>
      </c>
      <c r="L15" s="63">
        <v>2120</v>
      </c>
      <c r="M15" s="63">
        <v>166</v>
      </c>
      <c r="N15" s="53">
        <f t="shared" si="1"/>
        <v>12.771084337349398</v>
      </c>
      <c r="O15" s="53"/>
      <c r="P15" s="53"/>
      <c r="Q15" s="53"/>
      <c r="R15" s="63"/>
      <c r="S15" s="87"/>
    </row>
    <row r="16" spans="1:29" x14ac:dyDescent="0.25">
      <c r="A16" s="116"/>
      <c r="B16" s="118"/>
      <c r="C16" s="67" t="s">
        <v>38</v>
      </c>
      <c r="D16" s="63">
        <v>1015</v>
      </c>
      <c r="E16" s="63">
        <v>177</v>
      </c>
      <c r="F16" s="62">
        <f t="shared" si="0"/>
        <v>5.7344632768361583</v>
      </c>
      <c r="G16" s="53">
        <f>AVERAGE(F14:F16)</f>
        <v>6.0325890154124968</v>
      </c>
      <c r="H16" s="53">
        <f>STDEV(F14:F16)</f>
        <v>0.80594401757911038</v>
      </c>
      <c r="I16" s="53"/>
      <c r="J16" s="65"/>
      <c r="K16" s="67" t="s">
        <v>38</v>
      </c>
      <c r="L16" s="63">
        <v>1742</v>
      </c>
      <c r="M16" s="63">
        <v>221</v>
      </c>
      <c r="N16" s="53">
        <f t="shared" si="1"/>
        <v>7.882352941176471</v>
      </c>
      <c r="O16" s="53">
        <f>AVERAGE(N14:N16)</f>
        <v>10.93781242617529</v>
      </c>
      <c r="P16" s="53">
        <f>STDEV(N14:N16)</f>
        <v>2.6636873906655079</v>
      </c>
      <c r="Q16" s="53"/>
      <c r="R16" s="63"/>
      <c r="S16" s="87"/>
    </row>
    <row r="17" spans="1:19" x14ac:dyDescent="0.25">
      <c r="A17" s="116"/>
      <c r="B17" s="118"/>
      <c r="C17" s="64" t="s">
        <v>37</v>
      </c>
      <c r="D17" s="63">
        <v>5077</v>
      </c>
      <c r="E17" s="63">
        <v>221</v>
      </c>
      <c r="F17" s="62">
        <f t="shared" si="0"/>
        <v>22.972850678733032</v>
      </c>
      <c r="G17" s="53"/>
      <c r="H17" s="53"/>
      <c r="I17" s="53"/>
      <c r="J17" s="65"/>
      <c r="K17" s="64" t="s">
        <v>37</v>
      </c>
      <c r="L17" s="63">
        <v>6154</v>
      </c>
      <c r="M17" s="63">
        <v>202</v>
      </c>
      <c r="N17" s="53">
        <f t="shared" si="1"/>
        <v>30.465346534653467</v>
      </c>
      <c r="O17" s="53"/>
      <c r="P17" s="53"/>
      <c r="Q17" s="53"/>
      <c r="R17" s="63"/>
      <c r="S17" s="87"/>
    </row>
    <row r="18" spans="1:19" x14ac:dyDescent="0.25">
      <c r="A18" s="116"/>
      <c r="B18" s="118"/>
      <c r="C18" s="64" t="s">
        <v>37</v>
      </c>
      <c r="D18" s="63">
        <v>7485</v>
      </c>
      <c r="E18" s="63">
        <v>188</v>
      </c>
      <c r="F18" s="62">
        <f t="shared" si="0"/>
        <v>39.813829787234042</v>
      </c>
      <c r="G18" s="53"/>
      <c r="H18" s="53"/>
      <c r="I18" s="53"/>
      <c r="J18" s="61"/>
      <c r="K18" s="64" t="s">
        <v>37</v>
      </c>
      <c r="L18" s="63">
        <v>6237</v>
      </c>
      <c r="M18" s="63">
        <v>233</v>
      </c>
      <c r="N18" s="53">
        <f t="shared" si="1"/>
        <v>26.768240343347639</v>
      </c>
      <c r="O18" s="53"/>
      <c r="P18" s="53"/>
      <c r="Q18" s="53"/>
      <c r="R18" s="53"/>
      <c r="S18" s="87"/>
    </row>
    <row r="19" spans="1:19" ht="17.25" thickBot="1" x14ac:dyDescent="0.3">
      <c r="A19" s="119"/>
      <c r="B19" s="120"/>
      <c r="C19" s="60" t="s">
        <v>37</v>
      </c>
      <c r="D19" s="59">
        <v>7262</v>
      </c>
      <c r="E19" s="59">
        <v>204</v>
      </c>
      <c r="F19" s="58">
        <f t="shared" si="0"/>
        <v>35.598039215686278</v>
      </c>
      <c r="G19" s="57">
        <f>AVERAGE(F17:F19)</f>
        <v>32.794906560551119</v>
      </c>
      <c r="H19" s="57">
        <f>STDEV(F17:F19)</f>
        <v>8.7634359040821206</v>
      </c>
      <c r="I19" s="57">
        <f>G19/G16</f>
        <v>5.4362905340914667</v>
      </c>
      <c r="J19" s="56">
        <f>I19/$S$19</f>
        <v>2.5382913478348668</v>
      </c>
      <c r="K19" s="60" t="s">
        <v>37</v>
      </c>
      <c r="L19" s="59">
        <v>5947</v>
      </c>
      <c r="M19" s="59">
        <v>234</v>
      </c>
      <c r="N19" s="57">
        <f t="shared" si="1"/>
        <v>25.414529914529915</v>
      </c>
      <c r="O19" s="57">
        <f>AVERAGE(N17:N19)</f>
        <v>27.549372264177009</v>
      </c>
      <c r="P19" s="57">
        <f>STDEV(N17:N19)</f>
        <v>2.6144430460105665</v>
      </c>
      <c r="Q19" s="57">
        <f>O19/O16</f>
        <v>2.5187278032167182</v>
      </c>
      <c r="R19" s="57">
        <f>Q19/$S$19</f>
        <v>1.1760344577544886</v>
      </c>
      <c r="S19" s="86">
        <f>AVERAGE(Q7,Q19)</f>
        <v>2.1417125889542032</v>
      </c>
    </row>
    <row r="20" spans="1:19" ht="32.25" thickBot="1" x14ac:dyDescent="0.3">
      <c r="A20" s="80" t="s">
        <v>49</v>
      </c>
      <c r="B20" s="79" t="s">
        <v>48</v>
      </c>
      <c r="C20" s="85" t="s">
        <v>53</v>
      </c>
      <c r="D20" s="75" t="s">
        <v>46</v>
      </c>
      <c r="E20" s="75" t="s">
        <v>45</v>
      </c>
      <c r="F20" s="74" t="s">
        <v>44</v>
      </c>
      <c r="G20" s="74" t="s">
        <v>43</v>
      </c>
      <c r="H20" s="74" t="s">
        <v>42</v>
      </c>
      <c r="I20" s="74" t="s">
        <v>41</v>
      </c>
      <c r="J20" s="77" t="s">
        <v>40</v>
      </c>
      <c r="K20" s="76"/>
      <c r="L20" s="75"/>
      <c r="M20" s="75"/>
      <c r="N20" s="74"/>
      <c r="O20" s="74"/>
      <c r="P20" s="74"/>
      <c r="Q20" s="74"/>
      <c r="R20" s="74"/>
      <c r="S20" s="76"/>
    </row>
    <row r="21" spans="1:19" x14ac:dyDescent="0.25">
      <c r="A21" s="115">
        <v>1</v>
      </c>
      <c r="B21" s="117" t="s">
        <v>39</v>
      </c>
      <c r="C21" s="73" t="s">
        <v>38</v>
      </c>
      <c r="D21" s="72">
        <v>3645</v>
      </c>
      <c r="E21" s="72">
        <v>153</v>
      </c>
      <c r="F21" s="71">
        <f t="shared" ref="F21:F38" si="2">D21/E21</f>
        <v>23.823529411764707</v>
      </c>
      <c r="G21" s="70"/>
      <c r="H21" s="70"/>
      <c r="I21" s="70"/>
      <c r="J21" s="69"/>
      <c r="K21" s="55"/>
      <c r="L21" s="54"/>
      <c r="M21" s="54"/>
      <c r="N21" s="53"/>
      <c r="O21" s="53"/>
      <c r="P21" s="53"/>
      <c r="Q21" s="53"/>
      <c r="R21" s="53"/>
      <c r="S21" s="52"/>
    </row>
    <row r="22" spans="1:19" x14ac:dyDescent="0.25">
      <c r="A22" s="116"/>
      <c r="B22" s="118"/>
      <c r="C22" s="67" t="s">
        <v>38</v>
      </c>
      <c r="D22" s="63">
        <v>3468</v>
      </c>
      <c r="E22" s="63">
        <v>169</v>
      </c>
      <c r="F22" s="62">
        <f t="shared" si="2"/>
        <v>20.520710059171599</v>
      </c>
      <c r="G22" s="53"/>
      <c r="H22" s="53"/>
      <c r="I22" s="53"/>
      <c r="J22" s="65"/>
      <c r="K22" s="66"/>
      <c r="L22" s="54"/>
      <c r="M22" s="54"/>
      <c r="N22" s="53"/>
      <c r="O22" s="53"/>
      <c r="P22" s="53"/>
      <c r="Q22" s="53"/>
      <c r="R22" s="53"/>
      <c r="S22" s="52"/>
    </row>
    <row r="23" spans="1:19" x14ac:dyDescent="0.25">
      <c r="A23" s="116"/>
      <c r="B23" s="118"/>
      <c r="C23" s="67" t="s">
        <v>38</v>
      </c>
      <c r="D23" s="63">
        <v>3399</v>
      </c>
      <c r="E23" s="63">
        <v>166</v>
      </c>
      <c r="F23" s="62">
        <f t="shared" si="2"/>
        <v>20.475903614457831</v>
      </c>
      <c r="G23" s="53">
        <f>AVERAGE(F21:F23)</f>
        <v>21.606714361798044</v>
      </c>
      <c r="H23" s="53">
        <f>STDEV(F21:F23)</f>
        <v>1.9199488609572366</v>
      </c>
      <c r="I23" s="53"/>
      <c r="J23" s="65"/>
      <c r="K23" s="66"/>
      <c r="L23" s="54"/>
      <c r="M23" s="54"/>
      <c r="N23" s="53"/>
      <c r="O23" s="53"/>
      <c r="P23" s="53"/>
      <c r="Q23" s="53"/>
      <c r="R23" s="53"/>
      <c r="S23" s="52"/>
    </row>
    <row r="24" spans="1:19" x14ac:dyDescent="0.25">
      <c r="A24" s="116"/>
      <c r="B24" s="118"/>
      <c r="C24" s="64" t="s">
        <v>37</v>
      </c>
      <c r="D24" s="63">
        <v>4841</v>
      </c>
      <c r="E24" s="63">
        <v>160</v>
      </c>
      <c r="F24" s="62">
        <f t="shared" si="2"/>
        <v>30.256250000000001</v>
      </c>
      <c r="G24" s="53"/>
      <c r="H24" s="53"/>
      <c r="I24" s="53"/>
      <c r="J24" s="65"/>
      <c r="K24" s="55"/>
      <c r="L24" s="54"/>
      <c r="M24" s="54"/>
      <c r="N24" s="53"/>
      <c r="O24" s="53"/>
      <c r="P24" s="53"/>
      <c r="Q24" s="53"/>
      <c r="R24" s="53"/>
      <c r="S24" s="52"/>
    </row>
    <row r="25" spans="1:19" x14ac:dyDescent="0.25">
      <c r="A25" s="116"/>
      <c r="B25" s="118"/>
      <c r="C25" s="64" t="s">
        <v>37</v>
      </c>
      <c r="D25" s="63">
        <v>4829</v>
      </c>
      <c r="E25" s="63">
        <v>172</v>
      </c>
      <c r="F25" s="62">
        <f t="shared" si="2"/>
        <v>28.075581395348838</v>
      </c>
      <c r="G25" s="53"/>
      <c r="H25" s="53"/>
      <c r="I25" s="53"/>
      <c r="J25" s="61"/>
      <c r="K25" s="55"/>
      <c r="L25" s="54"/>
      <c r="M25" s="54"/>
      <c r="N25" s="53"/>
      <c r="O25" s="53"/>
      <c r="P25" s="53"/>
      <c r="Q25" s="53"/>
      <c r="R25" s="53"/>
      <c r="S25" s="52"/>
    </row>
    <row r="26" spans="1:19" x14ac:dyDescent="0.25">
      <c r="A26" s="116"/>
      <c r="B26" s="118"/>
      <c r="C26" s="64" t="s">
        <v>37</v>
      </c>
      <c r="D26" s="63">
        <v>5358</v>
      </c>
      <c r="E26" s="63">
        <v>174</v>
      </c>
      <c r="F26" s="62">
        <f t="shared" si="2"/>
        <v>30.793103448275861</v>
      </c>
      <c r="G26" s="53">
        <f>AVERAGE(F24:F26)</f>
        <v>29.708311614541568</v>
      </c>
      <c r="H26" s="53">
        <f>STDEV(F24:F26)</f>
        <v>1.4392389943057662</v>
      </c>
      <c r="I26" s="53">
        <f>G26/G23</f>
        <v>1.3749573913499606</v>
      </c>
      <c r="J26" s="61">
        <f>I26/$S$19</f>
        <v>0.64198968547005242</v>
      </c>
      <c r="K26" s="55"/>
      <c r="L26" s="54"/>
      <c r="M26" s="54"/>
      <c r="N26" s="53"/>
      <c r="O26" s="53"/>
      <c r="P26" s="53"/>
      <c r="Q26" s="53"/>
      <c r="R26" s="53"/>
      <c r="S26" s="52"/>
    </row>
    <row r="27" spans="1:19" x14ac:dyDescent="0.25">
      <c r="A27" s="116">
        <v>2</v>
      </c>
      <c r="B27" s="118" t="s">
        <v>39</v>
      </c>
      <c r="C27" s="64" t="s">
        <v>38</v>
      </c>
      <c r="D27" s="63">
        <v>1385</v>
      </c>
      <c r="E27" s="63">
        <v>136</v>
      </c>
      <c r="F27" s="62">
        <f t="shared" si="2"/>
        <v>10.183823529411764</v>
      </c>
      <c r="G27" s="53"/>
      <c r="H27" s="53"/>
      <c r="I27" s="53"/>
      <c r="J27" s="61"/>
      <c r="K27" s="55"/>
      <c r="L27" s="83"/>
      <c r="M27" s="54"/>
      <c r="N27" s="53"/>
      <c r="O27" s="53"/>
      <c r="P27" s="53"/>
      <c r="Q27" s="53"/>
      <c r="R27" s="53"/>
      <c r="S27" s="52"/>
    </row>
    <row r="28" spans="1:19" x14ac:dyDescent="0.25">
      <c r="A28" s="116"/>
      <c r="B28" s="118"/>
      <c r="C28" s="67" t="s">
        <v>38</v>
      </c>
      <c r="D28" s="63">
        <v>1341</v>
      </c>
      <c r="E28" s="63">
        <v>173</v>
      </c>
      <c r="F28" s="62">
        <f t="shared" si="2"/>
        <v>7.7514450867052025</v>
      </c>
      <c r="G28" s="53"/>
      <c r="H28" s="53"/>
      <c r="I28" s="53"/>
      <c r="J28" s="65"/>
      <c r="K28" s="66"/>
      <c r="L28" s="83"/>
      <c r="M28" s="54"/>
      <c r="N28" s="53"/>
      <c r="O28" s="53"/>
      <c r="P28" s="53"/>
      <c r="Q28" s="53"/>
      <c r="R28" s="53"/>
      <c r="S28" s="52"/>
    </row>
    <row r="29" spans="1:19" x14ac:dyDescent="0.25">
      <c r="A29" s="116"/>
      <c r="B29" s="118"/>
      <c r="C29" s="67" t="s">
        <v>38</v>
      </c>
      <c r="D29" s="63">
        <v>1319</v>
      </c>
      <c r="E29" s="63">
        <v>153</v>
      </c>
      <c r="F29" s="62">
        <f t="shared" si="2"/>
        <v>8.6209150326797381</v>
      </c>
      <c r="G29" s="53">
        <f>AVERAGE(F27:F29)</f>
        <v>8.8520612162655681</v>
      </c>
      <c r="H29" s="53">
        <f>STDEV(F27:F29)</f>
        <v>1.2325533013933421</v>
      </c>
      <c r="I29" s="53"/>
      <c r="J29" s="65"/>
      <c r="K29" s="66"/>
      <c r="L29" s="83"/>
      <c r="M29" s="54"/>
      <c r="N29" s="53"/>
      <c r="O29" s="53"/>
      <c r="P29" s="53"/>
      <c r="Q29" s="53"/>
      <c r="R29" s="53"/>
      <c r="S29" s="52"/>
    </row>
    <row r="30" spans="1:19" x14ac:dyDescent="0.25">
      <c r="A30" s="116"/>
      <c r="B30" s="118"/>
      <c r="C30" s="64" t="s">
        <v>37</v>
      </c>
      <c r="D30" s="63">
        <v>3663</v>
      </c>
      <c r="E30" s="63">
        <v>189</v>
      </c>
      <c r="F30" s="62">
        <f t="shared" si="2"/>
        <v>19.38095238095238</v>
      </c>
      <c r="G30" s="53"/>
      <c r="H30" s="53"/>
      <c r="I30" s="53"/>
      <c r="J30" s="65"/>
      <c r="K30" s="55"/>
      <c r="L30" s="83"/>
      <c r="M30" s="54"/>
      <c r="N30" s="53"/>
      <c r="O30" s="53"/>
      <c r="P30" s="53"/>
      <c r="Q30" s="53"/>
      <c r="R30" s="53"/>
      <c r="S30" s="52"/>
    </row>
    <row r="31" spans="1:19" x14ac:dyDescent="0.25">
      <c r="A31" s="116"/>
      <c r="B31" s="118"/>
      <c r="C31" s="64" t="s">
        <v>37</v>
      </c>
      <c r="D31" s="63">
        <v>3492</v>
      </c>
      <c r="E31" s="63">
        <v>213</v>
      </c>
      <c r="F31" s="62">
        <f t="shared" si="2"/>
        <v>16.3943661971831</v>
      </c>
      <c r="G31" s="53"/>
      <c r="H31" s="53"/>
      <c r="I31" s="53"/>
      <c r="J31" s="61"/>
      <c r="K31" s="55"/>
      <c r="L31" s="83"/>
      <c r="M31" s="54"/>
      <c r="N31" s="53"/>
      <c r="O31" s="53"/>
      <c r="P31" s="53"/>
      <c r="Q31" s="53"/>
      <c r="R31" s="53"/>
      <c r="S31" s="52"/>
    </row>
    <row r="32" spans="1:19" x14ac:dyDescent="0.25">
      <c r="A32" s="116"/>
      <c r="B32" s="118"/>
      <c r="C32" s="64" t="s">
        <v>37</v>
      </c>
      <c r="D32" s="63">
        <v>3408</v>
      </c>
      <c r="E32" s="63">
        <v>182</v>
      </c>
      <c r="F32" s="62">
        <f t="shared" si="2"/>
        <v>18.725274725274726</v>
      </c>
      <c r="G32" s="53">
        <f>AVERAGE(F30:F32)</f>
        <v>18.166864434470071</v>
      </c>
      <c r="H32" s="53">
        <f>STDEV(F30:F32)</f>
        <v>1.5696467111830592</v>
      </c>
      <c r="I32" s="53">
        <f>G32/G29</f>
        <v>2.052275056693988</v>
      </c>
      <c r="J32" s="61">
        <f>I32/$S$19</f>
        <v>0.95824017997490152</v>
      </c>
      <c r="K32" s="55"/>
      <c r="L32" s="83"/>
      <c r="M32" s="54"/>
      <c r="N32" s="53"/>
      <c r="O32" s="53"/>
      <c r="P32" s="53"/>
      <c r="Q32" s="68"/>
      <c r="R32" s="53"/>
      <c r="S32" s="52"/>
    </row>
    <row r="33" spans="1:19" x14ac:dyDescent="0.25">
      <c r="A33" s="116">
        <v>3</v>
      </c>
      <c r="B33" s="118" t="s">
        <v>39</v>
      </c>
      <c r="C33" s="64" t="s">
        <v>38</v>
      </c>
      <c r="D33" s="63">
        <v>3615</v>
      </c>
      <c r="E33" s="63">
        <v>181</v>
      </c>
      <c r="F33" s="62">
        <f t="shared" si="2"/>
        <v>19.972375690607734</v>
      </c>
      <c r="G33" s="53"/>
      <c r="H33" s="53"/>
      <c r="I33" s="53"/>
      <c r="J33" s="61"/>
      <c r="K33" s="55"/>
      <c r="L33" s="83"/>
      <c r="M33" s="54"/>
      <c r="N33" s="53"/>
      <c r="O33" s="53"/>
      <c r="P33" s="53"/>
      <c r="Q33" s="53"/>
      <c r="R33" s="53"/>
      <c r="S33" s="52"/>
    </row>
    <row r="34" spans="1:19" x14ac:dyDescent="0.25">
      <c r="A34" s="116"/>
      <c r="B34" s="118"/>
      <c r="C34" s="67" t="s">
        <v>38</v>
      </c>
      <c r="D34" s="63">
        <v>2922</v>
      </c>
      <c r="E34" s="63">
        <v>171</v>
      </c>
      <c r="F34" s="62">
        <f t="shared" si="2"/>
        <v>17.087719298245613</v>
      </c>
      <c r="G34" s="53"/>
      <c r="H34" s="53"/>
      <c r="I34" s="53"/>
      <c r="J34" s="65"/>
      <c r="K34" s="66"/>
      <c r="L34" s="83"/>
      <c r="M34" s="83"/>
      <c r="N34" s="53"/>
      <c r="O34" s="53"/>
      <c r="P34" s="53"/>
      <c r="Q34" s="53"/>
      <c r="R34" s="53"/>
      <c r="S34" s="52"/>
    </row>
    <row r="35" spans="1:19" x14ac:dyDescent="0.25">
      <c r="A35" s="116"/>
      <c r="B35" s="118"/>
      <c r="C35" s="67" t="s">
        <v>38</v>
      </c>
      <c r="D35" s="63">
        <v>2785</v>
      </c>
      <c r="E35" s="63">
        <v>194</v>
      </c>
      <c r="F35" s="62">
        <f t="shared" si="2"/>
        <v>14.355670103092784</v>
      </c>
      <c r="G35" s="53">
        <f>AVERAGE(F33:F35)</f>
        <v>17.138588363982045</v>
      </c>
      <c r="H35" s="53">
        <f>STDEV(F33:F35)</f>
        <v>2.8086983035904765</v>
      </c>
      <c r="I35" s="53"/>
      <c r="J35" s="65"/>
      <c r="K35" s="66"/>
      <c r="L35" s="83"/>
      <c r="M35" s="83"/>
      <c r="N35" s="53"/>
      <c r="O35" s="53"/>
      <c r="P35" s="53"/>
      <c r="Q35" s="53"/>
      <c r="R35" s="53"/>
      <c r="S35" s="52"/>
    </row>
    <row r="36" spans="1:19" x14ac:dyDescent="0.25">
      <c r="A36" s="116"/>
      <c r="B36" s="118"/>
      <c r="C36" s="64" t="s">
        <v>37</v>
      </c>
      <c r="D36" s="63">
        <v>5077</v>
      </c>
      <c r="E36" s="63">
        <v>217</v>
      </c>
      <c r="F36" s="62">
        <f t="shared" si="2"/>
        <v>23.396313364055299</v>
      </c>
      <c r="G36" s="53"/>
      <c r="H36" s="53"/>
      <c r="I36" s="53"/>
      <c r="J36" s="65"/>
      <c r="K36" s="55"/>
      <c r="L36" s="83"/>
      <c r="M36" s="83"/>
      <c r="N36" s="53"/>
      <c r="O36" s="53"/>
      <c r="P36" s="53"/>
      <c r="Q36" s="53"/>
      <c r="R36" s="53"/>
      <c r="S36" s="52"/>
    </row>
    <row r="37" spans="1:19" x14ac:dyDescent="0.25">
      <c r="A37" s="116"/>
      <c r="B37" s="118"/>
      <c r="C37" s="64" t="s">
        <v>37</v>
      </c>
      <c r="D37" s="63">
        <v>5824</v>
      </c>
      <c r="E37" s="63">
        <v>212</v>
      </c>
      <c r="F37" s="62">
        <f t="shared" si="2"/>
        <v>27.471698113207548</v>
      </c>
      <c r="G37" s="53"/>
      <c r="H37" s="53"/>
      <c r="I37" s="53"/>
      <c r="J37" s="61"/>
      <c r="K37" s="55"/>
      <c r="L37" s="54"/>
      <c r="M37" s="54"/>
      <c r="N37" s="53"/>
      <c r="O37" s="53"/>
      <c r="P37" s="53"/>
      <c r="Q37" s="53"/>
      <c r="R37" s="53"/>
      <c r="S37" s="52"/>
    </row>
    <row r="38" spans="1:19" ht="17.25" thickBot="1" x14ac:dyDescent="0.3">
      <c r="A38" s="119"/>
      <c r="B38" s="120"/>
      <c r="C38" s="60" t="s">
        <v>37</v>
      </c>
      <c r="D38" s="59">
        <v>5566</v>
      </c>
      <c r="E38" s="59">
        <v>191</v>
      </c>
      <c r="F38" s="58">
        <f t="shared" si="2"/>
        <v>29.141361256544503</v>
      </c>
      <c r="G38" s="57">
        <f>AVERAGE(F36:F38)</f>
        <v>26.669790911269118</v>
      </c>
      <c r="H38" s="57">
        <f>STDEV(F36:F38)</f>
        <v>2.9552808990245252</v>
      </c>
      <c r="I38" s="57">
        <f>G38/G35</f>
        <v>1.5561252971871107</v>
      </c>
      <c r="J38" s="56">
        <f>I38/$S$19</f>
        <v>0.72657988995011025</v>
      </c>
      <c r="K38" s="55"/>
      <c r="L38" s="54"/>
      <c r="M38" s="54"/>
      <c r="N38" s="53"/>
      <c r="O38" s="53"/>
      <c r="P38" s="53"/>
      <c r="Q38" s="53"/>
      <c r="R38" s="53"/>
      <c r="S38" s="52"/>
    </row>
    <row r="39" spans="1:19" ht="32.25" thickBot="1" x14ac:dyDescent="0.3">
      <c r="A39" s="80" t="s">
        <v>49</v>
      </c>
      <c r="B39" s="79" t="s">
        <v>48</v>
      </c>
      <c r="C39" s="84" t="s">
        <v>52</v>
      </c>
      <c r="D39" s="75" t="s">
        <v>46</v>
      </c>
      <c r="E39" s="75" t="s">
        <v>45</v>
      </c>
      <c r="F39" s="74" t="s">
        <v>44</v>
      </c>
      <c r="G39" s="74" t="s">
        <v>43</v>
      </c>
      <c r="H39" s="74" t="s">
        <v>42</v>
      </c>
      <c r="I39" s="74" t="s">
        <v>41</v>
      </c>
      <c r="J39" s="77" t="s">
        <v>40</v>
      </c>
      <c r="K39" s="76"/>
      <c r="L39" s="75"/>
      <c r="M39" s="75"/>
      <c r="N39" s="74"/>
      <c r="O39" s="74"/>
      <c r="P39" s="74"/>
      <c r="Q39" s="74"/>
      <c r="R39" s="74"/>
      <c r="S39" s="76"/>
    </row>
    <row r="40" spans="1:19" x14ac:dyDescent="0.25">
      <c r="A40" s="115">
        <v>1</v>
      </c>
      <c r="B40" s="117" t="s">
        <v>39</v>
      </c>
      <c r="C40" s="73" t="s">
        <v>38</v>
      </c>
      <c r="D40" s="72">
        <v>2273</v>
      </c>
      <c r="E40" s="72">
        <v>199</v>
      </c>
      <c r="F40" s="71">
        <f t="shared" ref="F40:F57" si="3">D40/E40</f>
        <v>11.422110552763819</v>
      </c>
      <c r="G40" s="70"/>
      <c r="H40" s="70"/>
      <c r="I40" s="70"/>
      <c r="J40" s="69"/>
      <c r="K40" s="55"/>
      <c r="L40" s="54"/>
      <c r="M40" s="54"/>
      <c r="N40" s="54"/>
      <c r="O40" s="53"/>
      <c r="P40" s="53"/>
      <c r="Q40" s="53"/>
      <c r="R40" s="53"/>
      <c r="S40" s="52"/>
    </row>
    <row r="41" spans="1:19" x14ac:dyDescent="0.25">
      <c r="A41" s="116"/>
      <c r="B41" s="118"/>
      <c r="C41" s="67" t="s">
        <v>38</v>
      </c>
      <c r="D41" s="63">
        <v>3284</v>
      </c>
      <c r="E41" s="63">
        <v>197</v>
      </c>
      <c r="F41" s="62">
        <f t="shared" si="3"/>
        <v>16.670050761421319</v>
      </c>
      <c r="G41" s="53"/>
      <c r="H41" s="53"/>
      <c r="I41" s="53"/>
      <c r="J41" s="65"/>
      <c r="K41" s="66"/>
      <c r="L41" s="54"/>
      <c r="M41" s="54"/>
      <c r="N41" s="54"/>
      <c r="O41" s="53"/>
      <c r="P41" s="53"/>
      <c r="Q41" s="53"/>
      <c r="R41" s="53"/>
      <c r="S41" s="52"/>
    </row>
    <row r="42" spans="1:19" x14ac:dyDescent="0.25">
      <c r="A42" s="116"/>
      <c r="B42" s="118"/>
      <c r="C42" s="67" t="s">
        <v>38</v>
      </c>
      <c r="D42" s="63">
        <v>2617</v>
      </c>
      <c r="E42" s="63">
        <v>185</v>
      </c>
      <c r="F42" s="62">
        <f t="shared" si="3"/>
        <v>14.145945945945947</v>
      </c>
      <c r="G42" s="53">
        <f>AVERAGE(F40:F42)</f>
        <v>14.079369086710363</v>
      </c>
      <c r="H42" s="53">
        <f>STDEV(F40:F42)</f>
        <v>2.6246034875863216</v>
      </c>
      <c r="I42" s="53"/>
      <c r="J42" s="65"/>
      <c r="K42" s="66"/>
      <c r="L42" s="54"/>
      <c r="M42" s="54"/>
      <c r="N42" s="54"/>
      <c r="O42" s="53"/>
      <c r="P42" s="53"/>
      <c r="Q42" s="53"/>
      <c r="R42" s="53"/>
      <c r="S42" s="52"/>
    </row>
    <row r="43" spans="1:19" x14ac:dyDescent="0.25">
      <c r="A43" s="116"/>
      <c r="B43" s="118"/>
      <c r="C43" s="64" t="s">
        <v>37</v>
      </c>
      <c r="D43" s="63">
        <v>17215</v>
      </c>
      <c r="E43" s="63">
        <v>187</v>
      </c>
      <c r="F43" s="62">
        <f t="shared" si="3"/>
        <v>92.058823529411768</v>
      </c>
      <c r="G43" s="53"/>
      <c r="H43" s="53"/>
      <c r="I43" s="53"/>
      <c r="J43" s="65"/>
      <c r="K43" s="55"/>
      <c r="L43" s="54"/>
      <c r="M43" s="54"/>
      <c r="N43" s="53"/>
      <c r="O43" s="53"/>
      <c r="P43" s="53"/>
      <c r="Q43" s="53"/>
      <c r="R43" s="53"/>
      <c r="S43" s="52"/>
    </row>
    <row r="44" spans="1:19" x14ac:dyDescent="0.25">
      <c r="A44" s="116"/>
      <c r="B44" s="118"/>
      <c r="C44" s="64" t="s">
        <v>37</v>
      </c>
      <c r="D44" s="63">
        <v>13091</v>
      </c>
      <c r="E44" s="63">
        <v>164</v>
      </c>
      <c r="F44" s="62">
        <f t="shared" si="3"/>
        <v>79.823170731707322</v>
      </c>
      <c r="G44" s="53"/>
      <c r="H44" s="53"/>
      <c r="I44" s="53"/>
      <c r="J44" s="61"/>
      <c r="K44" s="55"/>
      <c r="L44" s="54"/>
      <c r="M44" s="54"/>
      <c r="N44" s="54"/>
      <c r="O44" s="53"/>
      <c r="P44" s="53"/>
      <c r="Q44" s="53"/>
      <c r="R44" s="53"/>
      <c r="S44" s="52"/>
    </row>
    <row r="45" spans="1:19" x14ac:dyDescent="0.25">
      <c r="A45" s="116"/>
      <c r="B45" s="118"/>
      <c r="C45" s="64" t="s">
        <v>37</v>
      </c>
      <c r="D45" s="63">
        <v>13396</v>
      </c>
      <c r="E45" s="63">
        <v>195</v>
      </c>
      <c r="F45" s="62">
        <f t="shared" si="3"/>
        <v>68.697435897435895</v>
      </c>
      <c r="G45" s="53">
        <f>AVERAGE(F43:F45)</f>
        <v>80.193143386184985</v>
      </c>
      <c r="H45" s="53">
        <f>STDEV(F43:F45)</f>
        <v>11.685087412880419</v>
      </c>
      <c r="I45" s="53">
        <f>G45/G42</f>
        <v>5.6957909755970517</v>
      </c>
      <c r="J45" s="61">
        <f>I45/$S$19</f>
        <v>2.6594562711041925</v>
      </c>
      <c r="K45" s="55"/>
      <c r="L45" s="54"/>
      <c r="M45" s="54"/>
      <c r="N45" s="54"/>
      <c r="O45" s="53"/>
      <c r="P45" s="53"/>
      <c r="Q45" s="53"/>
      <c r="R45" s="53"/>
      <c r="S45" s="52"/>
    </row>
    <row r="46" spans="1:19" x14ac:dyDescent="0.25">
      <c r="A46" s="116">
        <v>2</v>
      </c>
      <c r="B46" s="118" t="s">
        <v>39</v>
      </c>
      <c r="C46" s="64" t="s">
        <v>38</v>
      </c>
      <c r="D46" s="63">
        <v>1666</v>
      </c>
      <c r="E46" s="63">
        <v>210</v>
      </c>
      <c r="F46" s="62">
        <f t="shared" si="3"/>
        <v>7.9333333333333336</v>
      </c>
      <c r="G46" s="53"/>
      <c r="H46" s="53"/>
      <c r="I46" s="53"/>
      <c r="J46" s="61"/>
      <c r="K46" s="55"/>
      <c r="L46" s="54"/>
      <c r="M46" s="54"/>
      <c r="N46" s="54"/>
      <c r="O46" s="53"/>
      <c r="P46" s="53"/>
      <c r="Q46" s="53"/>
      <c r="R46" s="53"/>
      <c r="S46" s="52"/>
    </row>
    <row r="47" spans="1:19" x14ac:dyDescent="0.25">
      <c r="A47" s="116"/>
      <c r="B47" s="118"/>
      <c r="C47" s="67" t="s">
        <v>38</v>
      </c>
      <c r="D47" s="63">
        <v>2436</v>
      </c>
      <c r="E47" s="63">
        <v>159</v>
      </c>
      <c r="F47" s="62">
        <f t="shared" si="3"/>
        <v>15.320754716981131</v>
      </c>
      <c r="G47" s="53"/>
      <c r="H47" s="53"/>
      <c r="I47" s="53"/>
      <c r="J47" s="65"/>
      <c r="K47" s="66"/>
      <c r="L47" s="54"/>
      <c r="M47" s="83"/>
      <c r="N47" s="53"/>
      <c r="O47" s="53"/>
      <c r="P47" s="53"/>
      <c r="Q47" s="53"/>
      <c r="R47" s="53"/>
      <c r="S47" s="52"/>
    </row>
    <row r="48" spans="1:19" x14ac:dyDescent="0.25">
      <c r="A48" s="116"/>
      <c r="B48" s="118"/>
      <c r="C48" s="67" t="s">
        <v>38</v>
      </c>
      <c r="D48" s="63">
        <v>2126</v>
      </c>
      <c r="E48" s="63">
        <v>154</v>
      </c>
      <c r="F48" s="62">
        <f t="shared" si="3"/>
        <v>13.805194805194805</v>
      </c>
      <c r="G48" s="53">
        <f>AVERAGE(F46:F48)</f>
        <v>12.353094285169755</v>
      </c>
      <c r="H48" s="53">
        <f>STDEV(F46:F48)</f>
        <v>3.9019156340299013</v>
      </c>
      <c r="I48" s="53"/>
      <c r="J48" s="65"/>
      <c r="K48" s="66"/>
      <c r="L48" s="54"/>
      <c r="M48" s="83"/>
      <c r="N48" s="54"/>
      <c r="O48" s="53"/>
      <c r="P48" s="53"/>
      <c r="Q48" s="53"/>
      <c r="R48" s="53"/>
      <c r="S48" s="52"/>
    </row>
    <row r="49" spans="1:19" x14ac:dyDescent="0.25">
      <c r="A49" s="116"/>
      <c r="B49" s="118"/>
      <c r="C49" s="64" t="s">
        <v>37</v>
      </c>
      <c r="D49" s="63">
        <v>13627</v>
      </c>
      <c r="E49" s="63">
        <v>217</v>
      </c>
      <c r="F49" s="62">
        <f t="shared" si="3"/>
        <v>62.797235023041473</v>
      </c>
      <c r="G49" s="53"/>
      <c r="H49" s="53"/>
      <c r="I49" s="53"/>
      <c r="J49" s="65"/>
      <c r="K49" s="55"/>
      <c r="L49" s="54"/>
      <c r="M49" s="83"/>
      <c r="N49" s="54"/>
      <c r="O49" s="53"/>
      <c r="P49" s="53"/>
      <c r="Q49" s="53"/>
      <c r="R49" s="53"/>
      <c r="S49" s="52"/>
    </row>
    <row r="50" spans="1:19" x14ac:dyDescent="0.25">
      <c r="A50" s="116"/>
      <c r="B50" s="118"/>
      <c r="C50" s="64" t="s">
        <v>37</v>
      </c>
      <c r="D50" s="63">
        <v>12246</v>
      </c>
      <c r="E50" s="63">
        <v>196</v>
      </c>
      <c r="F50" s="62">
        <f t="shared" si="3"/>
        <v>62.479591836734691</v>
      </c>
      <c r="G50" s="53"/>
      <c r="H50" s="53"/>
      <c r="I50" s="53"/>
      <c r="J50" s="61"/>
      <c r="K50" s="55"/>
      <c r="L50" s="54"/>
      <c r="M50" s="54"/>
      <c r="N50" s="54"/>
      <c r="O50" s="53"/>
      <c r="P50" s="53"/>
      <c r="Q50" s="53"/>
      <c r="R50" s="53"/>
      <c r="S50" s="52"/>
    </row>
    <row r="51" spans="1:19" x14ac:dyDescent="0.25">
      <c r="A51" s="116"/>
      <c r="B51" s="118"/>
      <c r="C51" s="64" t="s">
        <v>37</v>
      </c>
      <c r="D51" s="63">
        <v>12024</v>
      </c>
      <c r="E51" s="63">
        <v>191</v>
      </c>
      <c r="F51" s="62">
        <f t="shared" si="3"/>
        <v>62.952879581151834</v>
      </c>
      <c r="G51" s="53">
        <f>AVERAGE(F49:F51)</f>
        <v>62.74323548030933</v>
      </c>
      <c r="H51" s="53">
        <f>STDEV(F49:F51)</f>
        <v>0.24122040795779845</v>
      </c>
      <c r="I51" s="53">
        <f>G51/G48</f>
        <v>5.0791513471757748</v>
      </c>
      <c r="J51" s="61">
        <f>I51/$S$19</f>
        <v>2.3715373264233932</v>
      </c>
      <c r="K51" s="55"/>
      <c r="L51" s="54"/>
      <c r="M51" s="54"/>
      <c r="N51" s="53"/>
      <c r="O51" s="53"/>
      <c r="P51" s="53"/>
      <c r="Q51" s="68"/>
      <c r="R51" s="53"/>
      <c r="S51" s="52"/>
    </row>
    <row r="52" spans="1:19" x14ac:dyDescent="0.25">
      <c r="A52" s="116">
        <v>3</v>
      </c>
      <c r="B52" s="118" t="s">
        <v>39</v>
      </c>
      <c r="C52" s="64" t="s">
        <v>38</v>
      </c>
      <c r="D52" s="63">
        <v>2073</v>
      </c>
      <c r="E52" s="63">
        <v>171</v>
      </c>
      <c r="F52" s="62">
        <f t="shared" si="3"/>
        <v>12.12280701754386</v>
      </c>
      <c r="G52" s="53"/>
      <c r="H52" s="53"/>
      <c r="I52" s="53"/>
      <c r="J52" s="61"/>
      <c r="K52" s="55"/>
      <c r="L52" s="83"/>
      <c r="M52" s="54"/>
      <c r="N52" s="53"/>
      <c r="O52" s="53"/>
      <c r="P52" s="53"/>
      <c r="Q52" s="53"/>
      <c r="R52" s="53"/>
      <c r="S52" s="52"/>
    </row>
    <row r="53" spans="1:19" x14ac:dyDescent="0.25">
      <c r="A53" s="116"/>
      <c r="B53" s="118"/>
      <c r="C53" s="67" t="s">
        <v>38</v>
      </c>
      <c r="D53" s="63">
        <v>2146</v>
      </c>
      <c r="E53" s="63">
        <v>178</v>
      </c>
      <c r="F53" s="62">
        <f t="shared" si="3"/>
        <v>12.056179775280899</v>
      </c>
      <c r="G53" s="53"/>
      <c r="H53" s="53"/>
      <c r="I53" s="53"/>
      <c r="J53" s="65"/>
      <c r="K53" s="55"/>
      <c r="L53" s="83"/>
      <c r="M53" s="54"/>
      <c r="N53" s="53"/>
      <c r="O53" s="53"/>
      <c r="P53" s="53"/>
      <c r="Q53" s="53"/>
      <c r="R53" s="53"/>
      <c r="S53" s="52"/>
    </row>
    <row r="54" spans="1:19" x14ac:dyDescent="0.25">
      <c r="A54" s="116"/>
      <c r="B54" s="118"/>
      <c r="C54" s="67" t="s">
        <v>38</v>
      </c>
      <c r="D54" s="63">
        <v>2107</v>
      </c>
      <c r="E54" s="63">
        <v>208</v>
      </c>
      <c r="F54" s="62">
        <f t="shared" si="3"/>
        <v>10.129807692307692</v>
      </c>
      <c r="G54" s="53">
        <f>AVERAGE(F52:F54)</f>
        <v>11.436264828377483</v>
      </c>
      <c r="H54" s="53">
        <f>STDEV(F52:F54)</f>
        <v>1.1319154048088813</v>
      </c>
      <c r="I54" s="53"/>
      <c r="J54" s="65"/>
      <c r="K54" s="55"/>
      <c r="L54" s="83"/>
      <c r="M54" s="54"/>
      <c r="N54" s="53"/>
      <c r="O54" s="53"/>
      <c r="P54" s="53"/>
      <c r="Q54" s="53"/>
      <c r="R54" s="53"/>
      <c r="S54" s="52"/>
    </row>
    <row r="55" spans="1:19" x14ac:dyDescent="0.25">
      <c r="A55" s="116"/>
      <c r="B55" s="118"/>
      <c r="C55" s="64" t="s">
        <v>37</v>
      </c>
      <c r="D55" s="63">
        <v>13637</v>
      </c>
      <c r="E55" s="63">
        <v>220</v>
      </c>
      <c r="F55" s="62">
        <f t="shared" si="3"/>
        <v>61.986363636363635</v>
      </c>
      <c r="G55" s="53"/>
      <c r="H55" s="53"/>
      <c r="I55" s="53"/>
      <c r="J55" s="65"/>
      <c r="K55" s="55"/>
      <c r="L55" s="54"/>
      <c r="M55" s="54"/>
      <c r="N55" s="53"/>
      <c r="O55" s="53"/>
      <c r="P55" s="53"/>
      <c r="Q55" s="53"/>
      <c r="R55" s="53"/>
      <c r="S55" s="52"/>
    </row>
    <row r="56" spans="1:19" x14ac:dyDescent="0.25">
      <c r="A56" s="116"/>
      <c r="B56" s="118"/>
      <c r="C56" s="64" t="s">
        <v>37</v>
      </c>
      <c r="D56" s="63">
        <v>14239</v>
      </c>
      <c r="E56" s="63">
        <v>216</v>
      </c>
      <c r="F56" s="62">
        <f t="shared" si="3"/>
        <v>65.921296296296291</v>
      </c>
      <c r="G56" s="53"/>
      <c r="H56" s="53"/>
      <c r="I56" s="53"/>
      <c r="J56" s="61"/>
      <c r="K56" s="55"/>
      <c r="L56" s="54"/>
      <c r="M56" s="54"/>
      <c r="N56" s="53"/>
      <c r="O56" s="53"/>
      <c r="P56" s="53"/>
      <c r="Q56" s="53"/>
      <c r="R56" s="53"/>
      <c r="S56" s="52"/>
    </row>
    <row r="57" spans="1:19" ht="17.25" thickBot="1" x14ac:dyDescent="0.3">
      <c r="A57" s="119"/>
      <c r="B57" s="120"/>
      <c r="C57" s="60" t="s">
        <v>37</v>
      </c>
      <c r="D57" s="59">
        <v>13980</v>
      </c>
      <c r="E57" s="59">
        <v>213</v>
      </c>
      <c r="F57" s="58">
        <f t="shared" si="3"/>
        <v>65.633802816901408</v>
      </c>
      <c r="G57" s="57">
        <f>AVERAGE(F55:F57)</f>
        <v>64.513820916520444</v>
      </c>
      <c r="H57" s="57">
        <f>STDEV(F55:F57)</f>
        <v>2.1935572371007073</v>
      </c>
      <c r="I57" s="57">
        <f>G57/G54</f>
        <v>5.6411618552622587</v>
      </c>
      <c r="J57" s="56">
        <f>I57/$S$19</f>
        <v>2.6339490575702476</v>
      </c>
      <c r="K57" s="55"/>
      <c r="L57" s="54"/>
      <c r="M57" s="54"/>
      <c r="N57" s="53"/>
      <c r="O57" s="53"/>
      <c r="P57" s="53"/>
      <c r="Q57" s="53"/>
      <c r="R57" s="53"/>
      <c r="S57" s="52"/>
    </row>
    <row r="58" spans="1:19" ht="32.25" thickBot="1" x14ac:dyDescent="0.3">
      <c r="A58" s="80" t="s">
        <v>49</v>
      </c>
      <c r="B58" s="79" t="s">
        <v>48</v>
      </c>
      <c r="C58" s="82" t="s">
        <v>51</v>
      </c>
      <c r="D58" s="75" t="s">
        <v>46</v>
      </c>
      <c r="E58" s="75" t="s">
        <v>45</v>
      </c>
      <c r="F58" s="74" t="s">
        <v>44</v>
      </c>
      <c r="G58" s="74" t="s">
        <v>43</v>
      </c>
      <c r="H58" s="74" t="s">
        <v>42</v>
      </c>
      <c r="I58" s="74" t="s">
        <v>41</v>
      </c>
      <c r="J58" s="77" t="s">
        <v>40</v>
      </c>
      <c r="K58" s="76"/>
      <c r="L58" s="75"/>
      <c r="M58" s="75"/>
      <c r="N58" s="74"/>
      <c r="O58" s="74"/>
      <c r="P58" s="74"/>
      <c r="Q58" s="74"/>
      <c r="R58" s="74"/>
      <c r="S58" s="55"/>
    </row>
    <row r="59" spans="1:19" x14ac:dyDescent="0.25">
      <c r="A59" s="115">
        <v>1</v>
      </c>
      <c r="B59" s="117" t="s">
        <v>39</v>
      </c>
      <c r="C59" s="73" t="s">
        <v>38</v>
      </c>
      <c r="D59" s="72">
        <v>995</v>
      </c>
      <c r="E59" s="72">
        <v>127</v>
      </c>
      <c r="F59" s="71">
        <f t="shared" ref="F59:F76" si="4">D59/E59</f>
        <v>7.8346456692913389</v>
      </c>
      <c r="G59" s="70"/>
      <c r="H59" s="70"/>
      <c r="I59" s="70"/>
      <c r="J59" s="69"/>
      <c r="K59" s="55"/>
      <c r="L59" s="54"/>
      <c r="M59" s="54"/>
      <c r="N59" s="53"/>
      <c r="O59" s="53"/>
      <c r="P59" s="53"/>
      <c r="Q59" s="53"/>
      <c r="R59" s="53"/>
      <c r="S59" s="52"/>
    </row>
    <row r="60" spans="1:19" x14ac:dyDescent="0.25">
      <c r="A60" s="116"/>
      <c r="B60" s="118"/>
      <c r="C60" s="67" t="s">
        <v>38</v>
      </c>
      <c r="D60" s="63">
        <v>1147</v>
      </c>
      <c r="E60" s="63">
        <v>174</v>
      </c>
      <c r="F60" s="62">
        <f t="shared" si="4"/>
        <v>6.5919540229885056</v>
      </c>
      <c r="G60" s="53"/>
      <c r="H60" s="53"/>
      <c r="I60" s="53"/>
      <c r="J60" s="65"/>
      <c r="K60" s="66"/>
      <c r="L60" s="54"/>
      <c r="M60" s="54"/>
      <c r="N60" s="53"/>
      <c r="O60" s="53"/>
      <c r="P60" s="53"/>
      <c r="Q60" s="53"/>
      <c r="R60" s="53"/>
      <c r="S60" s="52"/>
    </row>
    <row r="61" spans="1:19" x14ac:dyDescent="0.25">
      <c r="A61" s="116"/>
      <c r="B61" s="118"/>
      <c r="C61" s="67" t="s">
        <v>38</v>
      </c>
      <c r="D61" s="63">
        <v>1192</v>
      </c>
      <c r="E61" s="63">
        <v>168</v>
      </c>
      <c r="F61" s="62">
        <f t="shared" si="4"/>
        <v>7.0952380952380949</v>
      </c>
      <c r="G61" s="53">
        <f>AVERAGE(F59:F61)</f>
        <v>7.1739459291726462</v>
      </c>
      <c r="H61" s="53">
        <f>STDEV(F59:F61)</f>
        <v>0.62507345511524737</v>
      </c>
      <c r="I61" s="53"/>
      <c r="J61" s="65"/>
      <c r="K61" s="66"/>
      <c r="L61" s="54"/>
      <c r="M61" s="54"/>
      <c r="N61" s="53"/>
      <c r="O61" s="53"/>
      <c r="P61" s="53"/>
      <c r="Q61" s="53"/>
      <c r="R61" s="53"/>
      <c r="S61" s="52"/>
    </row>
    <row r="62" spans="1:19" x14ac:dyDescent="0.25">
      <c r="A62" s="116"/>
      <c r="B62" s="118"/>
      <c r="C62" s="64" t="s">
        <v>37</v>
      </c>
      <c r="D62" s="63">
        <v>5852</v>
      </c>
      <c r="E62" s="63">
        <v>158</v>
      </c>
      <c r="F62" s="62">
        <f t="shared" si="4"/>
        <v>37.037974683544306</v>
      </c>
      <c r="G62" s="53"/>
      <c r="H62" s="53"/>
      <c r="I62" s="53"/>
      <c r="J62" s="65"/>
      <c r="K62" s="55"/>
      <c r="L62" s="54"/>
      <c r="M62" s="54"/>
      <c r="N62" s="53"/>
      <c r="O62" s="53"/>
      <c r="P62" s="53"/>
      <c r="Q62" s="53"/>
      <c r="R62" s="53"/>
      <c r="S62" s="52"/>
    </row>
    <row r="63" spans="1:19" x14ac:dyDescent="0.25">
      <c r="A63" s="116"/>
      <c r="B63" s="118"/>
      <c r="C63" s="64" t="s">
        <v>37</v>
      </c>
      <c r="D63" s="63">
        <v>6711</v>
      </c>
      <c r="E63" s="63">
        <v>155</v>
      </c>
      <c r="F63" s="62">
        <f t="shared" si="4"/>
        <v>43.296774193548387</v>
      </c>
      <c r="G63" s="53"/>
      <c r="H63" s="53"/>
      <c r="I63" s="53"/>
      <c r="J63" s="61"/>
      <c r="K63" s="55"/>
      <c r="L63" s="54"/>
      <c r="M63" s="54"/>
      <c r="N63" s="53"/>
      <c r="O63" s="53"/>
      <c r="P63" s="53"/>
      <c r="Q63" s="53"/>
      <c r="R63" s="53"/>
      <c r="S63" s="52"/>
    </row>
    <row r="64" spans="1:19" x14ac:dyDescent="0.25">
      <c r="A64" s="116"/>
      <c r="B64" s="118"/>
      <c r="C64" s="64" t="s">
        <v>37</v>
      </c>
      <c r="D64" s="63">
        <v>6398</v>
      </c>
      <c r="E64" s="63">
        <v>173</v>
      </c>
      <c r="F64" s="62">
        <f t="shared" si="4"/>
        <v>36.982658959537574</v>
      </c>
      <c r="G64" s="53">
        <f>AVERAGE(F62:F64)</f>
        <v>39.105802612210091</v>
      </c>
      <c r="H64" s="53">
        <f>STDEV(F62:F64)</f>
        <v>3.6295932353391231</v>
      </c>
      <c r="I64" s="53">
        <f>G64/G61</f>
        <v>5.4510868911330181</v>
      </c>
      <c r="J64" s="61">
        <f>I64/$S$19</f>
        <v>2.5452000045415897</v>
      </c>
      <c r="K64" s="55"/>
      <c r="L64" s="54"/>
      <c r="M64" s="54"/>
      <c r="N64" s="53"/>
      <c r="O64" s="53"/>
      <c r="P64" s="53"/>
      <c r="Q64" s="53"/>
      <c r="R64" s="53"/>
      <c r="S64" s="52"/>
    </row>
    <row r="65" spans="1:19" x14ac:dyDescent="0.25">
      <c r="A65" s="116">
        <v>2</v>
      </c>
      <c r="B65" s="118" t="s">
        <v>39</v>
      </c>
      <c r="C65" s="64" t="s">
        <v>38</v>
      </c>
      <c r="D65" s="63">
        <v>1026</v>
      </c>
      <c r="E65" s="63">
        <v>164</v>
      </c>
      <c r="F65" s="62">
        <f t="shared" si="4"/>
        <v>6.2560975609756095</v>
      </c>
      <c r="G65" s="53"/>
      <c r="H65" s="53"/>
      <c r="I65" s="53"/>
      <c r="J65" s="61"/>
      <c r="K65" s="55"/>
      <c r="L65" s="54"/>
      <c r="M65" s="54"/>
      <c r="N65" s="53"/>
      <c r="O65" s="53"/>
      <c r="P65" s="53"/>
      <c r="Q65" s="53"/>
      <c r="R65" s="53"/>
      <c r="S65" s="52"/>
    </row>
    <row r="66" spans="1:19" x14ac:dyDescent="0.25">
      <c r="A66" s="116"/>
      <c r="B66" s="118"/>
      <c r="C66" s="67" t="s">
        <v>38</v>
      </c>
      <c r="D66" s="63">
        <v>1238</v>
      </c>
      <c r="E66" s="63">
        <v>158</v>
      </c>
      <c r="F66" s="62">
        <f t="shared" si="4"/>
        <v>7.8354430379746836</v>
      </c>
      <c r="G66" s="53"/>
      <c r="H66" s="53"/>
      <c r="I66" s="53"/>
      <c r="J66" s="65"/>
      <c r="K66" s="66"/>
      <c r="L66" s="54"/>
      <c r="M66" s="54"/>
      <c r="N66" s="53"/>
      <c r="O66" s="53"/>
      <c r="P66" s="53"/>
      <c r="Q66" s="53"/>
      <c r="R66" s="53"/>
      <c r="S66" s="52"/>
    </row>
    <row r="67" spans="1:19" x14ac:dyDescent="0.25">
      <c r="A67" s="116"/>
      <c r="B67" s="118"/>
      <c r="C67" s="67" t="s">
        <v>38</v>
      </c>
      <c r="D67" s="63">
        <v>1176</v>
      </c>
      <c r="E67" s="63">
        <v>175</v>
      </c>
      <c r="F67" s="62">
        <f t="shared" si="4"/>
        <v>6.72</v>
      </c>
      <c r="G67" s="53">
        <f>AVERAGE(F65:F67)</f>
        <v>6.937180199650097</v>
      </c>
      <c r="H67" s="53">
        <f>STDEV(F65:F67)</f>
        <v>0.81176256582168194</v>
      </c>
      <c r="I67" s="53"/>
      <c r="J67" s="65"/>
      <c r="K67" s="66"/>
      <c r="L67" s="54"/>
      <c r="M67" s="54"/>
      <c r="N67" s="53"/>
      <c r="O67" s="53"/>
      <c r="P67" s="53"/>
      <c r="Q67" s="53"/>
      <c r="R67" s="53"/>
      <c r="S67" s="52"/>
    </row>
    <row r="68" spans="1:19" x14ac:dyDescent="0.25">
      <c r="A68" s="116"/>
      <c r="B68" s="118"/>
      <c r="C68" s="64" t="s">
        <v>37</v>
      </c>
      <c r="D68" s="63">
        <v>7175</v>
      </c>
      <c r="E68" s="63">
        <v>162</v>
      </c>
      <c r="F68" s="62">
        <f t="shared" si="4"/>
        <v>44.290123456790127</v>
      </c>
      <c r="G68" s="53"/>
      <c r="H68" s="53"/>
      <c r="I68" s="53"/>
      <c r="J68" s="65"/>
      <c r="K68" s="55"/>
      <c r="L68" s="54"/>
      <c r="M68" s="54"/>
      <c r="N68" s="53"/>
      <c r="O68" s="53"/>
      <c r="P68" s="53"/>
      <c r="Q68" s="53"/>
      <c r="R68" s="53"/>
      <c r="S68" s="52"/>
    </row>
    <row r="69" spans="1:19" x14ac:dyDescent="0.25">
      <c r="A69" s="116"/>
      <c r="B69" s="118"/>
      <c r="C69" s="64" t="s">
        <v>37</v>
      </c>
      <c r="D69" s="63">
        <v>8025</v>
      </c>
      <c r="E69" s="63">
        <v>192</v>
      </c>
      <c r="F69" s="62">
        <f t="shared" si="4"/>
        <v>41.796875</v>
      </c>
      <c r="G69" s="53"/>
      <c r="H69" s="53"/>
      <c r="I69" s="53"/>
      <c r="J69" s="61"/>
      <c r="K69" s="55"/>
      <c r="L69" s="54"/>
      <c r="M69" s="54"/>
      <c r="N69" s="53"/>
      <c r="O69" s="53"/>
      <c r="P69" s="53"/>
      <c r="Q69" s="53"/>
      <c r="R69" s="53"/>
      <c r="S69" s="52"/>
    </row>
    <row r="70" spans="1:19" x14ac:dyDescent="0.25">
      <c r="A70" s="116"/>
      <c r="B70" s="118"/>
      <c r="C70" s="64" t="s">
        <v>37</v>
      </c>
      <c r="D70" s="63">
        <v>7279</v>
      </c>
      <c r="E70" s="63">
        <v>171</v>
      </c>
      <c r="F70" s="62">
        <f t="shared" si="4"/>
        <v>42.567251461988306</v>
      </c>
      <c r="G70" s="53">
        <f>AVERAGE(F68:F70)</f>
        <v>42.884749972926137</v>
      </c>
      <c r="H70" s="53">
        <f>STDEV(F68:F70)</f>
        <v>1.2765876175012023</v>
      </c>
      <c r="I70" s="53">
        <f>G70/G67</f>
        <v>6.1818705495194131</v>
      </c>
      <c r="J70" s="61">
        <f>I70/$S$19</f>
        <v>2.8864146297697282</v>
      </c>
      <c r="K70" s="55"/>
      <c r="L70" s="54"/>
      <c r="M70" s="54"/>
      <c r="N70" s="53"/>
      <c r="O70" s="53"/>
      <c r="P70" s="53"/>
      <c r="Q70" s="68"/>
      <c r="R70" s="53"/>
      <c r="S70" s="52"/>
    </row>
    <row r="71" spans="1:19" x14ac:dyDescent="0.25">
      <c r="A71" s="116">
        <v>3</v>
      </c>
      <c r="B71" s="118" t="s">
        <v>39</v>
      </c>
      <c r="C71" s="64" t="s">
        <v>38</v>
      </c>
      <c r="D71" s="63">
        <v>1102</v>
      </c>
      <c r="E71" s="63">
        <v>191</v>
      </c>
      <c r="F71" s="62">
        <f t="shared" si="4"/>
        <v>5.7696335078534036</v>
      </c>
      <c r="G71" s="53"/>
      <c r="H71" s="53"/>
      <c r="I71" s="53"/>
      <c r="J71" s="61"/>
      <c r="K71" s="55"/>
      <c r="L71" s="54"/>
      <c r="M71" s="54"/>
      <c r="N71" s="53"/>
      <c r="O71" s="53"/>
      <c r="P71" s="53"/>
      <c r="Q71" s="53"/>
      <c r="R71" s="53"/>
      <c r="S71" s="52"/>
    </row>
    <row r="72" spans="1:19" x14ac:dyDescent="0.25">
      <c r="A72" s="116"/>
      <c r="B72" s="118"/>
      <c r="C72" s="67" t="s">
        <v>38</v>
      </c>
      <c r="D72" s="63">
        <v>1278</v>
      </c>
      <c r="E72" s="63">
        <v>210</v>
      </c>
      <c r="F72" s="62">
        <f t="shared" si="4"/>
        <v>6.0857142857142854</v>
      </c>
      <c r="G72" s="53"/>
      <c r="H72" s="53"/>
      <c r="I72" s="53"/>
      <c r="J72" s="65"/>
      <c r="K72" s="66"/>
      <c r="L72" s="54"/>
      <c r="M72" s="54"/>
      <c r="N72" s="53"/>
      <c r="O72" s="53"/>
      <c r="P72" s="53"/>
      <c r="Q72" s="53"/>
      <c r="R72" s="53"/>
      <c r="S72" s="52"/>
    </row>
    <row r="73" spans="1:19" x14ac:dyDescent="0.25">
      <c r="A73" s="116"/>
      <c r="B73" s="118"/>
      <c r="C73" s="67" t="s">
        <v>38</v>
      </c>
      <c r="D73" s="63">
        <v>1211</v>
      </c>
      <c r="E73" s="63">
        <v>194</v>
      </c>
      <c r="F73" s="62">
        <f t="shared" si="4"/>
        <v>6.2422680412371134</v>
      </c>
      <c r="G73" s="53">
        <f>AVERAGE(F71:F73)</f>
        <v>6.0325386116016011</v>
      </c>
      <c r="H73" s="53">
        <f>STDEV(F71:F73)</f>
        <v>0.24076251737908272</v>
      </c>
      <c r="I73" s="53"/>
      <c r="J73" s="65"/>
      <c r="K73" s="66"/>
      <c r="L73" s="54"/>
      <c r="M73" s="54"/>
      <c r="N73" s="53"/>
      <c r="O73" s="53"/>
      <c r="P73" s="53"/>
      <c r="Q73" s="53"/>
      <c r="R73" s="53"/>
      <c r="S73" s="52"/>
    </row>
    <row r="74" spans="1:19" x14ac:dyDescent="0.25">
      <c r="A74" s="116"/>
      <c r="B74" s="118"/>
      <c r="C74" s="64" t="s">
        <v>37</v>
      </c>
      <c r="D74" s="63">
        <v>6061</v>
      </c>
      <c r="E74" s="63">
        <v>202</v>
      </c>
      <c r="F74" s="62">
        <f t="shared" si="4"/>
        <v>30.004950495049506</v>
      </c>
      <c r="G74" s="53"/>
      <c r="H74" s="53"/>
      <c r="I74" s="53"/>
      <c r="J74" s="65"/>
      <c r="K74" s="55"/>
      <c r="L74" s="54"/>
      <c r="M74" s="54"/>
      <c r="N74" s="53"/>
      <c r="O74" s="53"/>
      <c r="P74" s="53"/>
      <c r="Q74" s="53"/>
      <c r="R74" s="53"/>
      <c r="S74" s="52"/>
    </row>
    <row r="75" spans="1:19" x14ac:dyDescent="0.25">
      <c r="A75" s="116"/>
      <c r="B75" s="118"/>
      <c r="C75" s="64" t="s">
        <v>37</v>
      </c>
      <c r="D75" s="63">
        <v>6294</v>
      </c>
      <c r="E75" s="63">
        <v>198</v>
      </c>
      <c r="F75" s="62">
        <f t="shared" si="4"/>
        <v>31.787878787878789</v>
      </c>
      <c r="G75" s="53"/>
      <c r="H75" s="53"/>
      <c r="I75" s="53"/>
      <c r="J75" s="61"/>
      <c r="K75" s="55"/>
      <c r="L75" s="54"/>
      <c r="M75" s="54"/>
      <c r="N75" s="53"/>
      <c r="O75" s="53"/>
      <c r="P75" s="53"/>
      <c r="Q75" s="53"/>
      <c r="R75" s="53"/>
      <c r="S75" s="52"/>
    </row>
    <row r="76" spans="1:19" ht="17.25" thickBot="1" x14ac:dyDescent="0.3">
      <c r="A76" s="119"/>
      <c r="B76" s="120"/>
      <c r="C76" s="60" t="s">
        <v>37</v>
      </c>
      <c r="D76" s="59">
        <v>6247</v>
      </c>
      <c r="E76" s="59">
        <v>221</v>
      </c>
      <c r="F76" s="58">
        <f t="shared" si="4"/>
        <v>28.266968325791854</v>
      </c>
      <c r="G76" s="57">
        <f>AVERAGE(F74:F76)</f>
        <v>30.019932536240049</v>
      </c>
      <c r="H76" s="57">
        <f>STDEV(F74:F76)</f>
        <v>1.7605030436432039</v>
      </c>
      <c r="I76" s="57">
        <f>G76/G73</f>
        <v>4.9763349178580629</v>
      </c>
      <c r="J76" s="56">
        <f>I76/$S$19</f>
        <v>2.3235306845200943</v>
      </c>
      <c r="K76" s="55"/>
      <c r="L76" s="54"/>
      <c r="M76" s="54"/>
      <c r="N76" s="53"/>
      <c r="O76" s="53"/>
      <c r="P76" s="53"/>
      <c r="Q76" s="53"/>
      <c r="R76" s="53"/>
      <c r="S76" s="52"/>
    </row>
    <row r="77" spans="1:19" ht="32.25" thickBot="1" x14ac:dyDescent="0.3">
      <c r="A77" s="80" t="s">
        <v>49</v>
      </c>
      <c r="B77" s="79" t="s">
        <v>48</v>
      </c>
      <c r="C77" s="81" t="s">
        <v>50</v>
      </c>
      <c r="D77" s="75" t="s">
        <v>46</v>
      </c>
      <c r="E77" s="75" t="s">
        <v>45</v>
      </c>
      <c r="F77" s="74" t="s">
        <v>44</v>
      </c>
      <c r="G77" s="74" t="s">
        <v>43</v>
      </c>
      <c r="H77" s="74" t="s">
        <v>42</v>
      </c>
      <c r="I77" s="74" t="s">
        <v>41</v>
      </c>
      <c r="J77" s="77" t="s">
        <v>40</v>
      </c>
      <c r="K77" s="76"/>
      <c r="L77" s="75"/>
      <c r="M77" s="75"/>
      <c r="N77" s="74"/>
      <c r="O77" s="74"/>
      <c r="P77" s="74"/>
      <c r="Q77" s="74"/>
      <c r="R77" s="74"/>
      <c r="S77" s="55"/>
    </row>
    <row r="78" spans="1:19" x14ac:dyDescent="0.25">
      <c r="A78" s="115">
        <v>1</v>
      </c>
      <c r="B78" s="117" t="s">
        <v>39</v>
      </c>
      <c r="C78" s="73" t="s">
        <v>38</v>
      </c>
      <c r="D78" s="72">
        <v>4158</v>
      </c>
      <c r="E78" s="72">
        <v>173</v>
      </c>
      <c r="F78" s="71">
        <f t="shared" ref="F78:F95" si="5">D78/E78</f>
        <v>24.034682080924856</v>
      </c>
      <c r="G78" s="70"/>
      <c r="H78" s="70"/>
      <c r="I78" s="70"/>
      <c r="J78" s="69"/>
      <c r="K78" s="55"/>
      <c r="L78" s="54"/>
      <c r="M78" s="54"/>
      <c r="N78" s="53"/>
      <c r="O78" s="53"/>
      <c r="P78" s="53"/>
      <c r="Q78" s="53"/>
      <c r="R78" s="53"/>
      <c r="S78" s="52"/>
    </row>
    <row r="79" spans="1:19" x14ac:dyDescent="0.25">
      <c r="A79" s="116"/>
      <c r="B79" s="118"/>
      <c r="C79" s="67" t="s">
        <v>38</v>
      </c>
      <c r="D79" s="63">
        <v>4579</v>
      </c>
      <c r="E79" s="63">
        <v>193</v>
      </c>
      <c r="F79" s="62">
        <f t="shared" si="5"/>
        <v>23.725388601036268</v>
      </c>
      <c r="G79" s="53"/>
      <c r="H79" s="53"/>
      <c r="I79" s="53"/>
      <c r="J79" s="65"/>
      <c r="K79" s="66"/>
      <c r="L79" s="54"/>
      <c r="M79" s="54"/>
      <c r="N79" s="53"/>
      <c r="O79" s="53"/>
      <c r="P79" s="53"/>
      <c r="Q79" s="53"/>
      <c r="R79" s="53"/>
      <c r="S79" s="52"/>
    </row>
    <row r="80" spans="1:19" x14ac:dyDescent="0.25">
      <c r="A80" s="116"/>
      <c r="B80" s="118"/>
      <c r="C80" s="67" t="s">
        <v>38</v>
      </c>
      <c r="D80" s="63">
        <v>4419</v>
      </c>
      <c r="E80" s="63">
        <v>164</v>
      </c>
      <c r="F80" s="62">
        <f t="shared" si="5"/>
        <v>26.945121951219512</v>
      </c>
      <c r="G80" s="53">
        <f>AVERAGE(F78:F80)</f>
        <v>24.90173087772688</v>
      </c>
      <c r="H80" s="53">
        <f>STDEV(F78:F80)</f>
        <v>1.7763729686069394</v>
      </c>
      <c r="I80" s="53"/>
      <c r="J80" s="65"/>
      <c r="K80" s="66"/>
      <c r="L80" s="54"/>
      <c r="M80" s="54"/>
      <c r="N80" s="53"/>
      <c r="O80" s="53"/>
      <c r="P80" s="53"/>
      <c r="Q80" s="53"/>
      <c r="R80" s="53"/>
      <c r="S80" s="52"/>
    </row>
    <row r="81" spans="1:19" x14ac:dyDescent="0.25">
      <c r="A81" s="116"/>
      <c r="B81" s="118"/>
      <c r="C81" s="64" t="s">
        <v>37</v>
      </c>
      <c r="D81" s="63">
        <v>20439</v>
      </c>
      <c r="E81" s="63">
        <v>191</v>
      </c>
      <c r="F81" s="62">
        <f t="shared" si="5"/>
        <v>107.01047120418848</v>
      </c>
      <c r="G81" s="53"/>
      <c r="H81" s="53"/>
      <c r="I81" s="53"/>
      <c r="J81" s="65"/>
      <c r="K81" s="55"/>
      <c r="L81" s="54"/>
      <c r="M81" s="54"/>
      <c r="N81" s="53"/>
      <c r="O81" s="53"/>
      <c r="P81" s="53"/>
      <c r="Q81" s="53"/>
      <c r="R81" s="53"/>
      <c r="S81" s="52"/>
    </row>
    <row r="82" spans="1:19" x14ac:dyDescent="0.25">
      <c r="A82" s="116"/>
      <c r="B82" s="118"/>
      <c r="C82" s="64" t="s">
        <v>37</v>
      </c>
      <c r="D82" s="63">
        <v>18549</v>
      </c>
      <c r="E82" s="63">
        <v>215</v>
      </c>
      <c r="F82" s="62">
        <f t="shared" si="5"/>
        <v>86.27441860465116</v>
      </c>
      <c r="G82" s="53"/>
      <c r="H82" s="53"/>
      <c r="I82" s="53"/>
      <c r="J82" s="61"/>
      <c r="K82" s="55"/>
      <c r="L82" s="54"/>
      <c r="M82" s="54"/>
      <c r="N82" s="53"/>
      <c r="O82" s="53"/>
      <c r="P82" s="53"/>
      <c r="Q82" s="53"/>
      <c r="R82" s="53"/>
      <c r="S82" s="52"/>
    </row>
    <row r="83" spans="1:19" x14ac:dyDescent="0.25">
      <c r="A83" s="116"/>
      <c r="B83" s="118"/>
      <c r="C83" s="64" t="s">
        <v>37</v>
      </c>
      <c r="D83" s="63">
        <v>18868</v>
      </c>
      <c r="E83" s="63">
        <v>196</v>
      </c>
      <c r="F83" s="62">
        <f t="shared" si="5"/>
        <v>96.265306122448976</v>
      </c>
      <c r="G83" s="53">
        <f>AVERAGE(F81:F83)</f>
        <v>96.5167319770962</v>
      </c>
      <c r="H83" s="53">
        <f>STDEV(F81:F83)</f>
        <v>10.370312462649492</v>
      </c>
      <c r="I83" s="53">
        <f>G83/G80</f>
        <v>3.8759045486040766</v>
      </c>
      <c r="J83" s="61">
        <f>I83/$S$19</f>
        <v>1.8097220740980366</v>
      </c>
      <c r="K83" s="55"/>
      <c r="L83" s="54"/>
      <c r="M83" s="54"/>
      <c r="N83" s="53"/>
      <c r="O83" s="53"/>
      <c r="P83" s="53"/>
      <c r="Q83" s="53"/>
      <c r="R83" s="53"/>
      <c r="S83" s="52"/>
    </row>
    <row r="84" spans="1:19" x14ac:dyDescent="0.25">
      <c r="A84" s="116">
        <v>2</v>
      </c>
      <c r="B84" s="118" t="s">
        <v>39</v>
      </c>
      <c r="C84" s="64" t="s">
        <v>38</v>
      </c>
      <c r="D84" s="63">
        <v>3620</v>
      </c>
      <c r="E84" s="63">
        <v>178</v>
      </c>
      <c r="F84" s="62">
        <f t="shared" si="5"/>
        <v>20.337078651685392</v>
      </c>
      <c r="G84" s="53"/>
      <c r="H84" s="53"/>
      <c r="I84" s="53"/>
      <c r="J84" s="61"/>
      <c r="K84" s="55"/>
      <c r="L84" s="54"/>
      <c r="M84" s="54"/>
      <c r="N84" s="53"/>
      <c r="O84" s="53"/>
      <c r="P84" s="53"/>
      <c r="Q84" s="53"/>
      <c r="R84" s="53"/>
      <c r="S84" s="52"/>
    </row>
    <row r="85" spans="1:19" x14ac:dyDescent="0.25">
      <c r="A85" s="116"/>
      <c r="B85" s="118"/>
      <c r="C85" s="67" t="s">
        <v>38</v>
      </c>
      <c r="D85" s="63">
        <v>3703</v>
      </c>
      <c r="E85" s="63">
        <v>200</v>
      </c>
      <c r="F85" s="62">
        <f t="shared" si="5"/>
        <v>18.515000000000001</v>
      </c>
      <c r="G85" s="53"/>
      <c r="H85" s="53"/>
      <c r="I85" s="53"/>
      <c r="J85" s="65"/>
      <c r="K85" s="66"/>
      <c r="L85" s="54"/>
      <c r="M85" s="54"/>
      <c r="N85" s="53"/>
      <c r="O85" s="53"/>
      <c r="P85" s="53"/>
      <c r="Q85" s="53"/>
      <c r="R85" s="53"/>
      <c r="S85" s="52"/>
    </row>
    <row r="86" spans="1:19" x14ac:dyDescent="0.25">
      <c r="A86" s="116"/>
      <c r="B86" s="118"/>
      <c r="C86" s="67" t="s">
        <v>38</v>
      </c>
      <c r="D86" s="63">
        <v>3799</v>
      </c>
      <c r="E86" s="63">
        <v>182</v>
      </c>
      <c r="F86" s="62">
        <f t="shared" si="5"/>
        <v>20.873626373626372</v>
      </c>
      <c r="G86" s="53">
        <f>AVERAGE(F84:F86)</f>
        <v>19.908568341770586</v>
      </c>
      <c r="H86" s="53">
        <f>STDEV(F84:F86)</f>
        <v>1.2363233423619133</v>
      </c>
      <c r="I86" s="53"/>
      <c r="J86" s="65"/>
      <c r="K86" s="66"/>
      <c r="L86" s="54"/>
      <c r="M86" s="54"/>
      <c r="N86" s="53"/>
      <c r="O86" s="53"/>
      <c r="P86" s="53"/>
      <c r="Q86" s="53"/>
      <c r="R86" s="53"/>
      <c r="S86" s="52"/>
    </row>
    <row r="87" spans="1:19" x14ac:dyDescent="0.25">
      <c r="A87" s="116"/>
      <c r="B87" s="118"/>
      <c r="C87" s="64" t="s">
        <v>37</v>
      </c>
      <c r="D87" s="63">
        <v>21169</v>
      </c>
      <c r="E87" s="63">
        <v>205</v>
      </c>
      <c r="F87" s="62">
        <f t="shared" si="5"/>
        <v>103.26341463414634</v>
      </c>
      <c r="G87" s="53"/>
      <c r="H87" s="53"/>
      <c r="I87" s="53"/>
      <c r="J87" s="65"/>
      <c r="K87" s="55"/>
      <c r="L87" s="54"/>
      <c r="M87" s="54"/>
      <c r="N87" s="53"/>
      <c r="O87" s="53"/>
      <c r="P87" s="53"/>
      <c r="Q87" s="53"/>
      <c r="R87" s="53"/>
      <c r="S87" s="52"/>
    </row>
    <row r="88" spans="1:19" x14ac:dyDescent="0.25">
      <c r="A88" s="116"/>
      <c r="B88" s="118"/>
      <c r="C88" s="64" t="s">
        <v>37</v>
      </c>
      <c r="D88" s="63">
        <v>20390</v>
      </c>
      <c r="E88" s="63">
        <v>204</v>
      </c>
      <c r="F88" s="62">
        <f t="shared" si="5"/>
        <v>99.950980392156865</v>
      </c>
      <c r="G88" s="53"/>
      <c r="H88" s="53"/>
      <c r="I88" s="53"/>
      <c r="J88" s="61"/>
      <c r="K88" s="55"/>
      <c r="L88" s="54"/>
      <c r="M88" s="54"/>
      <c r="N88" s="53"/>
      <c r="O88" s="53"/>
      <c r="P88" s="53"/>
      <c r="Q88" s="53"/>
      <c r="R88" s="53"/>
      <c r="S88" s="52"/>
    </row>
    <row r="89" spans="1:19" x14ac:dyDescent="0.25">
      <c r="A89" s="116"/>
      <c r="B89" s="118"/>
      <c r="C89" s="64" t="s">
        <v>37</v>
      </c>
      <c r="D89" s="63">
        <v>19526</v>
      </c>
      <c r="E89" s="63">
        <v>217</v>
      </c>
      <c r="F89" s="62">
        <f t="shared" si="5"/>
        <v>89.981566820276498</v>
      </c>
      <c r="G89" s="53">
        <f>AVERAGE(F87:F89)</f>
        <v>97.731987282193245</v>
      </c>
      <c r="H89" s="53">
        <f>STDEV(F87:F89)</f>
        <v>6.9133796477735361</v>
      </c>
      <c r="I89" s="53">
        <f>G89/G86</f>
        <v>4.909041454133078</v>
      </c>
      <c r="J89" s="61">
        <f>I89/$S$19</f>
        <v>2.2921102856897151</v>
      </c>
      <c r="K89" s="55"/>
      <c r="L89" s="54"/>
      <c r="M89" s="54"/>
      <c r="N89" s="53"/>
      <c r="O89" s="53"/>
      <c r="P89" s="53"/>
      <c r="Q89" s="68"/>
      <c r="R89" s="53"/>
      <c r="S89" s="52"/>
    </row>
    <row r="90" spans="1:19" x14ac:dyDescent="0.25">
      <c r="A90" s="116">
        <v>3</v>
      </c>
      <c r="B90" s="118" t="s">
        <v>39</v>
      </c>
      <c r="C90" s="64" t="s">
        <v>38</v>
      </c>
      <c r="D90" s="63">
        <v>3890</v>
      </c>
      <c r="E90" s="63">
        <v>245</v>
      </c>
      <c r="F90" s="62">
        <f t="shared" si="5"/>
        <v>15.877551020408163</v>
      </c>
      <c r="G90" s="53"/>
      <c r="H90" s="53"/>
      <c r="I90" s="53"/>
      <c r="J90" s="61"/>
      <c r="K90" s="55"/>
      <c r="L90" s="54"/>
      <c r="M90" s="54"/>
      <c r="N90" s="53"/>
      <c r="O90" s="53"/>
      <c r="P90" s="53"/>
      <c r="Q90" s="53"/>
      <c r="R90" s="53"/>
      <c r="S90" s="52"/>
    </row>
    <row r="91" spans="1:19" x14ac:dyDescent="0.25">
      <c r="A91" s="116"/>
      <c r="B91" s="118"/>
      <c r="C91" s="67" t="s">
        <v>38</v>
      </c>
      <c r="D91" s="63">
        <v>4138</v>
      </c>
      <c r="E91" s="63">
        <v>208</v>
      </c>
      <c r="F91" s="62">
        <f t="shared" si="5"/>
        <v>19.89423076923077</v>
      </c>
      <c r="G91" s="53"/>
      <c r="H91" s="53"/>
      <c r="I91" s="53"/>
      <c r="J91" s="65"/>
      <c r="K91" s="66"/>
      <c r="L91" s="54"/>
      <c r="M91" s="54"/>
      <c r="N91" s="53"/>
      <c r="O91" s="53"/>
      <c r="P91" s="53"/>
      <c r="Q91" s="53"/>
      <c r="R91" s="53"/>
      <c r="S91" s="52"/>
    </row>
    <row r="92" spans="1:19" x14ac:dyDescent="0.25">
      <c r="A92" s="116"/>
      <c r="B92" s="118"/>
      <c r="C92" s="67" t="s">
        <v>38</v>
      </c>
      <c r="D92" s="63">
        <v>3776</v>
      </c>
      <c r="E92" s="63">
        <v>233</v>
      </c>
      <c r="F92" s="62">
        <f t="shared" si="5"/>
        <v>16.206008583690988</v>
      </c>
      <c r="G92" s="53">
        <f>AVERAGE(F90:F92)</f>
        <v>17.325930124443307</v>
      </c>
      <c r="H92" s="53">
        <f>STDEV(F90:F92)</f>
        <v>2.2302684242555046</v>
      </c>
      <c r="I92" s="53"/>
      <c r="J92" s="65"/>
      <c r="K92" s="66"/>
      <c r="L92" s="54"/>
      <c r="M92" s="54"/>
      <c r="N92" s="53"/>
      <c r="O92" s="53"/>
      <c r="P92" s="53"/>
      <c r="Q92" s="53"/>
      <c r="R92" s="53"/>
      <c r="S92" s="52"/>
    </row>
    <row r="93" spans="1:19" x14ac:dyDescent="0.25">
      <c r="A93" s="116"/>
      <c r="B93" s="118"/>
      <c r="C93" s="64" t="s">
        <v>37</v>
      </c>
      <c r="D93" s="63">
        <v>18095</v>
      </c>
      <c r="E93" s="63">
        <v>233</v>
      </c>
      <c r="F93" s="62">
        <f t="shared" si="5"/>
        <v>77.66094420600858</v>
      </c>
      <c r="G93" s="53"/>
      <c r="H93" s="53"/>
      <c r="I93" s="53"/>
      <c r="J93" s="65"/>
      <c r="K93" s="55"/>
      <c r="L93" s="54"/>
      <c r="M93" s="54"/>
      <c r="N93" s="53"/>
      <c r="O93" s="53"/>
      <c r="P93" s="53"/>
      <c r="Q93" s="53"/>
      <c r="R93" s="53"/>
      <c r="S93" s="52"/>
    </row>
    <row r="94" spans="1:19" x14ac:dyDescent="0.25">
      <c r="A94" s="116"/>
      <c r="B94" s="118"/>
      <c r="C94" s="64" t="s">
        <v>37</v>
      </c>
      <c r="D94" s="63">
        <v>22781</v>
      </c>
      <c r="E94" s="63">
        <v>238</v>
      </c>
      <c r="F94" s="62">
        <f t="shared" si="5"/>
        <v>95.71848739495799</v>
      </c>
      <c r="G94" s="53"/>
      <c r="H94" s="53"/>
      <c r="I94" s="53"/>
      <c r="J94" s="61"/>
      <c r="K94" s="55"/>
      <c r="L94" s="54"/>
      <c r="M94" s="54"/>
      <c r="N94" s="53"/>
      <c r="O94" s="53"/>
      <c r="P94" s="53"/>
      <c r="Q94" s="53"/>
      <c r="R94" s="53"/>
      <c r="S94" s="52"/>
    </row>
    <row r="95" spans="1:19" ht="17.25" thickBot="1" x14ac:dyDescent="0.3">
      <c r="A95" s="119"/>
      <c r="B95" s="120"/>
      <c r="C95" s="60" t="s">
        <v>37</v>
      </c>
      <c r="D95" s="59">
        <v>20079</v>
      </c>
      <c r="E95" s="59">
        <v>241</v>
      </c>
      <c r="F95" s="58">
        <f t="shared" si="5"/>
        <v>83.315352697095435</v>
      </c>
      <c r="G95" s="57">
        <f>AVERAGE(F93:F95)</f>
        <v>85.564928099354006</v>
      </c>
      <c r="H95" s="57">
        <f>STDEV(F93:F95)</f>
        <v>9.2365663870849968</v>
      </c>
      <c r="I95" s="57">
        <f>G95/G92</f>
        <v>4.9385474537173373</v>
      </c>
      <c r="J95" s="56">
        <f>I95/$S$19</f>
        <v>2.3058871107111654</v>
      </c>
      <c r="K95" s="55"/>
      <c r="L95" s="54"/>
      <c r="M95" s="54"/>
      <c r="N95" s="53"/>
      <c r="O95" s="53"/>
      <c r="P95" s="53"/>
      <c r="Q95" s="53"/>
      <c r="R95" s="53"/>
      <c r="S95" s="52"/>
    </row>
    <row r="96" spans="1:19" ht="32.25" thickBot="1" x14ac:dyDescent="0.3">
      <c r="A96" s="80" t="s">
        <v>49</v>
      </c>
      <c r="B96" s="79" t="s">
        <v>48</v>
      </c>
      <c r="C96" s="78" t="s">
        <v>47</v>
      </c>
      <c r="D96" s="75" t="s">
        <v>46</v>
      </c>
      <c r="E96" s="75" t="s">
        <v>45</v>
      </c>
      <c r="F96" s="74" t="s">
        <v>44</v>
      </c>
      <c r="G96" s="74" t="s">
        <v>43</v>
      </c>
      <c r="H96" s="74" t="s">
        <v>42</v>
      </c>
      <c r="I96" s="74" t="s">
        <v>41</v>
      </c>
      <c r="J96" s="77" t="s">
        <v>40</v>
      </c>
      <c r="K96" s="76"/>
      <c r="L96" s="75"/>
      <c r="M96" s="75"/>
      <c r="N96" s="74"/>
      <c r="O96" s="74"/>
      <c r="P96" s="74"/>
      <c r="Q96" s="74"/>
      <c r="R96" s="74"/>
      <c r="S96" s="55"/>
    </row>
    <row r="97" spans="1:19" x14ac:dyDescent="0.25">
      <c r="A97" s="115">
        <v>1</v>
      </c>
      <c r="B97" s="117" t="s">
        <v>39</v>
      </c>
      <c r="C97" s="73" t="s">
        <v>38</v>
      </c>
      <c r="D97" s="72">
        <v>1574</v>
      </c>
      <c r="E97" s="72">
        <v>164</v>
      </c>
      <c r="F97" s="71">
        <f t="shared" ref="F97:F114" si="6">D97/E97</f>
        <v>9.5975609756097562</v>
      </c>
      <c r="G97" s="70"/>
      <c r="H97" s="70"/>
      <c r="I97" s="70"/>
      <c r="J97" s="69"/>
      <c r="K97" s="55"/>
      <c r="L97" s="54"/>
      <c r="M97" s="54"/>
      <c r="N97" s="53"/>
      <c r="O97" s="53"/>
      <c r="P97" s="53"/>
      <c r="Q97" s="53"/>
      <c r="R97" s="53"/>
      <c r="S97" s="52"/>
    </row>
    <row r="98" spans="1:19" x14ac:dyDescent="0.25">
      <c r="A98" s="116"/>
      <c r="B98" s="118"/>
      <c r="C98" s="67" t="s">
        <v>38</v>
      </c>
      <c r="D98" s="63">
        <v>1468</v>
      </c>
      <c r="E98" s="63">
        <v>167</v>
      </c>
      <c r="F98" s="62">
        <f t="shared" si="6"/>
        <v>8.7904191616766472</v>
      </c>
      <c r="G98" s="53"/>
      <c r="H98" s="53"/>
      <c r="I98" s="53"/>
      <c r="J98" s="65"/>
      <c r="K98" s="66"/>
      <c r="L98" s="54"/>
      <c r="M98" s="54"/>
      <c r="N98" s="53"/>
      <c r="O98" s="53"/>
      <c r="P98" s="53"/>
      <c r="Q98" s="53"/>
      <c r="R98" s="53"/>
      <c r="S98" s="52"/>
    </row>
    <row r="99" spans="1:19" x14ac:dyDescent="0.25">
      <c r="A99" s="116"/>
      <c r="B99" s="118"/>
      <c r="C99" s="67" t="s">
        <v>38</v>
      </c>
      <c r="D99" s="63">
        <v>1557</v>
      </c>
      <c r="E99" s="63">
        <v>170</v>
      </c>
      <c r="F99" s="62">
        <f t="shared" si="6"/>
        <v>9.1588235294117641</v>
      </c>
      <c r="G99" s="53">
        <f>AVERAGE(F97:F99)</f>
        <v>9.1822678888993892</v>
      </c>
      <c r="H99" s="53">
        <f>STDEV(F97:F99)</f>
        <v>0.40408131043596424</v>
      </c>
      <c r="I99" s="53"/>
      <c r="J99" s="65"/>
      <c r="K99" s="66"/>
      <c r="L99" s="54"/>
      <c r="M99" s="54"/>
      <c r="N99" s="53"/>
      <c r="O99" s="53"/>
      <c r="P99" s="53"/>
      <c r="Q99" s="53"/>
      <c r="R99" s="53"/>
      <c r="S99" s="52"/>
    </row>
    <row r="100" spans="1:19" x14ac:dyDescent="0.25">
      <c r="A100" s="116"/>
      <c r="B100" s="118"/>
      <c r="C100" s="64" t="s">
        <v>37</v>
      </c>
      <c r="D100" s="63">
        <v>14667</v>
      </c>
      <c r="E100" s="63">
        <v>211</v>
      </c>
      <c r="F100" s="62">
        <f t="shared" si="6"/>
        <v>69.511848341232223</v>
      </c>
      <c r="G100" s="53"/>
      <c r="H100" s="53"/>
      <c r="I100" s="53"/>
      <c r="J100" s="65"/>
      <c r="K100" s="55"/>
      <c r="L100" s="54"/>
      <c r="M100" s="54"/>
      <c r="N100" s="53"/>
      <c r="O100" s="53"/>
      <c r="P100" s="53"/>
      <c r="Q100" s="53"/>
      <c r="R100" s="53"/>
      <c r="S100" s="52"/>
    </row>
    <row r="101" spans="1:19" x14ac:dyDescent="0.25">
      <c r="A101" s="116"/>
      <c r="B101" s="118"/>
      <c r="C101" s="64" t="s">
        <v>37</v>
      </c>
      <c r="D101" s="63">
        <v>11964</v>
      </c>
      <c r="E101" s="63">
        <v>194</v>
      </c>
      <c r="F101" s="62">
        <f t="shared" si="6"/>
        <v>61.670103092783506</v>
      </c>
      <c r="G101" s="53"/>
      <c r="H101" s="53"/>
      <c r="I101" s="53"/>
      <c r="J101" s="61"/>
      <c r="K101" s="55"/>
      <c r="L101" s="54"/>
      <c r="M101" s="54"/>
      <c r="N101" s="53"/>
      <c r="O101" s="53"/>
      <c r="P101" s="53"/>
      <c r="Q101" s="53"/>
      <c r="R101" s="53"/>
      <c r="S101" s="52"/>
    </row>
    <row r="102" spans="1:19" x14ac:dyDescent="0.25">
      <c r="A102" s="116"/>
      <c r="B102" s="118"/>
      <c r="C102" s="64" t="s">
        <v>37</v>
      </c>
      <c r="D102" s="63">
        <v>12044</v>
      </c>
      <c r="E102" s="63">
        <v>186</v>
      </c>
      <c r="F102" s="62">
        <f t="shared" si="6"/>
        <v>64.752688172043008</v>
      </c>
      <c r="G102" s="53">
        <f>AVERAGE(F100:F102)</f>
        <v>65.311546535352917</v>
      </c>
      <c r="H102" s="53">
        <f>STDEV(F100:F102)</f>
        <v>3.9506308531768792</v>
      </c>
      <c r="I102" s="53">
        <f>G102/G99</f>
        <v>7.1127903613342882</v>
      </c>
      <c r="J102" s="61">
        <f>I102/$S$19</f>
        <v>3.3210760388757201</v>
      </c>
      <c r="K102" s="55"/>
      <c r="L102" s="54"/>
      <c r="M102" s="54"/>
      <c r="N102" s="53"/>
      <c r="O102" s="53"/>
      <c r="P102" s="53"/>
      <c r="Q102" s="53"/>
      <c r="R102" s="53"/>
      <c r="S102" s="52"/>
    </row>
    <row r="103" spans="1:19" x14ac:dyDescent="0.25">
      <c r="A103" s="116">
        <v>2</v>
      </c>
      <c r="B103" s="118" t="s">
        <v>39</v>
      </c>
      <c r="C103" s="64" t="s">
        <v>38</v>
      </c>
      <c r="D103" s="63">
        <v>1940</v>
      </c>
      <c r="E103" s="63">
        <v>168</v>
      </c>
      <c r="F103" s="62">
        <f t="shared" si="6"/>
        <v>11.547619047619047</v>
      </c>
      <c r="G103" s="53"/>
      <c r="H103" s="53"/>
      <c r="I103" s="53"/>
      <c r="J103" s="61"/>
      <c r="K103" s="55"/>
      <c r="L103" s="54"/>
      <c r="M103" s="54"/>
      <c r="N103" s="53"/>
      <c r="O103" s="53"/>
      <c r="P103" s="53"/>
      <c r="Q103" s="53"/>
      <c r="R103" s="53"/>
      <c r="S103" s="52"/>
    </row>
    <row r="104" spans="1:19" x14ac:dyDescent="0.25">
      <c r="A104" s="116"/>
      <c r="B104" s="118"/>
      <c r="C104" s="67" t="s">
        <v>38</v>
      </c>
      <c r="D104" s="63">
        <v>2224</v>
      </c>
      <c r="E104" s="63">
        <v>146</v>
      </c>
      <c r="F104" s="62">
        <f t="shared" si="6"/>
        <v>15.232876712328768</v>
      </c>
      <c r="G104" s="53"/>
      <c r="H104" s="53"/>
      <c r="I104" s="53"/>
      <c r="J104" s="65"/>
      <c r="K104" s="66"/>
      <c r="L104" s="54"/>
      <c r="M104" s="54"/>
      <c r="N104" s="53"/>
      <c r="O104" s="53"/>
      <c r="P104" s="53"/>
      <c r="Q104" s="53"/>
      <c r="R104" s="53"/>
      <c r="S104" s="52"/>
    </row>
    <row r="105" spans="1:19" x14ac:dyDescent="0.25">
      <c r="A105" s="116"/>
      <c r="B105" s="118"/>
      <c r="C105" s="67" t="s">
        <v>38</v>
      </c>
      <c r="D105" s="63">
        <v>2043</v>
      </c>
      <c r="E105" s="63">
        <v>178</v>
      </c>
      <c r="F105" s="62">
        <f t="shared" si="6"/>
        <v>11.47752808988764</v>
      </c>
      <c r="G105" s="53">
        <f>AVERAGE(F103:F105)</f>
        <v>12.752674616611818</v>
      </c>
      <c r="H105" s="53">
        <f>STDEV(F103:F105)</f>
        <v>2.1482039037968459</v>
      </c>
      <c r="I105" s="53"/>
      <c r="J105" s="65"/>
      <c r="K105" s="66"/>
      <c r="L105" s="54"/>
      <c r="M105" s="54"/>
      <c r="N105" s="53"/>
      <c r="O105" s="53"/>
      <c r="P105" s="53"/>
      <c r="Q105" s="53"/>
      <c r="R105" s="53"/>
      <c r="S105" s="52"/>
    </row>
    <row r="106" spans="1:19" x14ac:dyDescent="0.25">
      <c r="A106" s="116"/>
      <c r="B106" s="118"/>
      <c r="C106" s="64" t="s">
        <v>37</v>
      </c>
      <c r="D106" s="63">
        <v>13938</v>
      </c>
      <c r="E106" s="63">
        <v>196</v>
      </c>
      <c r="F106" s="62">
        <f t="shared" si="6"/>
        <v>71.112244897959187</v>
      </c>
      <c r="G106" s="53"/>
      <c r="H106" s="53"/>
      <c r="I106" s="53"/>
      <c r="J106" s="65"/>
      <c r="K106" s="55"/>
      <c r="L106" s="54"/>
      <c r="M106" s="54"/>
      <c r="N106" s="53"/>
      <c r="O106" s="53"/>
      <c r="P106" s="53"/>
      <c r="Q106" s="53"/>
      <c r="R106" s="53"/>
      <c r="S106" s="52"/>
    </row>
    <row r="107" spans="1:19" x14ac:dyDescent="0.25">
      <c r="A107" s="116"/>
      <c r="B107" s="118"/>
      <c r="C107" s="64" t="s">
        <v>37</v>
      </c>
      <c r="D107" s="63">
        <v>12896</v>
      </c>
      <c r="E107" s="63">
        <v>191</v>
      </c>
      <c r="F107" s="62">
        <f t="shared" si="6"/>
        <v>67.518324607329845</v>
      </c>
      <c r="G107" s="53"/>
      <c r="H107" s="53"/>
      <c r="I107" s="53"/>
      <c r="J107" s="61"/>
      <c r="K107" s="55"/>
      <c r="L107" s="54"/>
      <c r="M107" s="54"/>
      <c r="N107" s="53"/>
      <c r="O107" s="53"/>
      <c r="P107" s="53"/>
      <c r="Q107" s="53"/>
      <c r="R107" s="53"/>
      <c r="S107" s="52"/>
    </row>
    <row r="108" spans="1:19" x14ac:dyDescent="0.25">
      <c r="A108" s="116"/>
      <c r="B108" s="118"/>
      <c r="C108" s="64" t="s">
        <v>37</v>
      </c>
      <c r="D108" s="63">
        <v>12632</v>
      </c>
      <c r="E108" s="63">
        <v>209</v>
      </c>
      <c r="F108" s="62">
        <f t="shared" si="6"/>
        <v>60.440191387559807</v>
      </c>
      <c r="G108" s="53">
        <f>AVERAGE(F106:F108)</f>
        <v>66.356920297616284</v>
      </c>
      <c r="H108" s="53">
        <f>STDEV(F106:F108)</f>
        <v>5.4299932329767104</v>
      </c>
      <c r="I108" s="53">
        <f>G108/G105</f>
        <v>5.2033728055116217</v>
      </c>
      <c r="J108" s="61">
        <f>I108/$S$19</f>
        <v>2.4295383201031773</v>
      </c>
      <c r="K108" s="55"/>
      <c r="L108" s="54"/>
      <c r="M108" s="54"/>
      <c r="N108" s="53"/>
      <c r="O108" s="53"/>
      <c r="P108" s="53"/>
      <c r="Q108" s="68"/>
      <c r="R108" s="53"/>
      <c r="S108" s="52"/>
    </row>
    <row r="109" spans="1:19" x14ac:dyDescent="0.25">
      <c r="A109" s="116">
        <v>3</v>
      </c>
      <c r="B109" s="118" t="s">
        <v>39</v>
      </c>
      <c r="C109" s="64" t="s">
        <v>38</v>
      </c>
      <c r="D109" s="63">
        <v>2044</v>
      </c>
      <c r="E109" s="63">
        <v>201</v>
      </c>
      <c r="F109" s="62">
        <f t="shared" si="6"/>
        <v>10.169154228855721</v>
      </c>
      <c r="G109" s="53"/>
      <c r="H109" s="53"/>
      <c r="I109" s="53"/>
      <c r="J109" s="61"/>
      <c r="K109" s="55"/>
      <c r="L109" s="54"/>
      <c r="M109" s="54"/>
      <c r="N109" s="53"/>
      <c r="O109" s="53"/>
      <c r="P109" s="53"/>
      <c r="Q109" s="53"/>
      <c r="R109" s="53"/>
      <c r="S109" s="52"/>
    </row>
    <row r="110" spans="1:19" x14ac:dyDescent="0.25">
      <c r="A110" s="116"/>
      <c r="B110" s="118"/>
      <c r="C110" s="67" t="s">
        <v>38</v>
      </c>
      <c r="D110" s="63">
        <v>1849</v>
      </c>
      <c r="E110" s="63">
        <v>208</v>
      </c>
      <c r="F110" s="62">
        <f t="shared" si="6"/>
        <v>8.8894230769230766</v>
      </c>
      <c r="G110" s="53"/>
      <c r="H110" s="53"/>
      <c r="I110" s="53"/>
      <c r="J110" s="65"/>
      <c r="K110" s="66"/>
      <c r="L110" s="54"/>
      <c r="M110" s="54"/>
      <c r="N110" s="53"/>
      <c r="O110" s="53"/>
      <c r="P110" s="53"/>
      <c r="Q110" s="53"/>
      <c r="R110" s="53"/>
      <c r="S110" s="52"/>
    </row>
    <row r="111" spans="1:19" x14ac:dyDescent="0.25">
      <c r="A111" s="116"/>
      <c r="B111" s="118"/>
      <c r="C111" s="67" t="s">
        <v>38</v>
      </c>
      <c r="D111" s="63">
        <v>1749</v>
      </c>
      <c r="E111" s="63">
        <v>219</v>
      </c>
      <c r="F111" s="62">
        <f t="shared" si="6"/>
        <v>7.9863013698630141</v>
      </c>
      <c r="G111" s="53">
        <f>AVERAGE(F109:F111)</f>
        <v>9.0149595585472699</v>
      </c>
      <c r="H111" s="53">
        <f>STDEV(F109:F111)</f>
        <v>1.0968277928494949</v>
      </c>
      <c r="I111" s="53"/>
      <c r="J111" s="65"/>
      <c r="K111" s="66"/>
      <c r="L111" s="54"/>
      <c r="M111" s="54"/>
      <c r="N111" s="53"/>
      <c r="O111" s="53"/>
      <c r="P111" s="53"/>
      <c r="Q111" s="53"/>
      <c r="R111" s="53"/>
      <c r="S111" s="52"/>
    </row>
    <row r="112" spans="1:19" x14ac:dyDescent="0.25">
      <c r="A112" s="116"/>
      <c r="B112" s="118"/>
      <c r="C112" s="64" t="s">
        <v>37</v>
      </c>
      <c r="D112" s="63">
        <v>10878</v>
      </c>
      <c r="E112" s="63">
        <v>194</v>
      </c>
      <c r="F112" s="62">
        <f t="shared" si="6"/>
        <v>56.072164948453612</v>
      </c>
      <c r="G112" s="53"/>
      <c r="H112" s="53"/>
      <c r="I112" s="53"/>
      <c r="J112" s="65"/>
      <c r="K112" s="55"/>
      <c r="L112" s="54"/>
      <c r="M112" s="54"/>
      <c r="N112" s="53"/>
      <c r="O112" s="53"/>
      <c r="P112" s="53"/>
      <c r="Q112" s="53"/>
      <c r="R112" s="53"/>
      <c r="S112" s="52"/>
    </row>
    <row r="113" spans="1:19" x14ac:dyDescent="0.25">
      <c r="A113" s="116"/>
      <c r="B113" s="118"/>
      <c r="C113" s="64" t="s">
        <v>37</v>
      </c>
      <c r="D113" s="63">
        <v>12033</v>
      </c>
      <c r="E113" s="63">
        <v>231</v>
      </c>
      <c r="F113" s="62">
        <f t="shared" si="6"/>
        <v>52.090909090909093</v>
      </c>
      <c r="G113" s="53"/>
      <c r="H113" s="53"/>
      <c r="I113" s="53"/>
      <c r="J113" s="61"/>
      <c r="K113" s="55"/>
      <c r="L113" s="54"/>
      <c r="M113" s="54"/>
      <c r="N113" s="53"/>
      <c r="O113" s="53"/>
      <c r="P113" s="53"/>
      <c r="Q113" s="53"/>
      <c r="R113" s="53"/>
      <c r="S113" s="52"/>
    </row>
    <row r="114" spans="1:19" ht="17.25" thickBot="1" x14ac:dyDescent="0.3">
      <c r="A114" s="119"/>
      <c r="B114" s="120"/>
      <c r="C114" s="60" t="s">
        <v>37</v>
      </c>
      <c r="D114" s="59">
        <v>11515</v>
      </c>
      <c r="E114" s="59">
        <v>215</v>
      </c>
      <c r="F114" s="58">
        <f t="shared" si="6"/>
        <v>53.558139534883722</v>
      </c>
      <c r="G114" s="57">
        <f>AVERAGE(F112:F114)</f>
        <v>53.907071191415469</v>
      </c>
      <c r="H114" s="57">
        <f>STDEV(F112:F114)</f>
        <v>2.0134335167831168</v>
      </c>
      <c r="I114" s="57">
        <f>G114/G111</f>
        <v>5.9797352213638115</v>
      </c>
      <c r="J114" s="56">
        <f>I114/$S$19</f>
        <v>2.7920343991084779</v>
      </c>
      <c r="K114" s="55"/>
      <c r="L114" s="54"/>
      <c r="M114" s="54"/>
      <c r="N114" s="53"/>
      <c r="O114" s="53"/>
      <c r="P114" s="53"/>
      <c r="Q114" s="53"/>
      <c r="R114" s="53"/>
      <c r="S114" s="52"/>
    </row>
  </sheetData>
  <mergeCells count="36">
    <mergeCell ref="A2:A7"/>
    <mergeCell ref="B2:B7"/>
    <mergeCell ref="A8:A13"/>
    <mergeCell ref="B8:B13"/>
    <mergeCell ref="A14:A19"/>
    <mergeCell ref="B14:B19"/>
    <mergeCell ref="A21:A26"/>
    <mergeCell ref="B21:B26"/>
    <mergeCell ref="A27:A32"/>
    <mergeCell ref="B27:B32"/>
    <mergeCell ref="A33:A38"/>
    <mergeCell ref="B33:B38"/>
    <mergeCell ref="A40:A45"/>
    <mergeCell ref="B40:B45"/>
    <mergeCell ref="A46:A51"/>
    <mergeCell ref="B46:B51"/>
    <mergeCell ref="A52:A57"/>
    <mergeCell ref="B52:B57"/>
    <mergeCell ref="A59:A64"/>
    <mergeCell ref="B59:B64"/>
    <mergeCell ref="A65:A70"/>
    <mergeCell ref="B65:B70"/>
    <mergeCell ref="A71:A76"/>
    <mergeCell ref="B71:B76"/>
    <mergeCell ref="A78:A83"/>
    <mergeCell ref="B78:B83"/>
    <mergeCell ref="A84:A89"/>
    <mergeCell ref="B84:B89"/>
    <mergeCell ref="A90:A95"/>
    <mergeCell ref="B90:B95"/>
    <mergeCell ref="A97:A102"/>
    <mergeCell ref="B97:B102"/>
    <mergeCell ref="A103:A108"/>
    <mergeCell ref="B103:B108"/>
    <mergeCell ref="A109:A114"/>
    <mergeCell ref="B109:B11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5C</vt:lpstr>
      <vt:lpstr>5D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Ailsa</dc:creator>
  <cp:lastModifiedBy>喻秋華</cp:lastModifiedBy>
  <dcterms:created xsi:type="dcterms:W3CDTF">2015-03-08T09:46:46Z</dcterms:created>
  <dcterms:modified xsi:type="dcterms:W3CDTF">2017-12-14T03:18:16Z</dcterms:modified>
</cp:coreProperties>
</file>