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ntsch/Dropbox/PLoS One/Resubmission/"/>
    </mc:Choice>
  </mc:AlternateContent>
  <bookViews>
    <workbookView xWindow="0" yWindow="460" windowWidth="31740" windowHeight="21720" firstSheet="2" activeTab="19"/>
  </bookViews>
  <sheets>
    <sheet name="Fig1A" sheetId="9" r:id="rId1"/>
    <sheet name="Fig1B" sheetId="3" r:id="rId2"/>
    <sheet name="Fig1E" sheetId="27" r:id="rId3"/>
    <sheet name="Fig1F" sheetId="28" r:id="rId4"/>
    <sheet name="Fig2A" sheetId="10" r:id="rId5"/>
    <sheet name="Fig2B" sheetId="5" r:id="rId6"/>
    <sheet name="Fig2C" sheetId="11" r:id="rId7"/>
    <sheet name="Fig3B" sheetId="12" r:id="rId8"/>
    <sheet name="Fig3C" sheetId="13" r:id="rId9"/>
    <sheet name="Fig3D" sheetId="14" r:id="rId10"/>
    <sheet name="Fig3E" sheetId="15" r:id="rId11"/>
    <sheet name="Fig4" sheetId="26" r:id="rId12"/>
    <sheet name="Fig6A" sheetId="17" r:id="rId13"/>
    <sheet name="Fig6B" sheetId="18" r:id="rId14"/>
    <sheet name="Fig7A" sheetId="19" r:id="rId15"/>
    <sheet name="Fig7B" sheetId="20" r:id="rId16"/>
    <sheet name="Fig7C" sheetId="21" r:id="rId17"/>
    <sheet name="Fig8A" sheetId="22" r:id="rId18"/>
    <sheet name="Fig8B" sheetId="24" r:id="rId19"/>
    <sheet name="Fig8C" sheetId="23" r:id="rId20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28" l="1"/>
  <c r="G11" i="28"/>
  <c r="G12" i="28"/>
  <c r="F11" i="28"/>
  <c r="F12" i="28"/>
  <c r="E11" i="28"/>
  <c r="D11" i="28"/>
  <c r="D12" i="28"/>
  <c r="C11" i="28"/>
  <c r="C12" i="28"/>
  <c r="B11" i="28"/>
  <c r="B12" i="28"/>
  <c r="G10" i="28"/>
  <c r="F10" i="28"/>
  <c r="E10" i="28"/>
  <c r="D10" i="28"/>
  <c r="C10" i="28"/>
  <c r="B10" i="28"/>
  <c r="G17" i="27"/>
  <c r="G18" i="27"/>
  <c r="F17" i="27"/>
  <c r="F18" i="27"/>
  <c r="E17" i="27"/>
  <c r="E18" i="27"/>
  <c r="D17" i="27"/>
  <c r="D18" i="27"/>
  <c r="C17" i="27"/>
  <c r="C18" i="27"/>
  <c r="B17" i="27"/>
  <c r="B18" i="27"/>
  <c r="G16" i="27"/>
  <c r="F16" i="27"/>
  <c r="E16" i="27"/>
  <c r="D16" i="27"/>
  <c r="C16" i="27"/>
  <c r="B16" i="27"/>
  <c r="I16" i="26"/>
  <c r="I17" i="26"/>
  <c r="H16" i="26"/>
  <c r="H17" i="26"/>
  <c r="G16" i="26"/>
  <c r="G17" i="26"/>
  <c r="F16" i="26"/>
  <c r="F17" i="26"/>
  <c r="E16" i="26"/>
  <c r="E17" i="26"/>
  <c r="D16" i="26"/>
  <c r="D17" i="26"/>
  <c r="C16" i="26"/>
  <c r="C17" i="26"/>
  <c r="B16" i="26"/>
  <c r="B17" i="26"/>
  <c r="I15" i="26"/>
  <c r="H15" i="26"/>
  <c r="G15" i="26"/>
  <c r="F15" i="26"/>
  <c r="E15" i="26"/>
  <c r="D15" i="26"/>
  <c r="C15" i="26"/>
  <c r="B15" i="26"/>
  <c r="F13" i="10"/>
  <c r="F12" i="10"/>
  <c r="F11" i="10"/>
  <c r="B10" i="12"/>
  <c r="C10" i="12"/>
  <c r="B11" i="12"/>
  <c r="C11" i="12"/>
  <c r="B12" i="12"/>
  <c r="C12" i="12"/>
  <c r="C21" i="24"/>
  <c r="C22" i="24"/>
  <c r="B21" i="24"/>
  <c r="B22" i="24"/>
  <c r="C20" i="24"/>
  <c r="B20" i="24"/>
  <c r="C9" i="24"/>
  <c r="C10" i="24"/>
  <c r="B9" i="24"/>
  <c r="B10" i="24"/>
  <c r="C8" i="24"/>
  <c r="B8" i="24"/>
  <c r="C21" i="23"/>
  <c r="C22" i="23"/>
  <c r="B21" i="23"/>
  <c r="B22" i="23"/>
  <c r="C20" i="23"/>
  <c r="B20" i="23"/>
  <c r="C9" i="23"/>
  <c r="C10" i="23"/>
  <c r="B9" i="23"/>
  <c r="B10" i="23"/>
  <c r="C8" i="23"/>
  <c r="B8" i="23"/>
  <c r="C21" i="22"/>
  <c r="C22" i="22"/>
  <c r="B21" i="22"/>
  <c r="B22" i="22"/>
  <c r="C20" i="22"/>
  <c r="B20" i="22"/>
  <c r="C9" i="22"/>
  <c r="C10" i="22"/>
  <c r="B9" i="22"/>
  <c r="B10" i="22"/>
  <c r="C8" i="22"/>
  <c r="B8" i="22"/>
  <c r="D21" i="21"/>
  <c r="D22" i="21"/>
  <c r="C21" i="21"/>
  <c r="C22" i="21"/>
  <c r="B21" i="21"/>
  <c r="B22" i="21"/>
  <c r="D20" i="21"/>
  <c r="C20" i="21"/>
  <c r="B20" i="21"/>
  <c r="D9" i="21"/>
  <c r="D10" i="21"/>
  <c r="C9" i="21"/>
  <c r="C10" i="21"/>
  <c r="B9" i="21"/>
  <c r="B10" i="21"/>
  <c r="D8" i="21"/>
  <c r="C8" i="21"/>
  <c r="B8" i="21"/>
  <c r="D21" i="20"/>
  <c r="D22" i="20"/>
  <c r="C21" i="20"/>
  <c r="C22" i="20"/>
  <c r="B21" i="20"/>
  <c r="B22" i="20"/>
  <c r="D20" i="20"/>
  <c r="C20" i="20"/>
  <c r="B20" i="20"/>
  <c r="D9" i="20"/>
  <c r="D10" i="20"/>
  <c r="C9" i="20"/>
  <c r="C10" i="20"/>
  <c r="B9" i="20"/>
  <c r="B10" i="20"/>
  <c r="D8" i="20"/>
  <c r="C8" i="20"/>
  <c r="B8" i="20"/>
  <c r="D21" i="19"/>
  <c r="D22" i="19"/>
  <c r="C21" i="19"/>
  <c r="C22" i="19"/>
  <c r="B21" i="19"/>
  <c r="B22" i="19"/>
  <c r="D20" i="19"/>
  <c r="C20" i="19"/>
  <c r="B20" i="19"/>
  <c r="B9" i="19"/>
  <c r="B10" i="19"/>
  <c r="B8" i="19"/>
  <c r="C8" i="19"/>
  <c r="D9" i="19"/>
  <c r="D10" i="19"/>
  <c r="C9" i="19"/>
  <c r="C10" i="19"/>
  <c r="D8" i="19"/>
  <c r="I16" i="18"/>
  <c r="I17" i="18"/>
  <c r="H16" i="18"/>
  <c r="H17" i="18"/>
  <c r="G16" i="18"/>
  <c r="G17" i="18"/>
  <c r="F16" i="18"/>
  <c r="F17" i="18"/>
  <c r="E16" i="18"/>
  <c r="E17" i="18"/>
  <c r="D16" i="18"/>
  <c r="D17" i="18"/>
  <c r="C16" i="18"/>
  <c r="C17" i="18"/>
  <c r="B16" i="18"/>
  <c r="B17" i="18"/>
  <c r="I15" i="18"/>
  <c r="H15" i="18"/>
  <c r="G15" i="18"/>
  <c r="F15" i="18"/>
  <c r="E15" i="18"/>
  <c r="D15" i="18"/>
  <c r="C15" i="18"/>
  <c r="B15" i="18"/>
  <c r="I16" i="17"/>
  <c r="I17" i="17"/>
  <c r="I15" i="17"/>
  <c r="H16" i="17"/>
  <c r="H17" i="17"/>
  <c r="H15" i="17"/>
  <c r="G16" i="17"/>
  <c r="G17" i="17"/>
  <c r="G15" i="17"/>
  <c r="B15" i="17"/>
  <c r="F16" i="17"/>
  <c r="F17" i="17"/>
  <c r="E16" i="17"/>
  <c r="E17" i="17"/>
  <c r="D16" i="17"/>
  <c r="D17" i="17"/>
  <c r="C16" i="17"/>
  <c r="C17" i="17"/>
  <c r="B16" i="17"/>
  <c r="B17" i="17"/>
  <c r="F15" i="17"/>
  <c r="E15" i="17"/>
  <c r="D15" i="17"/>
  <c r="C15" i="17"/>
  <c r="C11" i="15"/>
  <c r="C12" i="15"/>
  <c r="B11" i="15"/>
  <c r="B12" i="15"/>
  <c r="C10" i="15"/>
  <c r="B10" i="15"/>
  <c r="C11" i="14"/>
  <c r="C12" i="14"/>
  <c r="B11" i="14"/>
  <c r="B12" i="14"/>
  <c r="C10" i="14"/>
  <c r="B10" i="14"/>
  <c r="C11" i="13"/>
  <c r="C12" i="13"/>
  <c r="B11" i="13"/>
  <c r="B12" i="13"/>
  <c r="C10" i="13"/>
  <c r="B10" i="13"/>
  <c r="D19" i="11"/>
  <c r="D20" i="11"/>
  <c r="C19" i="11"/>
  <c r="C20" i="11"/>
  <c r="D18" i="11"/>
  <c r="C18" i="11"/>
  <c r="B19" i="11"/>
  <c r="B20" i="11"/>
  <c r="B18" i="11"/>
  <c r="G12" i="10"/>
  <c r="G13" i="10"/>
  <c r="E12" i="10"/>
  <c r="E13" i="10"/>
  <c r="D12" i="10"/>
  <c r="D13" i="10"/>
  <c r="C12" i="10"/>
  <c r="C13" i="10"/>
  <c r="B12" i="10"/>
  <c r="B13" i="10"/>
  <c r="G11" i="10"/>
  <c r="E11" i="10"/>
  <c r="D11" i="10"/>
  <c r="C11" i="10"/>
  <c r="B11" i="10"/>
  <c r="E12" i="5"/>
  <c r="E13" i="5"/>
  <c r="E11" i="5"/>
  <c r="G12" i="5"/>
  <c r="G13" i="5"/>
  <c r="F12" i="5"/>
  <c r="F13" i="5"/>
  <c r="D12" i="5"/>
  <c r="D13" i="5"/>
  <c r="C12" i="5"/>
  <c r="C13" i="5"/>
  <c r="B12" i="5"/>
  <c r="B13" i="5"/>
  <c r="G11" i="5"/>
  <c r="F11" i="5"/>
  <c r="D11" i="5"/>
  <c r="C11" i="5"/>
  <c r="B11" i="5"/>
  <c r="G17" i="9"/>
  <c r="G18" i="9"/>
  <c r="F17" i="9"/>
  <c r="F18" i="9"/>
  <c r="E17" i="9"/>
  <c r="E18" i="9"/>
  <c r="D17" i="9"/>
  <c r="D18" i="9"/>
  <c r="C17" i="9"/>
  <c r="C18" i="9"/>
  <c r="B17" i="9"/>
  <c r="B18" i="9"/>
  <c r="G16" i="9"/>
  <c r="F16" i="9"/>
  <c r="E16" i="9"/>
  <c r="D16" i="9"/>
  <c r="C16" i="9"/>
  <c r="B16" i="9"/>
  <c r="G11" i="3"/>
  <c r="G12" i="3"/>
  <c r="F11" i="3"/>
  <c r="F12" i="3"/>
  <c r="E11" i="3"/>
  <c r="E12" i="3"/>
  <c r="D11" i="3"/>
  <c r="D12" i="3"/>
  <c r="C11" i="3"/>
  <c r="C12" i="3"/>
  <c r="B11" i="3"/>
  <c r="B12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<sst xmlns="http://schemas.openxmlformats.org/spreadsheetml/2006/main" count="205" uniqueCount="71">
  <si>
    <t>mean</t>
  </si>
  <si>
    <t>SD</t>
  </si>
  <si>
    <t>SEM</t>
  </si>
  <si>
    <t>WT-Sham</t>
    <phoneticPr fontId="2"/>
  </si>
  <si>
    <t>CXCR1KO-24H</t>
    <phoneticPr fontId="2"/>
  </si>
  <si>
    <t>Comparing exosome particles in WT vs CXCR1KO</t>
    <phoneticPr fontId="2"/>
  </si>
  <si>
    <t>WT-24H</t>
    <phoneticPr fontId="2"/>
  </si>
  <si>
    <t>WT-96H</t>
    <phoneticPr fontId="2"/>
  </si>
  <si>
    <t>CXCR1KO-Sham</t>
    <phoneticPr fontId="2"/>
  </si>
  <si>
    <t>CXCR1KO-96H</t>
    <phoneticPr fontId="2"/>
  </si>
  <si>
    <t>Comparing exosome particles in WT vs CXCR2KO</t>
    <phoneticPr fontId="2"/>
  </si>
  <si>
    <t>CXCR2KO-Sham</t>
    <phoneticPr fontId="2"/>
  </si>
  <si>
    <t>CXCR2KO-24H</t>
    <phoneticPr fontId="2"/>
  </si>
  <si>
    <t>CXCR2KO-96H</t>
    <phoneticPr fontId="2"/>
  </si>
  <si>
    <t>Comparing exosome particles in WT vs CXCR1KO</t>
    <phoneticPr fontId="2"/>
  </si>
  <si>
    <t>WT-HEP</t>
    <phoneticPr fontId="2"/>
  </si>
  <si>
    <t>WT-KC</t>
    <phoneticPr fontId="2"/>
  </si>
  <si>
    <t>CXCR1-HEP</t>
    <phoneticPr fontId="2"/>
  </si>
  <si>
    <t>CXCR1-KC</t>
    <phoneticPr fontId="2"/>
  </si>
  <si>
    <t>WT-SEC</t>
    <phoneticPr fontId="2"/>
  </si>
  <si>
    <t>CXCR1-SEC</t>
    <phoneticPr fontId="2"/>
  </si>
  <si>
    <t>Comparing exosome particles in WT vs CXCR2KO</t>
    <phoneticPr fontId="2"/>
  </si>
  <si>
    <t>CXCR2-HEP</t>
    <phoneticPr fontId="2"/>
  </si>
  <si>
    <t>CXCR2-KC</t>
    <phoneticPr fontId="2"/>
  </si>
  <si>
    <t>CXCR2-SEC</t>
    <phoneticPr fontId="2"/>
  </si>
  <si>
    <t>Comparing exosome particles after MIP-2 treatment</t>
    <phoneticPr fontId="2"/>
  </si>
  <si>
    <t>MIP-2 0</t>
    <phoneticPr fontId="2"/>
  </si>
  <si>
    <t>MIP-2 100</t>
    <phoneticPr fontId="2"/>
  </si>
  <si>
    <t>MIP-2 5000</t>
    <phoneticPr fontId="2"/>
  </si>
  <si>
    <t>Comparing ceramide in WT vs CXCR1KO</t>
    <phoneticPr fontId="2"/>
  </si>
  <si>
    <t>WT</t>
    <phoneticPr fontId="2"/>
  </si>
  <si>
    <t>CXCR1KO</t>
    <phoneticPr fontId="2"/>
  </si>
  <si>
    <t>Comparing ceramide in WT vs CXCR2KO</t>
    <phoneticPr fontId="2"/>
  </si>
  <si>
    <t>Comparing Nsm in WT vs CXCR2KO</t>
    <phoneticPr fontId="2"/>
  </si>
  <si>
    <t>Comparing Nsm in WT vs CXCR1KO</t>
    <phoneticPr fontId="2"/>
  </si>
  <si>
    <t>Comparing BruD incorporation ratio in WT vs CXCR1KO</t>
    <phoneticPr fontId="2"/>
  </si>
  <si>
    <t>WT-Exosome 0</t>
    <phoneticPr fontId="2"/>
  </si>
  <si>
    <t>WT-Exosome 1</t>
    <phoneticPr fontId="2"/>
  </si>
  <si>
    <t>WT-Exosome 10</t>
    <phoneticPr fontId="2"/>
  </si>
  <si>
    <t>WT-Exosome 100</t>
    <phoneticPr fontId="2"/>
  </si>
  <si>
    <t>CXCR1KO-Exosome 0</t>
    <phoneticPr fontId="2"/>
  </si>
  <si>
    <t>CXCR1KO-Exosome 1</t>
    <phoneticPr fontId="2"/>
  </si>
  <si>
    <t>CXCR1KO-Exosome 10</t>
    <phoneticPr fontId="2"/>
  </si>
  <si>
    <t>CXCR1KO-Exosome 100</t>
    <phoneticPr fontId="2"/>
  </si>
  <si>
    <t>Comparing BruD incorporation ratio in WT vs CXCR2KO</t>
    <phoneticPr fontId="2"/>
  </si>
  <si>
    <t>CXCR2KO-Exosome 0</t>
    <phoneticPr fontId="2"/>
  </si>
  <si>
    <t>CXCR2KO-Exosome 1</t>
    <phoneticPr fontId="2"/>
  </si>
  <si>
    <t>CXCR2KO-Exosome 10</t>
    <phoneticPr fontId="2"/>
  </si>
  <si>
    <t>CXCR2KO-Exosome 100</t>
    <phoneticPr fontId="2"/>
  </si>
  <si>
    <t>Comparing ceramide in WT exosome vs CXCR1KO exosome</t>
    <phoneticPr fontId="2"/>
  </si>
  <si>
    <t>Control</t>
    <phoneticPr fontId="2"/>
  </si>
  <si>
    <t>Comparing ceramide in WT exosome vs CXCR2KO exosome</t>
    <phoneticPr fontId="2"/>
  </si>
  <si>
    <t>CXCR2KO</t>
    <phoneticPr fontId="2"/>
  </si>
  <si>
    <t>Comparing Nsm in WT exosome vs CXCR1KO exosome</t>
    <phoneticPr fontId="2"/>
  </si>
  <si>
    <t>Comparing Nsm in WT exosome vs CXCR2KO exosome</t>
    <phoneticPr fontId="2"/>
  </si>
  <si>
    <t>Comparing S1P in WT exosome vs CXCR1KO exosome</t>
    <phoneticPr fontId="2"/>
  </si>
  <si>
    <t>Comparing S1P in WT exosome vs CXCR2KO exosome</t>
    <phoneticPr fontId="2"/>
  </si>
  <si>
    <t>Comparing neutral ceramidase in WT exosome vs CXCR1KO exosome</t>
    <phoneticPr fontId="2"/>
  </si>
  <si>
    <t>Comparing neutral ceramidase in WT exosome vs CXCR2KO exosome</t>
    <phoneticPr fontId="2"/>
  </si>
  <si>
    <t>Comparing sphingosinekinase activety in WT exosome vs CXCR1KO exosome</t>
    <phoneticPr fontId="2"/>
  </si>
  <si>
    <t>Comparing sphingosinekinase activety in WT exosome vs CXCR2KO exosome</t>
    <phoneticPr fontId="2"/>
  </si>
  <si>
    <t>CXCR2KO</t>
    <phoneticPr fontId="2"/>
  </si>
  <si>
    <t>WT-GW4869 0</t>
    <phoneticPr fontId="2"/>
  </si>
  <si>
    <t>WT-GW4869 0.1</t>
    <phoneticPr fontId="2"/>
  </si>
  <si>
    <t>WTGW4869 1</t>
    <phoneticPr fontId="2"/>
  </si>
  <si>
    <t>WT-GW4869 10</t>
    <phoneticPr fontId="2"/>
  </si>
  <si>
    <t>CXCR1KO-GW4869 0</t>
    <phoneticPr fontId="2"/>
  </si>
  <si>
    <t>CXCR1KO-GW4869 0.1</t>
    <phoneticPr fontId="2"/>
  </si>
  <si>
    <t>CXCR1KO-GW4869 1</t>
    <phoneticPr fontId="2"/>
  </si>
  <si>
    <t>CXCR1KO-GW4869 10</t>
    <phoneticPr fontId="2"/>
  </si>
  <si>
    <t>Comparing ALT in WT vs CXCR1KO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</si>
</sst>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15" sqref="K15"/>
    </sheetView>
  </sheetViews>
  <sheetFormatPr baseColWidth="10" defaultColWidth="8.83203125" defaultRowHeight="15" x14ac:dyDescent="0.2"/>
  <cols>
    <col min="2" max="7" width="15.6640625" customWidth="1"/>
  </cols>
  <sheetData>
    <row r="1" spans="1:7" x14ac:dyDescent="0.2">
      <c r="A1" s="4" t="s">
        <v>5</v>
      </c>
      <c r="B1" s="4"/>
      <c r="C1" s="4"/>
      <c r="D1" s="4"/>
    </row>
    <row r="2" spans="1:7" x14ac:dyDescent="0.2">
      <c r="B2" s="1" t="s">
        <v>3</v>
      </c>
      <c r="C2" s="1" t="s">
        <v>6</v>
      </c>
      <c r="D2" s="1" t="s">
        <v>7</v>
      </c>
      <c r="E2" s="1" t="s">
        <v>8</v>
      </c>
      <c r="F2" s="1" t="s">
        <v>4</v>
      </c>
      <c r="G2" s="1" t="s">
        <v>9</v>
      </c>
    </row>
    <row r="3" spans="1:7" x14ac:dyDescent="0.2">
      <c r="B3">
        <v>410750000</v>
      </c>
      <c r="C3">
        <v>400750000</v>
      </c>
      <c r="D3">
        <v>343250000</v>
      </c>
      <c r="E3">
        <v>231618508.50099999</v>
      </c>
      <c r="F3">
        <v>378346821.153</v>
      </c>
      <c r="G3">
        <v>248816091.28</v>
      </c>
    </row>
    <row r="4" spans="1:7" x14ac:dyDescent="0.2">
      <c r="B4">
        <v>330750000</v>
      </c>
      <c r="C4">
        <v>335750000</v>
      </c>
      <c r="D4">
        <v>288250000</v>
      </c>
      <c r="E4">
        <v>196125624.89199999</v>
      </c>
      <c r="F4">
        <v>301872463.68599999</v>
      </c>
      <c r="G4">
        <v>176366699.99599999</v>
      </c>
    </row>
    <row r="5" spans="1:7" x14ac:dyDescent="0.2">
      <c r="B5">
        <v>223250000</v>
      </c>
      <c r="C5">
        <v>540750000</v>
      </c>
      <c r="D5">
        <v>570750000</v>
      </c>
      <c r="E5">
        <v>110498699.8207</v>
      </c>
      <c r="F5">
        <v>320979483.78560001</v>
      </c>
      <c r="G5">
        <v>281932495.03640002</v>
      </c>
    </row>
    <row r="6" spans="1:7" x14ac:dyDescent="0.2">
      <c r="B6">
        <v>250750000</v>
      </c>
      <c r="C6">
        <v>535750000</v>
      </c>
      <c r="D6">
        <v>248250000</v>
      </c>
      <c r="E6">
        <v>136965454.26879999</v>
      </c>
      <c r="F6">
        <v>453342157.51160002</v>
      </c>
      <c r="G6">
        <v>254798146.9226</v>
      </c>
    </row>
    <row r="7" spans="1:7" x14ac:dyDescent="0.2">
      <c r="B7">
        <v>393250000</v>
      </c>
      <c r="C7">
        <v>398250000</v>
      </c>
      <c r="D7">
        <v>233250000</v>
      </c>
      <c r="F7">
        <v>271343481.1383</v>
      </c>
    </row>
    <row r="8" spans="1:7" x14ac:dyDescent="0.2">
      <c r="B8">
        <v>329596632.46219999</v>
      </c>
      <c r="C8">
        <v>531381694.82660002</v>
      </c>
      <c r="D8">
        <v>283250000</v>
      </c>
    </row>
    <row r="9" spans="1:7" x14ac:dyDescent="0.2">
      <c r="B9">
        <v>312338699.49680001</v>
      </c>
      <c r="C9">
        <v>493679748.96390003</v>
      </c>
      <c r="D9">
        <v>343250000</v>
      </c>
    </row>
    <row r="10" spans="1:7" x14ac:dyDescent="0.2">
      <c r="C10">
        <v>785737076.07060003</v>
      </c>
    </row>
    <row r="11" spans="1:7" x14ac:dyDescent="0.2">
      <c r="C11">
        <v>500848428.81059998</v>
      </c>
    </row>
    <row r="12" spans="1:7" x14ac:dyDescent="0.2">
      <c r="C12">
        <v>513327241.8786</v>
      </c>
    </row>
    <row r="13" spans="1:7" x14ac:dyDescent="0.2">
      <c r="C13">
        <v>455446789.7791</v>
      </c>
    </row>
    <row r="16" spans="1:7" x14ac:dyDescent="0.2">
      <c r="A16" s="1" t="s">
        <v>0</v>
      </c>
      <c r="B16">
        <f t="shared" ref="B16:G16" si="0">AVERAGE(B3:B13)</f>
        <v>321526475.99414289</v>
      </c>
      <c r="C16">
        <f t="shared" si="0"/>
        <v>499242816.39358193</v>
      </c>
      <c r="D16">
        <f t="shared" si="0"/>
        <v>330035714.28571427</v>
      </c>
      <c r="E16">
        <f t="shared" si="0"/>
        <v>168802071.87062502</v>
      </c>
      <c r="F16">
        <f t="shared" si="0"/>
        <v>345176881.45489997</v>
      </c>
      <c r="G16">
        <f t="shared" si="0"/>
        <v>240478358.30875003</v>
      </c>
    </row>
    <row r="17" spans="1:7" x14ac:dyDescent="0.2">
      <c r="A17" s="1" t="s">
        <v>1</v>
      </c>
      <c r="B17">
        <f t="shared" ref="B17:G17" si="1">_xlfn.STDEV.P(B3:B13)</f>
        <v>63253788.680757992</v>
      </c>
      <c r="C17">
        <f t="shared" si="1"/>
        <v>110760906.55760886</v>
      </c>
      <c r="D17">
        <f t="shared" si="1"/>
        <v>105751682.57454318</v>
      </c>
      <c r="E17">
        <f t="shared" si="1"/>
        <v>47710938.665484667</v>
      </c>
      <c r="F17">
        <f t="shared" si="1"/>
        <v>64361680.36740315</v>
      </c>
      <c r="G17">
        <f t="shared" si="1"/>
        <v>39061887.820773125</v>
      </c>
    </row>
    <row r="18" spans="1:7" x14ac:dyDescent="0.2">
      <c r="A18" s="1" t="s">
        <v>2</v>
      </c>
      <c r="B18">
        <f t="shared" ref="B18:G18" si="2">B17/SQRT(COUNT(B3:B13))</f>
        <v>23907684.904559717</v>
      </c>
      <c r="C18">
        <f t="shared" si="2"/>
        <v>33395669.862836681</v>
      </c>
      <c r="D18">
        <f t="shared" si="2"/>
        <v>39970378.974126287</v>
      </c>
      <c r="E18">
        <f t="shared" si="2"/>
        <v>23855469.332742333</v>
      </c>
      <c r="F18">
        <f t="shared" si="2"/>
        <v>28783418.489525415</v>
      </c>
      <c r="G18">
        <f t="shared" si="2"/>
        <v>19530943.910386562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7" sqref="C7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5" t="s">
        <v>32</v>
      </c>
      <c r="B1" s="5"/>
      <c r="C1" s="5"/>
    </row>
    <row r="2" spans="1:3" x14ac:dyDescent="0.2">
      <c r="B2" s="1" t="s">
        <v>30</v>
      </c>
      <c r="C2" s="1" t="s">
        <v>61</v>
      </c>
    </row>
    <row r="3" spans="1:3" x14ac:dyDescent="0.2">
      <c r="B3">
        <v>5</v>
      </c>
      <c r="C3">
        <v>24</v>
      </c>
    </row>
    <row r="4" spans="1:3" x14ac:dyDescent="0.2">
      <c r="B4">
        <v>8.6</v>
      </c>
      <c r="C4">
        <v>35</v>
      </c>
    </row>
    <row r="5" spans="1:3" x14ac:dyDescent="0.2">
      <c r="B5">
        <v>7.5</v>
      </c>
      <c r="C5">
        <v>22</v>
      </c>
    </row>
    <row r="6" spans="1:3" x14ac:dyDescent="0.2">
      <c r="B6">
        <v>6.3</v>
      </c>
      <c r="C6">
        <v>33</v>
      </c>
    </row>
    <row r="10" spans="1:3" x14ac:dyDescent="0.2">
      <c r="A10" s="1" t="s">
        <v>0</v>
      </c>
      <c r="B10">
        <f>AVERAGE(B3:B7)</f>
        <v>6.8500000000000005</v>
      </c>
      <c r="C10">
        <f>AVERAGE(C3:C7)</f>
        <v>28.5</v>
      </c>
    </row>
    <row r="11" spans="1:3" x14ac:dyDescent="0.2">
      <c r="A11" s="1" t="s">
        <v>1</v>
      </c>
      <c r="B11">
        <f>_xlfn.STDEV.P(B3:B7)</f>
        <v>1.3425721582097507</v>
      </c>
      <c r="C11">
        <f>_xlfn.STDEV.P(C3:C7)</f>
        <v>5.5901699437494745</v>
      </c>
    </row>
    <row r="12" spans="1:3" x14ac:dyDescent="0.2">
      <c r="A12" s="1" t="s">
        <v>2</v>
      </c>
      <c r="B12">
        <f>B11/SQRT(COUNT(B3:B7))</f>
        <v>0.67128607910487537</v>
      </c>
      <c r="C12">
        <f>C11/SQRT(COUNT(C3:C7))</f>
        <v>2.7950849718747373</v>
      </c>
    </row>
  </sheetData>
  <mergeCells count="1">
    <mergeCell ref="A1:C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7" sqref="C7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5" t="s">
        <v>33</v>
      </c>
      <c r="B1" s="5"/>
      <c r="C1" s="5"/>
    </row>
    <row r="2" spans="1:3" x14ac:dyDescent="0.2">
      <c r="B2" s="1" t="s">
        <v>30</v>
      </c>
      <c r="C2" s="1" t="s">
        <v>61</v>
      </c>
    </row>
    <row r="3" spans="1:3" x14ac:dyDescent="0.2">
      <c r="B3">
        <v>0.2</v>
      </c>
      <c r="C3">
        <v>0.53</v>
      </c>
    </row>
    <row r="4" spans="1:3" x14ac:dyDescent="0.2">
      <c r="B4">
        <v>0.186</v>
      </c>
      <c r="C4">
        <v>0.51</v>
      </c>
    </row>
    <row r="5" spans="1:3" x14ac:dyDescent="0.2">
      <c r="B5">
        <v>0.17599999999999999</v>
      </c>
      <c r="C5">
        <v>0.78</v>
      </c>
    </row>
    <row r="6" spans="1:3" x14ac:dyDescent="0.2">
      <c r="B6">
        <v>0.20200000000000001</v>
      </c>
      <c r="C6">
        <v>0.69</v>
      </c>
    </row>
    <row r="10" spans="1:3" x14ac:dyDescent="0.2">
      <c r="A10" s="1" t="s">
        <v>0</v>
      </c>
      <c r="B10">
        <f>AVERAGE(B3:B7)</f>
        <v>0.191</v>
      </c>
      <c r="C10">
        <f>AVERAGE(C3:C7)</f>
        <v>0.62749999999999995</v>
      </c>
    </row>
    <row r="11" spans="1:3" x14ac:dyDescent="0.2">
      <c r="A11" s="1" t="s">
        <v>1</v>
      </c>
      <c r="B11">
        <f>_xlfn.STDEV.P(B3:B7)</f>
        <v>1.0630145812734658E-2</v>
      </c>
      <c r="C11">
        <f>_xlfn.STDEV.P(C3:C7)</f>
        <v>0.11233320969330515</v>
      </c>
    </row>
    <row r="12" spans="1:3" x14ac:dyDescent="0.2">
      <c r="A12" s="1" t="s">
        <v>2</v>
      </c>
      <c r="B12">
        <f>B11/SQRT(COUNT(B3:B7))</f>
        <v>5.315072906367329E-3</v>
      </c>
      <c r="C12">
        <f>C11/SQRT(COUNT(C3:C7))</f>
        <v>5.6166604846652576E-2</v>
      </c>
    </row>
  </sheetData>
  <mergeCells count="1">
    <mergeCell ref="A1:C1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1" sqref="I11"/>
    </sheetView>
  </sheetViews>
  <sheetFormatPr baseColWidth="10" defaultColWidth="8.83203125" defaultRowHeight="15" x14ac:dyDescent="0.2"/>
  <cols>
    <col min="2" max="9" width="25.6640625" customWidth="1"/>
  </cols>
  <sheetData>
    <row r="1" spans="1:9" x14ac:dyDescent="0.2">
      <c r="A1" s="4" t="s">
        <v>10</v>
      </c>
      <c r="B1" s="4"/>
      <c r="C1" s="4"/>
      <c r="D1" s="4"/>
    </row>
    <row r="2" spans="1:9" x14ac:dyDescent="0.2">
      <c r="B2" s="1" t="s">
        <v>62</v>
      </c>
      <c r="C2" s="1" t="s">
        <v>63</v>
      </c>
      <c r="D2" s="1" t="s">
        <v>64</v>
      </c>
      <c r="E2" s="1" t="s">
        <v>65</v>
      </c>
      <c r="F2" s="1" t="s">
        <v>66</v>
      </c>
      <c r="G2" s="1" t="s">
        <v>67</v>
      </c>
      <c r="H2" s="1" t="s">
        <v>68</v>
      </c>
      <c r="I2" s="1" t="s">
        <v>69</v>
      </c>
    </row>
    <row r="3" spans="1:9" x14ac:dyDescent="0.2">
      <c r="B3">
        <v>1357428794</v>
      </c>
      <c r="C3">
        <v>1721947807</v>
      </c>
      <c r="D3">
        <v>593316774</v>
      </c>
      <c r="E3">
        <v>352809384</v>
      </c>
      <c r="F3">
        <v>314046729</v>
      </c>
      <c r="G3">
        <v>617740269</v>
      </c>
      <c r="H3">
        <v>450938893</v>
      </c>
      <c r="I3">
        <v>104682243</v>
      </c>
    </row>
    <row r="4" spans="1:9" x14ac:dyDescent="0.2">
      <c r="B4">
        <v>1714431951</v>
      </c>
      <c r="C4">
        <v>2067677180</v>
      </c>
      <c r="D4">
        <v>920256507</v>
      </c>
      <c r="E4">
        <v>330261816</v>
      </c>
      <c r="F4">
        <v>523411215</v>
      </c>
      <c r="G4">
        <v>415277909</v>
      </c>
      <c r="H4">
        <v>354309130</v>
      </c>
      <c r="I4">
        <v>309445311</v>
      </c>
    </row>
    <row r="5" spans="1:9" x14ac:dyDescent="0.2">
      <c r="B5">
        <v>1426324140</v>
      </c>
      <c r="C5">
        <v>903972153</v>
      </c>
      <c r="D5">
        <v>442999655</v>
      </c>
      <c r="E5">
        <v>425441517</v>
      </c>
      <c r="F5">
        <v>476246688</v>
      </c>
      <c r="G5">
        <v>193259525</v>
      </c>
      <c r="H5">
        <v>269182910</v>
      </c>
      <c r="I5">
        <v>178304919</v>
      </c>
    </row>
    <row r="6" spans="1:9" x14ac:dyDescent="0.2">
      <c r="B6">
        <v>878919300</v>
      </c>
      <c r="C6">
        <v>786223743</v>
      </c>
      <c r="D6">
        <v>366588453</v>
      </c>
      <c r="E6">
        <v>382872808</v>
      </c>
      <c r="F6">
        <v>385368696</v>
      </c>
      <c r="G6">
        <v>170252439</v>
      </c>
      <c r="H6">
        <v>226619801</v>
      </c>
      <c r="I6">
        <v>176004210</v>
      </c>
    </row>
    <row r="7" spans="1:9" x14ac:dyDescent="0.2">
      <c r="B7">
        <v>955330502</v>
      </c>
      <c r="C7">
        <v>855119089</v>
      </c>
      <c r="D7">
        <v>405420376</v>
      </c>
      <c r="E7">
        <v>345293528</v>
      </c>
      <c r="F7">
        <v>279536099</v>
      </c>
      <c r="I7">
        <v>184056691</v>
      </c>
    </row>
    <row r="8" spans="1:9" x14ac:dyDescent="0.2">
      <c r="B8">
        <v>1044268130</v>
      </c>
      <c r="C8">
        <v>788729028</v>
      </c>
      <c r="D8">
        <v>677243832</v>
      </c>
      <c r="E8">
        <v>391641306</v>
      </c>
    </row>
    <row r="9" spans="1:9" x14ac:dyDescent="0.2">
      <c r="C9">
        <v>836329449</v>
      </c>
    </row>
    <row r="10" spans="1:9" x14ac:dyDescent="0.2">
      <c r="C10">
        <v>659706835</v>
      </c>
    </row>
    <row r="15" spans="1:9" x14ac:dyDescent="0.2">
      <c r="A15" s="1" t="s">
        <v>0</v>
      </c>
      <c r="B15">
        <f>AVERAGE(B3:B13)</f>
        <v>1229450469.5</v>
      </c>
      <c r="C15">
        <f t="shared" ref="C15:I15" si="0">AVERAGE(C3:C13)</f>
        <v>1077463160.5</v>
      </c>
      <c r="D15">
        <f t="shared" si="0"/>
        <v>567637599.5</v>
      </c>
      <c r="E15">
        <f t="shared" si="0"/>
        <v>371386726.5</v>
      </c>
      <c r="F15">
        <f t="shared" si="0"/>
        <v>395721885.39999998</v>
      </c>
      <c r="G15">
        <f t="shared" si="0"/>
        <v>349132535.5</v>
      </c>
      <c r="H15">
        <f t="shared" si="0"/>
        <v>325262683.5</v>
      </c>
      <c r="I15">
        <f t="shared" si="0"/>
        <v>190498674.80000001</v>
      </c>
    </row>
    <row r="16" spans="1:9" x14ac:dyDescent="0.2">
      <c r="A16" s="1" t="s">
        <v>1</v>
      </c>
      <c r="B16">
        <f t="shared" ref="B16:I16" si="1">_xlfn.STDEV.P(B3:B13)</f>
        <v>295141516.14432824</v>
      </c>
      <c r="C16">
        <f t="shared" si="1"/>
        <v>484287349.06257272</v>
      </c>
      <c r="D16">
        <f t="shared" si="1"/>
        <v>191173064.80863163</v>
      </c>
      <c r="E16">
        <f t="shared" si="1"/>
        <v>32097064.665638484</v>
      </c>
      <c r="F16">
        <f t="shared" si="1"/>
        <v>92807290.007379755</v>
      </c>
      <c r="G16">
        <f t="shared" si="1"/>
        <v>182222260.75430793</v>
      </c>
      <c r="H16">
        <f t="shared" si="1"/>
        <v>85897562.468741477</v>
      </c>
      <c r="I16">
        <f t="shared" si="1"/>
        <v>66201266.718707323</v>
      </c>
    </row>
    <row r="17" spans="1:9" x14ac:dyDescent="0.2">
      <c r="A17" s="1" t="s">
        <v>2</v>
      </c>
      <c r="B17">
        <f t="shared" ref="B17:I17" si="2">B16/SQRT(COUNT(B3:B13))</f>
        <v>120491019.41083464</v>
      </c>
      <c r="C17">
        <f t="shared" si="2"/>
        <v>171221434.28250086</v>
      </c>
      <c r="D17">
        <f t="shared" si="2"/>
        <v>78046076.890861169</v>
      </c>
      <c r="E17">
        <f t="shared" si="2"/>
        <v>13103571.778654976</v>
      </c>
      <c r="F17">
        <f t="shared" si="2"/>
        <v>41504681.852807619</v>
      </c>
      <c r="G17">
        <f t="shared" si="2"/>
        <v>91111130.377153963</v>
      </c>
      <c r="H17">
        <f t="shared" si="2"/>
        <v>42948781.234370738</v>
      </c>
      <c r="I17">
        <f t="shared" si="2"/>
        <v>29606106.515924804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D1" workbookViewId="0">
      <selection activeCell="F19" sqref="F19"/>
    </sheetView>
  </sheetViews>
  <sheetFormatPr baseColWidth="10" defaultColWidth="8.83203125" defaultRowHeight="15" x14ac:dyDescent="0.2"/>
  <cols>
    <col min="2" max="9" width="25.6640625" customWidth="1"/>
  </cols>
  <sheetData>
    <row r="1" spans="1:9" x14ac:dyDescent="0.2">
      <c r="A1" s="4" t="s">
        <v>35</v>
      </c>
      <c r="B1" s="4"/>
      <c r="C1" s="4"/>
      <c r="D1" s="4"/>
    </row>
    <row r="2" spans="1:9" x14ac:dyDescent="0.2"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</row>
    <row r="3" spans="1:9" x14ac:dyDescent="0.2">
      <c r="B3">
        <v>0.8054</v>
      </c>
      <c r="C3">
        <v>1.1301000000000001</v>
      </c>
      <c r="D3">
        <v>1.2356</v>
      </c>
      <c r="E3">
        <v>1.9188000000000001</v>
      </c>
      <c r="F3">
        <v>1.0916999999999999</v>
      </c>
      <c r="G3">
        <v>1.1718999999999999</v>
      </c>
      <c r="H3">
        <v>0.97289999999999999</v>
      </c>
      <c r="I3">
        <v>1.0353000000000001</v>
      </c>
    </row>
    <row r="4" spans="1:9" x14ac:dyDescent="0.2">
      <c r="B4">
        <v>0.85719999999999996</v>
      </c>
      <c r="C4">
        <v>1.167</v>
      </c>
      <c r="D4">
        <v>1.3109999999999999</v>
      </c>
      <c r="E4">
        <v>1.9439</v>
      </c>
      <c r="F4">
        <v>1.0931999999999999</v>
      </c>
      <c r="G4">
        <v>1.1051</v>
      </c>
      <c r="H4">
        <v>1.0634999999999999</v>
      </c>
      <c r="I4">
        <v>1.0842000000000001</v>
      </c>
    </row>
    <row r="5" spans="1:9" x14ac:dyDescent="0.2">
      <c r="B5">
        <v>0.86560000000000004</v>
      </c>
      <c r="C5">
        <v>1.1618999999999999</v>
      </c>
      <c r="D5">
        <v>1.3713</v>
      </c>
      <c r="E5">
        <v>1.9505999999999999</v>
      </c>
      <c r="F5">
        <v>1.0620000000000001</v>
      </c>
      <c r="G5">
        <v>1.0976999999999999</v>
      </c>
      <c r="H5">
        <v>1.0308999999999999</v>
      </c>
      <c r="I5">
        <v>0.99670000000000003</v>
      </c>
    </row>
    <row r="6" spans="1:9" x14ac:dyDescent="0.2">
      <c r="B6">
        <v>0.99790000000000001</v>
      </c>
      <c r="C6">
        <v>1.1185</v>
      </c>
      <c r="D6">
        <v>1.3444</v>
      </c>
      <c r="E6">
        <v>1.9974000000000001</v>
      </c>
      <c r="F6">
        <v>0.98319999999999996</v>
      </c>
      <c r="G6">
        <v>0.94910000000000005</v>
      </c>
      <c r="H6">
        <v>1.1659999999999999</v>
      </c>
      <c r="I6">
        <v>1.0694999999999999</v>
      </c>
    </row>
    <row r="7" spans="1:9" x14ac:dyDescent="0.2">
      <c r="B7">
        <v>1.0229999999999999</v>
      </c>
      <c r="C7">
        <v>1.2323</v>
      </c>
      <c r="D7">
        <v>1.3795999999999999</v>
      </c>
      <c r="E7">
        <v>2.0142000000000002</v>
      </c>
      <c r="F7">
        <v>0.87639999999999996</v>
      </c>
      <c r="G7">
        <v>0.80359999999999998</v>
      </c>
      <c r="H7">
        <v>1.111</v>
      </c>
      <c r="I7">
        <v>1.0931999999999999</v>
      </c>
    </row>
    <row r="8" spans="1:9" x14ac:dyDescent="0.2">
      <c r="B8">
        <v>1.1084000000000001</v>
      </c>
      <c r="C8">
        <v>1.2959000000000001</v>
      </c>
      <c r="D8">
        <v>1.4281999999999999</v>
      </c>
      <c r="E8">
        <v>2.0242</v>
      </c>
      <c r="F8">
        <v>0.94320000000000004</v>
      </c>
      <c r="G8">
        <v>0.8125</v>
      </c>
      <c r="H8">
        <v>1.1853</v>
      </c>
      <c r="I8">
        <v>1.1585000000000001</v>
      </c>
    </row>
    <row r="9" spans="1:9" x14ac:dyDescent="0.2">
      <c r="B9">
        <v>1.1636</v>
      </c>
      <c r="C9">
        <v>1.2104999999999999</v>
      </c>
      <c r="D9">
        <v>1.2725</v>
      </c>
      <c r="E9">
        <v>2.0308999999999999</v>
      </c>
      <c r="F9">
        <v>0.87490000000000001</v>
      </c>
      <c r="G9">
        <v>0.7278</v>
      </c>
      <c r="H9">
        <v>1.2254</v>
      </c>
      <c r="I9">
        <v>1.1154999999999999</v>
      </c>
    </row>
    <row r="10" spans="1:9" x14ac:dyDescent="0.2">
      <c r="B10">
        <v>1.1702999999999999</v>
      </c>
      <c r="C10">
        <v>1.3126</v>
      </c>
      <c r="D10">
        <v>1.5855999999999999</v>
      </c>
      <c r="E10">
        <v>2.0745</v>
      </c>
      <c r="F10">
        <v>1.0752999999999999</v>
      </c>
      <c r="G10">
        <v>0.96989999999999998</v>
      </c>
      <c r="H10">
        <v>1.0664</v>
      </c>
      <c r="I10">
        <v>1.2313000000000001</v>
      </c>
    </row>
    <row r="15" spans="1:9" x14ac:dyDescent="0.2">
      <c r="A15" s="1" t="s">
        <v>0</v>
      </c>
      <c r="B15">
        <f>AVERAGE(B3:B13)</f>
        <v>0.99892500000000006</v>
      </c>
      <c r="C15">
        <f t="shared" ref="C15:F15" si="0">AVERAGE(C3:C13)</f>
        <v>1.2036</v>
      </c>
      <c r="D15">
        <f t="shared" si="0"/>
        <v>1.366025</v>
      </c>
      <c r="E15">
        <f t="shared" si="0"/>
        <v>1.9943124999999999</v>
      </c>
      <c r="F15">
        <f t="shared" si="0"/>
        <v>0.99998750000000003</v>
      </c>
      <c r="G15">
        <f t="shared" ref="G15:I15" si="1">AVERAGE(G3:G13)</f>
        <v>0.9547000000000001</v>
      </c>
      <c r="H15">
        <f t="shared" si="1"/>
        <v>1.1026749999999998</v>
      </c>
      <c r="I15">
        <f t="shared" si="1"/>
        <v>1.098025</v>
      </c>
    </row>
    <row r="16" spans="1:9" x14ac:dyDescent="0.2">
      <c r="A16" s="1" t="s">
        <v>1</v>
      </c>
      <c r="B16">
        <f t="shared" ref="B16:F16" si="2">_xlfn.STDEV.P(B3:B13)</f>
        <v>0.13433453344170182</v>
      </c>
      <c r="C16">
        <f t="shared" si="2"/>
        <v>6.8002113937729897E-2</v>
      </c>
      <c r="D16">
        <f t="shared" si="2"/>
        <v>0.10096039755765621</v>
      </c>
      <c r="E16">
        <f t="shared" si="2"/>
        <v>4.9016998008344019E-2</v>
      </c>
      <c r="F16">
        <f t="shared" si="2"/>
        <v>8.7353211696823113E-2</v>
      </c>
      <c r="G16">
        <f t="shared" ref="G16:I16" si="3">_xlfn.STDEV.P(G3:G13)</f>
        <v>0.15208675977875222</v>
      </c>
      <c r="H16">
        <f t="shared" si="3"/>
        <v>7.9695855444307795E-2</v>
      </c>
      <c r="I16">
        <f t="shared" si="3"/>
        <v>6.7965151916257793E-2</v>
      </c>
    </row>
    <row r="17" spans="1:9" x14ac:dyDescent="0.2">
      <c r="A17" s="1" t="s">
        <v>2</v>
      </c>
      <c r="B17">
        <f t="shared" ref="B17:I17" si="4">B16/SQRT(COUNT(B3:B13))</f>
        <v>4.7494429772079197E-2</v>
      </c>
      <c r="C17">
        <f t="shared" si="4"/>
        <v>2.404237795019452E-2</v>
      </c>
      <c r="D17">
        <f t="shared" si="4"/>
        <v>3.5694890872154224E-2</v>
      </c>
      <c r="E17">
        <f t="shared" si="4"/>
        <v>1.7330125842553775E-2</v>
      </c>
      <c r="F17">
        <f t="shared" si="4"/>
        <v>3.0884024174623829E-2</v>
      </c>
      <c r="G17">
        <f t="shared" si="4"/>
        <v>5.3770789584122576E-2</v>
      </c>
      <c r="H17">
        <f t="shared" si="4"/>
        <v>2.8176739908566437E-2</v>
      </c>
      <c r="I17">
        <f t="shared" si="4"/>
        <v>2.4029309902179878E-2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D1" workbookViewId="0">
      <selection activeCell="C21" sqref="C21"/>
    </sheetView>
  </sheetViews>
  <sheetFormatPr baseColWidth="10" defaultColWidth="8.83203125" defaultRowHeight="15" x14ac:dyDescent="0.2"/>
  <cols>
    <col min="2" max="9" width="25.6640625" customWidth="1"/>
  </cols>
  <sheetData>
    <row r="1" spans="1:9" x14ac:dyDescent="0.2">
      <c r="A1" s="4" t="s">
        <v>44</v>
      </c>
      <c r="B1" s="4"/>
      <c r="C1" s="4"/>
      <c r="D1" s="4"/>
    </row>
    <row r="2" spans="1:9" x14ac:dyDescent="0.2">
      <c r="B2" s="1" t="s">
        <v>36</v>
      </c>
      <c r="C2" s="1" t="s">
        <v>37</v>
      </c>
      <c r="D2" s="1" t="s">
        <v>38</v>
      </c>
      <c r="E2" s="1" t="s">
        <v>39</v>
      </c>
      <c r="F2" s="1" t="s">
        <v>45</v>
      </c>
      <c r="G2" s="1" t="s">
        <v>46</v>
      </c>
      <c r="H2" s="1" t="s">
        <v>47</v>
      </c>
      <c r="I2" s="1" t="s">
        <v>48</v>
      </c>
    </row>
    <row r="3" spans="1:9" x14ac:dyDescent="0.2">
      <c r="B3">
        <v>1.1016999999999999</v>
      </c>
      <c r="C3">
        <v>1.5576000000000001</v>
      </c>
      <c r="D3">
        <v>1.7126999999999999</v>
      </c>
      <c r="E3">
        <v>1.8362000000000001</v>
      </c>
      <c r="F3">
        <v>1.1817</v>
      </c>
      <c r="G3">
        <v>1.1557999999999999</v>
      </c>
      <c r="H3">
        <v>1.9363999999999999</v>
      </c>
      <c r="I3">
        <v>2.6652</v>
      </c>
    </row>
    <row r="4" spans="1:9" x14ac:dyDescent="0.2">
      <c r="B4">
        <v>1.0764</v>
      </c>
      <c r="C4">
        <v>1.4214</v>
      </c>
      <c r="D4">
        <v>1.5259</v>
      </c>
      <c r="E4">
        <v>1.7602</v>
      </c>
      <c r="F4">
        <v>1.2204999999999999</v>
      </c>
      <c r="G4">
        <v>1.1342000000000001</v>
      </c>
      <c r="H4">
        <v>1.6173</v>
      </c>
      <c r="I4">
        <v>2.1562999999999999</v>
      </c>
    </row>
    <row r="5" spans="1:9" x14ac:dyDescent="0.2">
      <c r="B5">
        <v>0.86739999999999995</v>
      </c>
      <c r="C5">
        <v>1.4278</v>
      </c>
      <c r="D5">
        <v>1.4943</v>
      </c>
      <c r="E5">
        <v>1.6209</v>
      </c>
      <c r="F5">
        <v>1.2851999999999999</v>
      </c>
      <c r="G5">
        <v>1.0739000000000001</v>
      </c>
      <c r="H5">
        <v>1.4318</v>
      </c>
      <c r="I5">
        <v>2.0571000000000002</v>
      </c>
    </row>
    <row r="6" spans="1:9" x14ac:dyDescent="0.2">
      <c r="B6">
        <v>1.0479000000000001</v>
      </c>
      <c r="C6">
        <v>1.2789999999999999</v>
      </c>
      <c r="D6">
        <v>1.6841999999999999</v>
      </c>
      <c r="E6">
        <v>1.8108</v>
      </c>
      <c r="F6">
        <v>0.93149999999999999</v>
      </c>
      <c r="G6">
        <v>0.8367</v>
      </c>
      <c r="H6">
        <v>1.4964999999999999</v>
      </c>
      <c r="I6">
        <v>2.1736</v>
      </c>
    </row>
    <row r="7" spans="1:9" x14ac:dyDescent="0.2">
      <c r="B7">
        <v>1.0194000000000001</v>
      </c>
      <c r="C7">
        <v>1.3328</v>
      </c>
      <c r="D7">
        <v>1.6715</v>
      </c>
      <c r="E7">
        <v>1.7982</v>
      </c>
      <c r="F7">
        <v>0.83230000000000004</v>
      </c>
      <c r="G7">
        <v>0.78490000000000004</v>
      </c>
      <c r="H7">
        <v>1.4534</v>
      </c>
      <c r="I7">
        <v>2.2511999999999999</v>
      </c>
    </row>
    <row r="8" spans="1:9" x14ac:dyDescent="0.2">
      <c r="B8">
        <v>0.94969999999999999</v>
      </c>
      <c r="C8">
        <v>1.2695000000000001</v>
      </c>
      <c r="D8">
        <v>1.4689000000000001</v>
      </c>
      <c r="E8">
        <v>1.7569999999999999</v>
      </c>
      <c r="F8">
        <v>0.81940000000000002</v>
      </c>
      <c r="G8">
        <v>0.63829999999999998</v>
      </c>
      <c r="H8">
        <v>1.5266999999999999</v>
      </c>
      <c r="I8">
        <v>2.0312999999999999</v>
      </c>
    </row>
    <row r="9" spans="1:9" x14ac:dyDescent="0.2">
      <c r="B9">
        <v>0.95609999999999995</v>
      </c>
      <c r="C9">
        <v>1.4403999999999999</v>
      </c>
      <c r="D9">
        <v>1.7475000000000001</v>
      </c>
      <c r="E9">
        <v>1.9279999999999999</v>
      </c>
      <c r="F9">
        <v>0.84960000000000002</v>
      </c>
      <c r="G9">
        <v>0.63400000000000001</v>
      </c>
      <c r="H9">
        <v>1.4662999999999999</v>
      </c>
      <c r="I9">
        <v>2.0011000000000001</v>
      </c>
    </row>
    <row r="10" spans="1:9" x14ac:dyDescent="0.2">
      <c r="B10">
        <v>0.98140000000000005</v>
      </c>
      <c r="C10">
        <v>1.3486</v>
      </c>
      <c r="D10">
        <v>1.7506999999999999</v>
      </c>
      <c r="E10">
        <v>1.9216</v>
      </c>
      <c r="F10">
        <v>0.87980000000000003</v>
      </c>
      <c r="G10">
        <v>0.61670000000000003</v>
      </c>
      <c r="H10">
        <v>1.6733</v>
      </c>
      <c r="I10">
        <v>2.234</v>
      </c>
    </row>
    <row r="15" spans="1:9" x14ac:dyDescent="0.2">
      <c r="A15" s="1" t="s">
        <v>0</v>
      </c>
      <c r="B15">
        <f>AVERAGE(B3:B13)</f>
        <v>1</v>
      </c>
      <c r="C15">
        <f t="shared" ref="C15:I15" si="0">AVERAGE(C3:C13)</f>
        <v>1.3846375</v>
      </c>
      <c r="D15">
        <f t="shared" si="0"/>
        <v>1.6319625</v>
      </c>
      <c r="E15">
        <f t="shared" si="0"/>
        <v>1.8041124999999998</v>
      </c>
      <c r="F15">
        <f t="shared" si="0"/>
        <v>0.99999999999999989</v>
      </c>
      <c r="G15">
        <f t="shared" si="0"/>
        <v>0.85931250000000003</v>
      </c>
      <c r="H15">
        <f t="shared" si="0"/>
        <v>1.5752124999999999</v>
      </c>
      <c r="I15">
        <f t="shared" si="0"/>
        <v>2.1962250000000001</v>
      </c>
    </row>
    <row r="16" spans="1:9" x14ac:dyDescent="0.2">
      <c r="A16" s="1" t="s">
        <v>1</v>
      </c>
      <c r="B16">
        <f t="shared" ref="B16:I16" si="1">_xlfn.STDEV.P(B3:B13)</f>
        <v>7.1795403752608011E-2</v>
      </c>
      <c r="C16">
        <f t="shared" si="1"/>
        <v>8.9890015261707479E-2</v>
      </c>
      <c r="D16">
        <f t="shared" si="1"/>
        <v>0.10899978139312937</v>
      </c>
      <c r="E16">
        <f t="shared" si="1"/>
        <v>9.2178786028836363E-2</v>
      </c>
      <c r="F16">
        <f t="shared" si="1"/>
        <v>0.18216554284496325</v>
      </c>
      <c r="G16">
        <f t="shared" si="1"/>
        <v>0.21622829045652181</v>
      </c>
      <c r="H16">
        <f t="shared" si="1"/>
        <v>0.15718834592217706</v>
      </c>
      <c r="I16">
        <f t="shared" si="1"/>
        <v>0.19720624831632488</v>
      </c>
    </row>
    <row r="17" spans="1:9" x14ac:dyDescent="0.2">
      <c r="A17" s="1" t="s">
        <v>2</v>
      </c>
      <c r="B17">
        <f t="shared" ref="B17:I17" si="2">B16/SQRT(COUNT(B3:B13))</f>
        <v>2.538350842574761E-2</v>
      </c>
      <c r="C17">
        <f t="shared" si="2"/>
        <v>3.1780919676257804E-2</v>
      </c>
      <c r="D17">
        <f t="shared" si="2"/>
        <v>3.8537242285466518E-2</v>
      </c>
      <c r="E17">
        <f t="shared" si="2"/>
        <v>3.2590122341266986E-2</v>
      </c>
      <c r="F17">
        <f t="shared" si="2"/>
        <v>6.440524532210104E-2</v>
      </c>
      <c r="G17">
        <f t="shared" si="2"/>
        <v>7.6448245233090503E-2</v>
      </c>
      <c r="H17">
        <f t="shared" si="2"/>
        <v>5.5574472662534097E-2</v>
      </c>
      <c r="I17">
        <f t="shared" si="2"/>
        <v>6.9722937738415744E-2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5" sqref="H15"/>
    </sheetView>
  </sheetViews>
  <sheetFormatPr baseColWidth="10" defaultColWidth="8.83203125" defaultRowHeight="15" x14ac:dyDescent="0.2"/>
  <cols>
    <col min="2" max="4" width="15.6640625" customWidth="1"/>
  </cols>
  <sheetData>
    <row r="1" spans="1:4" x14ac:dyDescent="0.2">
      <c r="A1" s="5" t="s">
        <v>49</v>
      </c>
      <c r="B1" s="5"/>
      <c r="C1" s="5"/>
      <c r="D1" s="5"/>
    </row>
    <row r="2" spans="1:4" x14ac:dyDescent="0.2">
      <c r="B2" s="2" t="s">
        <v>50</v>
      </c>
      <c r="C2" s="1" t="s">
        <v>30</v>
      </c>
      <c r="D2" s="1" t="s">
        <v>31</v>
      </c>
    </row>
    <row r="3" spans="1:4" x14ac:dyDescent="0.2">
      <c r="B3">
        <v>2.0499999999999998</v>
      </c>
      <c r="C3">
        <v>2.15</v>
      </c>
      <c r="D3">
        <v>1.49</v>
      </c>
    </row>
    <row r="4" spans="1:4" x14ac:dyDescent="0.2">
      <c r="B4">
        <v>2.11</v>
      </c>
      <c r="C4">
        <v>1.94</v>
      </c>
      <c r="D4">
        <v>1.71</v>
      </c>
    </row>
    <row r="5" spans="1:4" x14ac:dyDescent="0.2">
      <c r="B5">
        <v>1.91</v>
      </c>
      <c r="C5">
        <v>2.21</v>
      </c>
      <c r="D5">
        <v>2.02</v>
      </c>
    </row>
    <row r="6" spans="1:4" x14ac:dyDescent="0.2">
      <c r="B6">
        <v>2.0099999999999998</v>
      </c>
      <c r="C6">
        <v>1.95</v>
      </c>
      <c r="D6">
        <v>1.79</v>
      </c>
    </row>
    <row r="8" spans="1:4" x14ac:dyDescent="0.2">
      <c r="A8" s="1" t="s">
        <v>0</v>
      </c>
      <c r="B8">
        <f>AVERAGE(B3:B7)</f>
        <v>2.02</v>
      </c>
      <c r="C8">
        <f>AVERAGE(C3:C7)</f>
        <v>2.0625</v>
      </c>
      <c r="D8">
        <f>AVERAGE(D3:D7)</f>
        <v>1.7525000000000002</v>
      </c>
    </row>
    <row r="9" spans="1:4" x14ac:dyDescent="0.2">
      <c r="A9" s="1" t="s">
        <v>1</v>
      </c>
      <c r="B9">
        <f>_xlfn.STDEV.P(B3:B7)</f>
        <v>7.2801098892805172E-2</v>
      </c>
      <c r="C9">
        <f>_xlfn.STDEV.P(C3:C7)</f>
        <v>0.11945187315400289</v>
      </c>
      <c r="D9">
        <f>_xlfn.STDEV.P(D3:D7)</f>
        <v>0.18952242611363732</v>
      </c>
    </row>
    <row r="10" spans="1:4" x14ac:dyDescent="0.2">
      <c r="A10" s="1" t="s">
        <v>2</v>
      </c>
      <c r="B10">
        <f>B9/SQRT(COUNT(B3:B7))</f>
        <v>3.6400549446402586E-2</v>
      </c>
      <c r="C10">
        <f>C9/SQRT(COUNT(C3:C7))</f>
        <v>5.9725936577001447E-2</v>
      </c>
      <c r="D10">
        <f>D9/SQRT(COUNT(D3:D7))</f>
        <v>9.4761213056818658E-2</v>
      </c>
    </row>
    <row r="13" spans="1:4" x14ac:dyDescent="0.2">
      <c r="A13" s="5" t="s">
        <v>51</v>
      </c>
      <c r="B13" s="5"/>
      <c r="C13" s="5"/>
      <c r="D13" s="5"/>
    </row>
    <row r="14" spans="1:4" x14ac:dyDescent="0.2">
      <c r="B14" s="2" t="s">
        <v>50</v>
      </c>
      <c r="C14" s="1" t="s">
        <v>30</v>
      </c>
      <c r="D14" s="1" t="s">
        <v>52</v>
      </c>
    </row>
    <row r="15" spans="1:4" x14ac:dyDescent="0.2">
      <c r="B15">
        <v>1.48</v>
      </c>
      <c r="C15">
        <v>0.91</v>
      </c>
      <c r="D15">
        <v>1.78</v>
      </c>
    </row>
    <row r="16" spans="1:4" x14ac:dyDescent="0.2">
      <c r="B16">
        <v>1.36</v>
      </c>
      <c r="C16">
        <v>1.78</v>
      </c>
      <c r="D16">
        <v>1.28</v>
      </c>
    </row>
    <row r="17" spans="1:4" x14ac:dyDescent="0.2">
      <c r="B17">
        <v>1.91</v>
      </c>
      <c r="C17">
        <v>1.26</v>
      </c>
      <c r="D17">
        <v>1.38</v>
      </c>
    </row>
    <row r="18" spans="1:4" x14ac:dyDescent="0.2">
      <c r="B18">
        <v>1.38</v>
      </c>
      <c r="C18">
        <v>1.37</v>
      </c>
      <c r="D18">
        <v>1.1599999999999999</v>
      </c>
    </row>
    <row r="20" spans="1:4" x14ac:dyDescent="0.2">
      <c r="A20" s="1" t="s">
        <v>0</v>
      </c>
      <c r="B20">
        <f>AVERAGE(B15:B19)</f>
        <v>1.5325</v>
      </c>
      <c r="C20">
        <f>AVERAGE(C15:C19)</f>
        <v>1.33</v>
      </c>
      <c r="D20">
        <f>AVERAGE(D15:D19)</f>
        <v>1.4</v>
      </c>
    </row>
    <row r="21" spans="1:4" x14ac:dyDescent="0.2">
      <c r="A21" s="1" t="s">
        <v>1</v>
      </c>
      <c r="B21">
        <f>_xlfn.STDEV.P(B15:B19)</f>
        <v>0.22264040513797068</v>
      </c>
      <c r="C21">
        <f>_xlfn.STDEV.P(C15:C19)</f>
        <v>0.31040296390337502</v>
      </c>
      <c r="D21">
        <f>_xlfn.STDEV.P(D15:D19)</f>
        <v>0.23280893453645637</v>
      </c>
    </row>
    <row r="22" spans="1:4" x14ac:dyDescent="0.2">
      <c r="A22" s="1" t="s">
        <v>2</v>
      </c>
      <c r="B22">
        <f>B21/SQRT(COUNT(B15:B19))</f>
        <v>0.11132020256898534</v>
      </c>
      <c r="C22">
        <f>C21/SQRT(COUNT(C15:C19))</f>
        <v>0.15520148195168751</v>
      </c>
      <c r="D22">
        <f>D21/SQRT(COUNT(D15:D19))</f>
        <v>0.11640446726822819</v>
      </c>
    </row>
  </sheetData>
  <mergeCells count="2">
    <mergeCell ref="A1:D1"/>
    <mergeCell ref="A13:D13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ColWidth="8.83203125" defaultRowHeight="15" x14ac:dyDescent="0.2"/>
  <cols>
    <col min="2" max="4" width="15.6640625" customWidth="1"/>
  </cols>
  <sheetData>
    <row r="1" spans="1:4" x14ac:dyDescent="0.2">
      <c r="A1" s="5" t="s">
        <v>53</v>
      </c>
      <c r="B1" s="5"/>
      <c r="C1" s="5"/>
      <c r="D1" s="5"/>
    </row>
    <row r="2" spans="1:4" x14ac:dyDescent="0.2">
      <c r="B2" s="2" t="s">
        <v>50</v>
      </c>
      <c r="C2" s="1" t="s">
        <v>30</v>
      </c>
      <c r="D2" s="1" t="s">
        <v>31</v>
      </c>
    </row>
    <row r="3" spans="1:4" x14ac:dyDescent="0.2">
      <c r="B3">
        <v>0.36099999999999999</v>
      </c>
      <c r="C3">
        <v>0.14699999999999999</v>
      </c>
      <c r="D3">
        <v>0.317</v>
      </c>
    </row>
    <row r="4" spans="1:4" x14ac:dyDescent="0.2">
      <c r="B4">
        <v>0.32800000000000001</v>
      </c>
      <c r="C4">
        <v>0.33</v>
      </c>
      <c r="D4">
        <v>0.34799999999999998</v>
      </c>
    </row>
    <row r="5" spans="1:4" x14ac:dyDescent="0.2">
      <c r="B5">
        <v>0.30599999999999999</v>
      </c>
      <c r="C5">
        <v>0.28199999999999997</v>
      </c>
      <c r="D5">
        <v>0.40400000000000003</v>
      </c>
    </row>
    <row r="6" spans="1:4" x14ac:dyDescent="0.2">
      <c r="B6">
        <v>0.27900000000000003</v>
      </c>
      <c r="C6">
        <v>0.29499999999999998</v>
      </c>
      <c r="D6">
        <v>0.26600000000000001</v>
      </c>
    </row>
    <row r="8" spans="1:4" x14ac:dyDescent="0.2">
      <c r="A8" s="1" t="s">
        <v>0</v>
      </c>
      <c r="B8">
        <f>AVERAGE(B3:B7)</f>
        <v>0.31850000000000001</v>
      </c>
      <c r="C8">
        <f>AVERAGE(C3:C7)</f>
        <v>0.26349999999999996</v>
      </c>
      <c r="D8">
        <f>AVERAGE(D3:D7)</f>
        <v>0.33374999999999999</v>
      </c>
    </row>
    <row r="9" spans="1:4" x14ac:dyDescent="0.2">
      <c r="A9" s="1" t="s">
        <v>1</v>
      </c>
      <c r="B9">
        <f>_xlfn.STDEV.P(B3:B7)</f>
        <v>3.0054117854297426E-2</v>
      </c>
      <c r="C9">
        <f>_xlfn.STDEV.P(C3:C7)</f>
        <v>6.9514387000102526E-2</v>
      </c>
      <c r="D9">
        <f>_xlfn.STDEV.P(D3:D7)</f>
        <v>5.0021870216936139E-2</v>
      </c>
    </row>
    <row r="10" spans="1:4" x14ac:dyDescent="0.2">
      <c r="A10" s="1" t="s">
        <v>2</v>
      </c>
      <c r="B10">
        <f>B9/SQRT(COUNT(B3:B7))</f>
        <v>1.5027058927148713E-2</v>
      </c>
      <c r="C10">
        <f>C9/SQRT(COUNT(C3:C7))</f>
        <v>3.4757193500051263E-2</v>
      </c>
      <c r="D10">
        <f>D9/SQRT(COUNT(D3:D7))</f>
        <v>2.5010935108468069E-2</v>
      </c>
    </row>
    <row r="13" spans="1:4" x14ac:dyDescent="0.2">
      <c r="A13" s="5" t="s">
        <v>54</v>
      </c>
      <c r="B13" s="5"/>
      <c r="C13" s="5"/>
      <c r="D13" s="5"/>
    </row>
    <row r="14" spans="1:4" x14ac:dyDescent="0.2">
      <c r="B14" s="2" t="s">
        <v>50</v>
      </c>
      <c r="C14" s="1" t="s">
        <v>30</v>
      </c>
      <c r="D14" s="1" t="s">
        <v>52</v>
      </c>
    </row>
    <row r="15" spans="1:4" x14ac:dyDescent="0.2">
      <c r="B15">
        <v>0.28499999999999998</v>
      </c>
      <c r="C15">
        <v>0.187</v>
      </c>
      <c r="D15">
        <v>0.25700000000000001</v>
      </c>
    </row>
    <row r="16" spans="1:4" x14ac:dyDescent="0.2">
      <c r="B16">
        <v>0.25800000000000001</v>
      </c>
      <c r="C16">
        <v>0.17</v>
      </c>
      <c r="D16">
        <v>0.219</v>
      </c>
    </row>
    <row r="17" spans="1:4" x14ac:dyDescent="0.2">
      <c r="B17">
        <v>0.26100000000000001</v>
      </c>
      <c r="C17">
        <v>0.25</v>
      </c>
      <c r="D17">
        <v>0.24199999999999999</v>
      </c>
    </row>
    <row r="18" spans="1:4" x14ac:dyDescent="0.2">
      <c r="B18">
        <v>0.23499999999999999</v>
      </c>
      <c r="C18">
        <v>0.218</v>
      </c>
      <c r="D18">
        <v>0.24299999999999999</v>
      </c>
    </row>
    <row r="20" spans="1:4" x14ac:dyDescent="0.2">
      <c r="A20" s="1" t="s">
        <v>0</v>
      </c>
      <c r="B20">
        <f>AVERAGE(B15:B19)</f>
        <v>0.25974999999999998</v>
      </c>
      <c r="C20">
        <f>AVERAGE(C15:C19)</f>
        <v>0.20624999999999999</v>
      </c>
      <c r="D20">
        <f>AVERAGE(D15:D19)</f>
        <v>0.24024999999999999</v>
      </c>
    </row>
    <row r="21" spans="1:4" x14ac:dyDescent="0.2">
      <c r="A21" s="1" t="s">
        <v>1</v>
      </c>
      <c r="B21">
        <f>_xlfn.STDEV.P(B15:B19)</f>
        <v>1.7711225254058507E-2</v>
      </c>
      <c r="C21">
        <f>_xlfn.STDEV.P(C15:C19)</f>
        <v>3.0564481019641241E-2</v>
      </c>
      <c r="D21">
        <f>_xlfn.STDEV.P(D15:D19)</f>
        <v>1.3626720074911645E-2</v>
      </c>
    </row>
    <row r="22" spans="1:4" x14ac:dyDescent="0.2">
      <c r="A22" s="1" t="s">
        <v>2</v>
      </c>
      <c r="B22">
        <f>B21/SQRT(COUNT(B15:B19))</f>
        <v>8.8556126270292537E-3</v>
      </c>
      <c r="C22">
        <f>C21/SQRT(COUNT(C15:C19))</f>
        <v>1.5282240509820621E-2</v>
      </c>
      <c r="D22">
        <f>D21/SQRT(COUNT(D15:D19))</f>
        <v>6.8133600374558224E-3</v>
      </c>
    </row>
  </sheetData>
  <mergeCells count="2">
    <mergeCell ref="A1:D1"/>
    <mergeCell ref="A13:D13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" sqref="B1:D1048576"/>
    </sheetView>
  </sheetViews>
  <sheetFormatPr baseColWidth="10" defaultColWidth="8.83203125" defaultRowHeight="15" x14ac:dyDescent="0.2"/>
  <cols>
    <col min="2" max="4" width="15.6640625" customWidth="1"/>
  </cols>
  <sheetData>
    <row r="1" spans="1:4" x14ac:dyDescent="0.2">
      <c r="A1" s="5" t="s">
        <v>55</v>
      </c>
      <c r="B1" s="5"/>
      <c r="C1" s="5"/>
      <c r="D1" s="5"/>
    </row>
    <row r="2" spans="1:4" x14ac:dyDescent="0.2">
      <c r="B2" s="2" t="s">
        <v>50</v>
      </c>
      <c r="C2" s="1" t="s">
        <v>30</v>
      </c>
      <c r="D2" s="1" t="s">
        <v>31</v>
      </c>
    </row>
    <row r="3" spans="1:4" x14ac:dyDescent="0.2">
      <c r="B3">
        <v>19</v>
      </c>
      <c r="C3">
        <v>42</v>
      </c>
      <c r="D3">
        <v>25</v>
      </c>
    </row>
    <row r="4" spans="1:4" x14ac:dyDescent="0.2">
      <c r="B4">
        <v>24</v>
      </c>
      <c r="C4">
        <v>29</v>
      </c>
      <c r="D4">
        <v>10</v>
      </c>
    </row>
    <row r="5" spans="1:4" x14ac:dyDescent="0.2">
      <c r="B5">
        <v>15</v>
      </c>
      <c r="C5">
        <v>42</v>
      </c>
      <c r="D5">
        <v>32</v>
      </c>
    </row>
    <row r="6" spans="1:4" x14ac:dyDescent="0.2">
      <c r="B6">
        <v>31</v>
      </c>
      <c r="C6">
        <v>51</v>
      </c>
      <c r="D6">
        <v>36</v>
      </c>
    </row>
    <row r="8" spans="1:4" x14ac:dyDescent="0.2">
      <c r="A8" s="1" t="s">
        <v>0</v>
      </c>
      <c r="B8">
        <f>AVERAGE(B3:B7)</f>
        <v>22.25</v>
      </c>
      <c r="C8">
        <f>AVERAGE(C3:C7)</f>
        <v>41</v>
      </c>
      <c r="D8">
        <f>AVERAGE(D3:D7)</f>
        <v>25.75</v>
      </c>
    </row>
    <row r="9" spans="1:4" x14ac:dyDescent="0.2">
      <c r="A9" s="1" t="s">
        <v>1</v>
      </c>
      <c r="B9">
        <f>_xlfn.STDEV.P(B3:B7)</f>
        <v>5.9739015726742606</v>
      </c>
      <c r="C9">
        <f>_xlfn.STDEV.P(C3:C7)</f>
        <v>7.8421935706790613</v>
      </c>
      <c r="D9">
        <f>_xlfn.STDEV.P(D3:D7)</f>
        <v>9.9089605913032077</v>
      </c>
    </row>
    <row r="10" spans="1:4" x14ac:dyDescent="0.2">
      <c r="A10" s="1" t="s">
        <v>2</v>
      </c>
      <c r="B10">
        <f>B9/SQRT(COUNT(B3:B7))</f>
        <v>2.9869507863371303</v>
      </c>
      <c r="C10">
        <f>C9/SQRT(COUNT(C3:C7))</f>
        <v>3.9210967853395307</v>
      </c>
      <c r="D10">
        <f>D9/SQRT(COUNT(D3:D7))</f>
        <v>4.9544802956516039</v>
      </c>
    </row>
    <row r="13" spans="1:4" x14ac:dyDescent="0.2">
      <c r="A13" s="5" t="s">
        <v>56</v>
      </c>
      <c r="B13" s="5"/>
      <c r="C13" s="5"/>
      <c r="D13" s="5"/>
    </row>
    <row r="14" spans="1:4" x14ac:dyDescent="0.2">
      <c r="B14" s="2" t="s">
        <v>50</v>
      </c>
      <c r="C14" s="1" t="s">
        <v>30</v>
      </c>
      <c r="D14" s="1" t="s">
        <v>52</v>
      </c>
    </row>
    <row r="15" spans="1:4" x14ac:dyDescent="0.2">
      <c r="B15">
        <v>28</v>
      </c>
      <c r="C15">
        <v>54</v>
      </c>
      <c r="D15">
        <v>51</v>
      </c>
    </row>
    <row r="16" spans="1:4" x14ac:dyDescent="0.2">
      <c r="B16">
        <v>43</v>
      </c>
      <c r="C16">
        <v>57</v>
      </c>
      <c r="D16">
        <v>75</v>
      </c>
    </row>
    <row r="17" spans="1:4" x14ac:dyDescent="0.2">
      <c r="B17">
        <v>38</v>
      </c>
      <c r="C17">
        <v>66</v>
      </c>
      <c r="D17">
        <v>66</v>
      </c>
    </row>
    <row r="18" spans="1:4" x14ac:dyDescent="0.2">
      <c r="B18">
        <v>49</v>
      </c>
      <c r="C18">
        <v>60</v>
      </c>
      <c r="D18">
        <v>79</v>
      </c>
    </row>
    <row r="20" spans="1:4" x14ac:dyDescent="0.2">
      <c r="A20" s="1" t="s">
        <v>0</v>
      </c>
      <c r="B20">
        <f>AVERAGE(B15:B19)</f>
        <v>39.5</v>
      </c>
      <c r="C20">
        <f>AVERAGE(C15:C19)</f>
        <v>59.25</v>
      </c>
      <c r="D20">
        <f>AVERAGE(D15:D19)</f>
        <v>67.75</v>
      </c>
    </row>
    <row r="21" spans="1:4" x14ac:dyDescent="0.2">
      <c r="A21" s="1" t="s">
        <v>1</v>
      </c>
      <c r="B21">
        <f>_xlfn.STDEV.P(B15:B19)</f>
        <v>7.6974021591703261</v>
      </c>
      <c r="C21">
        <f>_xlfn.STDEV.P(C15:C19)</f>
        <v>4.4370598373247123</v>
      </c>
      <c r="D21">
        <f>_xlfn.STDEV.P(D15:D19)</f>
        <v>10.755812382149477</v>
      </c>
    </row>
    <row r="22" spans="1:4" x14ac:dyDescent="0.2">
      <c r="A22" s="1" t="s">
        <v>2</v>
      </c>
      <c r="B22">
        <f>B21/SQRT(COUNT(B15:B19))</f>
        <v>3.8487010795851631</v>
      </c>
      <c r="C22">
        <f>C21/SQRT(COUNT(C15:C19))</f>
        <v>2.2185299186623562</v>
      </c>
      <c r="D22">
        <f>D21/SQRT(COUNT(D15:D19))</f>
        <v>5.3779061910747386</v>
      </c>
    </row>
  </sheetData>
  <mergeCells count="2">
    <mergeCell ref="A1:D1"/>
    <mergeCell ref="A13:D13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8" sqref="C18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3" t="s">
        <v>49</v>
      </c>
      <c r="B1" s="3"/>
      <c r="C1" s="3"/>
    </row>
    <row r="2" spans="1:3" x14ac:dyDescent="0.2">
      <c r="B2" s="1" t="s">
        <v>30</v>
      </c>
      <c r="C2" s="1" t="s">
        <v>31</v>
      </c>
    </row>
    <row r="3" spans="1:3" x14ac:dyDescent="0.2">
      <c r="B3">
        <v>1.1200000000000001</v>
      </c>
      <c r="C3">
        <v>2.54</v>
      </c>
    </row>
    <row r="4" spans="1:3" x14ac:dyDescent="0.2">
      <c r="B4">
        <v>1.8</v>
      </c>
      <c r="C4">
        <v>2.78</v>
      </c>
    </row>
    <row r="5" spans="1:3" x14ac:dyDescent="0.2">
      <c r="B5">
        <v>2.81</v>
      </c>
      <c r="C5">
        <v>1.26</v>
      </c>
    </row>
    <row r="8" spans="1:3" x14ac:dyDescent="0.2">
      <c r="A8" s="1" t="s">
        <v>0</v>
      </c>
      <c r="B8">
        <f>AVERAGE(B3:B7)</f>
        <v>1.9100000000000001</v>
      </c>
      <c r="C8">
        <f>AVERAGE(C3:C7)</f>
        <v>2.1933333333333334</v>
      </c>
    </row>
    <row r="9" spans="1:3" x14ac:dyDescent="0.2">
      <c r="A9" s="1" t="s">
        <v>1</v>
      </c>
      <c r="B9">
        <f>_xlfn.STDEV.P(B3:B7)</f>
        <v>0.69431020924847897</v>
      </c>
      <c r="C9">
        <f>_xlfn.STDEV.P(C3:C7)</f>
        <v>0.66719978683716274</v>
      </c>
    </row>
    <row r="10" spans="1:3" x14ac:dyDescent="0.2">
      <c r="A10" s="1" t="s">
        <v>2</v>
      </c>
      <c r="B10">
        <f>B9/SQRT(COUNT(B3:B7))</f>
        <v>0.40086018621071473</v>
      </c>
      <c r="C10">
        <f>C9/SQRT(COUNT(C3:C7))</f>
        <v>0.38520797653369687</v>
      </c>
    </row>
    <row r="13" spans="1:3" x14ac:dyDescent="0.2">
      <c r="A13" s="3" t="s">
        <v>51</v>
      </c>
      <c r="B13" s="3"/>
      <c r="C13" s="3"/>
    </row>
    <row r="14" spans="1:3" x14ac:dyDescent="0.2">
      <c r="B14" s="1" t="s">
        <v>30</v>
      </c>
      <c r="C14" s="1" t="s">
        <v>52</v>
      </c>
    </row>
    <row r="15" spans="1:3" x14ac:dyDescent="0.2">
      <c r="B15">
        <v>2.12</v>
      </c>
      <c r="C15">
        <v>2.33</v>
      </c>
    </row>
    <row r="16" spans="1:3" x14ac:dyDescent="0.2">
      <c r="B16">
        <v>2.38</v>
      </c>
      <c r="C16">
        <v>1.79</v>
      </c>
    </row>
    <row r="17" spans="1:3" x14ac:dyDescent="0.2">
      <c r="B17">
        <v>3.92</v>
      </c>
      <c r="C17">
        <v>3.18</v>
      </c>
    </row>
    <row r="20" spans="1:3" x14ac:dyDescent="0.2">
      <c r="A20" s="1" t="s">
        <v>0</v>
      </c>
      <c r="B20">
        <f>AVERAGE(B15:B19)</f>
        <v>2.8066666666666666</v>
      </c>
      <c r="C20">
        <f>AVERAGE(C15:C19)</f>
        <v>2.4333333333333336</v>
      </c>
    </row>
    <row r="21" spans="1:3" x14ac:dyDescent="0.2">
      <c r="A21" s="1" t="s">
        <v>1</v>
      </c>
      <c r="B21">
        <f>_xlfn.STDEV.P(B15:B19)</f>
        <v>0.7943690717935975</v>
      </c>
      <c r="C21">
        <f>_xlfn.STDEV.P(C15:C19)</f>
        <v>0.57214994149746734</v>
      </c>
    </row>
    <row r="22" spans="1:3" x14ac:dyDescent="0.2">
      <c r="A22" s="1" t="s">
        <v>2</v>
      </c>
      <c r="B22">
        <f>B21/SQRT(COUNT(B15:B19))</f>
        <v>0.45862919743594671</v>
      </c>
      <c r="C22">
        <f>C21/SQRT(COUNT(C15:C19))</f>
        <v>0.33033092274039144</v>
      </c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7" sqref="F7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3" t="s">
        <v>57</v>
      </c>
      <c r="B1" s="3"/>
      <c r="C1" s="3"/>
    </row>
    <row r="2" spans="1:3" x14ac:dyDescent="0.2">
      <c r="B2" s="1" t="s">
        <v>30</v>
      </c>
      <c r="C2" s="1" t="s">
        <v>31</v>
      </c>
    </row>
    <row r="3" spans="1:3" x14ac:dyDescent="0.2">
      <c r="B3">
        <v>0.2</v>
      </c>
      <c r="C3">
        <v>0.13</v>
      </c>
    </row>
    <row r="4" spans="1:3" x14ac:dyDescent="0.2">
      <c r="B4">
        <v>0.24</v>
      </c>
      <c r="C4">
        <v>0.11</v>
      </c>
    </row>
    <row r="5" spans="1:3" x14ac:dyDescent="0.2">
      <c r="B5">
        <v>0.19</v>
      </c>
      <c r="C5">
        <v>0.14000000000000001</v>
      </c>
    </row>
    <row r="8" spans="1:3" x14ac:dyDescent="0.2">
      <c r="A8" s="1" t="s">
        <v>0</v>
      </c>
      <c r="B8">
        <f>AVERAGE(B3:B7)</f>
        <v>0.21</v>
      </c>
      <c r="C8">
        <f>AVERAGE(C3:C7)</f>
        <v>0.12666666666666668</v>
      </c>
    </row>
    <row r="9" spans="1:3" x14ac:dyDescent="0.2">
      <c r="A9" s="1" t="s">
        <v>1</v>
      </c>
      <c r="B9">
        <f>_xlfn.STDEV.P(B3:B7)</f>
        <v>2.1602468994692821E-2</v>
      </c>
      <c r="C9">
        <f>_xlfn.STDEV.P(C3:C7)</f>
        <v>1.2472191289246476E-2</v>
      </c>
    </row>
    <row r="10" spans="1:3" x14ac:dyDescent="0.2">
      <c r="A10" s="1" t="s">
        <v>2</v>
      </c>
      <c r="B10">
        <f>B9/SQRT(COUNT(B3:B7))</f>
        <v>1.2472191289246445E-2</v>
      </c>
      <c r="C10">
        <f>C9/SQRT(COUNT(C3:C7))</f>
        <v>7.2008229982309588E-3</v>
      </c>
    </row>
    <row r="13" spans="1:3" x14ac:dyDescent="0.2">
      <c r="A13" s="3" t="s">
        <v>58</v>
      </c>
      <c r="B13" s="3"/>
      <c r="C13" s="3"/>
    </row>
    <row r="14" spans="1:3" x14ac:dyDescent="0.2">
      <c r="B14" s="1" t="s">
        <v>30</v>
      </c>
      <c r="C14" s="1" t="s">
        <v>52</v>
      </c>
    </row>
    <row r="15" spans="1:3" x14ac:dyDescent="0.2">
      <c r="B15">
        <v>0.39</v>
      </c>
      <c r="C15">
        <v>0.57999999999999996</v>
      </c>
    </row>
    <row r="16" spans="1:3" x14ac:dyDescent="0.2">
      <c r="B16">
        <v>0.28000000000000003</v>
      </c>
      <c r="C16">
        <v>0.51</v>
      </c>
    </row>
    <row r="17" spans="1:3" x14ac:dyDescent="0.2">
      <c r="B17">
        <v>0.22</v>
      </c>
      <c r="C17">
        <v>0.33</v>
      </c>
    </row>
    <row r="20" spans="1:3" x14ac:dyDescent="0.2">
      <c r="A20" s="1" t="s">
        <v>0</v>
      </c>
      <c r="B20">
        <f>AVERAGE(B15:B19)</f>
        <v>0.29666666666666669</v>
      </c>
      <c r="C20">
        <f>AVERAGE(C15:C19)</f>
        <v>0.47333333333333333</v>
      </c>
    </row>
    <row r="21" spans="1:3" x14ac:dyDescent="0.2">
      <c r="A21" s="1" t="s">
        <v>1</v>
      </c>
      <c r="B21">
        <f>_xlfn.STDEV.P(B15:B19)</f>
        <v>7.0395706939809649E-2</v>
      </c>
      <c r="C21">
        <f>_xlfn.STDEV.P(C15:C19)</f>
        <v>0.10530379332620882</v>
      </c>
    </row>
    <row r="22" spans="1:3" x14ac:dyDescent="0.2">
      <c r="A22" s="1" t="s">
        <v>2</v>
      </c>
      <c r="B22">
        <f>B21/SQRT(COUNT(B15:B19))</f>
        <v>4.0642980351493108E-2</v>
      </c>
      <c r="C22">
        <f>C21/SQRT(COUNT(C15:C19))</f>
        <v>6.0797173423575379E-2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D1"/>
    </sheetView>
  </sheetViews>
  <sheetFormatPr baseColWidth="10" defaultColWidth="8.83203125" defaultRowHeight="15" x14ac:dyDescent="0.2"/>
  <cols>
    <col min="2" max="7" width="15.6640625" customWidth="1"/>
  </cols>
  <sheetData>
    <row r="1" spans="1:7" x14ac:dyDescent="0.2">
      <c r="A1" s="4" t="s">
        <v>10</v>
      </c>
      <c r="B1" s="4"/>
      <c r="C1" s="4"/>
      <c r="D1" s="4"/>
    </row>
    <row r="2" spans="1:7" x14ac:dyDescent="0.2">
      <c r="B2" s="1" t="s">
        <v>3</v>
      </c>
      <c r="C2" s="1" t="s">
        <v>6</v>
      </c>
      <c r="D2" s="1" t="s">
        <v>7</v>
      </c>
      <c r="E2" s="1" t="s">
        <v>11</v>
      </c>
      <c r="F2" s="1" t="s">
        <v>12</v>
      </c>
      <c r="G2" s="1" t="s">
        <v>13</v>
      </c>
    </row>
    <row r="3" spans="1:7" x14ac:dyDescent="0.2">
      <c r="B3">
        <v>98806077.076800004</v>
      </c>
      <c r="C3">
        <v>462880976.28689998</v>
      </c>
      <c r="D3">
        <v>84389329.562999994</v>
      </c>
      <c r="E3">
        <v>264031957.66299999</v>
      </c>
      <c r="F3">
        <v>554926297.19599998</v>
      </c>
      <c r="G3">
        <v>317680837.48100001</v>
      </c>
    </row>
    <row r="4" spans="1:7" x14ac:dyDescent="0.2">
      <c r="B4">
        <v>193702574.09</v>
      </c>
      <c r="C4">
        <v>433893758.24299997</v>
      </c>
      <c r="D4">
        <v>129978072.465</v>
      </c>
      <c r="E4">
        <v>199617168.75650001</v>
      </c>
      <c r="F4">
        <v>633632428.01800001</v>
      </c>
      <c r="G4">
        <v>201334365.70199999</v>
      </c>
    </row>
    <row r="5" spans="1:7" x14ac:dyDescent="0.2">
      <c r="B5">
        <v>144568347.20989999</v>
      </c>
      <c r="C5">
        <v>420251362.23400003</v>
      </c>
      <c r="D5">
        <v>155745622.80000001</v>
      </c>
      <c r="E5">
        <v>258733168.48969999</v>
      </c>
      <c r="F5">
        <v>476569971.39999998</v>
      </c>
      <c r="G5">
        <v>192683040.199</v>
      </c>
    </row>
    <row r="6" spans="1:7" x14ac:dyDescent="0.2">
      <c r="B6">
        <v>173952541.71669999</v>
      </c>
      <c r="C6">
        <v>455931474.87300003</v>
      </c>
      <c r="D6">
        <v>189441650.16299999</v>
      </c>
      <c r="E6">
        <v>254397795.52990001</v>
      </c>
      <c r="F6">
        <v>566469863.04999995</v>
      </c>
      <c r="G6">
        <v>362877085.11500001</v>
      </c>
    </row>
    <row r="7" spans="1:7" x14ac:dyDescent="0.2">
      <c r="D7">
        <v>156406329.21900001</v>
      </c>
      <c r="F7">
        <v>610195491.28400004</v>
      </c>
      <c r="G7">
        <v>432581612.30599999</v>
      </c>
    </row>
    <row r="10" spans="1:7" x14ac:dyDescent="0.2">
      <c r="A10" s="1" t="s">
        <v>0</v>
      </c>
      <c r="B10">
        <f t="shared" ref="B10:G10" si="0">AVERAGE(B3:B8)</f>
        <v>152757385.02335</v>
      </c>
      <c r="C10">
        <f t="shared" si="0"/>
        <v>443239392.90922499</v>
      </c>
      <c r="D10">
        <f t="shared" si="0"/>
        <v>143192200.84199998</v>
      </c>
      <c r="E10">
        <f t="shared" si="0"/>
        <v>244195022.60977501</v>
      </c>
      <c r="F10">
        <f t="shared" si="0"/>
        <v>568358810.18959987</v>
      </c>
      <c r="G10">
        <f t="shared" si="0"/>
        <v>301431388.16060001</v>
      </c>
    </row>
    <row r="11" spans="1:7" x14ac:dyDescent="0.2">
      <c r="A11" s="1" t="s">
        <v>1</v>
      </c>
      <c r="B11">
        <f t="shared" ref="B11:G11" si="1">_xlfn.STDEV.P(B3:B8)</f>
        <v>35719557.473507926</v>
      </c>
      <c r="C11">
        <f t="shared" si="1"/>
        <v>17048982.255526084</v>
      </c>
      <c r="D11">
        <f t="shared" si="1"/>
        <v>34938815.13026353</v>
      </c>
      <c r="E11">
        <f t="shared" si="1"/>
        <v>25962199.961460277</v>
      </c>
      <c r="F11">
        <f t="shared" si="1"/>
        <v>54074290.605361</v>
      </c>
      <c r="G11">
        <f t="shared" si="1"/>
        <v>92828461.864098191</v>
      </c>
    </row>
    <row r="12" spans="1:7" x14ac:dyDescent="0.2">
      <c r="A12" s="1" t="s">
        <v>2</v>
      </c>
      <c r="B12">
        <f t="shared" ref="B12:G12" si="2">B11/SQRT(COUNT(B3:B8))</f>
        <v>17859778.736753963</v>
      </c>
      <c r="C12">
        <f t="shared" si="2"/>
        <v>8524491.1277630422</v>
      </c>
      <c r="D12">
        <f t="shared" si="2"/>
        <v>15625113.136913484</v>
      </c>
      <c r="E12">
        <f t="shared" si="2"/>
        <v>12981099.980730139</v>
      </c>
      <c r="F12">
        <f t="shared" si="2"/>
        <v>24182757.925733089</v>
      </c>
      <c r="G12">
        <f t="shared" si="2"/>
        <v>41514150.19497408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G10" sqref="G10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3" t="s">
        <v>59</v>
      </c>
      <c r="B1" s="3"/>
      <c r="C1" s="3"/>
    </row>
    <row r="2" spans="1:3" x14ac:dyDescent="0.2">
      <c r="B2" s="1" t="s">
        <v>30</v>
      </c>
      <c r="C2" s="1" t="s">
        <v>31</v>
      </c>
    </row>
    <row r="3" spans="1:3" x14ac:dyDescent="0.2">
      <c r="B3">
        <v>88</v>
      </c>
      <c r="C3">
        <v>48</v>
      </c>
    </row>
    <row r="4" spans="1:3" x14ac:dyDescent="0.2">
      <c r="B4">
        <v>66.5</v>
      </c>
      <c r="C4">
        <v>39.5</v>
      </c>
    </row>
    <row r="5" spans="1:3" x14ac:dyDescent="0.2">
      <c r="B5">
        <v>59</v>
      </c>
      <c r="C5">
        <v>39.5</v>
      </c>
    </row>
    <row r="8" spans="1:3" x14ac:dyDescent="0.2">
      <c r="A8" s="1" t="s">
        <v>0</v>
      </c>
      <c r="B8">
        <f>AVERAGE(B3:B7)</f>
        <v>71.166666666666671</v>
      </c>
      <c r="C8">
        <f>AVERAGE(C3:C7)</f>
        <v>42.333333333333336</v>
      </c>
    </row>
    <row r="9" spans="1:3" x14ac:dyDescent="0.2">
      <c r="A9" s="1" t="s">
        <v>1</v>
      </c>
      <c r="B9">
        <f>_xlfn.STDEV.P(B3:B7)</f>
        <v>12.290466043057746</v>
      </c>
      <c r="C9">
        <f>_xlfn.STDEV.P(C3:C7)</f>
        <v>4.0069384267237691</v>
      </c>
    </row>
    <row r="10" spans="1:3" x14ac:dyDescent="0.2">
      <c r="A10" s="1" t="s">
        <v>2</v>
      </c>
      <c r="B10">
        <f>B9/SQRT(COUNT(B3:B7))</f>
        <v>7.0959038784253448</v>
      </c>
      <c r="C10">
        <f>C9/SQRT(COUNT(C3:C7))</f>
        <v>2.3134069792952237</v>
      </c>
    </row>
    <row r="13" spans="1:3" x14ac:dyDescent="0.2">
      <c r="A13" s="3" t="s">
        <v>60</v>
      </c>
      <c r="B13" s="3"/>
      <c r="C13" s="3"/>
    </row>
    <row r="14" spans="1:3" x14ac:dyDescent="0.2">
      <c r="B14" s="1" t="s">
        <v>30</v>
      </c>
      <c r="C14" s="1" t="s">
        <v>52</v>
      </c>
    </row>
    <row r="15" spans="1:3" x14ac:dyDescent="0.2">
      <c r="B15">
        <v>97.5</v>
      </c>
      <c r="C15">
        <v>164</v>
      </c>
    </row>
    <row r="16" spans="1:3" x14ac:dyDescent="0.2">
      <c r="B16">
        <v>175.5</v>
      </c>
      <c r="C16">
        <v>343</v>
      </c>
    </row>
    <row r="17" spans="1:3" x14ac:dyDescent="0.2">
      <c r="B17">
        <v>104.5</v>
      </c>
      <c r="C17">
        <v>169</v>
      </c>
    </row>
    <row r="20" spans="1:3" x14ac:dyDescent="0.2">
      <c r="A20" s="1" t="s">
        <v>0</v>
      </c>
      <c r="B20">
        <f>AVERAGE(B15:B19)</f>
        <v>125.83333333333333</v>
      </c>
      <c r="C20">
        <f>AVERAGE(C15:C19)</f>
        <v>225.33333333333334</v>
      </c>
    </row>
    <row r="21" spans="1:3" x14ac:dyDescent="0.2">
      <c r="A21" s="1" t="s">
        <v>1</v>
      </c>
      <c r="B21">
        <f>_xlfn.STDEV.P(B15:B19)</f>
        <v>35.235714205271272</v>
      </c>
      <c r="C21">
        <f>_xlfn.STDEV.P(C15:C19)</f>
        <v>83.227933345054822</v>
      </c>
    </row>
    <row r="22" spans="1:3" x14ac:dyDescent="0.2">
      <c r="A22" s="1" t="s">
        <v>2</v>
      </c>
      <c r="B22">
        <f>B21/SQRT(COUNT(B15:B19))</f>
        <v>20.34334908150209</v>
      </c>
      <c r="C22">
        <f>C21/SQRT(COUNT(C15:C19))</f>
        <v>48.051669720863636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7" sqref="G7"/>
    </sheetView>
  </sheetViews>
  <sheetFormatPr baseColWidth="10" defaultColWidth="8.83203125" defaultRowHeight="15" x14ac:dyDescent="0.2"/>
  <cols>
    <col min="2" max="7" width="15.6640625" customWidth="1"/>
  </cols>
  <sheetData>
    <row r="1" spans="1:7" x14ac:dyDescent="0.2">
      <c r="A1" s="4" t="s">
        <v>70</v>
      </c>
      <c r="B1" s="4"/>
      <c r="C1" s="4"/>
      <c r="D1" s="4"/>
    </row>
    <row r="2" spans="1:7" x14ac:dyDescent="0.2">
      <c r="B2" s="1" t="s">
        <v>3</v>
      </c>
      <c r="C2" s="1" t="s">
        <v>6</v>
      </c>
      <c r="D2" s="1" t="s">
        <v>7</v>
      </c>
      <c r="E2" s="1" t="s">
        <v>8</v>
      </c>
      <c r="F2" s="1" t="s">
        <v>4</v>
      </c>
      <c r="G2" s="1" t="s">
        <v>9</v>
      </c>
    </row>
    <row r="3" spans="1:7" x14ac:dyDescent="0.2">
      <c r="B3">
        <v>5</v>
      </c>
      <c r="C3">
        <v>2599</v>
      </c>
      <c r="D3">
        <v>48</v>
      </c>
      <c r="E3">
        <v>8</v>
      </c>
      <c r="F3">
        <v>2901</v>
      </c>
      <c r="G3">
        <v>65</v>
      </c>
    </row>
    <row r="4" spans="1:7" x14ac:dyDescent="0.2">
      <c r="B4">
        <v>7</v>
      </c>
      <c r="C4">
        <v>3455</v>
      </c>
      <c r="D4">
        <v>31</v>
      </c>
      <c r="E4">
        <v>6</v>
      </c>
      <c r="F4">
        <v>3236</v>
      </c>
      <c r="G4">
        <v>92</v>
      </c>
    </row>
    <row r="5" spans="1:7" x14ac:dyDescent="0.2">
      <c r="B5">
        <v>9</v>
      </c>
      <c r="C5">
        <v>2312</v>
      </c>
      <c r="D5">
        <v>35</v>
      </c>
      <c r="E5">
        <v>7</v>
      </c>
      <c r="F5">
        <v>2422</v>
      </c>
      <c r="G5">
        <v>23</v>
      </c>
    </row>
    <row r="6" spans="1:7" x14ac:dyDescent="0.2">
      <c r="C6">
        <v>2599</v>
      </c>
      <c r="D6">
        <v>24</v>
      </c>
      <c r="F6">
        <v>1697</v>
      </c>
      <c r="G6">
        <v>23</v>
      </c>
    </row>
    <row r="16" spans="1:7" x14ac:dyDescent="0.2">
      <c r="A16" s="1" t="s">
        <v>0</v>
      </c>
      <c r="B16">
        <f t="shared" ref="B16:G16" si="0">AVERAGE(B3:B13)</f>
        <v>7</v>
      </c>
      <c r="C16">
        <f t="shared" si="0"/>
        <v>2741.25</v>
      </c>
      <c r="D16">
        <f t="shared" si="0"/>
        <v>34.5</v>
      </c>
      <c r="E16">
        <f t="shared" si="0"/>
        <v>7</v>
      </c>
      <c r="F16">
        <f t="shared" si="0"/>
        <v>2564</v>
      </c>
      <c r="G16">
        <f t="shared" si="0"/>
        <v>50.75</v>
      </c>
    </row>
    <row r="17" spans="1:7" x14ac:dyDescent="0.2">
      <c r="A17" s="1" t="s">
        <v>1</v>
      </c>
      <c r="B17">
        <f t="shared" ref="B17:G17" si="1">_xlfn.STDEV.P(B3:B13)</f>
        <v>1.6329931618554521</v>
      </c>
      <c r="C17">
        <f t="shared" si="1"/>
        <v>428.41707190540387</v>
      </c>
      <c r="D17">
        <f t="shared" si="1"/>
        <v>8.7321245982864895</v>
      </c>
      <c r="E17">
        <f t="shared" si="1"/>
        <v>0.81649658092772603</v>
      </c>
      <c r="F17">
        <f t="shared" si="1"/>
        <v>578.14487803663883</v>
      </c>
      <c r="G17">
        <f t="shared" si="1"/>
        <v>29.345996319770776</v>
      </c>
    </row>
    <row r="18" spans="1:7" x14ac:dyDescent="0.2">
      <c r="A18" s="1" t="s">
        <v>2</v>
      </c>
      <c r="B18">
        <f t="shared" ref="B18:G18" si="2">B17/SQRT(COUNT(B3:B13))</f>
        <v>0.94280904158206347</v>
      </c>
      <c r="C18">
        <f t="shared" si="2"/>
        <v>214.20853595270194</v>
      </c>
      <c r="D18">
        <f t="shared" si="2"/>
        <v>4.3660622991432447</v>
      </c>
      <c r="E18">
        <f t="shared" si="2"/>
        <v>0.47140452079103173</v>
      </c>
      <c r="F18">
        <f t="shared" si="2"/>
        <v>289.07243901831941</v>
      </c>
      <c r="G18">
        <f t="shared" si="2"/>
        <v>14.672998159885388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9" sqref="F9"/>
    </sheetView>
  </sheetViews>
  <sheetFormatPr baseColWidth="10" defaultColWidth="8.83203125" defaultRowHeight="15" x14ac:dyDescent="0.2"/>
  <cols>
    <col min="2" max="7" width="15.6640625" customWidth="1"/>
  </cols>
  <sheetData>
    <row r="1" spans="1:7" x14ac:dyDescent="0.2">
      <c r="A1" s="4" t="s">
        <v>10</v>
      </c>
      <c r="B1" s="4"/>
      <c r="C1" s="4"/>
      <c r="D1" s="4"/>
    </row>
    <row r="2" spans="1:7" x14ac:dyDescent="0.2">
      <c r="B2" s="1" t="s">
        <v>3</v>
      </c>
      <c r="C2" s="1" t="s">
        <v>6</v>
      </c>
      <c r="D2" s="1" t="s">
        <v>7</v>
      </c>
      <c r="E2" s="1" t="s">
        <v>11</v>
      </c>
      <c r="F2" s="1" t="s">
        <v>12</v>
      </c>
      <c r="G2" s="1" t="s">
        <v>13</v>
      </c>
    </row>
    <row r="3" spans="1:7" x14ac:dyDescent="0.2">
      <c r="B3">
        <v>9</v>
      </c>
      <c r="C3">
        <v>3478</v>
      </c>
      <c r="D3">
        <v>40</v>
      </c>
      <c r="E3">
        <v>8</v>
      </c>
      <c r="F3">
        <v>1425</v>
      </c>
      <c r="G3">
        <v>50</v>
      </c>
    </row>
    <row r="4" spans="1:7" x14ac:dyDescent="0.2">
      <c r="B4">
        <v>7</v>
      </c>
      <c r="C4">
        <v>1943</v>
      </c>
      <c r="D4">
        <v>49</v>
      </c>
      <c r="E4">
        <v>9</v>
      </c>
      <c r="F4">
        <v>1513</v>
      </c>
      <c r="G4">
        <v>50</v>
      </c>
    </row>
    <row r="5" spans="1:7" x14ac:dyDescent="0.2">
      <c r="B5">
        <v>7</v>
      </c>
      <c r="C5">
        <v>3915</v>
      </c>
      <c r="D5">
        <v>33</v>
      </c>
      <c r="E5">
        <v>5</v>
      </c>
      <c r="F5">
        <v>2243</v>
      </c>
      <c r="G5">
        <v>38</v>
      </c>
    </row>
    <row r="6" spans="1:7" x14ac:dyDescent="0.2">
      <c r="C6">
        <v>3961</v>
      </c>
      <c r="D6">
        <v>59</v>
      </c>
      <c r="F6">
        <v>2123</v>
      </c>
      <c r="G6">
        <v>21</v>
      </c>
    </row>
    <row r="10" spans="1:7" x14ac:dyDescent="0.2">
      <c r="A10" s="1" t="s">
        <v>0</v>
      </c>
      <c r="B10">
        <f t="shared" ref="B10:G10" si="0">AVERAGE(B3:B8)</f>
        <v>7.666666666666667</v>
      </c>
      <c r="C10">
        <f t="shared" si="0"/>
        <v>3324.25</v>
      </c>
      <c r="D10">
        <f t="shared" si="0"/>
        <v>45.25</v>
      </c>
      <c r="E10">
        <f t="shared" si="0"/>
        <v>7.333333333333333</v>
      </c>
      <c r="F10">
        <f t="shared" si="0"/>
        <v>1826</v>
      </c>
      <c r="G10">
        <f t="shared" si="0"/>
        <v>39.75</v>
      </c>
    </row>
    <row r="11" spans="1:7" x14ac:dyDescent="0.2">
      <c r="A11" s="1" t="s">
        <v>1</v>
      </c>
      <c r="B11">
        <f t="shared" ref="B11:G11" si="1">_xlfn.STDEV.P(B3:B8)</f>
        <v>0.94280904158206336</v>
      </c>
      <c r="C11">
        <f t="shared" si="1"/>
        <v>819.43986203991813</v>
      </c>
      <c r="D11">
        <f t="shared" si="1"/>
        <v>9.756408150543928</v>
      </c>
      <c r="E11">
        <f t="shared" si="1"/>
        <v>1.699673171197595</v>
      </c>
      <c r="F11">
        <f t="shared" si="1"/>
        <v>360.85592692929401</v>
      </c>
      <c r="G11">
        <f t="shared" si="1"/>
        <v>11.882234638316145</v>
      </c>
    </row>
    <row r="12" spans="1:7" x14ac:dyDescent="0.2">
      <c r="A12" s="1" t="s">
        <v>2</v>
      </c>
      <c r="B12">
        <f t="shared" ref="B12:G12" si="2">B11/SQRT(COUNT(B3:B8))</f>
        <v>0.54433105395181736</v>
      </c>
      <c r="C12">
        <f t="shared" si="2"/>
        <v>409.71993101995906</v>
      </c>
      <c r="D12">
        <f t="shared" si="2"/>
        <v>4.878204075271964</v>
      </c>
      <c r="E12">
        <f t="shared" si="2"/>
        <v>0.98130676292531638</v>
      </c>
      <c r="F12">
        <f t="shared" si="2"/>
        <v>180.42796346464701</v>
      </c>
      <c r="G12">
        <f t="shared" si="2"/>
        <v>5.9411173191580726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9" sqref="I9"/>
    </sheetView>
  </sheetViews>
  <sheetFormatPr baseColWidth="10" defaultColWidth="8.83203125" defaultRowHeight="15" x14ac:dyDescent="0.2"/>
  <cols>
    <col min="2" max="7" width="10.6640625" customWidth="1"/>
  </cols>
  <sheetData>
    <row r="1" spans="1:7" x14ac:dyDescent="0.2">
      <c r="A1" s="5" t="s">
        <v>14</v>
      </c>
      <c r="B1" s="5"/>
      <c r="C1" s="5"/>
      <c r="D1" s="5"/>
      <c r="E1" s="5"/>
      <c r="F1" s="5"/>
    </row>
    <row r="2" spans="1:7" x14ac:dyDescent="0.2">
      <c r="B2" s="1" t="s">
        <v>15</v>
      </c>
      <c r="C2" s="1" t="s">
        <v>16</v>
      </c>
      <c r="D2" s="1" t="s">
        <v>19</v>
      </c>
      <c r="E2" s="1" t="s">
        <v>17</v>
      </c>
      <c r="F2" s="1" t="s">
        <v>18</v>
      </c>
      <c r="G2" s="1" t="s">
        <v>20</v>
      </c>
    </row>
    <row r="3" spans="1:7" x14ac:dyDescent="0.2">
      <c r="B3">
        <v>672061220.19850004</v>
      </c>
      <c r="C3">
        <v>485146008.08099997</v>
      </c>
      <c r="D3">
        <v>131178845.838</v>
      </c>
      <c r="E3">
        <v>287678917.62150002</v>
      </c>
      <c r="F3">
        <v>126192958.06219999</v>
      </c>
      <c r="G3">
        <v>143817081.90200001</v>
      </c>
    </row>
    <row r="4" spans="1:7" x14ac:dyDescent="0.2">
      <c r="B4">
        <v>805841091.50870001</v>
      </c>
      <c r="C4">
        <v>820862437.54030001</v>
      </c>
      <c r="D4">
        <v>113944887.568</v>
      </c>
      <c r="E4">
        <v>511835686.4023</v>
      </c>
      <c r="F4">
        <v>166681957.2942</v>
      </c>
      <c r="G4">
        <v>92115207.093999997</v>
      </c>
    </row>
    <row r="5" spans="1:7" x14ac:dyDescent="0.2">
      <c r="B5">
        <v>631263013.2931</v>
      </c>
      <c r="C5">
        <v>257315359.9393</v>
      </c>
      <c r="D5">
        <v>156455317.96599999</v>
      </c>
      <c r="E5">
        <v>201245737.12650001</v>
      </c>
      <c r="F5">
        <v>197295590.86000001</v>
      </c>
    </row>
    <row r="6" spans="1:7" x14ac:dyDescent="0.2">
      <c r="B6">
        <v>454548573.1024</v>
      </c>
      <c r="C6">
        <v>338276590.5783</v>
      </c>
      <c r="E6">
        <v>330613027.35619998</v>
      </c>
      <c r="F6">
        <v>1085090964.2678001</v>
      </c>
    </row>
    <row r="7" spans="1:7" x14ac:dyDescent="0.2">
      <c r="B7">
        <v>442276404.9666</v>
      </c>
      <c r="F7">
        <v>645637192.11370003</v>
      </c>
    </row>
    <row r="8" spans="1:7" x14ac:dyDescent="0.2">
      <c r="F8">
        <v>740440702.51110005</v>
      </c>
    </row>
    <row r="11" spans="1:7" x14ac:dyDescent="0.2">
      <c r="A11" s="1" t="s">
        <v>0</v>
      </c>
      <c r="B11">
        <f>AVERAGE(B3:B7)</f>
        <v>601198060.61385989</v>
      </c>
      <c r="C11">
        <f>AVERAGE(C3:C7)</f>
        <v>475400099.03472501</v>
      </c>
      <c r="D11">
        <f>AVERAGE(D3:D7)</f>
        <v>133859683.79066665</v>
      </c>
      <c r="E11">
        <f>AVERAGE(E3:E8)</f>
        <v>332843342.126625</v>
      </c>
      <c r="F11">
        <f>AVERAGE(F3:F8)</f>
        <v>493556560.85150003</v>
      </c>
      <c r="G11">
        <f>AVERAGE(G3:G7)</f>
        <v>117966144.498</v>
      </c>
    </row>
    <row r="12" spans="1:7" x14ac:dyDescent="0.2">
      <c r="A12" s="1" t="s">
        <v>1</v>
      </c>
      <c r="B12">
        <f>_xlfn.STDEV.P(B3:B7)</f>
        <v>137525578.47963449</v>
      </c>
      <c r="C12">
        <f>_xlfn.STDEV.P(C3:C7)</f>
        <v>215524372.21031263</v>
      </c>
      <c r="D12">
        <f>_xlfn.STDEV.P(D3:D7)</f>
        <v>17458032.387264214</v>
      </c>
      <c r="E12">
        <f>_xlfn.STDEV.P(E3:E8)</f>
        <v>113358930.49945939</v>
      </c>
      <c r="F12">
        <f>_xlfn.STDEV.P(F3:F8)</f>
        <v>356736792.25225377</v>
      </c>
      <c r="G12">
        <f>_xlfn.STDEV.P(G3:G7)</f>
        <v>25850937.404000074</v>
      </c>
    </row>
    <row r="13" spans="1:7" x14ac:dyDescent="0.2">
      <c r="A13" s="1" t="s">
        <v>2</v>
      </c>
      <c r="B13">
        <f>B12/SQRT(COUNT(B3:B7))</f>
        <v>61503308.425088979</v>
      </c>
      <c r="C13">
        <f>C12/SQRT(COUNT(C3:C7))</f>
        <v>107762186.10515632</v>
      </c>
      <c r="D13">
        <f>D12/SQRT(COUNT(D3:D7))</f>
        <v>10079399.6983082</v>
      </c>
      <c r="E13">
        <f>E12/SQRT(COUNT(E3:E8))</f>
        <v>56679465.249729693</v>
      </c>
      <c r="F13">
        <f>F12/SQRT(COUNT(F3:F8))</f>
        <v>145637185.58254486</v>
      </c>
      <c r="G13">
        <f>G12/SQRT(COUNT(G3:G7))</f>
        <v>18279373.138397414</v>
      </c>
    </row>
  </sheetData>
  <mergeCells count="1">
    <mergeCell ref="A1:F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22" sqref="D22"/>
    </sheetView>
  </sheetViews>
  <sheetFormatPr baseColWidth="10" defaultColWidth="8.83203125" defaultRowHeight="15" x14ac:dyDescent="0.2"/>
  <cols>
    <col min="2" max="7" width="10.6640625" customWidth="1"/>
  </cols>
  <sheetData>
    <row r="1" spans="1:7" x14ac:dyDescent="0.2">
      <c r="A1" s="5" t="s">
        <v>21</v>
      </c>
      <c r="B1" s="5"/>
      <c r="C1" s="5"/>
      <c r="D1" s="5"/>
      <c r="E1" s="5"/>
      <c r="F1" s="5"/>
    </row>
    <row r="2" spans="1:7" x14ac:dyDescent="0.2">
      <c r="B2" s="1" t="s">
        <v>15</v>
      </c>
      <c r="C2" s="1" t="s">
        <v>16</v>
      </c>
      <c r="D2" s="1" t="s">
        <v>19</v>
      </c>
      <c r="E2" s="1" t="s">
        <v>22</v>
      </c>
      <c r="F2" s="1" t="s">
        <v>23</v>
      </c>
      <c r="G2" s="1" t="s">
        <v>24</v>
      </c>
    </row>
    <row r="3" spans="1:7" x14ac:dyDescent="0.2">
      <c r="B3">
        <v>314046729.22299999</v>
      </c>
      <c r="C3">
        <v>165654452.90000001</v>
      </c>
      <c r="D3">
        <v>123136331.979</v>
      </c>
      <c r="E3">
        <v>1357428794.5020001</v>
      </c>
      <c r="F3">
        <v>294438688.18959999</v>
      </c>
      <c r="G3">
        <v>228837942.69800001</v>
      </c>
    </row>
    <row r="4" spans="1:7" x14ac:dyDescent="0.2">
      <c r="B4">
        <v>523411215.19700003</v>
      </c>
      <c r="C4">
        <v>147156003</v>
      </c>
      <c r="D4">
        <v>103604512.60699999</v>
      </c>
      <c r="E4">
        <v>1714431951.3659999</v>
      </c>
      <c r="F4">
        <v>152170938.4567</v>
      </c>
      <c r="G4">
        <v>250667623.17199999</v>
      </c>
    </row>
    <row r="5" spans="1:7" x14ac:dyDescent="0.2">
      <c r="B5">
        <v>476246688.13700002</v>
      </c>
      <c r="C5">
        <v>157316859.30000001</v>
      </c>
      <c r="D5">
        <v>112795957.017</v>
      </c>
      <c r="E5">
        <v>1426324140.5625</v>
      </c>
      <c r="F5">
        <v>136808920.10159999</v>
      </c>
      <c r="G5">
        <v>202412540.01800001</v>
      </c>
    </row>
    <row r="6" spans="1:7" x14ac:dyDescent="0.2">
      <c r="B6">
        <v>385368696.972</v>
      </c>
      <c r="C6">
        <v>662622893</v>
      </c>
      <c r="E6">
        <v>878919300.03750002</v>
      </c>
      <c r="F6">
        <v>454435559.79100001</v>
      </c>
    </row>
    <row r="7" spans="1:7" x14ac:dyDescent="0.2">
      <c r="B7">
        <v>279536099.667</v>
      </c>
      <c r="E7">
        <v>955330502.03250003</v>
      </c>
    </row>
    <row r="8" spans="1:7" x14ac:dyDescent="0.2">
      <c r="E8">
        <v>1044268130.5845</v>
      </c>
    </row>
    <row r="11" spans="1:7" x14ac:dyDescent="0.2">
      <c r="A11" s="1" t="s">
        <v>0</v>
      </c>
      <c r="B11">
        <f>AVERAGE(B3:B7)</f>
        <v>395721885.83920008</v>
      </c>
      <c r="C11">
        <f>AVERAGE(C3:C7)</f>
        <v>283187552.05000001</v>
      </c>
      <c r="D11">
        <f>AVERAGE(D3:D7)</f>
        <v>113178933.86766666</v>
      </c>
      <c r="E11">
        <f>AVERAGE(E3:E8)</f>
        <v>1229450469.8475001</v>
      </c>
      <c r="F11">
        <f>AVERAGE(F3:F7)</f>
        <v>259463526.634725</v>
      </c>
      <c r="G11">
        <f>AVERAGE(G3:G7)</f>
        <v>227306035.296</v>
      </c>
    </row>
    <row r="12" spans="1:7" x14ac:dyDescent="0.2">
      <c r="A12" s="1" t="s">
        <v>1</v>
      </c>
      <c r="B12">
        <f>_xlfn.STDEV.P(B3:B7)</f>
        <v>92807289.857421547</v>
      </c>
      <c r="C12">
        <f>_xlfn.STDEV.P(C3:C7)</f>
        <v>219165018.30125281</v>
      </c>
      <c r="D12">
        <f>_xlfn.STDEV.P(D3:D7)</f>
        <v>7978429.0620070742</v>
      </c>
      <c r="E12">
        <f>_xlfn.STDEV.P(E3:E8)</f>
        <v>295141516.26980233</v>
      </c>
      <c r="F12">
        <f>_xlfn.STDEV.P(F3:F7)</f>
        <v>128250933.35003085</v>
      </c>
      <c r="G12">
        <f>_xlfn.STDEV.P(G3:G7)</f>
        <v>19729813.612332817</v>
      </c>
    </row>
    <row r="13" spans="1:7" x14ac:dyDescent="0.2">
      <c r="A13" s="1" t="s">
        <v>2</v>
      </c>
      <c r="B13">
        <f>B12/SQRT(COUNT(B3:B7))</f>
        <v>41504681.785744265</v>
      </c>
      <c r="C13">
        <f>C12/SQRT(COUNT(C3:C7))</f>
        <v>109582509.15062641</v>
      </c>
      <c r="D13">
        <f>D12/SQRT(COUNT(D3:D7))</f>
        <v>4606348.1666601179</v>
      </c>
      <c r="E13">
        <f>E12/SQRT(COUNT(E3:E8))</f>
        <v>120491019.46205923</v>
      </c>
      <c r="F13">
        <f>F12/SQRT(COUNT(F3:F7))</f>
        <v>64125466.675015427</v>
      </c>
      <c r="G13">
        <f>G12/SQRT(COUNT(G3:G7))</f>
        <v>11391013.200141495</v>
      </c>
    </row>
  </sheetData>
  <mergeCells count="1">
    <mergeCell ref="A1:F1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I11" sqref="I11"/>
    </sheetView>
  </sheetViews>
  <sheetFormatPr baseColWidth="10" defaultColWidth="8.83203125" defaultRowHeight="15" x14ac:dyDescent="0.2"/>
  <cols>
    <col min="2" max="4" width="15.6640625" customWidth="1"/>
  </cols>
  <sheetData>
    <row r="1" spans="1:4" x14ac:dyDescent="0.2">
      <c r="A1" s="5" t="s">
        <v>25</v>
      </c>
      <c r="B1" s="5"/>
      <c r="C1" s="5"/>
      <c r="D1" s="5"/>
    </row>
    <row r="2" spans="1:4" x14ac:dyDescent="0.2">
      <c r="B2" s="1" t="s">
        <v>26</v>
      </c>
      <c r="C2" s="1" t="s">
        <v>27</v>
      </c>
      <c r="D2" s="1" t="s">
        <v>28</v>
      </c>
    </row>
    <row r="3" spans="1:4" x14ac:dyDescent="0.2">
      <c r="B3">
        <v>542446751</v>
      </c>
      <c r="C3">
        <v>498837707</v>
      </c>
      <c r="D3">
        <v>392377358</v>
      </c>
    </row>
    <row r="4" spans="1:4" x14ac:dyDescent="0.2">
      <c r="B4">
        <v>448976499</v>
      </c>
      <c r="C4">
        <v>418045374</v>
      </c>
      <c r="D4">
        <v>583267388</v>
      </c>
    </row>
    <row r="5" spans="1:4" x14ac:dyDescent="0.2">
      <c r="B5">
        <v>640776767</v>
      </c>
      <c r="C5">
        <v>662766223</v>
      </c>
      <c r="D5">
        <v>784536305</v>
      </c>
    </row>
    <row r="6" spans="1:4" x14ac:dyDescent="0.2">
      <c r="B6">
        <v>361962911</v>
      </c>
      <c r="C6">
        <v>500984789</v>
      </c>
      <c r="D6">
        <v>1049922203</v>
      </c>
    </row>
    <row r="7" spans="1:4" x14ac:dyDescent="0.2">
      <c r="B7">
        <v>554266555</v>
      </c>
      <c r="C7">
        <v>495026764</v>
      </c>
      <c r="D7">
        <v>296612558</v>
      </c>
    </row>
    <row r="8" spans="1:4" x14ac:dyDescent="0.2">
      <c r="B8">
        <v>465455505</v>
      </c>
      <c r="C8">
        <v>312103237</v>
      </c>
      <c r="D8">
        <v>327674753</v>
      </c>
    </row>
    <row r="9" spans="1:4" x14ac:dyDescent="0.2">
      <c r="B9">
        <v>582913713</v>
      </c>
      <c r="C9">
        <v>67591515</v>
      </c>
      <c r="D9">
        <v>330718171</v>
      </c>
    </row>
    <row r="10" spans="1:4" x14ac:dyDescent="0.2">
      <c r="B10">
        <v>391527358</v>
      </c>
      <c r="C10">
        <v>157843974</v>
      </c>
    </row>
    <row r="11" spans="1:4" x14ac:dyDescent="0.2">
      <c r="B11">
        <v>655281948</v>
      </c>
      <c r="C11">
        <v>650372670</v>
      </c>
    </row>
    <row r="12" spans="1:4" x14ac:dyDescent="0.2">
      <c r="B12">
        <v>401564747</v>
      </c>
      <c r="C12">
        <v>335431786</v>
      </c>
    </row>
    <row r="13" spans="1:4" x14ac:dyDescent="0.2">
      <c r="B13">
        <v>364674009</v>
      </c>
      <c r="C13">
        <v>454962043</v>
      </c>
    </row>
    <row r="14" spans="1:4" x14ac:dyDescent="0.2">
      <c r="B14">
        <v>801599790</v>
      </c>
    </row>
    <row r="15" spans="1:4" x14ac:dyDescent="0.2">
      <c r="B15">
        <v>269583420</v>
      </c>
    </row>
    <row r="18" spans="1:4" x14ac:dyDescent="0.2">
      <c r="A18" s="1" t="s">
        <v>0</v>
      </c>
      <c r="B18">
        <f>AVERAGE(B3:B15)</f>
        <v>498540767.15384614</v>
      </c>
      <c r="C18">
        <f>AVERAGE(C3:C15)</f>
        <v>413996916.54545456</v>
      </c>
      <c r="D18">
        <f>AVERAGE(D3:D15)</f>
        <v>537872676.57142854</v>
      </c>
    </row>
    <row r="19" spans="1:4" x14ac:dyDescent="0.2">
      <c r="A19" s="1" t="s">
        <v>1</v>
      </c>
      <c r="B19">
        <f>_xlfn.STDEV.P(B3:B15)</f>
        <v>142017955.96441308</v>
      </c>
      <c r="C19">
        <f>_xlfn.STDEV.P(C3:C15)</f>
        <v>176571055.99559718</v>
      </c>
      <c r="D19">
        <f>_xlfn.STDEV.P(D3:D15)</f>
        <v>264998606.92963773</v>
      </c>
    </row>
    <row r="20" spans="1:4" x14ac:dyDescent="0.2">
      <c r="A20" s="1" t="s">
        <v>2</v>
      </c>
      <c r="B20">
        <f>B19/SQRT(COUNT(B3:B15))</f>
        <v>39388694.020482942</v>
      </c>
      <c r="C20">
        <f>C19/SQRT(COUNT(C3:C15))</f>
        <v>53238176.506748095</v>
      </c>
      <c r="D20">
        <f>D19/SQRT(COUNT(D3:D15))</f>
        <v>100160058.81633987</v>
      </c>
    </row>
  </sheetData>
  <mergeCells count="1">
    <mergeCell ref="A1:D1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6" sqref="C6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5" t="s">
        <v>29</v>
      </c>
      <c r="B1" s="5"/>
      <c r="C1" s="5"/>
    </row>
    <row r="2" spans="1:3" x14ac:dyDescent="0.2">
      <c r="B2" s="1" t="s">
        <v>30</v>
      </c>
      <c r="C2" s="1" t="s">
        <v>31</v>
      </c>
    </row>
    <row r="3" spans="1:3" x14ac:dyDescent="0.2">
      <c r="B3">
        <v>6.9</v>
      </c>
      <c r="C3">
        <v>7.5</v>
      </c>
    </row>
    <row r="4" spans="1:3" x14ac:dyDescent="0.2">
      <c r="B4">
        <v>3.5</v>
      </c>
      <c r="C4">
        <v>7.4</v>
      </c>
    </row>
    <row r="5" spans="1:3" x14ac:dyDescent="0.2">
      <c r="B5">
        <v>7.8</v>
      </c>
      <c r="C5">
        <v>3.8</v>
      </c>
    </row>
    <row r="6" spans="1:3" x14ac:dyDescent="0.2">
      <c r="B6">
        <v>3.8</v>
      </c>
      <c r="C6">
        <v>5.2</v>
      </c>
    </row>
    <row r="10" spans="1:3" x14ac:dyDescent="0.2">
      <c r="A10" s="1" t="s">
        <v>0</v>
      </c>
      <c r="B10">
        <f>AVERAGE(B3:B7)</f>
        <v>5.5</v>
      </c>
      <c r="C10">
        <f>AVERAGE(C3:C7)</f>
        <v>5.9749999999999996</v>
      </c>
    </row>
    <row r="11" spans="1:3" x14ac:dyDescent="0.2">
      <c r="A11" s="1" t="s">
        <v>1</v>
      </c>
      <c r="B11">
        <f>_xlfn.STDEV.P(B3:B7)</f>
        <v>1.8801595676963176</v>
      </c>
      <c r="C11">
        <f>_xlfn.STDEV.P(C3:C7)</f>
        <v>1.5562374497485938</v>
      </c>
    </row>
    <row r="12" spans="1:3" x14ac:dyDescent="0.2">
      <c r="A12" s="1" t="s">
        <v>2</v>
      </c>
      <c r="B12">
        <f>B11/SQRT(COUNT(B3:B7))</f>
        <v>0.94007978384815882</v>
      </c>
      <c r="C12">
        <f>C11/SQRT(COUNT(C3:C7))</f>
        <v>0.7781187248742969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7" sqref="C7"/>
    </sheetView>
  </sheetViews>
  <sheetFormatPr baseColWidth="10" defaultColWidth="8.83203125" defaultRowHeight="15" x14ac:dyDescent="0.2"/>
  <cols>
    <col min="2" max="3" width="15.6640625" customWidth="1"/>
  </cols>
  <sheetData>
    <row r="1" spans="1:3" x14ac:dyDescent="0.2">
      <c r="A1" s="5" t="s">
        <v>34</v>
      </c>
      <c r="B1" s="5"/>
      <c r="C1" s="5"/>
    </row>
    <row r="2" spans="1:3" x14ac:dyDescent="0.2">
      <c r="B2" s="1" t="s">
        <v>30</v>
      </c>
      <c r="C2" s="1" t="s">
        <v>31</v>
      </c>
    </row>
    <row r="3" spans="1:3" x14ac:dyDescent="0.2">
      <c r="B3">
        <v>0.159</v>
      </c>
      <c r="C3">
        <v>0.26400000000000001</v>
      </c>
    </row>
    <row r="4" spans="1:3" x14ac:dyDescent="0.2">
      <c r="B4">
        <v>0.16800000000000001</v>
      </c>
      <c r="C4">
        <v>0.32</v>
      </c>
    </row>
    <row r="5" spans="1:3" x14ac:dyDescent="0.2">
      <c r="B5">
        <v>0.22500000000000001</v>
      </c>
      <c r="C5">
        <v>0.223</v>
      </c>
    </row>
    <row r="6" spans="1:3" x14ac:dyDescent="0.2">
      <c r="B6">
        <v>0.19400000000000001</v>
      </c>
      <c r="C6">
        <v>0.311</v>
      </c>
    </row>
    <row r="10" spans="1:3" x14ac:dyDescent="0.2">
      <c r="A10" s="1" t="s">
        <v>0</v>
      </c>
      <c r="B10">
        <f>AVERAGE(B3:B7)</f>
        <v>0.1865</v>
      </c>
      <c r="C10">
        <f>AVERAGE(C3:C7)</f>
        <v>0.27950000000000003</v>
      </c>
    </row>
    <row r="11" spans="1:3" x14ac:dyDescent="0.2">
      <c r="A11" s="1" t="s">
        <v>1</v>
      </c>
      <c r="B11">
        <f>_xlfn.STDEV.P(B3:B7)</f>
        <v>2.5675864152935535E-2</v>
      </c>
      <c r="C11">
        <f>_xlfn.STDEV.P(C3:C7)</f>
        <v>3.8939054944874853E-2</v>
      </c>
    </row>
    <row r="12" spans="1:3" x14ac:dyDescent="0.2">
      <c r="A12" s="1" t="s">
        <v>2</v>
      </c>
      <c r="B12">
        <f>B11/SQRT(COUNT(B3:B7))</f>
        <v>1.2837932076467768E-2</v>
      </c>
      <c r="C12">
        <f>C11/SQRT(COUNT(C3:C7))</f>
        <v>1.9469527472437426E-2</v>
      </c>
    </row>
  </sheetData>
  <mergeCells count="1">
    <mergeCell ref="A1:C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Fig1A</vt:lpstr>
      <vt:lpstr>Fig1B</vt:lpstr>
      <vt:lpstr>Fig1E</vt:lpstr>
      <vt:lpstr>Fig1F</vt:lpstr>
      <vt:lpstr>Fig2A</vt:lpstr>
      <vt:lpstr>Fig2B</vt:lpstr>
      <vt:lpstr>Fig2C</vt:lpstr>
      <vt:lpstr>Fig3B</vt:lpstr>
      <vt:lpstr>Fig3C</vt:lpstr>
      <vt:lpstr>Fig3D</vt:lpstr>
      <vt:lpstr>Fig3E</vt:lpstr>
      <vt:lpstr>Fig4</vt:lpstr>
      <vt:lpstr>Fig6A</vt:lpstr>
      <vt:lpstr>Fig6B</vt:lpstr>
      <vt:lpstr>Fig7A</vt:lpstr>
      <vt:lpstr>Fig7B</vt:lpstr>
      <vt:lpstr>Fig7C</vt:lpstr>
      <vt:lpstr>Fig8A</vt:lpstr>
      <vt:lpstr>Fig8B</vt:lpstr>
      <vt:lpstr>Fig8C</vt:lpstr>
    </vt:vector>
  </TitlesOfParts>
  <Company>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microscope</dc:creator>
  <cp:lastModifiedBy>Alex Lentsch</cp:lastModifiedBy>
  <dcterms:created xsi:type="dcterms:W3CDTF">2014-12-22T15:44:28Z</dcterms:created>
  <dcterms:modified xsi:type="dcterms:W3CDTF">2016-08-04T15:29:26Z</dcterms:modified>
</cp:coreProperties>
</file>