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Fig.2" sheetId="1" r:id="rId1"/>
    <sheet name="Fig.3+Table2" sheetId="2" r:id="rId2"/>
    <sheet name="Fig.5" sheetId="3" r:id="rId3"/>
    <sheet name="Fig.4" sheetId="4" r:id="rId4"/>
    <sheet name="Table1" sheetId="5" r:id="rId5"/>
    <sheet name="Fig.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<sst xmlns="http://schemas.openxmlformats.org/spreadsheetml/2006/main" count="1054" uniqueCount="365">
  <si>
    <t>平均温度</t>
  </si>
  <si>
    <t>极端最高</t>
  </si>
  <si>
    <t>极端最低</t>
  </si>
  <si>
    <t>降水</t>
  </si>
  <si>
    <t>日照</t>
  </si>
  <si>
    <t>8..9</t>
  </si>
  <si>
    <t>日期</t>
  </si>
  <si>
    <t>日平均气温</t>
  </si>
  <si>
    <t>日最高气温</t>
  </si>
  <si>
    <t>日最低气温</t>
  </si>
  <si>
    <t>日降水量</t>
  </si>
  <si>
    <t>日照时数</t>
  </si>
  <si>
    <t>2012-2013郑州</t>
  </si>
  <si>
    <t>2013-2014郑州</t>
  </si>
  <si>
    <t>降雨量mm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</si>
  <si>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</si>
  <si>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</si>
  <si>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</si>
  <si>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</si>
  <si>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</si>
  <si>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</si>
  <si>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</si>
  <si>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</si>
  <si>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</si>
  <si>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</si>
  <si>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2012-2013</t>
  </si>
  <si>
    <t>2013-2014</t>
  </si>
  <si>
    <t>温度</t>
  </si>
  <si>
    <t>2014.3.13拔节期</t>
  </si>
  <si>
    <t>处理</t>
  </si>
  <si>
    <t>编号</t>
  </si>
  <si>
    <t>株高</t>
  </si>
  <si>
    <t>次生根</t>
  </si>
  <si>
    <t>叶数</t>
  </si>
  <si>
    <t>分蘖</t>
  </si>
  <si>
    <t>定长叶</t>
  </si>
  <si>
    <t>心叶</t>
  </si>
  <si>
    <t>总小穗</t>
  </si>
  <si>
    <t>总小花</t>
  </si>
  <si>
    <t>百泉</t>
  </si>
  <si>
    <t>1主</t>
  </si>
  <si>
    <t>1分</t>
  </si>
  <si>
    <t>2主</t>
  </si>
  <si>
    <t>2分</t>
  </si>
  <si>
    <t>3主</t>
  </si>
  <si>
    <t>3分</t>
  </si>
  <si>
    <t>郑引</t>
  </si>
  <si>
    <t>豫农</t>
  </si>
  <si>
    <t>豫麦</t>
  </si>
  <si>
    <t>2014.3.20拔节期后7d</t>
  </si>
  <si>
    <t>次生根</t>
  </si>
  <si>
    <t>基3</t>
  </si>
  <si>
    <t>中9</t>
  </si>
  <si>
    <t>顶</t>
  </si>
  <si>
    <t>百泉-1</t>
  </si>
  <si>
    <t>C1B2A2</t>
  </si>
  <si>
    <t>C2B2A2</t>
  </si>
  <si>
    <t>B2A1</t>
  </si>
  <si>
    <t>B3A2</t>
  </si>
  <si>
    <t>B4A1</t>
  </si>
  <si>
    <t>B1A2</t>
  </si>
  <si>
    <t>C1B3A1</t>
  </si>
  <si>
    <t>百泉-2</t>
  </si>
  <si>
    <t>B2A2</t>
  </si>
  <si>
    <t>B1A1</t>
  </si>
  <si>
    <t>B3A1</t>
  </si>
  <si>
    <t>郑引-1</t>
  </si>
  <si>
    <t>C1B3A2</t>
  </si>
  <si>
    <t>C2B3A2</t>
  </si>
  <si>
    <t>C1B2A1</t>
  </si>
  <si>
    <t>C2B1A2</t>
  </si>
  <si>
    <t>C2B3A1</t>
  </si>
  <si>
    <t>郑引-2</t>
  </si>
  <si>
    <t>C2B2A1</t>
  </si>
  <si>
    <t>C2B1A3</t>
  </si>
  <si>
    <t>C1B1A1</t>
  </si>
  <si>
    <t>C1B4A1</t>
  </si>
  <si>
    <t>A2</t>
  </si>
  <si>
    <t>豫农-1</t>
  </si>
  <si>
    <t>C3B2A2</t>
  </si>
  <si>
    <t>D2C2B1A2</t>
  </si>
  <si>
    <t>D2C2B2A1</t>
  </si>
  <si>
    <t>D2C1B3A1</t>
  </si>
  <si>
    <t>C2B1A1</t>
  </si>
  <si>
    <t>豫农-2</t>
  </si>
  <si>
    <t>D1C1B2A1</t>
  </si>
  <si>
    <t>D2C1B2A1</t>
  </si>
  <si>
    <t>豫麦-1</t>
  </si>
  <si>
    <t>豫麦-2</t>
  </si>
  <si>
    <t>C3A1</t>
  </si>
  <si>
    <t>2014.3.27拔节期后14d</t>
  </si>
  <si>
    <t>E2D1C1B1A1</t>
  </si>
  <si>
    <t>F1E1D1C1B1A1</t>
  </si>
  <si>
    <t>D1C1B1A2</t>
  </si>
  <si>
    <t>C3B2A3</t>
  </si>
  <si>
    <t>E2D1C1B1A3</t>
  </si>
  <si>
    <t>D2C1B2A2</t>
  </si>
  <si>
    <t>E2D1C1B2A2</t>
  </si>
  <si>
    <t>F1C1B3A2</t>
  </si>
  <si>
    <t>F1E1D1C1B2A1</t>
  </si>
  <si>
    <t>D1C1B1A1</t>
  </si>
  <si>
    <t>E2D1B1A2</t>
  </si>
  <si>
    <t>E1D1C1B2A1</t>
  </si>
  <si>
    <t>D1C2B1A2</t>
  </si>
  <si>
    <t>E1D1C1B2A2</t>
  </si>
  <si>
    <t>D1B2A2</t>
  </si>
  <si>
    <t>D1C2B2A2</t>
  </si>
  <si>
    <t>E2D1B2A2</t>
  </si>
  <si>
    <t>G1E1D1C1B1A1</t>
  </si>
  <si>
    <t>G1F1D1C1B2A2</t>
  </si>
  <si>
    <t>D1C1B2A2</t>
  </si>
  <si>
    <t>E1D1B1A3</t>
  </si>
  <si>
    <t>D1C3B2A2</t>
  </si>
  <si>
    <t>E1D2C1B1A2</t>
  </si>
  <si>
    <t>D1C2B1A3</t>
  </si>
  <si>
    <t>E2C1B2A2</t>
  </si>
  <si>
    <t>E1D1C1B3A1</t>
  </si>
  <si>
    <t>G1F1E1D1C1B1A2</t>
  </si>
  <si>
    <t>G2E1D2B2A2</t>
  </si>
  <si>
    <t>D1C2B1A1</t>
  </si>
  <si>
    <t>D2C2B2A2</t>
  </si>
  <si>
    <t>E2D2C2B2A2</t>
  </si>
  <si>
    <t>G1F1E1D1B2A2</t>
  </si>
  <si>
    <t>D1C2B3A1</t>
  </si>
  <si>
    <t>G1F1E1C1B1A2</t>
  </si>
  <si>
    <t>D2C1B1A2</t>
  </si>
  <si>
    <t>G1F1E1C1B2A2</t>
  </si>
  <si>
    <t>G1F1D1C1A2</t>
  </si>
  <si>
    <t>G1F1D1C1B1A3</t>
  </si>
  <si>
    <t>G1E1D1C1B1A2</t>
  </si>
  <si>
    <t>G1F1D1B2A2</t>
  </si>
  <si>
    <t>G1E2C1B1A2</t>
  </si>
  <si>
    <t>G1E1C2B2C3</t>
  </si>
  <si>
    <t>D1C1B3A2</t>
  </si>
  <si>
    <t>G1E1D1B3A1</t>
  </si>
  <si>
    <t>2014.4.3拔节期后21d</t>
  </si>
  <si>
    <t>E2D1B2A1</t>
  </si>
  <si>
    <t>G1F2E1D1C1A2</t>
  </si>
  <si>
    <t>G1F1D1C1A1</t>
  </si>
  <si>
    <t>F1E2D1C1A1</t>
  </si>
  <si>
    <t>H1G1F1E1D1B2A1</t>
  </si>
  <si>
    <t>G1F1D1B1A2</t>
  </si>
  <si>
    <t>F1E1D1C1B1A2</t>
  </si>
  <si>
    <t>I1H1F1E1B1A2</t>
  </si>
  <si>
    <t>E1D1C1B1A2</t>
  </si>
  <si>
    <t>F1E1D1B1A2</t>
  </si>
  <si>
    <t>G1F1E1D1B2A1</t>
  </si>
  <si>
    <t>F2E1C1B1A2</t>
  </si>
  <si>
    <t>E1D2B1A1</t>
  </si>
  <si>
    <t>F2E1D1B2A2</t>
  </si>
  <si>
    <t>I1F1D1B1A1</t>
  </si>
  <si>
    <t>G1E1C1B1A1</t>
  </si>
  <si>
    <t>H1G1F1D1B1A2</t>
  </si>
  <si>
    <t>G1F1D1B1A3</t>
  </si>
  <si>
    <t>H1G1F1E1B2A2</t>
  </si>
  <si>
    <t>I1H1G1F1D1</t>
  </si>
  <si>
    <t>G1F1C2B1</t>
  </si>
  <si>
    <t>G1F1D1C2B1A1</t>
  </si>
  <si>
    <t>E1D1B1A2</t>
  </si>
  <si>
    <t>G1F1E1D1C1B1A1</t>
  </si>
  <si>
    <t>I1H1F1D1A1</t>
  </si>
  <si>
    <t>F1E1D12B1A1</t>
  </si>
  <si>
    <t>H1E1F1B1A2</t>
  </si>
  <si>
    <t>G1D1B1A2</t>
  </si>
  <si>
    <t>G1F1D1B1A1</t>
  </si>
  <si>
    <t>J1H1F1E1D1</t>
  </si>
  <si>
    <t>H1G1F1D1B1</t>
  </si>
  <si>
    <t>G1F1E1D1</t>
  </si>
  <si>
    <t>I2H1G1F1E1</t>
  </si>
  <si>
    <t>H1G1F1C1</t>
  </si>
  <si>
    <t>J1I1H1G1</t>
  </si>
  <si>
    <t>G1F1C1B1</t>
  </si>
  <si>
    <t>G1F1E1D1B1</t>
  </si>
  <si>
    <t>J2I1G1F1E1</t>
  </si>
  <si>
    <t>I1H1G1E1D1</t>
  </si>
  <si>
    <t>G1F1E1D1B1A2</t>
  </si>
  <si>
    <t>J2I1G1F1E1A2</t>
  </si>
  <si>
    <t>F1E1D1B1</t>
  </si>
  <si>
    <t>豫麦49-198</t>
  </si>
  <si>
    <t>I1H1G1D1</t>
  </si>
  <si>
    <t>H1G1F1B1</t>
  </si>
  <si>
    <t>E1D1B2A2</t>
  </si>
  <si>
    <t>I1H1G1F1E1</t>
  </si>
  <si>
    <t>G1F1B1A1</t>
  </si>
  <si>
    <t>J1H1G1F1E1</t>
  </si>
  <si>
    <t>G1F1D1B1</t>
  </si>
  <si>
    <t>G1F1E1D1B1A1</t>
  </si>
  <si>
    <t>J1I1G1F1E1</t>
  </si>
  <si>
    <t>E1D1B1A1</t>
  </si>
  <si>
    <t>H1G1F1E1D1</t>
  </si>
  <si>
    <t>H1G1F1D1C1B1</t>
  </si>
  <si>
    <t>2014.4.14抽穗期</t>
  </si>
  <si>
    <t>CK-1</t>
  </si>
  <si>
    <t>F2</t>
  </si>
  <si>
    <t>J2</t>
  </si>
  <si>
    <t>G1</t>
  </si>
  <si>
    <t>J1</t>
  </si>
  <si>
    <t>CK-2</t>
  </si>
  <si>
    <t>J2G1</t>
  </si>
  <si>
    <t>F1</t>
  </si>
  <si>
    <t>H1</t>
  </si>
  <si>
    <t>J2I1</t>
  </si>
  <si>
    <t>J1H1</t>
  </si>
  <si>
    <t>6-BA-1</t>
  </si>
  <si>
    <t>J4</t>
  </si>
  <si>
    <t>J3</t>
  </si>
  <si>
    <t>6-BA-2</t>
  </si>
  <si>
    <t>F1E1D1</t>
  </si>
  <si>
    <t>2014.4.20开花期</t>
  </si>
  <si>
    <t>I1</t>
  </si>
  <si>
    <t>2014.4.25开花后5d</t>
  </si>
  <si>
    <t>6-BA-3</t>
  </si>
  <si>
    <t>6-BA-4</t>
  </si>
  <si>
    <t>喷药（N12）</t>
  </si>
  <si>
    <t>8号播期</t>
  </si>
  <si>
    <t>基部</t>
  </si>
  <si>
    <t>总小花数（个）</t>
  </si>
  <si>
    <t>拔节期</t>
  </si>
  <si>
    <t>拔节后7天</t>
  </si>
  <si>
    <t>拔节后14天</t>
  </si>
  <si>
    <t>拔节后21天</t>
  </si>
  <si>
    <t>拔节后28天</t>
  </si>
  <si>
    <t>孕穗期</t>
  </si>
  <si>
    <t>抽穗期</t>
  </si>
  <si>
    <t>开花期</t>
  </si>
  <si>
    <t>开花后5天</t>
  </si>
  <si>
    <t>CK</t>
  </si>
  <si>
    <t>中部</t>
  </si>
  <si>
    <t>顶部</t>
  </si>
  <si>
    <t>豫麦49-198 喷药实验</t>
  </si>
  <si>
    <t>第1花位</t>
  </si>
  <si>
    <t>第2花位</t>
  </si>
  <si>
    <t>第3花位</t>
  </si>
  <si>
    <t>第4花位</t>
  </si>
  <si>
    <t>清水-1</t>
  </si>
  <si>
    <t>清水-2</t>
  </si>
  <si>
    <t>6-BA-1</t>
  </si>
  <si>
    <t>6-BA-2</t>
  </si>
  <si>
    <t>求倒数</t>
  </si>
  <si>
    <t>速率方程</t>
  </si>
  <si>
    <t>x d</t>
  </si>
  <si>
    <t>常数</t>
  </si>
  <si>
    <t>基</t>
  </si>
  <si>
    <t>速率</t>
  </si>
  <si>
    <t>中</t>
  </si>
  <si>
    <t>顶</t>
  </si>
  <si>
    <t>清水-1</t>
  </si>
  <si>
    <t>清水-2</t>
  </si>
  <si>
    <t>6-BA-2</t>
  </si>
  <si>
    <t>不同小穗位不同花位结实粒数</t>
  </si>
  <si>
    <t>豫麦49-198 喷药实验</t>
  </si>
  <si>
    <t>清水</t>
  </si>
  <si>
    <t>第1花位</t>
  </si>
  <si>
    <t>第2花位</t>
  </si>
  <si>
    <t>第3花位</t>
  </si>
  <si>
    <t>第4花位</t>
  </si>
  <si>
    <t>B</t>
  </si>
  <si>
    <t>6-BA</t>
  </si>
  <si>
    <t>stdev</t>
  </si>
  <si>
    <t>2012-2013</t>
  </si>
  <si>
    <t>2013-2014</t>
  </si>
  <si>
    <t>基</t>
  </si>
  <si>
    <t>结实粒数</t>
  </si>
  <si>
    <t>N180</t>
  </si>
  <si>
    <t>可孕小花数</t>
  </si>
  <si>
    <t>可孕花结实率</t>
  </si>
  <si>
    <t>中</t>
  </si>
  <si>
    <t>顶</t>
  </si>
  <si>
    <t>喷药（基）</t>
  </si>
  <si>
    <t>喷药（中）</t>
  </si>
  <si>
    <t>喷药（顶）</t>
  </si>
  <si>
    <t>GN</t>
  </si>
  <si>
    <t>S1</t>
  </si>
  <si>
    <t>S0</t>
  </si>
  <si>
    <t>FF</t>
  </si>
  <si>
    <t>GS</t>
  </si>
  <si>
    <t>处理</t>
  </si>
  <si>
    <t>穗数</t>
  </si>
  <si>
    <t>穗粒数</t>
  </si>
  <si>
    <t>千粒重</t>
  </si>
  <si>
    <t>籽粒产量</t>
  </si>
  <si>
    <t>Year</t>
  </si>
  <si>
    <t>Treatment</t>
  </si>
  <si>
    <r>
      <t>Spikes (10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·ha</t>
    </r>
    <r>
      <rPr>
        <vertAlign val="superscript"/>
        <sz val="9"/>
        <color indexed="8"/>
        <rFont val="Times New Roman"/>
        <family val="1"/>
      </rPr>
      <t>-1</t>
    </r>
    <r>
      <rPr>
        <sz val="9"/>
        <color indexed="8"/>
        <rFont val="Times New Roman"/>
        <family val="1"/>
      </rPr>
      <t>)</t>
    </r>
  </si>
  <si>
    <t>Grains per spike</t>
  </si>
  <si>
    <t>1000-grain weight (g)</t>
  </si>
  <si>
    <r>
      <t>Grain yield (kg·ha</t>
    </r>
    <r>
      <rPr>
        <vertAlign val="superscript"/>
        <sz val="9"/>
        <color indexed="8"/>
        <rFont val="Times New Roman"/>
        <family val="1"/>
      </rPr>
      <t>-1</t>
    </r>
    <r>
      <rPr>
        <sz val="9"/>
        <color indexed="8"/>
        <rFont val="Times New Roman"/>
        <family val="1"/>
      </rPr>
      <t>)</t>
    </r>
  </si>
  <si>
    <t>2012-2013</t>
  </si>
  <si>
    <t>S0</t>
  </si>
  <si>
    <t>625.11±13.99a</t>
  </si>
  <si>
    <t>31.92±1.53b</t>
  </si>
  <si>
    <t>40.22±1.95a</t>
  </si>
  <si>
    <t>7991.27±53.06b</t>
  </si>
  <si>
    <t>S1</t>
  </si>
  <si>
    <t>625.4±14.29a</t>
  </si>
  <si>
    <t>35.172±0.52a</t>
  </si>
  <si>
    <t>41.05±1.004a</t>
  </si>
  <si>
    <t>8440.87±93.71a</t>
  </si>
  <si>
    <r>
      <t>MS</t>
    </r>
    <r>
      <rPr>
        <vertAlign val="subscript"/>
        <sz val="9"/>
        <color indexed="8"/>
        <rFont val="Times New Roman"/>
        <family val="1"/>
      </rPr>
      <t>(S)</t>
    </r>
  </si>
  <si>
    <t>0.126NS</t>
  </si>
  <si>
    <r>
      <t>21.206</t>
    </r>
    <r>
      <rPr>
        <vertAlign val="superscript"/>
        <sz val="9"/>
        <color indexed="8"/>
        <rFont val="Times New Roman"/>
        <family val="1"/>
      </rPr>
      <t>*</t>
    </r>
  </si>
  <si>
    <t>1.025NS</t>
  </si>
  <si>
    <t>349836.907**</t>
  </si>
  <si>
    <t>2013-2014</t>
  </si>
  <si>
    <t>690.88±15.39a</t>
  </si>
  <si>
    <t>26.45±1.48b</t>
  </si>
  <si>
    <t>52.34±1.09a</t>
  </si>
  <si>
    <t>8077.79±31.41b</t>
  </si>
  <si>
    <t>690.2±13.01a</t>
  </si>
  <si>
    <t>30.26±1.46a</t>
  </si>
  <si>
    <t>53.33±0.14a</t>
  </si>
  <si>
    <t>8797.25±67.53a</t>
  </si>
  <si>
    <t>0.960NS</t>
  </si>
  <si>
    <t>30.061*</t>
  </si>
  <si>
    <t>1.17NS</t>
  </si>
  <si>
    <t>639208.704***</t>
  </si>
  <si>
    <t>2012–2013</t>
  </si>
  <si>
    <t>Water</t>
  </si>
  <si>
    <t>6-BA</t>
  </si>
  <si>
    <t>2013–2014</t>
  </si>
  <si>
    <t>Growing peirod</t>
  </si>
  <si>
    <t>Spikelet position</t>
  </si>
  <si>
    <t>Differentiation rate</t>
  </si>
  <si>
    <t>Degeneration rate</t>
  </si>
  <si>
    <t>Abortion rate</t>
  </si>
  <si>
    <t>Basal</t>
  </si>
  <si>
    <t>0.1158 ±0.002a</t>
  </si>
  <si>
    <t>0.092±0.007a</t>
  </si>
  <si>
    <t>0.045±0.011a</t>
  </si>
  <si>
    <t>0.082±0.003b</t>
  </si>
  <si>
    <t>0.0125±0.007b</t>
  </si>
  <si>
    <t>Central</t>
  </si>
  <si>
    <t>0.2177 ±0.003a</t>
  </si>
  <si>
    <t>0.14±0.004a</t>
  </si>
  <si>
    <t>0.069±0.002a</t>
  </si>
  <si>
    <t>0.108±0.005b</t>
  </si>
  <si>
    <t>0.016±0.005b</t>
  </si>
  <si>
    <t>Apical</t>
  </si>
  <si>
    <t>0.1325 ±0.0029a</t>
  </si>
  <si>
    <t>0.073±0.006a</t>
  </si>
  <si>
    <t>0.018±0.003a</t>
  </si>
  <si>
    <t>0.082±0.001a</t>
  </si>
  <si>
    <t>0.006±0.01b</t>
  </si>
  <si>
    <t>0.1780 ±0.0022a</t>
  </si>
  <si>
    <t>0.1405±0.007a</t>
  </si>
  <si>
    <t>0.0269±0.005a</t>
  </si>
  <si>
    <t>0.1780 ±0.00220a</t>
  </si>
  <si>
    <t>0.127±0.005b</t>
  </si>
  <si>
    <t>0.011±0.003b</t>
  </si>
  <si>
    <t>0.2879 ±0.0029a</t>
  </si>
  <si>
    <t>0.1592±0.004a</t>
  </si>
  <si>
    <t>0.0459±0.002a</t>
  </si>
  <si>
    <t>0.1254±0.003b</t>
  </si>
  <si>
    <t>0.0121±0.001b</t>
  </si>
  <si>
    <t>0.1580 ±0.0016a</t>
  </si>
  <si>
    <t>0.1406±0.006a</t>
  </si>
  <si>
    <t>0.024±0.003a</t>
  </si>
  <si>
    <t>0.1417±0.007a</t>
  </si>
  <si>
    <t>0.013±0.008b</t>
  </si>
  <si>
    <t>S0-1</t>
  </si>
  <si>
    <t>S0-2</t>
  </si>
  <si>
    <t>S0-3</t>
  </si>
  <si>
    <t>S1-1</t>
  </si>
  <si>
    <t>S1-2</t>
  </si>
  <si>
    <t>S1-3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</si>
</sst>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;[Red]\-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\(0.0\)"/>
  </numFmts>
  <fonts count="3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.75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4.5"/>
      <name val="宋体"/>
      <family val="0"/>
    </font>
    <font>
      <sz val="9"/>
      <name val="Times New Roman"/>
      <family val="1"/>
    </font>
    <font>
      <sz val="4.25"/>
      <name val="宋体"/>
      <family val="0"/>
    </font>
    <font>
      <sz val="4.75"/>
      <name val="宋体"/>
      <family val="0"/>
    </font>
    <font>
      <vertAlign val="superscript"/>
      <sz val="10"/>
      <name val="Times New Roman"/>
      <family val="1"/>
    </font>
    <font>
      <vertAlign val="superscript"/>
      <sz val="10"/>
      <name val="宋体"/>
      <family val="0"/>
    </font>
    <font>
      <sz val="9.75"/>
      <name val="宋体"/>
      <family val="0"/>
    </font>
    <font>
      <sz val="8"/>
      <name val="Times New Roman"/>
      <family val="1"/>
    </font>
    <font>
      <sz val="5.25"/>
      <name val="宋体"/>
      <family val="0"/>
    </font>
    <font>
      <sz val="5"/>
      <name val="宋体"/>
      <family val="0"/>
    </font>
    <font>
      <sz val="10"/>
      <color indexed="12"/>
      <name val="Times New Roman"/>
      <family val="1"/>
    </font>
    <font>
      <sz val="4"/>
      <name val="宋体"/>
      <family val="0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6" fontId="0" fillId="0" borderId="0" xfId="0" applyNumberFormat="1" applyBorder="1" applyAlignment="1">
      <alignment/>
    </xf>
    <xf numFmtId="14" fontId="5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Rainfall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'[2]Sheet1'!$K$24:$T$24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'[2]Sheet1'!$K$25:$T$25</c:f>
              <c:numCache>
                <c:ptCount val="10"/>
                <c:pt idx="0">
                  <c:v>109.2</c:v>
                </c:pt>
                <c:pt idx="1">
                  <c:v>18.2</c:v>
                </c:pt>
                <c:pt idx="2">
                  <c:v>11</c:v>
                </c:pt>
                <c:pt idx="3">
                  <c:v>9.6</c:v>
                </c:pt>
                <c:pt idx="4">
                  <c:v>5.4</c:v>
                </c:pt>
                <c:pt idx="5">
                  <c:v>8.1</c:v>
                </c:pt>
                <c:pt idx="6">
                  <c:v>6.9</c:v>
                </c:pt>
                <c:pt idx="7">
                  <c:v>56.4</c:v>
                </c:pt>
                <c:pt idx="8">
                  <c:v>116.3</c:v>
                </c:pt>
                <c:pt idx="9">
                  <c:v>20.9</c:v>
                </c:pt>
              </c:numCache>
            </c:numRef>
          </c:val>
        </c:ser>
        <c:axId val="27400920"/>
        <c:axId val="45281689"/>
      </c:barChart>
      <c:lineChart>
        <c:grouping val="standard"/>
        <c:varyColors val="0"/>
        <c:ser>
          <c:idx val="1"/>
          <c:order val="1"/>
          <c:tx>
            <c:v>Average Temp.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'[2]Sheet1'!$K$24:$T$24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'[2]Sheet1'!$K$29:$T$29</c:f>
              <c:numCache>
                <c:ptCount val="10"/>
                <c:pt idx="0">
                  <c:v>22</c:v>
                </c:pt>
                <c:pt idx="1">
                  <c:v>17.3</c:v>
                </c:pt>
                <c:pt idx="2">
                  <c:v>8.6</c:v>
                </c:pt>
                <c:pt idx="3">
                  <c:v>0.2</c:v>
                </c:pt>
                <c:pt idx="4">
                  <c:v>-0.5</c:v>
                </c:pt>
                <c:pt idx="5">
                  <c:v>3.1</c:v>
                </c:pt>
                <c:pt idx="6">
                  <c:v>11</c:v>
                </c:pt>
                <c:pt idx="7">
                  <c:v>16.7</c:v>
                </c:pt>
                <c:pt idx="8">
                  <c:v>22.8</c:v>
                </c:pt>
                <c:pt idx="9">
                  <c:v>26.9</c:v>
                </c:pt>
              </c:numCache>
            </c:numRef>
          </c:val>
          <c:smooth val="0"/>
        </c:ser>
        <c:axId val="27400920"/>
        <c:axId val="45281689"/>
      </c:lineChart>
      <c:catAx>
        <c:axId val="274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281689"/>
        <c:crosses val="autoZero"/>
        <c:auto val="1"/>
        <c:lblOffset val="100"/>
        <c:noMultiLvlLbl val="0"/>
      </c:catAx>
      <c:valAx>
        <c:axId val="45281689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0092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05"/>
          <c:y val="0.045"/>
          <c:w val="0.345"/>
          <c:h val="0.1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2</a:t>
            </a:r>
          </a:p>
        </c:rich>
      </c:tx>
      <c:layout>
        <c:manualLayout>
          <c:xMode val="factor"/>
          <c:yMode val="factor"/>
          <c:x val="0.06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515"/>
          <c:w val="0.922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0.07071067811865478</c:v>
                </c:pt>
                <c:pt idx="5">
                  <c:v>0.07071067811865478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0.070710678118654</c:v>
                </c:pt>
                <c:pt idx="15">
                  <c:v>0.070710678118654</c:v>
                </c:pt>
                <c:pt idx="16">
                  <c:v>0.07071067811865478</c:v>
                </c:pt>
                <c:pt idx="17">
                  <c:v>0.007071067811865481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0.07071067811865478</c:v>
                </c:pt>
                <c:pt idx="5">
                  <c:v>0.07071067811865478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0.070710678118654</c:v>
                </c:pt>
                <c:pt idx="15">
                  <c:v>0.070710678118654</c:v>
                </c:pt>
                <c:pt idx="16">
                  <c:v>0.07071067811865478</c:v>
                </c:pt>
                <c:pt idx="17">
                  <c:v>0.007071067811865481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0.5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0.08485281374238561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0.028284271247461926</c:v>
                </c:pt>
                <c:pt idx="16">
                  <c:v>0.014142135623730963</c:v>
                </c:pt>
                <c:pt idx="17">
                  <c:v>0.05656854249492363</c:v>
                </c:pt>
                <c:pt idx="18">
                  <c:v>0.014142135623730925</c:v>
                </c:pt>
                <c:pt idx="19">
                  <c:v>0.0028284271247461927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0.08485281374238561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0.028284271247461926</c:v>
                </c:pt>
                <c:pt idx="16">
                  <c:v>0.014142135623730963</c:v>
                </c:pt>
                <c:pt idx="17">
                  <c:v>0.05656854249492363</c:v>
                </c:pt>
                <c:pt idx="18">
                  <c:v>0.014142135623730925</c:v>
                </c:pt>
                <c:pt idx="19">
                  <c:v>0.0028284271247461927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'[1]Sheet7'!$B$10:$Y$10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</c:v>
                </c:pt>
                <c:pt idx="16">
                  <c:v>0.8</c:v>
                </c:pt>
                <c:pt idx="17">
                  <c:v>0.5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'[1]Sheet7'!$B$8:$Y$8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65352498"/>
        <c:axId val="51301571"/>
      </c:scatterChart>
      <c:valAx>
        <c:axId val="65352498"/>
        <c:scaling>
          <c:orientation val="minMax"/>
          <c:max val="1"/>
        </c:scaling>
        <c:axPos val="b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01571"/>
        <c:crosses val="autoZero"/>
        <c:crossBetween val="midCat"/>
        <c:dispUnits/>
        <c:majorUnit val="0.5"/>
      </c:valAx>
      <c:valAx>
        <c:axId val="5130157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524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5"/>
          <c:y val="0.5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3</a:t>
            </a:r>
          </a:p>
        </c:rich>
      </c:tx>
      <c:layout>
        <c:manualLayout>
          <c:xMode val="factor"/>
          <c:yMode val="factor"/>
          <c:x val="0.04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5525"/>
          <c:w val="0.93875"/>
          <c:h val="0.9447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0.014142135623730907</c:v>
                </c:pt>
                <c:pt idx="7">
                  <c:v>0.07071067811865478</c:v>
                </c:pt>
                <c:pt idx="8">
                  <c:v>0.028284271247462307</c:v>
                </c:pt>
                <c:pt idx="9">
                  <c:v>0.07071067811865478</c:v>
                </c:pt>
                <c:pt idx="10">
                  <c:v>0.05656854249492363</c:v>
                </c:pt>
                <c:pt idx="11">
                  <c:v>0.042426406871192805</c:v>
                </c:pt>
                <c:pt idx="12">
                  <c:v>0.014142135623730963</c:v>
                </c:pt>
                <c:pt idx="13">
                  <c:v>0.004242640687119289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0.014142135623730907</c:v>
                </c:pt>
                <c:pt idx="7">
                  <c:v>0.07071067811865478</c:v>
                </c:pt>
                <c:pt idx="8">
                  <c:v>0.028284271247462307</c:v>
                </c:pt>
                <c:pt idx="9">
                  <c:v>0.07071067811865478</c:v>
                </c:pt>
                <c:pt idx="10">
                  <c:v>0.05656854249492363</c:v>
                </c:pt>
                <c:pt idx="11">
                  <c:v>0.042426406871192805</c:v>
                </c:pt>
                <c:pt idx="12">
                  <c:v>0.014142135623730963</c:v>
                </c:pt>
                <c:pt idx="13">
                  <c:v>0.004242640687119289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'[1]Sheet7'!$B$6:$X$6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</c:v>
                </c:pt>
                <c:pt idx="7">
                  <c:v>0.45</c:v>
                </c:pt>
                <c:pt idx="8">
                  <c:v>0.6</c:v>
                </c:pt>
                <c:pt idx="9">
                  <c:v>0.55</c:v>
                </c:pt>
                <c:pt idx="10">
                  <c:v>0.5</c:v>
                </c:pt>
                <c:pt idx="11">
                  <c:v>0.35</c:v>
                </c:pt>
                <c:pt idx="12">
                  <c:v>0.25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1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0.028284271247461815</c:v>
                </c:pt>
                <c:pt idx="5">
                  <c:v>0.07071067811865478</c:v>
                </c:pt>
                <c:pt idx="6">
                  <c:v>0.05656854249492265</c:v>
                </c:pt>
                <c:pt idx="7">
                  <c:v>0.014142135623730963</c:v>
                </c:pt>
                <c:pt idx="8">
                  <c:v>0</c:v>
                </c:pt>
                <c:pt idx="9">
                  <c:v>0.070710678118654</c:v>
                </c:pt>
                <c:pt idx="10">
                  <c:v>0.08485281374238626</c:v>
                </c:pt>
                <c:pt idx="11">
                  <c:v>0.014142135623730963</c:v>
                </c:pt>
                <c:pt idx="12">
                  <c:v>0.014142135623730963</c:v>
                </c:pt>
                <c:pt idx="13">
                  <c:v>0.014142135623730963</c:v>
                </c:pt>
                <c:pt idx="14">
                  <c:v>0.05656854249492378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0.028284271247461815</c:v>
                </c:pt>
                <c:pt idx="5">
                  <c:v>0.07071067811865478</c:v>
                </c:pt>
                <c:pt idx="6">
                  <c:v>0.05656854249492265</c:v>
                </c:pt>
                <c:pt idx="7">
                  <c:v>0.014142135623730963</c:v>
                </c:pt>
                <c:pt idx="8">
                  <c:v>0</c:v>
                </c:pt>
                <c:pt idx="9">
                  <c:v>0.070710678118654</c:v>
                </c:pt>
                <c:pt idx="10">
                  <c:v>0.08485281374238626</c:v>
                </c:pt>
                <c:pt idx="11">
                  <c:v>0.014142135623730963</c:v>
                </c:pt>
                <c:pt idx="12">
                  <c:v>0.014142135623730963</c:v>
                </c:pt>
                <c:pt idx="13">
                  <c:v>0.014142135623730963</c:v>
                </c:pt>
                <c:pt idx="14">
                  <c:v>0.05656854249492378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'[1]Sheet7'!$B$11:$Y$11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</c:v>
                </c:pt>
                <c:pt idx="5">
                  <c:v>0.6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0.9</c:v>
                </c:pt>
                <c:pt idx="10">
                  <c:v>0.9</c:v>
                </c:pt>
                <c:pt idx="11">
                  <c:v>0.75</c:v>
                </c:pt>
                <c:pt idx="12">
                  <c:v>0.65</c:v>
                </c:pt>
                <c:pt idx="13">
                  <c:v>0.3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'[1]Sheet7'!$B$8:$Y$8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59060956"/>
        <c:axId val="61786557"/>
      </c:scatterChart>
      <c:valAx>
        <c:axId val="59060956"/>
        <c:scaling>
          <c:orientation val="minMax"/>
          <c:max val="1"/>
          <c:min val="0"/>
        </c:scaling>
        <c:axPos val="b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86557"/>
        <c:crosses val="autoZero"/>
        <c:crossBetween val="midCat"/>
        <c:dispUnits/>
        <c:majorUnit val="0.5"/>
      </c:valAx>
      <c:valAx>
        <c:axId val="6178655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6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609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25"/>
          <c:y val="0.5315"/>
          <c:w val="0.142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4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6275"/>
          <c:w val="0.901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'[1]Sheet7'!$B$7:$X$7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0.07071067811865459</c:v>
                </c:pt>
                <c:pt idx="6">
                  <c:v>0.028284271247461815</c:v>
                </c:pt>
                <c:pt idx="7">
                  <c:v>0.07071067811865557</c:v>
                </c:pt>
                <c:pt idx="8">
                  <c:v>0.05656854249492363</c:v>
                </c:pt>
                <c:pt idx="9">
                  <c:v>0.04242640687119313</c:v>
                </c:pt>
                <c:pt idx="10">
                  <c:v>0.028284271247461325</c:v>
                </c:pt>
                <c:pt idx="11">
                  <c:v>0.04242640687119313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0.07071067811865459</c:v>
                </c:pt>
                <c:pt idx="6">
                  <c:v>0.028284271247461815</c:v>
                </c:pt>
                <c:pt idx="7">
                  <c:v>0.07071067811865557</c:v>
                </c:pt>
                <c:pt idx="8">
                  <c:v>0.05656854249492363</c:v>
                </c:pt>
                <c:pt idx="9">
                  <c:v>0.04242640687119313</c:v>
                </c:pt>
                <c:pt idx="10">
                  <c:v>0.028284271247461325</c:v>
                </c:pt>
                <c:pt idx="11">
                  <c:v>0.04242640687119313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'[1]Sheet7'!$B$12:$Y$12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0.35</c:v>
                </c:pt>
                <c:pt idx="7">
                  <c:v>0.5</c:v>
                </c:pt>
                <c:pt idx="8">
                  <c:v>0.65</c:v>
                </c:pt>
                <c:pt idx="9">
                  <c:v>0.5</c:v>
                </c:pt>
                <c:pt idx="10">
                  <c:v>0.47</c:v>
                </c:pt>
                <c:pt idx="11">
                  <c:v>0.37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'[1]Sheet7'!$B$8:$Y$8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19208102"/>
        <c:axId val="38655191"/>
      </c:scatterChart>
      <c:valAx>
        <c:axId val="192081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Likelihood of particular grains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\(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655191"/>
        <c:crosses val="autoZero"/>
        <c:crossBetween val="midCat"/>
        <c:dispUnits/>
        <c:majorUnit val="0.5"/>
      </c:valAx>
      <c:valAx>
        <c:axId val="3865519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2081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25"/>
          <c:y val="0.1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1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8"/>
          <c:y val="0.0635"/>
          <c:w val="0.915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0.007071067811865481</c:v>
                </c:pt>
                <c:pt idx="3">
                  <c:v>0.07071067811865478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0.07071067811865557</c:v>
                </c:pt>
                <c:pt idx="20">
                  <c:v>0.07071067811865478</c:v>
                </c:pt>
                <c:pt idx="21">
                  <c:v>0.07071067811865468</c:v>
                </c:pt>
                <c:pt idx="22">
                  <c:v>0.07071067811865474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0.007071067811865481</c:v>
                </c:pt>
                <c:pt idx="3">
                  <c:v>0.07071067811865478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0.07071067811865557</c:v>
                </c:pt>
                <c:pt idx="20">
                  <c:v>0.07071067811865478</c:v>
                </c:pt>
                <c:pt idx="21">
                  <c:v>0.07071067811865468</c:v>
                </c:pt>
                <c:pt idx="22">
                  <c:v>0.07071067811865474</c:v>
                </c:pt>
              </c:numLit>
            </c:minus>
            <c:noEndCap val="0"/>
          </c:errBars>
          <c:xVal>
            <c:numRef>
              <c:f>'[1]Sheet7'!$B$4:$X$4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0.75</c:v>
                </c:pt>
                <c:pt idx="20">
                  <c:v>0.7</c:v>
                </c:pt>
                <c:pt idx="21">
                  <c:v>0.2</c:v>
                </c:pt>
                <c:pt idx="22">
                  <c:v>0.15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0.007071067811865481</c:v>
                </c:pt>
                <c:pt idx="1">
                  <c:v>0.07071067811865478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0.070710678118654</c:v>
                </c:pt>
                <c:pt idx="21">
                  <c:v>0.07071067811865478</c:v>
                </c:pt>
                <c:pt idx="22">
                  <c:v>0.07071067811865478</c:v>
                </c:pt>
                <c:pt idx="23">
                  <c:v>0.07071067811865468</c:v>
                </c:pt>
              </c:numLit>
            </c:plus>
            <c:minus>
              <c:numLit>
                <c:ptCount val="24"/>
                <c:pt idx="0">
                  <c:v>0.007071067811865481</c:v>
                </c:pt>
                <c:pt idx="1">
                  <c:v>0.07071067811865478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0.070710678118654</c:v>
                </c:pt>
                <c:pt idx="21">
                  <c:v>0.07071067811865478</c:v>
                </c:pt>
                <c:pt idx="22">
                  <c:v>0.07071067811865478</c:v>
                </c:pt>
                <c:pt idx="23">
                  <c:v>0.07071067811865468</c:v>
                </c:pt>
              </c:numLit>
            </c:minus>
            <c:noEndCap val="0"/>
          </c:errBars>
          <c:xVal>
            <c:numRef>
              <c:f>'[1]Sheet7'!$B$14:$Y$14</c:f>
              <c:numCache>
                <c:ptCount val="24"/>
                <c:pt idx="0">
                  <c:v>0.05</c:v>
                </c:pt>
                <c:pt idx="1">
                  <c:v>0.15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</c:v>
                </c:pt>
                <c:pt idx="21">
                  <c:v>0.65</c:v>
                </c:pt>
                <c:pt idx="22">
                  <c:v>0.3</c:v>
                </c:pt>
                <c:pt idx="23">
                  <c:v>0.2</c:v>
                </c:pt>
              </c:numCache>
            </c:numRef>
          </c:xVal>
          <c:yVal>
            <c:numRef>
              <c:f>'[1]Sheet7'!$B$13:$Y$13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12352400"/>
        <c:axId val="44062737"/>
      </c:scatterChart>
      <c:valAx>
        <c:axId val="12352400"/>
        <c:scaling>
          <c:orientation val="minMax"/>
          <c:max val="1"/>
        </c:scaling>
        <c:axPos val="b"/>
        <c:delete val="0"/>
        <c:numFmt formatCode="0.0_ 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4062737"/>
        <c:crosses val="autoZero"/>
        <c:crossBetween val="midCat"/>
        <c:dispUnits/>
        <c:majorUnit val="0.5"/>
      </c:valAx>
      <c:valAx>
        <c:axId val="4406273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3524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75"/>
          <c:y val="0.5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2</a:t>
            </a:r>
          </a:p>
        </c:rich>
      </c:tx>
      <c:layout>
        <c:manualLayout>
          <c:xMode val="factor"/>
          <c:yMode val="factor"/>
          <c:x val="0.04375"/>
          <c:y val="-0.01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375"/>
          <c:y val="0.055"/>
          <c:w val="0.913"/>
          <c:h val="0.94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0.07071067811865478</c:v>
                </c:pt>
                <c:pt idx="5">
                  <c:v>0.07071067811865478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0.070710678118654</c:v>
                </c:pt>
                <c:pt idx="15">
                  <c:v>0.070710678118654</c:v>
                </c:pt>
                <c:pt idx="16">
                  <c:v>0.07071067811865478</c:v>
                </c:pt>
                <c:pt idx="17">
                  <c:v>0.007071067811865481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0.07071067811865478</c:v>
                </c:pt>
                <c:pt idx="5">
                  <c:v>0.07071067811865478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0.070710678118654</c:v>
                </c:pt>
                <c:pt idx="15">
                  <c:v>0.070710678118654</c:v>
                </c:pt>
                <c:pt idx="16">
                  <c:v>0.07071067811865478</c:v>
                </c:pt>
                <c:pt idx="17">
                  <c:v>0.007071067811865481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0.5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0.014142135623730963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0.07071067811865557</c:v>
                </c:pt>
                <c:pt idx="17">
                  <c:v>0.07071067811865478</c:v>
                </c:pt>
                <c:pt idx="18">
                  <c:v>0.04242640687119313</c:v>
                </c:pt>
                <c:pt idx="19">
                  <c:v>0.02828427124746194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0.014142135623730963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0.07071067811865557</c:v>
                </c:pt>
                <c:pt idx="17">
                  <c:v>0.07071067811865478</c:v>
                </c:pt>
                <c:pt idx="18">
                  <c:v>0.04242640687119313</c:v>
                </c:pt>
                <c:pt idx="19">
                  <c:v>0.02828427124746194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'[1]Sheet7'!$B$15:$Y$15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0.85</c:v>
                </c:pt>
                <c:pt idx="17">
                  <c:v>0.65</c:v>
                </c:pt>
                <c:pt idx="18">
                  <c:v>0.25</c:v>
                </c:pt>
                <c:pt idx="19">
                  <c:v>0.15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'[1]Sheet7'!$B$13:$Y$13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61020314"/>
        <c:axId val="12311915"/>
      </c:scatterChart>
      <c:valAx>
        <c:axId val="61020314"/>
        <c:scaling>
          <c:orientation val="minMax"/>
          <c:max val="1"/>
        </c:scaling>
        <c:axPos val="b"/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311915"/>
        <c:crosses val="autoZero"/>
        <c:crossBetween val="midCat"/>
        <c:dispUnits/>
        <c:majorUnit val="0.5"/>
      </c:valAx>
      <c:valAx>
        <c:axId val="1231191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0203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5"/>
          <c:y val="0.536"/>
          <c:w val="0.14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3</a:t>
            </a:r>
          </a:p>
        </c:rich>
      </c:tx>
      <c:layout>
        <c:manualLayout>
          <c:xMode val="factor"/>
          <c:yMode val="factor"/>
          <c:x val="0.03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59"/>
          <c:w val="0.9095"/>
          <c:h val="0.941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0.014142135623730907</c:v>
                </c:pt>
                <c:pt idx="7">
                  <c:v>0.07071067811865478</c:v>
                </c:pt>
                <c:pt idx="8">
                  <c:v>0.028284271247462307</c:v>
                </c:pt>
                <c:pt idx="9">
                  <c:v>0.07071067811865478</c:v>
                </c:pt>
                <c:pt idx="10">
                  <c:v>0.05656854249492363</c:v>
                </c:pt>
                <c:pt idx="11">
                  <c:v>0.042426406871192805</c:v>
                </c:pt>
                <c:pt idx="12">
                  <c:v>0.014142135623730963</c:v>
                </c:pt>
                <c:pt idx="13">
                  <c:v>0.004242640687119289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0.014142135623730907</c:v>
                </c:pt>
                <c:pt idx="7">
                  <c:v>0.07071067811865478</c:v>
                </c:pt>
                <c:pt idx="8">
                  <c:v>0.028284271247462307</c:v>
                </c:pt>
                <c:pt idx="9">
                  <c:v>0.07071067811865478</c:v>
                </c:pt>
                <c:pt idx="10">
                  <c:v>0.05656854249492363</c:v>
                </c:pt>
                <c:pt idx="11">
                  <c:v>0.042426406871192805</c:v>
                </c:pt>
                <c:pt idx="12">
                  <c:v>0.014142135623730963</c:v>
                </c:pt>
                <c:pt idx="13">
                  <c:v>0.004242640687119289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'[1]Sheet7'!$B$6:$X$6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</c:v>
                </c:pt>
                <c:pt idx="7">
                  <c:v>0.45</c:v>
                </c:pt>
                <c:pt idx="8">
                  <c:v>0.6</c:v>
                </c:pt>
                <c:pt idx="9">
                  <c:v>0.55</c:v>
                </c:pt>
                <c:pt idx="10">
                  <c:v>0.5</c:v>
                </c:pt>
                <c:pt idx="11">
                  <c:v>0.35</c:v>
                </c:pt>
                <c:pt idx="12">
                  <c:v>0.25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0.042426406871192805</c:v>
                </c:pt>
                <c:pt idx="4">
                  <c:v>0.04242640687119313</c:v>
                </c:pt>
                <c:pt idx="5">
                  <c:v>0.08485281374238561</c:v>
                </c:pt>
                <c:pt idx="6">
                  <c:v>0.056568542494924615</c:v>
                </c:pt>
                <c:pt idx="7">
                  <c:v>0.042426406871190515</c:v>
                </c:pt>
                <c:pt idx="8">
                  <c:v>0</c:v>
                </c:pt>
                <c:pt idx="9">
                  <c:v>0.042426406871190515</c:v>
                </c:pt>
                <c:pt idx="10">
                  <c:v>0.014142135623730963</c:v>
                </c:pt>
                <c:pt idx="11">
                  <c:v>0.028284271247461926</c:v>
                </c:pt>
                <c:pt idx="12">
                  <c:v>0.014142135623730963</c:v>
                </c:pt>
                <c:pt idx="13">
                  <c:v>0.028284271247461815</c:v>
                </c:pt>
                <c:pt idx="14">
                  <c:v>0.014142135623730963</c:v>
                </c:pt>
                <c:pt idx="15">
                  <c:v>0.007071067811865481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0.042426406871192805</c:v>
                </c:pt>
                <c:pt idx="4">
                  <c:v>0.04242640687119313</c:v>
                </c:pt>
                <c:pt idx="5">
                  <c:v>0.08485281374238561</c:v>
                </c:pt>
                <c:pt idx="6">
                  <c:v>0.056568542494924615</c:v>
                </c:pt>
                <c:pt idx="7">
                  <c:v>0.042426406871190515</c:v>
                </c:pt>
                <c:pt idx="8">
                  <c:v>0</c:v>
                </c:pt>
                <c:pt idx="9">
                  <c:v>0.042426406871190515</c:v>
                </c:pt>
                <c:pt idx="10">
                  <c:v>0.014142135623730963</c:v>
                </c:pt>
                <c:pt idx="11">
                  <c:v>0.028284271247461926</c:v>
                </c:pt>
                <c:pt idx="12">
                  <c:v>0.014142135623730963</c:v>
                </c:pt>
                <c:pt idx="13">
                  <c:v>0.028284271247461815</c:v>
                </c:pt>
                <c:pt idx="14">
                  <c:v>0.014142135623730963</c:v>
                </c:pt>
                <c:pt idx="15">
                  <c:v>0.007071067811865481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'[1]Sheet7'!$B$16:$Y$16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0.5</c:v>
                </c:pt>
                <c:pt idx="5">
                  <c:v>0.7</c:v>
                </c:pt>
                <c:pt idx="6">
                  <c:v>0.85</c:v>
                </c:pt>
                <c:pt idx="7">
                  <c:v>0.95</c:v>
                </c:pt>
                <c:pt idx="8">
                  <c:v>1</c:v>
                </c:pt>
                <c:pt idx="9">
                  <c:v>0.95</c:v>
                </c:pt>
                <c:pt idx="10">
                  <c:v>0.91</c:v>
                </c:pt>
                <c:pt idx="11">
                  <c:v>0.85</c:v>
                </c:pt>
                <c:pt idx="12">
                  <c:v>0.75</c:v>
                </c:pt>
                <c:pt idx="13">
                  <c:v>0.35</c:v>
                </c:pt>
                <c:pt idx="14">
                  <c:v>0.3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'[1]Sheet7'!$B$13:$Y$13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43698372"/>
        <c:axId val="57741029"/>
      </c:scatterChart>
      <c:valAx>
        <c:axId val="43698372"/>
        <c:scaling>
          <c:orientation val="minMax"/>
          <c:max val="1"/>
        </c:scaling>
        <c:axPos val="b"/>
        <c:delete val="0"/>
        <c:numFmt formatCode="0.0_);\(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41029"/>
        <c:crosses val="autoZero"/>
        <c:crossBetween val="midCat"/>
        <c:dispUnits/>
        <c:majorUnit val="0.5"/>
      </c:valAx>
      <c:valAx>
        <c:axId val="5774102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98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.53775"/>
          <c:w val="0.14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4</a:t>
            </a:r>
          </a:p>
        </c:rich>
      </c:tx>
      <c:layout>
        <c:manualLayout>
          <c:xMode val="factor"/>
          <c:yMode val="factor"/>
          <c:x val="0.037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6225"/>
          <c:w val="0.8977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Lit>
            </c:minus>
            <c:noEndCap val="0"/>
          </c:errBars>
          <c:xVal>
            <c:numRef>
              <c:f>'[1]Sheet7'!$B$7:$X$7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0.05656854249492388</c:v>
                </c:pt>
                <c:pt idx="5">
                  <c:v>0.056568542494924615</c:v>
                </c:pt>
                <c:pt idx="6">
                  <c:v>0.05656854249492363</c:v>
                </c:pt>
                <c:pt idx="7">
                  <c:v>0.028284271247462307</c:v>
                </c:pt>
                <c:pt idx="8">
                  <c:v>0</c:v>
                </c:pt>
                <c:pt idx="9">
                  <c:v>0.04242640687119313</c:v>
                </c:pt>
                <c:pt idx="10">
                  <c:v>0.056568542494924615</c:v>
                </c:pt>
                <c:pt idx="11">
                  <c:v>0.07071067811865478</c:v>
                </c:pt>
                <c:pt idx="12">
                  <c:v>0.07071067811865478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0.05656854249492388</c:v>
                </c:pt>
                <c:pt idx="5">
                  <c:v>0.056568542494924615</c:v>
                </c:pt>
                <c:pt idx="6">
                  <c:v>0.05656854249492363</c:v>
                </c:pt>
                <c:pt idx="7">
                  <c:v>0.028284271247462307</c:v>
                </c:pt>
                <c:pt idx="8">
                  <c:v>0</c:v>
                </c:pt>
                <c:pt idx="9">
                  <c:v>0.04242640687119313</c:v>
                </c:pt>
                <c:pt idx="10">
                  <c:v>0.056568542494924615</c:v>
                </c:pt>
                <c:pt idx="11">
                  <c:v>0.07071067811865478</c:v>
                </c:pt>
                <c:pt idx="12">
                  <c:v>0.07071067811865478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Lit>
            </c:minus>
            <c:noEndCap val="0"/>
          </c:errBars>
          <c:xVal>
            <c:numRef>
              <c:f>'[1]Sheet7'!$B$17:$Y$17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</c:v>
                </c:pt>
                <c:pt idx="5">
                  <c:v>0.5</c:v>
                </c:pt>
                <c:pt idx="6">
                  <c:v>0.58</c:v>
                </c:pt>
                <c:pt idx="7">
                  <c:v>0.7</c:v>
                </c:pt>
                <c:pt idx="8">
                  <c:v>1</c:v>
                </c:pt>
                <c:pt idx="9">
                  <c:v>0.9</c:v>
                </c:pt>
                <c:pt idx="10">
                  <c:v>0.75</c:v>
                </c:pt>
                <c:pt idx="11">
                  <c:v>0.55</c:v>
                </c:pt>
                <c:pt idx="12">
                  <c:v>0.35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'[1]Sheet7'!$B$13:$Y$13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49907214"/>
        <c:axId val="46511743"/>
      </c:scatterChart>
      <c:valAx>
        <c:axId val="4990721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Likelihood of particular grains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11743"/>
        <c:crosses val="autoZero"/>
        <c:crossBetween val="midCat"/>
        <c:dispUnits/>
        <c:majorUnit val="0.5"/>
      </c:valAx>
      <c:valAx>
        <c:axId val="4651174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072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75"/>
          <c:y val="0.13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Basal Spikelets</a:t>
            </a:r>
          </a:p>
        </c:rich>
      </c:tx>
      <c:layout>
        <c:manualLayout>
          <c:xMode val="factor"/>
          <c:yMode val="factor"/>
          <c:x val="0.0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'[1]Sheet8'!$F$19:$F$23</c:f>
                <c:numCache>
                  <c:ptCount val="5"/>
                  <c:pt idx="0">
                    <c:v>0.07071067811867283</c:v>
                  </c:pt>
                  <c:pt idx="1">
                    <c:v>0.3535533905932738</c:v>
                  </c:pt>
                  <c:pt idx="2">
                    <c:v>NaN</c:v>
                  </c:pt>
                  <c:pt idx="3">
                    <c:v>0.2969848480983508</c:v>
                  </c:pt>
                  <c:pt idx="4">
                    <c:v>0.49497474683058784</c:v>
                  </c:pt>
                </c:numCache>
              </c:numRef>
            </c:plus>
            <c:minus>
              <c:numRef>
                <c:f>'[1]Sheet8'!$F$19:$F$23</c:f>
                <c:numCache>
                  <c:ptCount val="5"/>
                  <c:pt idx="0">
                    <c:v>0.07071067811867283</c:v>
                  </c:pt>
                  <c:pt idx="1">
                    <c:v>0.3535533905932738</c:v>
                  </c:pt>
                  <c:pt idx="2">
                    <c:v>NaN</c:v>
                  </c:pt>
                  <c:pt idx="3">
                    <c:v>0.2969848480983508</c:v>
                  </c:pt>
                  <c:pt idx="4">
                    <c:v>0.49497474683058784</c:v>
                  </c:pt>
                </c:numCache>
              </c:numRef>
            </c:minus>
            <c:noEndCap val="0"/>
          </c:errBars>
          <c:cat>
            <c:multiLvlStrRef>
              <c:f>'[1]Sheet8'!$A$19:$B$23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'[1]Sheet8'!$C$19:$C$23</c:f>
              <c:numCache>
                <c:ptCount val="5"/>
                <c:pt idx="0">
                  <c:v>4.95</c:v>
                </c:pt>
                <c:pt idx="1">
                  <c:v>4.25</c:v>
                </c:pt>
                <c:pt idx="3">
                  <c:v>8.85</c:v>
                </c:pt>
                <c:pt idx="4">
                  <c:v>7.85</c:v>
                </c:pt>
              </c:numCache>
            </c:numRef>
          </c:val>
        </c:ser>
        <c:axId val="15952504"/>
        <c:axId val="9354809"/>
      </c:barChart>
      <c:catAx>
        <c:axId val="15952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54809"/>
        <c:crosses val="autoZero"/>
        <c:auto val="1"/>
        <c:lblOffset val="100"/>
        <c:noMultiLvlLbl val="0"/>
      </c:catAx>
      <c:valAx>
        <c:axId val="935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5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82"/>
          <c:w val="0.926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'[1]Sheet8'!$F$25:$F$26</c:f>
                <c:numCache>
                  <c:ptCount val="2"/>
                  <c:pt idx="0">
                    <c:v>7.682295707467365</c:v>
                  </c:pt>
                  <c:pt idx="1">
                    <c:v>0.3395914095625616</c:v>
                  </c:pt>
                </c:numCache>
              </c:numRef>
            </c:plus>
            <c:minus>
              <c:numRef>
                <c:f>'[1]Sheet8'!$F$25:$F$26</c:f>
                <c:numCache>
                  <c:ptCount val="2"/>
                  <c:pt idx="0">
                    <c:v>7.682295707467365</c:v>
                  </c:pt>
                  <c:pt idx="1">
                    <c:v>0.3395914095625616</c:v>
                  </c:pt>
                </c:numCache>
              </c:numRef>
            </c:minus>
            <c:noEndCap val="0"/>
          </c:errBars>
          <c:cat>
            <c:multiLvlStrRef>
              <c:f>'[1]Sheet8'!$A$25:$B$26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'[1]Sheet8'!$C$25:$C$26</c:f>
              <c:numCache>
                <c:ptCount val="2"/>
                <c:pt idx="0">
                  <c:v>60.9322033898305</c:v>
                </c:pt>
                <c:pt idx="1">
                  <c:v>54.14012738853503</c:v>
                </c:pt>
              </c:numCache>
            </c:numRef>
          </c:val>
        </c:ser>
        <c:axId val="17084418"/>
        <c:axId val="19542035"/>
      </c:barChart>
      <c:catAx>
        <c:axId val="17084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42035"/>
        <c:crosses val="autoZero"/>
        <c:auto val="1"/>
        <c:lblOffset val="100"/>
        <c:noMultiLvlLbl val="0"/>
      </c:catAx>
      <c:valAx>
        <c:axId val="1954203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84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Central Spikelets</a:t>
            </a:r>
          </a:p>
        </c:rich>
      </c:tx>
      <c:layout>
        <c:manualLayout>
          <c:xMode val="factor"/>
          <c:yMode val="factor"/>
          <c:x val="0.00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75"/>
          <c:w val="0.9815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'[1]Sheet8'!$M$19:$M$23</c:f>
                <c:numCache>
                  <c:ptCount val="5"/>
                  <c:pt idx="0">
                    <c:v>4.384062043356623</c:v>
                  </c:pt>
                  <c:pt idx="1">
                    <c:v>1.9091883092037332</c:v>
                  </c:pt>
                  <c:pt idx="2">
                    <c:v>NaN</c:v>
                  </c:pt>
                  <c:pt idx="3">
                    <c:v>0.7071067811865476</c:v>
                  </c:pt>
                  <c:pt idx="4">
                    <c:v>1.1313708498983635</c:v>
                  </c:pt>
                </c:numCache>
              </c:numRef>
            </c:plus>
            <c:minus>
              <c:numRef>
                <c:f>'[1]Sheet8'!$M$19:$M$23</c:f>
                <c:numCache>
                  <c:ptCount val="5"/>
                  <c:pt idx="0">
                    <c:v>4.384062043356623</c:v>
                  </c:pt>
                  <c:pt idx="1">
                    <c:v>1.9091883092037332</c:v>
                  </c:pt>
                  <c:pt idx="2">
                    <c:v>NaN</c:v>
                  </c:pt>
                  <c:pt idx="3">
                    <c:v>0.7071067811865476</c:v>
                  </c:pt>
                  <c:pt idx="4">
                    <c:v>1.1313708498983635</c:v>
                  </c:pt>
                </c:numCache>
              </c:numRef>
            </c:minus>
            <c:noEndCap val="0"/>
          </c:errBars>
          <c:cat>
            <c:multiLvlStrRef>
              <c:f>'[1]Sheet8'!$H$19:$I$23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'[1]Sheet8'!$J$19:$J$23</c:f>
              <c:numCache>
                <c:ptCount val="5"/>
                <c:pt idx="0">
                  <c:v>35.1</c:v>
                </c:pt>
                <c:pt idx="1">
                  <c:v>30.35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</c:ser>
        <c:axId val="41660588"/>
        <c:axId val="39400973"/>
      </c:barChart>
      <c:catAx>
        <c:axId val="41660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00973"/>
        <c:crosses val="autoZero"/>
        <c:auto val="1"/>
        <c:lblOffset val="100"/>
        <c:noMultiLvlLbl val="0"/>
      </c:catAx>
      <c:valAx>
        <c:axId val="39400973"/>
        <c:scaling>
          <c:orientation val="minMax"/>
          <c:max val="5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605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Rainfall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'[2]Sheet1'!$K$24:$T$24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'[2]Sheet1'!$K$26:$T$26</c:f>
              <c:numCache>
                <c:ptCount val="10"/>
                <c:pt idx="0">
                  <c:v>9.6</c:v>
                </c:pt>
                <c:pt idx="1">
                  <c:v>27.2</c:v>
                </c:pt>
                <c:pt idx="2">
                  <c:v>32.3</c:v>
                </c:pt>
                <c:pt idx="3">
                  <c:v>0</c:v>
                </c:pt>
                <c:pt idx="4">
                  <c:v>0.1</c:v>
                </c:pt>
                <c:pt idx="5">
                  <c:v>24.3</c:v>
                </c:pt>
                <c:pt idx="6">
                  <c:v>6.8</c:v>
                </c:pt>
                <c:pt idx="7">
                  <c:v>29</c:v>
                </c:pt>
                <c:pt idx="8">
                  <c:v>57.6</c:v>
                </c:pt>
                <c:pt idx="9">
                  <c:v>15.6</c:v>
                </c:pt>
              </c:numCache>
            </c:numRef>
          </c:val>
        </c:ser>
        <c:axId val="4882018"/>
        <c:axId val="43938163"/>
      </c:barChart>
      <c:lineChart>
        <c:grouping val="standard"/>
        <c:varyColors val="0"/>
        <c:ser>
          <c:idx val="1"/>
          <c:order val="1"/>
          <c:tx>
            <c:v>Average Temp.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'[2]Sheet1'!$K$30:$T$30</c:f>
              <c:numCache>
                <c:ptCount val="10"/>
                <c:pt idx="0">
                  <c:v>23.5</c:v>
                </c:pt>
                <c:pt idx="1">
                  <c:v>17.2</c:v>
                </c:pt>
                <c:pt idx="2">
                  <c:v>9.7</c:v>
                </c:pt>
                <c:pt idx="3">
                  <c:v>3.6</c:v>
                </c:pt>
                <c:pt idx="4">
                  <c:v>4</c:v>
                </c:pt>
                <c:pt idx="5">
                  <c:v>2.7</c:v>
                </c:pt>
                <c:pt idx="6">
                  <c:v>13</c:v>
                </c:pt>
                <c:pt idx="7">
                  <c:v>17.1</c:v>
                </c:pt>
                <c:pt idx="8">
                  <c:v>24.1</c:v>
                </c:pt>
                <c:pt idx="9">
                  <c:v>28.2</c:v>
                </c:pt>
              </c:numCache>
            </c:numRef>
          </c:val>
          <c:smooth val="0"/>
        </c:ser>
        <c:axId val="4882018"/>
        <c:axId val="43938163"/>
      </c:lineChart>
      <c:catAx>
        <c:axId val="488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38163"/>
        <c:crosses val="autoZero"/>
        <c:auto val="1"/>
        <c:lblOffset val="100"/>
        <c:noMultiLvlLbl val="0"/>
      </c:catAx>
      <c:valAx>
        <c:axId val="4393816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201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25"/>
          <c:y val="0.045"/>
          <c:w val="0.276"/>
          <c:h val="0.1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82"/>
          <c:w val="0.92675"/>
          <c:h val="0.90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'[1]Sheet8'!$M$25:$M$26</c:f>
                <c:numCache>
                  <c:ptCount val="2"/>
                  <c:pt idx="0">
                    <c:v>0.4991341984865385</c:v>
                  </c:pt>
                  <c:pt idx="1">
                    <c:v>2.7855721683110866</c:v>
                  </c:pt>
                </c:numCache>
              </c:numRef>
            </c:plus>
            <c:minus>
              <c:numRef>
                <c:f>'[1]Sheet8'!$M$25:$M$26</c:f>
                <c:numCache>
                  <c:ptCount val="2"/>
                  <c:pt idx="0">
                    <c:v>0.4991341984865385</c:v>
                  </c:pt>
                  <c:pt idx="1">
                    <c:v>2.7855721683110866</c:v>
                  </c:pt>
                </c:numCache>
              </c:numRef>
            </c:minus>
            <c:noEndCap val="0"/>
          </c:errBars>
          <c:cat>
            <c:multiLvlStrRef>
              <c:f>'[1]Sheet8'!$H$25:$I$26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'[1]Sheet8'!$J$25:$J$26</c:f>
              <c:numCache>
                <c:ptCount val="2"/>
                <c:pt idx="0">
                  <c:v>97.3529411764706</c:v>
                </c:pt>
                <c:pt idx="1">
                  <c:v>91.96969696969698</c:v>
                </c:pt>
              </c:numCache>
            </c:numRef>
          </c:val>
        </c:ser>
        <c:axId val="19064438"/>
        <c:axId val="37362215"/>
      </c:barChart>
      <c:catAx>
        <c:axId val="19064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62215"/>
        <c:crosses val="autoZero"/>
        <c:auto val="1"/>
        <c:lblOffset val="100"/>
        <c:noMultiLvlLbl val="0"/>
      </c:catAx>
      <c:valAx>
        <c:axId val="3736221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64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Apical Spikelets</a:t>
            </a:r>
          </a:p>
        </c:rich>
      </c:tx>
      <c:layout>
        <c:manualLayout>
          <c:xMode val="factor"/>
          <c:yMode val="factor"/>
          <c:x val="0.03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65"/>
          <c:w val="0.978"/>
          <c:h val="0.85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'[1]Sheet8'!$T$19:$T$23</c:f>
                <c:numCache>
                  <c:ptCount val="5"/>
                  <c:pt idx="0">
                    <c:v>0.2828427124746223</c:v>
                  </c:pt>
                  <c:pt idx="1">
                    <c:v>0.0707106781186226</c:v>
                  </c:pt>
                  <c:pt idx="2">
                    <c:v>NaN</c:v>
                  </c:pt>
                  <c:pt idx="3">
                    <c:v>0.21213203435596828</c:v>
                  </c:pt>
                  <c:pt idx="4">
                    <c:v>0.3394112549695241</c:v>
                  </c:pt>
                </c:numCache>
              </c:numRef>
            </c:plus>
            <c:minus>
              <c:numRef>
                <c:f>'[1]Sheet8'!$T$19:$T$23</c:f>
                <c:numCache>
                  <c:ptCount val="5"/>
                  <c:pt idx="0">
                    <c:v>0.2828427124746223</c:v>
                  </c:pt>
                  <c:pt idx="1">
                    <c:v>0.0707106781186226</c:v>
                  </c:pt>
                  <c:pt idx="2">
                    <c:v>NaN</c:v>
                  </c:pt>
                  <c:pt idx="3">
                    <c:v>0.21213203435596828</c:v>
                  </c:pt>
                  <c:pt idx="4">
                    <c:v>0.3394112549695241</c:v>
                  </c:pt>
                </c:numCache>
              </c:numRef>
            </c:minus>
            <c:noEndCap val="0"/>
          </c:errBars>
          <c:cat>
            <c:multiLvlStrRef>
              <c:f>'[1]Sheet8'!$O$19:$P$23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'[1]Sheet8'!$Q$19:$Q$23</c:f>
              <c:numCache>
                <c:ptCount val="5"/>
                <c:pt idx="0">
                  <c:v>3</c:v>
                </c:pt>
                <c:pt idx="1">
                  <c:v>4.25</c:v>
                </c:pt>
                <c:pt idx="3">
                  <c:v>6.45</c:v>
                </c:pt>
                <c:pt idx="4">
                  <c:v>7.56</c:v>
                </c:pt>
              </c:numCache>
            </c:numRef>
          </c:val>
        </c:ser>
        <c:axId val="715616"/>
        <c:axId val="6440545"/>
      </c:barChart>
      <c:catAx>
        <c:axId val="715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0545"/>
        <c:crosses val="autoZero"/>
        <c:auto val="1"/>
        <c:lblOffset val="100"/>
        <c:noMultiLvlLbl val="0"/>
      </c:catAx>
      <c:valAx>
        <c:axId val="6440545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15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8"/>
          <c:w val="0.9377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'[1]Sheet8'!$T$25:$T$26</c:f>
                <c:numCache>
                  <c:ptCount val="2"/>
                  <c:pt idx="0">
                    <c:v>1.107252479067482</c:v>
                  </c:pt>
                  <c:pt idx="1">
                    <c:v>6.360219724958388</c:v>
                  </c:pt>
                </c:numCache>
              </c:numRef>
            </c:plus>
            <c:minus>
              <c:numRef>
                <c:f>'[1]Sheet8'!$T$25:$T$26</c:f>
                <c:numCache>
                  <c:ptCount val="2"/>
                  <c:pt idx="0">
                    <c:v>1.107252479067482</c:v>
                  </c:pt>
                  <c:pt idx="1">
                    <c:v>6.360219724958388</c:v>
                  </c:pt>
                </c:numCache>
              </c:numRef>
            </c:minus>
            <c:noEndCap val="0"/>
          </c:errBars>
          <c:cat>
            <c:multiLvlStrRef>
              <c:f>'[1]Sheet8'!$O$25:$P$26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'[1]Sheet8'!$Q$25:$Q$26</c:f>
              <c:numCache>
                <c:ptCount val="2"/>
                <c:pt idx="0">
                  <c:v>51.78294573643411</c:v>
                </c:pt>
                <c:pt idx="1">
                  <c:v>54.4973544973545</c:v>
                </c:pt>
              </c:numCache>
            </c:numRef>
          </c:val>
        </c:ser>
        <c:axId val="57964906"/>
        <c:axId val="51922107"/>
      </c:barChart>
      <c:catAx>
        <c:axId val="57964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922107"/>
        <c:crosses val="autoZero"/>
        <c:auto val="1"/>
        <c:lblOffset val="100"/>
        <c:noMultiLvlLbl val="0"/>
      </c:catAx>
      <c:valAx>
        <c:axId val="5192210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9649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Basal Spikelets</a:t>
            </a:r>
          </a:p>
        </c:rich>
      </c:tx>
      <c:layout>
        <c:manualLayout>
          <c:xMode val="factor"/>
          <c:yMode val="factor"/>
          <c:x val="0.03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725"/>
          <c:w val="0.963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'[1]Sheet8'!$F$30:$F$34</c:f>
                <c:numCache>
                  <c:ptCount val="5"/>
                  <c:pt idx="0">
                    <c:v>0.21213203435596828</c:v>
                  </c:pt>
                  <c:pt idx="1">
                    <c:v>0.7071067811865476</c:v>
                  </c:pt>
                  <c:pt idx="2">
                    <c:v>NaN</c:v>
                  </c:pt>
                  <c:pt idx="3">
                    <c:v>0.1414213562372452</c:v>
                  </c:pt>
                  <c:pt idx="4">
                    <c:v>0.49497474683058784</c:v>
                  </c:pt>
                </c:numCache>
              </c:numRef>
            </c:plus>
            <c:minus>
              <c:numRef>
                <c:f>'[1]Sheet8'!$F$30:$F$34</c:f>
                <c:numCache>
                  <c:ptCount val="5"/>
                  <c:pt idx="0">
                    <c:v>0.21213203435596828</c:v>
                  </c:pt>
                  <c:pt idx="1">
                    <c:v>0.7071067811865476</c:v>
                  </c:pt>
                  <c:pt idx="2">
                    <c:v>NaN</c:v>
                  </c:pt>
                  <c:pt idx="3">
                    <c:v>0.1414213562372452</c:v>
                  </c:pt>
                  <c:pt idx="4">
                    <c:v>0.49497474683058784</c:v>
                  </c:pt>
                </c:numCache>
              </c:numRef>
            </c:minus>
            <c:noEndCap val="0"/>
          </c:errBars>
          <c:cat>
            <c:multiLvlStrRef>
              <c:f>'[1]Sheet8'!$A$30:$B$34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'[1]Sheet8'!$C$30:$C$34</c:f>
              <c:numCache>
                <c:ptCount val="5"/>
                <c:pt idx="0">
                  <c:v>5.95</c:v>
                </c:pt>
                <c:pt idx="1">
                  <c:v>5</c:v>
                </c:pt>
                <c:pt idx="3">
                  <c:v>9.6</c:v>
                </c:pt>
                <c:pt idx="4">
                  <c:v>7.85</c:v>
                </c:pt>
              </c:numCache>
            </c:numRef>
          </c:val>
        </c:ser>
        <c:axId val="64645780"/>
        <c:axId val="44941109"/>
      </c:barChart>
      <c:catAx>
        <c:axId val="64645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41109"/>
        <c:crosses val="autoZero"/>
        <c:auto val="1"/>
        <c:lblOffset val="100"/>
        <c:noMultiLvlLbl val="0"/>
      </c:catAx>
      <c:valAx>
        <c:axId val="44941109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645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0625"/>
          <c:w val="0.94075"/>
          <c:h val="0.8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'[1]Sheet8'!$F$36:$F$37</c:f>
                <c:numCache>
                  <c:ptCount val="2"/>
                  <c:pt idx="0">
                    <c:v>2.7989643421967143</c:v>
                  </c:pt>
                  <c:pt idx="1">
                    <c:v>1.6123836156989473</c:v>
                  </c:pt>
                </c:numCache>
              </c:numRef>
            </c:plus>
            <c:minus>
              <c:numRef>
                <c:f>'[1]Sheet8'!$F$36:$F$37</c:f>
                <c:numCache>
                  <c:ptCount val="2"/>
                  <c:pt idx="0">
                    <c:v>2.7989643421967143</c:v>
                  </c:pt>
                  <c:pt idx="1">
                    <c:v>1.6123836156989473</c:v>
                  </c:pt>
                </c:numCache>
              </c:numRef>
            </c:minus>
            <c:noEndCap val="0"/>
          </c:errBars>
          <c:cat>
            <c:multiLvlStrRef>
              <c:f>'[1]Sheet8'!$A$36:$B$37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'[1]Sheet8'!$C$36:$C$37</c:f>
              <c:numCache>
                <c:ptCount val="2"/>
                <c:pt idx="0">
                  <c:v>61.97916666666667</c:v>
                </c:pt>
                <c:pt idx="1">
                  <c:v>54.140127388535</c:v>
                </c:pt>
              </c:numCache>
            </c:numRef>
          </c:val>
        </c:ser>
        <c:axId val="1816798"/>
        <c:axId val="16351183"/>
      </c:barChart>
      <c:catAx>
        <c:axId val="1816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51183"/>
        <c:crosses val="autoZero"/>
        <c:auto val="1"/>
        <c:lblOffset val="100"/>
        <c:noMultiLvlLbl val="0"/>
      </c:catAx>
      <c:valAx>
        <c:axId val="1635118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67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Central Spikelets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25"/>
          <c:w val="0.956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'[1]Sheet8'!$M$30:$M$34</c:f>
                <c:numCache>
                  <c:ptCount val="5"/>
                  <c:pt idx="0">
                    <c:v>2.8284271247461903</c:v>
                  </c:pt>
                  <c:pt idx="1">
                    <c:v>1.4142135623730951</c:v>
                  </c:pt>
                  <c:pt idx="2">
                    <c:v>NaN</c:v>
                  </c:pt>
                  <c:pt idx="3">
                    <c:v>2.616295090390188</c:v>
                  </c:pt>
                  <c:pt idx="4">
                    <c:v>1.1313708498983635</c:v>
                  </c:pt>
                </c:numCache>
              </c:numRef>
            </c:plus>
            <c:minus>
              <c:numRef>
                <c:f>'[1]Sheet8'!$M$30:$M$34</c:f>
                <c:numCache>
                  <c:ptCount val="5"/>
                  <c:pt idx="0">
                    <c:v>2.8284271247461903</c:v>
                  </c:pt>
                  <c:pt idx="1">
                    <c:v>1.4142135623730951</c:v>
                  </c:pt>
                  <c:pt idx="2">
                    <c:v>NaN</c:v>
                  </c:pt>
                  <c:pt idx="3">
                    <c:v>2.616295090390188</c:v>
                  </c:pt>
                  <c:pt idx="4">
                    <c:v>1.1313708498983635</c:v>
                  </c:pt>
                </c:numCache>
              </c:numRef>
            </c:minus>
            <c:noEndCap val="0"/>
          </c:errBars>
          <c:cat>
            <c:multiLvlStrRef>
              <c:f>'[1]Sheet8'!$H$30:$I$34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'[1]Sheet8'!$J$30:$J$34</c:f>
              <c:numCache>
                <c:ptCount val="5"/>
                <c:pt idx="0">
                  <c:v>37</c:v>
                </c:pt>
                <c:pt idx="1">
                  <c:v>28</c:v>
                </c:pt>
                <c:pt idx="3">
                  <c:v>37.85</c:v>
                </c:pt>
                <c:pt idx="4">
                  <c:v>33</c:v>
                </c:pt>
              </c:numCache>
            </c:numRef>
          </c:val>
        </c:ser>
        <c:axId val="12942920"/>
        <c:axId val="49377417"/>
      </c:barChart>
      <c:catAx>
        <c:axId val="12942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377417"/>
        <c:crosses val="autoZero"/>
        <c:auto val="1"/>
        <c:lblOffset val="100"/>
        <c:noMultiLvlLbl val="0"/>
      </c:catAx>
      <c:valAx>
        <c:axId val="49377417"/>
        <c:scaling>
          <c:orientation val="minMax"/>
          <c:max val="5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9429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8"/>
          <c:w val="0.937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'[1]Sheet8'!$M$36:$M$37</c:f>
                <c:numCache>
                  <c:ptCount val="2"/>
                  <c:pt idx="0">
                    <c:v>0.347481800000984</c:v>
                  </c:pt>
                  <c:pt idx="1">
                    <c:v>2.7855721683110866</c:v>
                  </c:pt>
                </c:numCache>
              </c:numRef>
            </c:plus>
            <c:minus>
              <c:numRef>
                <c:f>'[1]Sheet8'!$M$36:$M$37</c:f>
                <c:numCache>
                  <c:ptCount val="2"/>
                  <c:pt idx="0">
                    <c:v>0.347481800000984</c:v>
                  </c:pt>
                  <c:pt idx="1">
                    <c:v>2.7855721683110866</c:v>
                  </c:pt>
                </c:numCache>
              </c:numRef>
            </c:minus>
            <c:noEndCap val="0"/>
          </c:errBars>
          <c:cat>
            <c:multiLvlStrRef>
              <c:f>'[1]Sheet8'!$H$36:$I$37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'[1]Sheet8'!$J$36:$J$37</c:f>
              <c:numCache>
                <c:ptCount val="2"/>
                <c:pt idx="0">
                  <c:v>97.75429326287978</c:v>
                </c:pt>
                <c:pt idx="1">
                  <c:v>91.96969696969698</c:v>
                </c:pt>
              </c:numCache>
            </c:numRef>
          </c:val>
        </c:ser>
        <c:axId val="41743570"/>
        <c:axId val="40147811"/>
      </c:barChart>
      <c:catAx>
        <c:axId val="41743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47811"/>
        <c:crosses val="autoZero"/>
        <c:auto val="1"/>
        <c:lblOffset val="100"/>
        <c:noMultiLvlLbl val="0"/>
      </c:catAx>
      <c:valAx>
        <c:axId val="4014781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43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Apical Spikelets</a:t>
            </a:r>
          </a:p>
        </c:rich>
      </c:tx>
      <c:layout>
        <c:manualLayout>
          <c:xMode val="factor"/>
          <c:yMode val="factor"/>
          <c:x val="0.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625"/>
          <c:w val="0.9667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'[1]Sheet8'!$T$30:$T$34</c:f>
                <c:numCache>
                  <c:ptCount val="5"/>
                  <c:pt idx="0">
                    <c:v>0.35355339059328383</c:v>
                  </c:pt>
                  <c:pt idx="1">
                    <c:v>0.5374011537017779</c:v>
                  </c:pt>
                  <c:pt idx="2">
                    <c:v>NaN</c:v>
                  </c:pt>
                  <c:pt idx="3">
                    <c:v>0.14142135623729543</c:v>
                  </c:pt>
                  <c:pt idx="4">
                    <c:v>0.3394112549695241</c:v>
                  </c:pt>
                </c:numCache>
              </c:numRef>
            </c:plus>
            <c:minus>
              <c:numRef>
                <c:f>'[1]Sheet8'!$T$30:$T$34</c:f>
                <c:numCache>
                  <c:ptCount val="5"/>
                  <c:pt idx="0">
                    <c:v>0.35355339059328383</c:v>
                  </c:pt>
                  <c:pt idx="1">
                    <c:v>0.5374011537017779</c:v>
                  </c:pt>
                  <c:pt idx="2">
                    <c:v>NaN</c:v>
                  </c:pt>
                  <c:pt idx="3">
                    <c:v>0.14142135623729543</c:v>
                  </c:pt>
                  <c:pt idx="4">
                    <c:v>0.3394112549695241</c:v>
                  </c:pt>
                </c:numCache>
              </c:numRef>
            </c:minus>
            <c:noEndCap val="0"/>
          </c:errBars>
          <c:cat>
            <c:multiLvlStrRef>
              <c:f>'[1]Sheet8'!$O$30:$P$34</c:f>
              <c:multiLvlStrCache>
                <c:ptCount val="5"/>
                <c:lvl>
                  <c:pt idx="0">
                    <c:v>S1</c:v>
                  </c:pt>
                  <c:pt idx="1">
                    <c:v>S0</c:v>
                  </c:pt>
                  <c:pt idx="2">
                    <c:v>0</c:v>
                  </c:pt>
                  <c:pt idx="3">
                    <c:v>S1</c:v>
                  </c:pt>
                  <c:pt idx="4">
                    <c:v>S0</c:v>
                  </c:pt>
                </c:lvl>
                <c:lvl>
                  <c:pt idx="0">
                    <c:v>GN</c:v>
                  </c:pt>
                  <c:pt idx="3">
                    <c:v>FF</c:v>
                  </c:pt>
                </c:lvl>
              </c:multiLvlStrCache>
            </c:multiLvlStrRef>
          </c:cat>
          <c:val>
            <c:numRef>
              <c:f>'[1]Sheet8'!$Q$30:$Q$34</c:f>
              <c:numCache>
                <c:ptCount val="5"/>
                <c:pt idx="0">
                  <c:v>5.55</c:v>
                </c:pt>
                <c:pt idx="1">
                  <c:v>4.12</c:v>
                </c:pt>
                <c:pt idx="3">
                  <c:v>6.9</c:v>
                </c:pt>
                <c:pt idx="4">
                  <c:v>7.56</c:v>
                </c:pt>
              </c:numCache>
            </c:numRef>
          </c:val>
        </c:ser>
        <c:axId val="25785980"/>
        <c:axId val="30747229"/>
      </c:barChart>
      <c:catAx>
        <c:axId val="257859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47229"/>
        <c:crosses val="autoZero"/>
        <c:auto val="1"/>
        <c:lblOffset val="100"/>
        <c:noMultiLvlLbl val="0"/>
      </c:catAx>
      <c:valAx>
        <c:axId val="30747229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85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98"/>
          <c:w val="0.927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'[1]Sheet8'!$T$36:$T$37</c:f>
                <c:numCache>
                  <c:ptCount val="2"/>
                  <c:pt idx="0">
                    <c:v>6.456192349964133</c:v>
                  </c:pt>
                  <c:pt idx="1">
                    <c:v>2.8284271247461903</c:v>
                  </c:pt>
                </c:numCache>
              </c:numRef>
            </c:plus>
            <c:minus>
              <c:numRef>
                <c:f>'[1]Sheet8'!$T$36:$T$37</c:f>
                <c:numCache>
                  <c:ptCount val="2"/>
                  <c:pt idx="0">
                    <c:v>6.456192349964133</c:v>
                  </c:pt>
                  <c:pt idx="1">
                    <c:v>2.8284271247461903</c:v>
                  </c:pt>
                </c:numCache>
              </c:numRef>
            </c:minus>
            <c:noEndCap val="0"/>
          </c:errBars>
          <c:cat>
            <c:multiLvlStrRef>
              <c:f>'[1]Sheet8'!$O$36:$P$37</c:f>
              <c:multiLvlStrCache>
                <c:ptCount val="2"/>
                <c:lvl>
                  <c:pt idx="0">
                    <c:v>S1</c:v>
                  </c:pt>
                  <c:pt idx="1">
                    <c:v>S0</c:v>
                  </c:pt>
                </c:lvl>
                <c:lvl>
                  <c:pt idx="0">
                    <c:v>GS</c:v>
                  </c:pt>
                </c:lvl>
              </c:multiLvlStrCache>
            </c:multiLvlStrRef>
          </c:cat>
          <c:val>
            <c:numRef>
              <c:f>'[1]Sheet8'!$Q$36:$Q$37</c:f>
              <c:numCache>
                <c:ptCount val="2"/>
                <c:pt idx="0">
                  <c:v>80.43478260869564</c:v>
                </c:pt>
                <c:pt idx="1">
                  <c:v>44</c:v>
                </c:pt>
              </c:numCache>
            </c:numRef>
          </c:val>
        </c:ser>
        <c:axId val="8289606"/>
        <c:axId val="7497591"/>
      </c:barChart>
      <c:catAx>
        <c:axId val="8289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497591"/>
        <c:crosses val="autoZero"/>
        <c:auto val="1"/>
        <c:lblOffset val="100"/>
        <c:noMultiLvlLbl val="0"/>
      </c:catAx>
      <c:valAx>
        <c:axId val="749759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289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75"/>
          <c:w val="0.867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'[4]Sheet10'!$G$46</c:f>
              <c:strCache>
                <c:ptCount val="1"/>
                <c:pt idx="0">
                  <c:v>S0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'[4]Sheet10'!$AA$23:$AA$43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0.09475</c:v>
                  </c:pt>
                  <c:pt idx="3">
                    <c:v>0.07495</c:v>
                  </c:pt>
                  <c:pt idx="4">
                    <c:v>0.03536</c:v>
                  </c:pt>
                  <c:pt idx="5">
                    <c:v>0.02121</c:v>
                  </c:pt>
                  <c:pt idx="6">
                    <c:v>0.07071</c:v>
                  </c:pt>
                  <c:pt idx="7">
                    <c:v>0.02828</c:v>
                  </c:pt>
                  <c:pt idx="8">
                    <c:v>0.02263</c:v>
                  </c:pt>
                  <c:pt idx="9">
                    <c:v>0.0495</c:v>
                  </c:pt>
                  <c:pt idx="10">
                    <c:v>0.06788</c:v>
                  </c:pt>
                  <c:pt idx="11">
                    <c:v>0.03536</c:v>
                  </c:pt>
                  <c:pt idx="12">
                    <c:v>0.0495</c:v>
                  </c:pt>
                  <c:pt idx="13">
                    <c:v>0.05091</c:v>
                  </c:pt>
                  <c:pt idx="14">
                    <c:v>0.04525</c:v>
                  </c:pt>
                  <c:pt idx="15">
                    <c:v>0.03536</c:v>
                  </c:pt>
                  <c:pt idx="16">
                    <c:v>0.0198</c:v>
                  </c:pt>
                  <c:pt idx="17">
                    <c:v>0.03677</c:v>
                  </c:pt>
                  <c:pt idx="18">
                    <c:v>0.03582</c:v>
                  </c:pt>
                  <c:pt idx="19">
                    <c:v>0.09899</c:v>
                  </c:pt>
                  <c:pt idx="20">
                    <c:v>0.03818</c:v>
                  </c:pt>
                </c:numCache>
              </c:numRef>
            </c:plus>
            <c:minus>
              <c:numRef>
                <c:f>'[4]Sheet10'!$AA$23:$AA$43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0.09475</c:v>
                  </c:pt>
                  <c:pt idx="3">
                    <c:v>0.07495</c:v>
                  </c:pt>
                  <c:pt idx="4">
                    <c:v>0.03536</c:v>
                  </c:pt>
                  <c:pt idx="5">
                    <c:v>0.02121</c:v>
                  </c:pt>
                  <c:pt idx="6">
                    <c:v>0.07071</c:v>
                  </c:pt>
                  <c:pt idx="7">
                    <c:v>0.02828</c:v>
                  </c:pt>
                  <c:pt idx="8">
                    <c:v>0.02263</c:v>
                  </c:pt>
                  <c:pt idx="9">
                    <c:v>0.0495</c:v>
                  </c:pt>
                  <c:pt idx="10">
                    <c:v>0.06788</c:v>
                  </c:pt>
                  <c:pt idx="11">
                    <c:v>0.03536</c:v>
                  </c:pt>
                  <c:pt idx="12">
                    <c:v>0.0495</c:v>
                  </c:pt>
                  <c:pt idx="13">
                    <c:v>0.05091</c:v>
                  </c:pt>
                  <c:pt idx="14">
                    <c:v>0.04525</c:v>
                  </c:pt>
                  <c:pt idx="15">
                    <c:v>0.03536</c:v>
                  </c:pt>
                  <c:pt idx="16">
                    <c:v>0.0198</c:v>
                  </c:pt>
                  <c:pt idx="17">
                    <c:v>0.03677</c:v>
                  </c:pt>
                  <c:pt idx="18">
                    <c:v>0.03582</c:v>
                  </c:pt>
                  <c:pt idx="19">
                    <c:v>0.09899</c:v>
                  </c:pt>
                  <c:pt idx="20">
                    <c:v>0.03818</c:v>
                  </c:pt>
                </c:numCache>
              </c:numRef>
            </c:minus>
            <c:noEndCap val="0"/>
          </c:errBars>
          <c:cat>
            <c:numRef>
              <c:f>'[4]Sheet10'!$H$45:$AD$45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'[4]Sheet10'!$H$46:$AD$46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0.2333333333333333</c:v>
                </c:pt>
                <c:pt idx="3">
                  <c:v>0.3666666666666667</c:v>
                </c:pt>
                <c:pt idx="4">
                  <c:v>1.9</c:v>
                </c:pt>
                <c:pt idx="5">
                  <c:v>2.5</c:v>
                </c:pt>
                <c:pt idx="6">
                  <c:v>2.8</c:v>
                </c:pt>
                <c:pt idx="7">
                  <c:v>2.98</c:v>
                </c:pt>
                <c:pt idx="8">
                  <c:v>3</c:v>
                </c:pt>
                <c:pt idx="9">
                  <c:v>2.966666666666667</c:v>
                </c:pt>
                <c:pt idx="10">
                  <c:v>2.9333333333333336</c:v>
                </c:pt>
                <c:pt idx="11">
                  <c:v>2.766666666666667</c:v>
                </c:pt>
                <c:pt idx="12">
                  <c:v>2.4333333333333336</c:v>
                </c:pt>
                <c:pt idx="13">
                  <c:v>2.4</c:v>
                </c:pt>
                <c:pt idx="14">
                  <c:v>2.1</c:v>
                </c:pt>
                <c:pt idx="15">
                  <c:v>1.7666666666666666</c:v>
                </c:pt>
                <c:pt idx="16">
                  <c:v>1.3666666666666665</c:v>
                </c:pt>
                <c:pt idx="17">
                  <c:v>1.1666666666666665</c:v>
                </c:pt>
                <c:pt idx="18">
                  <c:v>0.8666666666666666</c:v>
                </c:pt>
                <c:pt idx="19">
                  <c:v>0.7</c:v>
                </c:pt>
                <c:pt idx="2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'[4]Sheet10'!$G$47</c:f>
              <c:strCache>
                <c:ptCount val="1"/>
                <c:pt idx="0">
                  <c:v>S1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'[4]Sheet10'!$AI$23:$AI$45</c:f>
                <c:numCache>
                  <c:ptCount val="23"/>
                  <c:pt idx="0">
                    <c:v>0</c:v>
                  </c:pt>
                  <c:pt idx="1">
                    <c:v>0.05091</c:v>
                  </c:pt>
                  <c:pt idx="2">
                    <c:v>0.03394</c:v>
                  </c:pt>
                  <c:pt idx="3">
                    <c:v>0.03253</c:v>
                  </c:pt>
                  <c:pt idx="4">
                    <c:v>0.0495</c:v>
                  </c:pt>
                  <c:pt idx="5">
                    <c:v>0.04808</c:v>
                  </c:pt>
                  <c:pt idx="6">
                    <c:v>0.03677</c:v>
                  </c:pt>
                  <c:pt idx="7">
                    <c:v>0.05798</c:v>
                  </c:pt>
                  <c:pt idx="8">
                    <c:v>0</c:v>
                  </c:pt>
                  <c:pt idx="9">
                    <c:v>0.04384</c:v>
                  </c:pt>
                  <c:pt idx="10">
                    <c:v>0.0495</c:v>
                  </c:pt>
                  <c:pt idx="11">
                    <c:v>0.05091</c:v>
                  </c:pt>
                  <c:pt idx="12">
                    <c:v>0.0396</c:v>
                  </c:pt>
                  <c:pt idx="13">
                    <c:v>0.04101</c:v>
                  </c:pt>
                  <c:pt idx="14">
                    <c:v>0.03818</c:v>
                  </c:pt>
                  <c:pt idx="15">
                    <c:v>0.08627</c:v>
                  </c:pt>
                  <c:pt idx="16">
                    <c:v>0.07354</c:v>
                  </c:pt>
                  <c:pt idx="17">
                    <c:v>0.0594</c:v>
                  </c:pt>
                  <c:pt idx="18">
                    <c:v>0.04384</c:v>
                  </c:pt>
                  <c:pt idx="19">
                    <c:v>0.02546</c:v>
                  </c:pt>
                  <c:pt idx="20">
                    <c:v>0.02687</c:v>
                  </c:pt>
                  <c:pt idx="21">
                    <c:v>0.08768</c:v>
                  </c:pt>
                  <c:pt idx="22">
                    <c:v>0.06647</c:v>
                  </c:pt>
                </c:numCache>
              </c:numRef>
            </c:plus>
            <c:minus>
              <c:numRef>
                <c:f>'[4]Sheet10'!$AI$23:$AI$45</c:f>
                <c:numCache>
                  <c:ptCount val="23"/>
                  <c:pt idx="0">
                    <c:v>0</c:v>
                  </c:pt>
                  <c:pt idx="1">
                    <c:v>0.05091</c:v>
                  </c:pt>
                  <c:pt idx="2">
                    <c:v>0.03394</c:v>
                  </c:pt>
                  <c:pt idx="3">
                    <c:v>0.03253</c:v>
                  </c:pt>
                  <c:pt idx="4">
                    <c:v>0.0495</c:v>
                  </c:pt>
                  <c:pt idx="5">
                    <c:v>0.04808</c:v>
                  </c:pt>
                  <c:pt idx="6">
                    <c:v>0.03677</c:v>
                  </c:pt>
                  <c:pt idx="7">
                    <c:v>0.05798</c:v>
                  </c:pt>
                  <c:pt idx="8">
                    <c:v>0</c:v>
                  </c:pt>
                  <c:pt idx="9">
                    <c:v>0.04384</c:v>
                  </c:pt>
                  <c:pt idx="10">
                    <c:v>0.0495</c:v>
                  </c:pt>
                  <c:pt idx="11">
                    <c:v>0.05091</c:v>
                  </c:pt>
                  <c:pt idx="12">
                    <c:v>0.0396</c:v>
                  </c:pt>
                  <c:pt idx="13">
                    <c:v>0.04101</c:v>
                  </c:pt>
                  <c:pt idx="14">
                    <c:v>0.03818</c:v>
                  </c:pt>
                  <c:pt idx="15">
                    <c:v>0.08627</c:v>
                  </c:pt>
                  <c:pt idx="16">
                    <c:v>0.07354</c:v>
                  </c:pt>
                  <c:pt idx="17">
                    <c:v>0.0594</c:v>
                  </c:pt>
                  <c:pt idx="18">
                    <c:v>0.04384</c:v>
                  </c:pt>
                  <c:pt idx="19">
                    <c:v>0.02546</c:v>
                  </c:pt>
                  <c:pt idx="20">
                    <c:v>0.02687</c:v>
                  </c:pt>
                  <c:pt idx="21">
                    <c:v>0.08768</c:v>
                  </c:pt>
                  <c:pt idx="22">
                    <c:v>0.06647</c:v>
                  </c:pt>
                </c:numCache>
              </c:numRef>
            </c:minus>
            <c:noEndCap val="0"/>
          </c:errBars>
          <c:cat>
            <c:numRef>
              <c:f>'[4]Sheet10'!$H$45:$AD$45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'[4]Sheet10'!$H$47:$AD$47</c:f>
              <c:numCache>
                <c:ptCount val="23"/>
                <c:pt idx="0">
                  <c:v>0</c:v>
                </c:pt>
                <c:pt idx="1">
                  <c:v>0.2</c:v>
                </c:pt>
                <c:pt idx="2">
                  <c:v>1.3</c:v>
                </c:pt>
                <c:pt idx="3">
                  <c:v>2.1</c:v>
                </c:pt>
                <c:pt idx="4">
                  <c:v>3.3</c:v>
                </c:pt>
                <c:pt idx="5">
                  <c:v>3.5</c:v>
                </c:pt>
                <c:pt idx="6">
                  <c:v>3.58</c:v>
                </c:pt>
                <c:pt idx="7">
                  <c:v>3.7</c:v>
                </c:pt>
                <c:pt idx="8">
                  <c:v>4</c:v>
                </c:pt>
                <c:pt idx="9">
                  <c:v>3.9</c:v>
                </c:pt>
                <c:pt idx="10">
                  <c:v>3.75</c:v>
                </c:pt>
                <c:pt idx="11">
                  <c:v>3.5</c:v>
                </c:pt>
                <c:pt idx="12">
                  <c:v>3.3</c:v>
                </c:pt>
                <c:pt idx="13">
                  <c:v>3</c:v>
                </c:pt>
                <c:pt idx="14">
                  <c:v>2.7</c:v>
                </c:pt>
                <c:pt idx="15">
                  <c:v>2.5</c:v>
                </c:pt>
                <c:pt idx="16">
                  <c:v>2.3</c:v>
                </c:pt>
                <c:pt idx="17">
                  <c:v>1.8</c:v>
                </c:pt>
                <c:pt idx="18">
                  <c:v>1.65</c:v>
                </c:pt>
                <c:pt idx="19">
                  <c:v>1.3</c:v>
                </c:pt>
                <c:pt idx="20">
                  <c:v>1.1</c:v>
                </c:pt>
                <c:pt idx="21">
                  <c:v>0.8</c:v>
                </c:pt>
                <c:pt idx="22">
                  <c:v>0.2</c:v>
                </c:pt>
              </c:numCache>
            </c:numRef>
          </c:val>
        </c:ser>
        <c:axId val="369456"/>
        <c:axId val="3325105"/>
      </c:barChart>
      <c:catAx>
        <c:axId val="36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5105"/>
        <c:crosses val="autoZero"/>
        <c:auto val="1"/>
        <c:lblOffset val="100"/>
        <c:noMultiLvlLbl val="0"/>
      </c:catAx>
      <c:valAx>
        <c:axId val="332510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Number of grain (spikelet</a:t>
                </a:r>
                <a:r>
                  <a:rPr lang="en-US" cap="none" sz="1000" b="0" i="0" u="none" baseline="30000">
                    <a:latin typeface="宋体"/>
                    <a:ea typeface="宋体"/>
                    <a:cs typeface="宋体"/>
                  </a:rPr>
                  <a:t>-1</a:t>
                </a: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45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575"/>
          <c:y val="0.02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Basal Spikelets</a:t>
            </a:r>
          </a:p>
        </c:rich>
      </c:tx>
      <c:layout>
        <c:manualLayout>
          <c:xMode val="factor"/>
          <c:yMode val="factor"/>
          <c:x val="0.047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074"/>
          <c:w val="0.874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'[1]Sheet5'!$M$72:$U$72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'[1]Sheet5'!$M$73:$U$73</c:f>
              <c:numCache>
                <c:ptCount val="9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  <c:pt idx="4">
                  <c:v>28.18</c:v>
                </c:pt>
                <c:pt idx="5">
                  <c:v>16</c:v>
                </c:pt>
                <c:pt idx="6">
                  <c:v>10.83</c:v>
                </c:pt>
                <c:pt idx="7">
                  <c:v>8</c:v>
                </c:pt>
                <c:pt idx="8">
                  <c:v>5.85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'[1]Sheet5'!$M$72:$P$72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'[1]Sheet5'!$M$73:$P$73</c:f>
              <c:numCache>
                <c:ptCount val="4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'[1]Sheet5'!$P$72:$S$72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'[1]Sheet5'!$P$73:$S$73</c:f>
              <c:numCache>
                <c:ptCount val="4"/>
                <c:pt idx="0">
                  <c:v>35.3</c:v>
                </c:pt>
                <c:pt idx="1">
                  <c:v>28.18</c:v>
                </c:pt>
                <c:pt idx="2">
                  <c:v>16</c:v>
                </c:pt>
                <c:pt idx="3">
                  <c:v>10.83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'[1]Sheet5'!$S$72:$U$72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'[1]Sheet5'!$S$73:$U$73</c:f>
              <c:numCache>
                <c:ptCount val="3"/>
                <c:pt idx="0">
                  <c:v>10.83</c:v>
                </c:pt>
                <c:pt idx="1">
                  <c:v>8</c:v>
                </c:pt>
                <c:pt idx="2">
                  <c:v>5.85</c:v>
                </c:pt>
              </c:numCache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'[1]Sheet5'!$M$72:$U$72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'[1]Sheet5'!$M$74:$U$74</c:f>
              <c:numCache>
                <c:ptCount val="9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  <c:pt idx="4">
                  <c:v>29</c:v>
                </c:pt>
                <c:pt idx="5">
                  <c:v>17</c:v>
                </c:pt>
                <c:pt idx="6">
                  <c:v>11.83</c:v>
                </c:pt>
                <c:pt idx="7">
                  <c:v>9.45</c:v>
                </c:pt>
                <c:pt idx="8">
                  <c:v>7.85</c:v>
                </c:pt>
              </c:numCache>
            </c:numRef>
          </c:yVal>
          <c:smooth val="0"/>
        </c:ser>
        <c:ser>
          <c:idx val="5"/>
          <c:order val="5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'[1]Sheet5'!$P$72:$S$72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'[1]Sheet5'!$P$74:$S$74</c:f>
              <c:numCache>
                <c:ptCount val="4"/>
                <c:pt idx="0">
                  <c:v>35.3</c:v>
                </c:pt>
                <c:pt idx="1">
                  <c:v>29</c:v>
                </c:pt>
                <c:pt idx="2">
                  <c:v>17</c:v>
                </c:pt>
                <c:pt idx="3">
                  <c:v>11.83</c:v>
                </c:pt>
              </c:numCache>
            </c:numRef>
          </c:yVal>
          <c:smooth val="0"/>
        </c:ser>
        <c:ser>
          <c:idx val="6"/>
          <c:order val="6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'[1]Sheet5'!$S$72:$U$72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'[1]Sheet5'!$S$74:$U$74</c:f>
              <c:numCache>
                <c:ptCount val="3"/>
                <c:pt idx="0">
                  <c:v>11.83</c:v>
                </c:pt>
                <c:pt idx="1">
                  <c:v>9.45</c:v>
                </c:pt>
                <c:pt idx="2">
                  <c:v>7.85</c:v>
                </c:pt>
              </c:numCache>
            </c:numRef>
          </c:yVal>
          <c:smooth val="0"/>
        </c:ser>
        <c:axId val="59899148"/>
        <c:axId val="2221421"/>
      </c:scatterChart>
      <c:valAx>
        <c:axId val="59899148"/>
        <c:scaling>
          <c:orientation val="minMax"/>
          <c:max val="2000"/>
          <c:min val="8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21421"/>
        <c:crosses val="autoZero"/>
        <c:crossBetween val="midCat"/>
        <c:dispUnits/>
        <c:majorUnit val="200"/>
      </c:valAx>
      <c:valAx>
        <c:axId val="22214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Number of living floret per spikelets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899148"/>
        <c:crosses val="autoZero"/>
        <c:crossBetween val="midCat"/>
        <c:dispUnits/>
        <c:majorUnit val="10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6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645"/>
          <c:y val="0.12975"/>
          <c:w val="0.12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325"/>
          <c:w val="0.875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'[5]Sheet10'!$G$47</c:f>
              <c:strCache>
                <c:ptCount val="1"/>
                <c:pt idx="0">
                  <c:v>S0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'[5]Sheet10'!$AA$24:$AA$44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0.09475</c:v>
                  </c:pt>
                  <c:pt idx="3">
                    <c:v>0.07495</c:v>
                  </c:pt>
                  <c:pt idx="4">
                    <c:v>0.03536</c:v>
                  </c:pt>
                  <c:pt idx="5">
                    <c:v>0.02121</c:v>
                  </c:pt>
                  <c:pt idx="6">
                    <c:v>0.07071</c:v>
                  </c:pt>
                  <c:pt idx="7">
                    <c:v>0.02828</c:v>
                  </c:pt>
                  <c:pt idx="8">
                    <c:v>0.02263</c:v>
                  </c:pt>
                  <c:pt idx="9">
                    <c:v>0.0495</c:v>
                  </c:pt>
                  <c:pt idx="10">
                    <c:v>0.06788</c:v>
                  </c:pt>
                  <c:pt idx="11">
                    <c:v>0.03536</c:v>
                  </c:pt>
                  <c:pt idx="12">
                    <c:v>0.0495</c:v>
                  </c:pt>
                  <c:pt idx="13">
                    <c:v>0.05091</c:v>
                  </c:pt>
                  <c:pt idx="14">
                    <c:v>0.04525</c:v>
                  </c:pt>
                  <c:pt idx="15">
                    <c:v>0.03536</c:v>
                  </c:pt>
                  <c:pt idx="16">
                    <c:v>0.0198</c:v>
                  </c:pt>
                  <c:pt idx="17">
                    <c:v>0.03677</c:v>
                  </c:pt>
                  <c:pt idx="18">
                    <c:v>0.03582</c:v>
                  </c:pt>
                  <c:pt idx="19">
                    <c:v>0.09899</c:v>
                  </c:pt>
                  <c:pt idx="20">
                    <c:v>0.03818</c:v>
                  </c:pt>
                </c:numCache>
              </c:numRef>
            </c:plus>
            <c:minus>
              <c:numRef>
                <c:f>'[5]Sheet10'!$AA$24:$AA$44</c:f>
                <c:numCach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0.09475</c:v>
                  </c:pt>
                  <c:pt idx="3">
                    <c:v>0.07495</c:v>
                  </c:pt>
                  <c:pt idx="4">
                    <c:v>0.03536</c:v>
                  </c:pt>
                  <c:pt idx="5">
                    <c:v>0.02121</c:v>
                  </c:pt>
                  <c:pt idx="6">
                    <c:v>0.07071</c:v>
                  </c:pt>
                  <c:pt idx="7">
                    <c:v>0.02828</c:v>
                  </c:pt>
                  <c:pt idx="8">
                    <c:v>0.02263</c:v>
                  </c:pt>
                  <c:pt idx="9">
                    <c:v>0.0495</c:v>
                  </c:pt>
                  <c:pt idx="10">
                    <c:v>0.06788</c:v>
                  </c:pt>
                  <c:pt idx="11">
                    <c:v>0.03536</c:v>
                  </c:pt>
                  <c:pt idx="12">
                    <c:v>0.0495</c:v>
                  </c:pt>
                  <c:pt idx="13">
                    <c:v>0.05091</c:v>
                  </c:pt>
                  <c:pt idx="14">
                    <c:v>0.04525</c:v>
                  </c:pt>
                  <c:pt idx="15">
                    <c:v>0.03536</c:v>
                  </c:pt>
                  <c:pt idx="16">
                    <c:v>0.0198</c:v>
                  </c:pt>
                  <c:pt idx="17">
                    <c:v>0.03677</c:v>
                  </c:pt>
                  <c:pt idx="18">
                    <c:v>0.03582</c:v>
                  </c:pt>
                  <c:pt idx="19">
                    <c:v>0.09899</c:v>
                  </c:pt>
                  <c:pt idx="20">
                    <c:v>0.03818</c:v>
                  </c:pt>
                </c:numCache>
              </c:numRef>
            </c:minus>
            <c:noEndCap val="0"/>
          </c:errBars>
          <c:cat>
            <c:numRef>
              <c:f>'[5]Sheet10'!$H$46:$AC$46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'[5]Sheet10'!$H$47:$AC$47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0.2333333333333333</c:v>
                </c:pt>
                <c:pt idx="3">
                  <c:v>0.3666666666666667</c:v>
                </c:pt>
                <c:pt idx="4">
                  <c:v>1.9</c:v>
                </c:pt>
                <c:pt idx="5">
                  <c:v>2.5</c:v>
                </c:pt>
                <c:pt idx="6">
                  <c:v>2.8</c:v>
                </c:pt>
                <c:pt idx="7">
                  <c:v>2.98</c:v>
                </c:pt>
                <c:pt idx="8">
                  <c:v>3</c:v>
                </c:pt>
                <c:pt idx="9">
                  <c:v>2.966666666666667</c:v>
                </c:pt>
                <c:pt idx="10">
                  <c:v>2.9333333333333336</c:v>
                </c:pt>
                <c:pt idx="11">
                  <c:v>2.766666666666667</c:v>
                </c:pt>
                <c:pt idx="12">
                  <c:v>2.4333333333333336</c:v>
                </c:pt>
                <c:pt idx="13">
                  <c:v>2.4</c:v>
                </c:pt>
                <c:pt idx="14">
                  <c:v>2.1</c:v>
                </c:pt>
                <c:pt idx="15">
                  <c:v>1.7666666666666666</c:v>
                </c:pt>
                <c:pt idx="16">
                  <c:v>1.3666666666666665</c:v>
                </c:pt>
                <c:pt idx="17">
                  <c:v>1.1666666666666665</c:v>
                </c:pt>
                <c:pt idx="18">
                  <c:v>0.8666666666666666</c:v>
                </c:pt>
                <c:pt idx="19">
                  <c:v>0.7</c:v>
                </c:pt>
                <c:pt idx="2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'[5]Sheet10'!$G$48</c:f>
              <c:strCache>
                <c:ptCount val="1"/>
                <c:pt idx="0">
                  <c:v>S1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'[5]Sheet10'!$AE$24:$AE$45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0.04243</c:v>
                  </c:pt>
                  <c:pt idx="3">
                    <c:v>0.03253</c:v>
                  </c:pt>
                  <c:pt idx="4">
                    <c:v>0.06364</c:v>
                  </c:pt>
                  <c:pt idx="5">
                    <c:v>0.09192</c:v>
                  </c:pt>
                  <c:pt idx="6">
                    <c:v>0.04808</c:v>
                  </c:pt>
                  <c:pt idx="7">
                    <c:v>0.07495</c:v>
                  </c:pt>
                  <c:pt idx="8">
                    <c:v>0.08768</c:v>
                  </c:pt>
                  <c:pt idx="9">
                    <c:v>0.02121</c:v>
                  </c:pt>
                  <c:pt idx="10">
                    <c:v>0.07637</c:v>
                  </c:pt>
                  <c:pt idx="11">
                    <c:v>0.05091</c:v>
                  </c:pt>
                  <c:pt idx="12">
                    <c:v>0.0594</c:v>
                  </c:pt>
                  <c:pt idx="13">
                    <c:v>0.0396</c:v>
                  </c:pt>
                  <c:pt idx="14">
                    <c:v>0.04384</c:v>
                  </c:pt>
                  <c:pt idx="15">
                    <c:v>0.05233</c:v>
                  </c:pt>
                  <c:pt idx="16">
                    <c:v>0.04525</c:v>
                  </c:pt>
                  <c:pt idx="17">
                    <c:v>0.06081</c:v>
                  </c:pt>
                  <c:pt idx="18">
                    <c:v>0.04384</c:v>
                  </c:pt>
                  <c:pt idx="19">
                    <c:v>0.06081</c:v>
                  </c:pt>
                  <c:pt idx="20">
                    <c:v>0.03677</c:v>
                  </c:pt>
                  <c:pt idx="21">
                    <c:v>0.0693</c:v>
                  </c:pt>
                </c:numCache>
              </c:numRef>
            </c:plus>
            <c:minus>
              <c:numRef>
                <c:f>'[5]Sheet10'!$AE$24:$AE$45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0.04243</c:v>
                  </c:pt>
                  <c:pt idx="3">
                    <c:v>0.03253</c:v>
                  </c:pt>
                  <c:pt idx="4">
                    <c:v>0.06364</c:v>
                  </c:pt>
                  <c:pt idx="5">
                    <c:v>0.09192</c:v>
                  </c:pt>
                  <c:pt idx="6">
                    <c:v>0.04808</c:v>
                  </c:pt>
                  <c:pt idx="7">
                    <c:v>0.07495</c:v>
                  </c:pt>
                  <c:pt idx="8">
                    <c:v>0.08768</c:v>
                  </c:pt>
                  <c:pt idx="9">
                    <c:v>0.02121</c:v>
                  </c:pt>
                  <c:pt idx="10">
                    <c:v>0.07637</c:v>
                  </c:pt>
                  <c:pt idx="11">
                    <c:v>0.05091</c:v>
                  </c:pt>
                  <c:pt idx="12">
                    <c:v>0.0594</c:v>
                  </c:pt>
                  <c:pt idx="13">
                    <c:v>0.0396</c:v>
                  </c:pt>
                  <c:pt idx="14">
                    <c:v>0.04384</c:v>
                  </c:pt>
                  <c:pt idx="15">
                    <c:v>0.05233</c:v>
                  </c:pt>
                  <c:pt idx="16">
                    <c:v>0.04525</c:v>
                  </c:pt>
                  <c:pt idx="17">
                    <c:v>0.06081</c:v>
                  </c:pt>
                  <c:pt idx="18">
                    <c:v>0.04384</c:v>
                  </c:pt>
                  <c:pt idx="19">
                    <c:v>0.06081</c:v>
                  </c:pt>
                  <c:pt idx="20">
                    <c:v>0.03677</c:v>
                  </c:pt>
                  <c:pt idx="21">
                    <c:v>0.0693</c:v>
                  </c:pt>
                </c:numCache>
              </c:numRef>
            </c:minus>
            <c:noEndCap val="0"/>
          </c:errBars>
          <c:cat>
            <c:numRef>
              <c:f>'[5]Sheet10'!$H$46:$AC$46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'[5]Sheet10'!$H$48:$AC$48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1.6</c:v>
                </c:pt>
                <c:pt idx="4">
                  <c:v>2.8</c:v>
                </c:pt>
                <c:pt idx="5">
                  <c:v>3.3</c:v>
                </c:pt>
                <c:pt idx="6">
                  <c:v>3.4</c:v>
                </c:pt>
                <c:pt idx="7">
                  <c:v>3.55</c:v>
                </c:pt>
                <c:pt idx="8">
                  <c:v>3.6</c:v>
                </c:pt>
                <c:pt idx="9">
                  <c:v>3.5</c:v>
                </c:pt>
                <c:pt idx="10">
                  <c:v>3.47</c:v>
                </c:pt>
                <c:pt idx="11">
                  <c:v>3.4</c:v>
                </c:pt>
                <c:pt idx="12">
                  <c:v>2.9</c:v>
                </c:pt>
                <c:pt idx="13">
                  <c:v>2.7</c:v>
                </c:pt>
                <c:pt idx="14">
                  <c:v>2.5</c:v>
                </c:pt>
                <c:pt idx="15">
                  <c:v>2</c:v>
                </c:pt>
                <c:pt idx="16">
                  <c:v>1.8</c:v>
                </c:pt>
                <c:pt idx="17">
                  <c:v>1.5</c:v>
                </c:pt>
                <c:pt idx="18">
                  <c:v>1.4</c:v>
                </c:pt>
                <c:pt idx="19">
                  <c:v>1.1</c:v>
                </c:pt>
                <c:pt idx="20">
                  <c:v>1</c:v>
                </c:pt>
                <c:pt idx="21">
                  <c:v>0.4</c:v>
                </c:pt>
              </c:numCache>
            </c:numRef>
          </c:val>
        </c:ser>
        <c:axId val="29925946"/>
        <c:axId val="898059"/>
      </c:barChart>
      <c:catAx>
        <c:axId val="2992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8059"/>
        <c:crosses val="autoZero"/>
        <c:auto val="1"/>
        <c:lblOffset val="100"/>
        <c:noMultiLvlLbl val="0"/>
      </c:catAx>
      <c:valAx>
        <c:axId val="898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Number of grain (spikelet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2594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925"/>
          <c:y val="0.08675"/>
          <c:w val="0.0665"/>
          <c:h val="0.1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Central Spikelets</a:t>
            </a:r>
          </a:p>
        </c:rich>
      </c:tx>
      <c:layout>
        <c:manualLayout>
          <c:xMode val="factor"/>
          <c:yMode val="factor"/>
          <c:x val="0.06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074"/>
          <c:w val="0.867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'[1]Sheet5'!$M$77:$U$77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'[1]Sheet5'!$M$78:$U$78</c:f>
              <c:numCache>
                <c:ptCount val="9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  <c:pt idx="4">
                  <c:v>60.133</c:v>
                </c:pt>
                <c:pt idx="5">
                  <c:v>39.75</c:v>
                </c:pt>
                <c:pt idx="6">
                  <c:v>31.25</c:v>
                </c:pt>
                <c:pt idx="7">
                  <c:v>29.25</c:v>
                </c:pt>
                <c:pt idx="8">
                  <c:v>22.65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'[1]Sheet5'!$M$77:$P$77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'[1]Sheet5'!$M$78:$P$78</c:f>
              <c:numCache>
                <c:ptCount val="4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'[1]Sheet5'!$P$77:$S$77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'[1]Sheet5'!$P$78:$S$78</c:f>
              <c:numCache>
                <c:ptCount val="4"/>
                <c:pt idx="0">
                  <c:v>77</c:v>
                </c:pt>
                <c:pt idx="1">
                  <c:v>60.133</c:v>
                </c:pt>
                <c:pt idx="2">
                  <c:v>39.75</c:v>
                </c:pt>
                <c:pt idx="3">
                  <c:v>31.25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'[1]Sheet5'!$S$77:$U$77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'[1]Sheet5'!$S$78:$U$78</c:f>
              <c:numCache>
                <c:ptCount val="3"/>
                <c:pt idx="0">
                  <c:v>31.25</c:v>
                </c:pt>
                <c:pt idx="1">
                  <c:v>29.25</c:v>
                </c:pt>
                <c:pt idx="2">
                  <c:v>22.65</c:v>
                </c:pt>
              </c:numCache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'[1]Sheet5'!$M$77:$U$77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'[1]Sheet5'!$M$79:$U$79</c:f>
              <c:numCache>
                <c:ptCount val="9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  <c:pt idx="4">
                  <c:v>61.533</c:v>
                </c:pt>
                <c:pt idx="5">
                  <c:v>42.25</c:v>
                </c:pt>
                <c:pt idx="6">
                  <c:v>34.25</c:v>
                </c:pt>
                <c:pt idx="7">
                  <c:v>30.76</c:v>
                </c:pt>
                <c:pt idx="8">
                  <c:v>27.5</c:v>
                </c:pt>
              </c:numCache>
            </c:numRef>
          </c:yVal>
          <c:smooth val="0"/>
        </c:ser>
        <c:ser>
          <c:idx val="5"/>
          <c:order val="5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'[1]Sheet5'!$P$77:$S$77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'[1]Sheet5'!$P$79:$S$79</c:f>
              <c:numCache>
                <c:ptCount val="4"/>
                <c:pt idx="0">
                  <c:v>77</c:v>
                </c:pt>
                <c:pt idx="1">
                  <c:v>61.533</c:v>
                </c:pt>
                <c:pt idx="2">
                  <c:v>42.25</c:v>
                </c:pt>
                <c:pt idx="3">
                  <c:v>34.25</c:v>
                </c:pt>
              </c:numCache>
            </c:numRef>
          </c:yVal>
          <c:smooth val="0"/>
        </c:ser>
        <c:ser>
          <c:idx val="6"/>
          <c:order val="6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'[1]Sheet5'!$S$77:$U$77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'[1]Sheet5'!$S$79:$U$79</c:f>
              <c:numCache>
                <c:ptCount val="3"/>
                <c:pt idx="0">
                  <c:v>34.25</c:v>
                </c:pt>
                <c:pt idx="1">
                  <c:v>30.76</c:v>
                </c:pt>
                <c:pt idx="2">
                  <c:v>27.5</c:v>
                </c:pt>
              </c:numCache>
            </c:numRef>
          </c:yVal>
          <c:smooth val="0"/>
        </c:ser>
        <c:axId val="19992790"/>
        <c:axId val="45717383"/>
      </c:scatterChart>
      <c:valAx>
        <c:axId val="19992790"/>
        <c:scaling>
          <c:orientation val="minMax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Growing degree days after sowing(</a:t>
                </a: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℃</a:t>
                </a:r>
                <a:r>
                  <a:rPr lang="en-US" cap="none" sz="900" b="0" i="0" u="none" baseline="0"/>
                  <a:t>·d)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17383"/>
        <c:crosses val="autoZero"/>
        <c:crossBetween val="midCat"/>
        <c:dispUnits/>
        <c:majorUnit val="200"/>
      </c:valAx>
      <c:valAx>
        <c:axId val="45717383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92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6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6875"/>
          <c:y val="0.12625"/>
          <c:w val="0.103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Apical Spikelets</a:t>
            </a:r>
          </a:p>
        </c:rich>
      </c:tx>
      <c:layout>
        <c:manualLayout>
          <c:xMode val="factor"/>
          <c:yMode val="factor"/>
          <c:x val="0.044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74"/>
          <c:w val="0.871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'[1]Sheet5'!$M$82:$U$82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'[1]Sheet5'!$M$83:$U$83</c:f>
              <c:numCache>
                <c:ptCount val="9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  <c:pt idx="4">
                  <c:v>25</c:v>
                </c:pt>
                <c:pt idx="5">
                  <c:v>14.5</c:v>
                </c:pt>
                <c:pt idx="6">
                  <c:v>9.5</c:v>
                </c:pt>
                <c:pt idx="7">
                  <c:v>7</c:v>
                </c:pt>
                <c:pt idx="8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'[1]Sheet5'!$M$82:$P$82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'[1]Sheet5'!$M$83:$P$83</c:f>
              <c:numCache>
                <c:ptCount val="4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'[1]Sheet5'!$P$82:$S$82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'[1]Sheet5'!$P$83:$S$83</c:f>
              <c:numCache>
                <c:ptCount val="4"/>
                <c:pt idx="0">
                  <c:v>34.5</c:v>
                </c:pt>
                <c:pt idx="1">
                  <c:v>25</c:v>
                </c:pt>
                <c:pt idx="2">
                  <c:v>14.5</c:v>
                </c:pt>
                <c:pt idx="3">
                  <c:v>9.5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'[1]Sheet5'!$S$82:$U$82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'[1]Sheet5'!$S$83:$U$83</c:f>
              <c:numCache>
                <c:ptCount val="3"/>
                <c:pt idx="0">
                  <c:v>9.5</c:v>
                </c:pt>
                <c:pt idx="1">
                  <c:v>7</c:v>
                </c:pt>
                <c:pt idx="2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'[1]Sheet5'!$P$82:$S$82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'[1]Sheet5'!$P$84:$S$84</c:f>
              <c:numCache>
                <c:ptCount val="4"/>
                <c:pt idx="0">
                  <c:v>34.5</c:v>
                </c:pt>
                <c:pt idx="1">
                  <c:v>26</c:v>
                </c:pt>
                <c:pt idx="2">
                  <c:v>15</c:v>
                </c:pt>
                <c:pt idx="3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'[1]Sheet5'!$S$82:$U$82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'[1]Sheet5'!$S$84:$U$84</c:f>
              <c:numCache>
                <c:ptCount val="3"/>
                <c:pt idx="0">
                  <c:v>7</c:v>
                </c:pt>
                <c:pt idx="1">
                  <c:v>4.5</c:v>
                </c:pt>
                <c:pt idx="2">
                  <c:v>2.5</c:v>
                </c:pt>
              </c:numCache>
            </c:numRef>
          </c:yVal>
          <c:smooth val="0"/>
        </c:ser>
        <c:ser>
          <c:idx val="6"/>
          <c:order val="6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'[1]Sheet5'!$M$82:$U$82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'[1]Sheet5'!$M$84:$U$84</c:f>
              <c:numCache>
                <c:ptCount val="9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  <c:pt idx="4">
                  <c:v>26</c:v>
                </c:pt>
                <c:pt idx="5">
                  <c:v>15</c:v>
                </c:pt>
                <c:pt idx="6">
                  <c:v>7</c:v>
                </c:pt>
                <c:pt idx="7">
                  <c:v>4.5</c:v>
                </c:pt>
                <c:pt idx="8">
                  <c:v>2.5</c:v>
                </c:pt>
              </c:numCache>
            </c:numRef>
          </c:yVal>
          <c:smooth val="0"/>
        </c:ser>
        <c:axId val="8803264"/>
        <c:axId val="12120513"/>
      </c:scatterChart>
      <c:valAx>
        <c:axId val="8803264"/>
        <c:scaling>
          <c:orientation val="minMax"/>
          <c:min val="8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120513"/>
        <c:crosses val="autoZero"/>
        <c:crossBetween val="midCat"/>
        <c:dispUnits/>
        <c:majorUnit val="200"/>
      </c:valAx>
      <c:valAx>
        <c:axId val="12120513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80326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5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595"/>
          <c:y val="0.12625"/>
          <c:w val="0.103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Basal Spikelets</a:t>
            </a:r>
          </a:p>
        </c:rich>
      </c:tx>
      <c:layout>
        <c:manualLayout>
          <c:xMode val="factor"/>
          <c:yMode val="factor"/>
          <c:x val="0.0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7075"/>
          <c:w val="0.881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'[1]Sheet5'!$M$72:$U$72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'[1]Sheet5'!$M$73:$U$73</c:f>
              <c:numCache>
                <c:ptCount val="9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  <c:pt idx="4">
                  <c:v>28.18</c:v>
                </c:pt>
                <c:pt idx="5">
                  <c:v>16</c:v>
                </c:pt>
                <c:pt idx="6">
                  <c:v>10.83</c:v>
                </c:pt>
                <c:pt idx="7">
                  <c:v>8</c:v>
                </c:pt>
                <c:pt idx="8">
                  <c:v>5.85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'[1]Sheet5'!$M$72:$P$72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'[1]Sheet5'!$M$74:$P$74</c:f>
              <c:numCache>
                <c:ptCount val="4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'[1]Sheet5'!$P$72:$S$72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'[1]Sheet5'!$P$73:$S$73</c:f>
              <c:numCache>
                <c:ptCount val="4"/>
                <c:pt idx="0">
                  <c:v>35.3</c:v>
                </c:pt>
                <c:pt idx="1">
                  <c:v>28.18</c:v>
                </c:pt>
                <c:pt idx="2">
                  <c:v>16</c:v>
                </c:pt>
                <c:pt idx="3">
                  <c:v>10.83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'[1]Sheet5'!$S$72:$U$72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'[1]Sheet5'!$S$73:$U$73</c:f>
              <c:numCache>
                <c:ptCount val="3"/>
                <c:pt idx="0">
                  <c:v>10.83</c:v>
                </c:pt>
                <c:pt idx="1">
                  <c:v>8</c:v>
                </c:pt>
                <c:pt idx="2">
                  <c:v>5.85</c:v>
                </c:pt>
              </c:numCache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'[1]Sheet5'!$M$72:$U$72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'[1]Sheet5'!$M$75:$U$75</c:f>
              <c:numCache>
                <c:ptCount val="9"/>
                <c:pt idx="0">
                  <c:v>9</c:v>
                </c:pt>
                <c:pt idx="1">
                  <c:v>20.4</c:v>
                </c:pt>
                <c:pt idx="2">
                  <c:v>30.5</c:v>
                </c:pt>
                <c:pt idx="3">
                  <c:v>35.3</c:v>
                </c:pt>
                <c:pt idx="4">
                  <c:v>29.78</c:v>
                </c:pt>
                <c:pt idx="5">
                  <c:v>17.62</c:v>
                </c:pt>
                <c:pt idx="6">
                  <c:v>13.56</c:v>
                </c:pt>
                <c:pt idx="7">
                  <c:v>12.25</c:v>
                </c:pt>
                <c:pt idx="8">
                  <c:v>10.88</c:v>
                </c:pt>
              </c:numCache>
            </c:numRef>
          </c:yVal>
          <c:smooth val="0"/>
        </c:ser>
        <c:ser>
          <c:idx val="5"/>
          <c:order val="5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'[1]Sheet5'!$P$72:$S$72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'[1]Sheet5'!$P$75:$S$75</c:f>
              <c:numCache>
                <c:ptCount val="4"/>
                <c:pt idx="0">
                  <c:v>35.3</c:v>
                </c:pt>
                <c:pt idx="1">
                  <c:v>29.78</c:v>
                </c:pt>
                <c:pt idx="2">
                  <c:v>17.62</c:v>
                </c:pt>
                <c:pt idx="3">
                  <c:v>13.56</c:v>
                </c:pt>
              </c:numCache>
            </c:numRef>
          </c:yVal>
          <c:smooth val="0"/>
        </c:ser>
        <c:ser>
          <c:idx val="6"/>
          <c:order val="6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'[1]Sheet5'!$S$72:$U$72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'[1]Sheet5'!$S$75:$U$75</c:f>
              <c:numCache>
                <c:ptCount val="3"/>
                <c:pt idx="0">
                  <c:v>13.56</c:v>
                </c:pt>
                <c:pt idx="1">
                  <c:v>12.25</c:v>
                </c:pt>
                <c:pt idx="2">
                  <c:v>10.88</c:v>
                </c:pt>
              </c:numCache>
            </c:numRef>
          </c:yVal>
          <c:smooth val="0"/>
        </c:ser>
        <c:axId val="41975754"/>
        <c:axId val="42237467"/>
      </c:scatterChart>
      <c:valAx>
        <c:axId val="41975754"/>
        <c:scaling>
          <c:orientation val="minMax"/>
          <c:min val="8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37467"/>
        <c:crosses val="autoZero"/>
        <c:crossBetween val="midCat"/>
        <c:dispUnits/>
        <c:majorUnit val="200"/>
      </c:valAx>
      <c:valAx>
        <c:axId val="422374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Number of living floret per spikelets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7575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6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97"/>
          <c:y val="0.12725"/>
          <c:w val="0.0957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Central Spikelets</a:t>
            </a:r>
          </a:p>
        </c:rich>
      </c:tx>
      <c:layout>
        <c:manualLayout>
          <c:xMode val="factor"/>
          <c:yMode val="factor"/>
          <c:x val="0.05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7075"/>
          <c:w val="0.861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'[1]Sheet5'!$M$77:$U$77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'[1]Sheet5'!$M$78:$U$78</c:f>
              <c:numCache>
                <c:ptCount val="9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  <c:pt idx="4">
                  <c:v>60.133</c:v>
                </c:pt>
                <c:pt idx="5">
                  <c:v>39.75</c:v>
                </c:pt>
                <c:pt idx="6">
                  <c:v>31.25</c:v>
                </c:pt>
                <c:pt idx="7">
                  <c:v>29.25</c:v>
                </c:pt>
                <c:pt idx="8">
                  <c:v>22.65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'[1]Sheet5'!$M$77:$P$77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'[1]Sheet5'!$M$78:$P$78</c:f>
              <c:numCache>
                <c:ptCount val="4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'[1]Sheet5'!$P$77:$S$77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'[1]Sheet5'!$P$78:$S$78</c:f>
              <c:numCache>
                <c:ptCount val="4"/>
                <c:pt idx="0">
                  <c:v>77</c:v>
                </c:pt>
                <c:pt idx="1">
                  <c:v>60.133</c:v>
                </c:pt>
                <c:pt idx="2">
                  <c:v>39.75</c:v>
                </c:pt>
                <c:pt idx="3">
                  <c:v>31.25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'[1]Sheet5'!$S$77:$U$77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'[1]Sheet5'!$S$78:$U$78</c:f>
              <c:numCache>
                <c:ptCount val="3"/>
                <c:pt idx="0">
                  <c:v>31.25</c:v>
                </c:pt>
                <c:pt idx="1">
                  <c:v>29.25</c:v>
                </c:pt>
                <c:pt idx="2">
                  <c:v>22.65</c:v>
                </c:pt>
              </c:numCache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'[1]Sheet5'!$M$77:$U$77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'[1]Sheet5'!$M$80:$U$80</c:f>
              <c:numCache>
                <c:ptCount val="9"/>
                <c:pt idx="0">
                  <c:v>30.5</c:v>
                </c:pt>
                <c:pt idx="1">
                  <c:v>50</c:v>
                </c:pt>
                <c:pt idx="2">
                  <c:v>69.83</c:v>
                </c:pt>
                <c:pt idx="3">
                  <c:v>77</c:v>
                </c:pt>
                <c:pt idx="4">
                  <c:v>62.833</c:v>
                </c:pt>
                <c:pt idx="5">
                  <c:v>43.5</c:v>
                </c:pt>
                <c:pt idx="6">
                  <c:v>37.75</c:v>
                </c:pt>
                <c:pt idx="7">
                  <c:v>36.25</c:v>
                </c:pt>
                <c:pt idx="8">
                  <c:v>34.12</c:v>
                </c:pt>
              </c:numCache>
            </c:numRef>
          </c:yVal>
          <c:smooth val="0"/>
        </c:ser>
        <c:ser>
          <c:idx val="5"/>
          <c:order val="5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'[1]Sheet5'!$P$77:$S$77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'[1]Sheet5'!$P$80:$S$80</c:f>
              <c:numCache>
                <c:ptCount val="4"/>
                <c:pt idx="0">
                  <c:v>77</c:v>
                </c:pt>
                <c:pt idx="1">
                  <c:v>62.833</c:v>
                </c:pt>
                <c:pt idx="2">
                  <c:v>43.5</c:v>
                </c:pt>
                <c:pt idx="3">
                  <c:v>37.75</c:v>
                </c:pt>
              </c:numCache>
            </c:numRef>
          </c:yVal>
          <c:smooth val="0"/>
        </c:ser>
        <c:ser>
          <c:idx val="6"/>
          <c:order val="6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'[1]Sheet5'!$S$77:$U$77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'[1]Sheet5'!$S$80:$U$80</c:f>
              <c:numCache>
                <c:ptCount val="3"/>
                <c:pt idx="0">
                  <c:v>37.75</c:v>
                </c:pt>
                <c:pt idx="1">
                  <c:v>36.25</c:v>
                </c:pt>
                <c:pt idx="2">
                  <c:v>34.12</c:v>
                </c:pt>
              </c:numCache>
            </c:numRef>
          </c:yVal>
          <c:smooth val="0"/>
        </c:ser>
        <c:axId val="44592884"/>
        <c:axId val="65791637"/>
      </c:scatterChart>
      <c:valAx>
        <c:axId val="44592884"/>
        <c:scaling>
          <c:orientation val="minMax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Growing degree days after sowing(</a:t>
                </a: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℃</a:t>
                </a:r>
                <a:r>
                  <a:rPr lang="en-US" cap="none" sz="900" b="0" i="0" u="none" baseline="0"/>
                  <a:t>·d)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791637"/>
        <c:crosses val="autoZero"/>
        <c:crossBetween val="midCat"/>
        <c:dispUnits/>
        <c:majorUnit val="200"/>
      </c:valAx>
      <c:valAx>
        <c:axId val="65791637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59288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6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9575"/>
          <c:y val="0.12725"/>
          <c:w val="0.102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Apical Spikelets</a:t>
            </a:r>
          </a:p>
        </c:rich>
      </c:tx>
      <c:layout>
        <c:manualLayout>
          <c:xMode val="factor"/>
          <c:yMode val="factor"/>
          <c:x val="0.05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7075"/>
          <c:w val="0.86525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'[1]Sheet5'!$M$82:$U$82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'[1]Sheet5'!$M$83:$U$83</c:f>
              <c:numCache>
                <c:ptCount val="9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  <c:pt idx="4">
                  <c:v>25</c:v>
                </c:pt>
                <c:pt idx="5">
                  <c:v>14.5</c:v>
                </c:pt>
                <c:pt idx="6">
                  <c:v>9.5</c:v>
                </c:pt>
                <c:pt idx="7">
                  <c:v>7</c:v>
                </c:pt>
                <c:pt idx="8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a0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'[1]Sheet5'!$M$82:$P$82</c:f>
              <c:numCache>
                <c:ptCount val="4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</c:numCache>
            </c:numRef>
          </c:xVal>
          <c:yVal>
            <c:numRef>
              <c:f>'[1]Sheet5'!$M$83:$P$83</c:f>
              <c:numCache>
                <c:ptCount val="4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'[1]Sheet5'!$P$82:$S$82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'[1]Sheet5'!$P$83:$S$83</c:f>
              <c:numCache>
                <c:ptCount val="4"/>
                <c:pt idx="0">
                  <c:v>34.5</c:v>
                </c:pt>
                <c:pt idx="1">
                  <c:v>25</c:v>
                </c:pt>
                <c:pt idx="2">
                  <c:v>14.5</c:v>
                </c:pt>
                <c:pt idx="3">
                  <c:v>9.5</c:v>
                </c:pt>
              </c:numCache>
            </c:numRef>
          </c:yVal>
          <c:smooth val="0"/>
        </c:ser>
        <c:ser>
          <c:idx val="3"/>
          <c:order val="3"/>
          <c:tx>
            <c:v>c0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'[1]Sheet5'!$S$82:$U$82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'[1]Sheet5'!$S$83:$U$83</c:f>
              <c:numCache>
                <c:ptCount val="3"/>
                <c:pt idx="0">
                  <c:v>9.5</c:v>
                </c:pt>
                <c:pt idx="1">
                  <c:v>7</c:v>
                </c:pt>
                <c:pt idx="2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'[1]Sheet5'!$M$82:$U$82</c:f>
              <c:numCache>
                <c:ptCount val="9"/>
                <c:pt idx="0">
                  <c:v>1089.9</c:v>
                </c:pt>
                <c:pt idx="1">
                  <c:v>1194.4</c:v>
                </c:pt>
                <c:pt idx="2">
                  <c:v>1309.4</c:v>
                </c:pt>
                <c:pt idx="3">
                  <c:v>1437.8</c:v>
                </c:pt>
                <c:pt idx="4">
                  <c:v>1502</c:v>
                </c:pt>
                <c:pt idx="5">
                  <c:v>1560.6</c:v>
                </c:pt>
                <c:pt idx="6">
                  <c:v>1621</c:v>
                </c:pt>
                <c:pt idx="7">
                  <c:v>1718.2</c:v>
                </c:pt>
                <c:pt idx="8">
                  <c:v>1806.5</c:v>
                </c:pt>
              </c:numCache>
            </c:numRef>
          </c:xVal>
          <c:yVal>
            <c:numRef>
              <c:f>'[1]Sheet5'!$M$85:$U$85</c:f>
              <c:numCache>
                <c:ptCount val="9"/>
                <c:pt idx="0">
                  <c:v>5.7</c:v>
                </c:pt>
                <c:pt idx="1">
                  <c:v>20</c:v>
                </c:pt>
                <c:pt idx="2">
                  <c:v>28.5</c:v>
                </c:pt>
                <c:pt idx="3">
                  <c:v>34.5</c:v>
                </c:pt>
                <c:pt idx="4">
                  <c:v>26.78</c:v>
                </c:pt>
                <c:pt idx="5">
                  <c:v>16.5</c:v>
                </c:pt>
                <c:pt idx="6">
                  <c:v>7.75</c:v>
                </c:pt>
                <c:pt idx="7">
                  <c:v>7.55</c:v>
                </c:pt>
                <c:pt idx="8">
                  <c:v>6.95</c:v>
                </c:pt>
              </c:numCache>
            </c:numRef>
          </c:yVal>
          <c:smooth val="0"/>
        </c:ser>
        <c:ser>
          <c:idx val="5"/>
          <c:order val="5"/>
          <c:tx>
            <c:v>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'[1]Sheet5'!$P$82:$S$82</c:f>
              <c:numCache>
                <c:ptCount val="4"/>
                <c:pt idx="0">
                  <c:v>1437.8</c:v>
                </c:pt>
                <c:pt idx="1">
                  <c:v>1502</c:v>
                </c:pt>
                <c:pt idx="2">
                  <c:v>1560.6</c:v>
                </c:pt>
                <c:pt idx="3">
                  <c:v>1621</c:v>
                </c:pt>
              </c:numCache>
            </c:numRef>
          </c:xVal>
          <c:yVal>
            <c:numRef>
              <c:f>'[1]Sheet5'!$P$85:$S$85</c:f>
              <c:numCache>
                <c:ptCount val="4"/>
                <c:pt idx="0">
                  <c:v>34.5</c:v>
                </c:pt>
                <c:pt idx="1">
                  <c:v>26.78</c:v>
                </c:pt>
                <c:pt idx="2">
                  <c:v>16.5</c:v>
                </c:pt>
                <c:pt idx="3">
                  <c:v>7.75</c:v>
                </c:pt>
              </c:numCache>
            </c:numRef>
          </c:yVal>
          <c:smooth val="0"/>
        </c:ser>
        <c:ser>
          <c:idx val="6"/>
          <c:order val="6"/>
          <c:tx>
            <c:v>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'[1]Sheet5'!$S$82:$U$82</c:f>
              <c:numCache>
                <c:ptCount val="3"/>
                <c:pt idx="0">
                  <c:v>1621</c:v>
                </c:pt>
                <c:pt idx="1">
                  <c:v>1718.2</c:v>
                </c:pt>
                <c:pt idx="2">
                  <c:v>1806.5</c:v>
                </c:pt>
              </c:numCache>
            </c:numRef>
          </c:xVal>
          <c:yVal>
            <c:numRef>
              <c:f>'[1]Sheet5'!$S$85:$U$85</c:f>
              <c:numCache>
                <c:ptCount val="3"/>
                <c:pt idx="0">
                  <c:v>7.75</c:v>
                </c:pt>
                <c:pt idx="1">
                  <c:v>7.55</c:v>
                </c:pt>
                <c:pt idx="2">
                  <c:v>6.95</c:v>
                </c:pt>
              </c:numCache>
            </c:numRef>
          </c:yVal>
          <c:smooth val="0"/>
        </c:ser>
        <c:axId val="55253822"/>
        <c:axId val="27522351"/>
      </c:scatterChart>
      <c:valAx>
        <c:axId val="55253822"/>
        <c:scaling>
          <c:orientation val="minMax"/>
          <c:min val="8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522351"/>
        <c:crosses val="autoZero"/>
        <c:crossBetween val="midCat"/>
        <c:dispUnits/>
        <c:majorUnit val="200"/>
      </c:valAx>
      <c:valAx>
        <c:axId val="27522351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5382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7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3"/>
        <c:delete val="1"/>
      </c:legendEntry>
      <c:legendEntry>
        <c:idx val="9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6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87"/>
          <c:y val="0.12025"/>
          <c:w val="0.1017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Floret 1</a:t>
            </a:r>
          </a:p>
        </c:rich>
      </c:tx>
      <c:layout>
        <c:manualLayout>
          <c:xMode val="factor"/>
          <c:yMode val="factor"/>
          <c:x val="0.04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5975"/>
          <c:w val="0.912"/>
          <c:h val="0.94025"/>
        </c:manualLayout>
      </c:layout>
      <c:scatterChart>
        <c:scatterStyle val="lineMarker"/>
        <c:varyColors val="0"/>
        <c:ser>
          <c:idx val="0"/>
          <c:order val="0"/>
          <c:tx>
            <c:v>S0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0.007071067811865481</c:v>
                </c:pt>
                <c:pt idx="3">
                  <c:v>0.07071067811865478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0.07071067811865557</c:v>
                </c:pt>
                <c:pt idx="20">
                  <c:v>0.07071067811865478</c:v>
                </c:pt>
                <c:pt idx="21">
                  <c:v>0.07071067811865468</c:v>
                </c:pt>
                <c:pt idx="22">
                  <c:v>0.07071067811865474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0.007071067811865481</c:v>
                </c:pt>
                <c:pt idx="3">
                  <c:v>0.07071067811865478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0.07071067811865557</c:v>
                </c:pt>
                <c:pt idx="20">
                  <c:v>0.07071067811865478</c:v>
                </c:pt>
                <c:pt idx="21">
                  <c:v>0.07071067811865468</c:v>
                </c:pt>
                <c:pt idx="22">
                  <c:v>0.07071067811865474</c:v>
                </c:pt>
              </c:numLit>
            </c:minus>
            <c:noEndCap val="0"/>
          </c:errBars>
          <c:xVal>
            <c:numRef>
              <c:f>'[1]Sheet7'!$B$4:$X$4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0.75</c:v>
                </c:pt>
                <c:pt idx="20">
                  <c:v>0.7</c:v>
                </c:pt>
                <c:pt idx="21">
                  <c:v>0.2</c:v>
                </c:pt>
                <c:pt idx="22">
                  <c:v>0.15</c:v>
                </c:pt>
              </c:numCache>
            </c:numRef>
          </c:xVal>
          <c:yVal>
            <c:numRef>
              <c:f>'[1]Sheet7'!$B$3:$X$3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yVal>
          <c:smooth val="0"/>
        </c:ser>
        <c:ser>
          <c:idx val="1"/>
          <c:order val="1"/>
          <c:tx>
            <c:v>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24"/>
                <c:pt idx="0">
                  <c:v>0</c:v>
                </c:pt>
                <c:pt idx="1">
                  <c:v>0.07071067811865478</c:v>
                </c:pt>
                <c:pt idx="2">
                  <c:v>0.070710678118654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0.07071067811865557</c:v>
                </c:pt>
                <c:pt idx="21">
                  <c:v>0.07071067811865478</c:v>
                </c:pt>
                <c:pt idx="22">
                  <c:v>0.07071067811865478</c:v>
                </c:pt>
                <c:pt idx="23">
                  <c:v>0.07071067811865478</c:v>
                </c:pt>
              </c:numLit>
            </c:plus>
            <c:minus>
              <c:numLit>
                <c:ptCount val="24"/>
                <c:pt idx="0">
                  <c:v>0</c:v>
                </c:pt>
                <c:pt idx="1">
                  <c:v>0.07071067811865478</c:v>
                </c:pt>
                <c:pt idx="2">
                  <c:v>0.070710678118654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0.07071067811865557</c:v>
                </c:pt>
                <c:pt idx="21">
                  <c:v>0.07071067811865478</c:v>
                </c:pt>
                <c:pt idx="22">
                  <c:v>0.07071067811865478</c:v>
                </c:pt>
                <c:pt idx="23">
                  <c:v>0.07071067811865478</c:v>
                </c:pt>
              </c:numLit>
            </c:minus>
            <c:noEndCap val="0"/>
          </c:errBars>
          <c:xVal>
            <c:numRef>
              <c:f>'[1]Sheet7'!$B$9:$Y$9</c:f>
              <c:numCache>
                <c:ptCount val="24"/>
                <c:pt idx="0">
                  <c:v>0</c:v>
                </c:pt>
                <c:pt idx="1">
                  <c:v>0.15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0.85</c:v>
                </c:pt>
                <c:pt idx="21">
                  <c:v>0.55</c:v>
                </c:pt>
                <c:pt idx="22">
                  <c:v>0.25</c:v>
                </c:pt>
                <c:pt idx="23">
                  <c:v>0.15</c:v>
                </c:pt>
              </c:numCache>
            </c:numRef>
          </c:xVal>
          <c:yVal>
            <c:numRef>
              <c:f>'[1]Sheet7'!$B$8:$Y$8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yVal>
          <c:smooth val="0"/>
        </c:ser>
        <c:axId val="46374568"/>
        <c:axId val="14717929"/>
      </c:scatterChart>
      <c:valAx>
        <c:axId val="46374568"/>
        <c:scaling>
          <c:orientation val="minMax"/>
          <c:max val="1"/>
        </c:scaling>
        <c:axPos val="b"/>
        <c:delete val="0"/>
        <c:numFmt formatCode="0.0_ 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4717929"/>
        <c:crosses val="autoZero"/>
        <c:crossBetween val="midCat"/>
        <c:dispUnits/>
        <c:majorUnit val="0.5"/>
      </c:valAx>
      <c:valAx>
        <c:axId val="1471792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Spikelet position (spike</a:t>
                </a:r>
                <a:r>
                  <a:rPr lang="en-US" cap="none" sz="1000" b="0" i="0" u="none" baseline="30000"/>
                  <a:t>-1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74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53975"/>
          <c:w val="0.1415"/>
          <c:h val="0.11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11</xdr:row>
      <xdr:rowOff>28575</xdr:rowOff>
    </xdr:from>
    <xdr:to>
      <xdr:col>20</xdr:col>
      <xdr:colOff>476250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0067925" y="2124075"/>
        <a:ext cx="4476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476250</xdr:colOff>
      <xdr:row>11</xdr:row>
      <xdr:rowOff>28575</xdr:rowOff>
    </xdr:from>
    <xdr:to>
      <xdr:col>27</xdr:col>
      <xdr:colOff>142875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4544675" y="2124075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20</xdr:row>
      <xdr:rowOff>0</xdr:rowOff>
    </xdr:from>
    <xdr:to>
      <xdr:col>19</xdr:col>
      <xdr:colOff>428625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096500" y="3619500"/>
        <a:ext cx="3362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438150</xdr:colOff>
      <xdr:row>20</xdr:row>
      <xdr:rowOff>0</xdr:rowOff>
    </xdr:from>
    <xdr:to>
      <xdr:col>24</xdr:col>
      <xdr:colOff>142875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13468350" y="3619500"/>
        <a:ext cx="31337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142875</xdr:colOff>
      <xdr:row>20</xdr:row>
      <xdr:rowOff>0</xdr:rowOff>
    </xdr:from>
    <xdr:to>
      <xdr:col>28</xdr:col>
      <xdr:colOff>533400</xdr:colOff>
      <xdr:row>35</xdr:row>
      <xdr:rowOff>85725</xdr:rowOff>
    </xdr:to>
    <xdr:graphicFrame>
      <xdr:nvGraphicFramePr>
        <xdr:cNvPr id="3" name="Chart 3"/>
        <xdr:cNvGraphicFramePr/>
      </xdr:nvGraphicFramePr>
      <xdr:xfrm>
        <a:off x="16602075" y="3619500"/>
        <a:ext cx="31337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504825</xdr:colOff>
      <xdr:row>37</xdr:row>
      <xdr:rowOff>0</xdr:rowOff>
    </xdr:from>
    <xdr:to>
      <xdr:col>19</xdr:col>
      <xdr:colOff>447675</xdr:colOff>
      <xdr:row>52</xdr:row>
      <xdr:rowOff>66675</xdr:rowOff>
    </xdr:to>
    <xdr:graphicFrame>
      <xdr:nvGraphicFramePr>
        <xdr:cNvPr id="4" name="Chart 7"/>
        <xdr:cNvGraphicFramePr/>
      </xdr:nvGraphicFramePr>
      <xdr:xfrm>
        <a:off x="10106025" y="6696075"/>
        <a:ext cx="33718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466725</xdr:colOff>
      <xdr:row>37</xdr:row>
      <xdr:rowOff>0</xdr:rowOff>
    </xdr:from>
    <xdr:to>
      <xdr:col>24</xdr:col>
      <xdr:colOff>200025</xdr:colOff>
      <xdr:row>52</xdr:row>
      <xdr:rowOff>66675</xdr:rowOff>
    </xdr:to>
    <xdr:graphicFrame>
      <xdr:nvGraphicFramePr>
        <xdr:cNvPr id="5" name="Chart 8"/>
        <xdr:cNvGraphicFramePr/>
      </xdr:nvGraphicFramePr>
      <xdr:xfrm>
        <a:off x="13496925" y="6696075"/>
        <a:ext cx="316230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219075</xdr:colOff>
      <xdr:row>37</xdr:row>
      <xdr:rowOff>9525</xdr:rowOff>
    </xdr:from>
    <xdr:to>
      <xdr:col>28</xdr:col>
      <xdr:colOff>647700</xdr:colOff>
      <xdr:row>52</xdr:row>
      <xdr:rowOff>76200</xdr:rowOff>
    </xdr:to>
    <xdr:graphicFrame>
      <xdr:nvGraphicFramePr>
        <xdr:cNvPr id="6" name="Chart 9"/>
        <xdr:cNvGraphicFramePr/>
      </xdr:nvGraphicFramePr>
      <xdr:xfrm>
        <a:off x="16678275" y="6705600"/>
        <a:ext cx="31718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38100</xdr:rowOff>
    </xdr:from>
    <xdr:to>
      <xdr:col>4</xdr:col>
      <xdr:colOff>676275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8100" y="3667125"/>
        <a:ext cx="33813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35</xdr:row>
      <xdr:rowOff>171450</xdr:rowOff>
    </xdr:from>
    <xdr:to>
      <xdr:col>4</xdr:col>
      <xdr:colOff>676275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47625" y="6838950"/>
        <a:ext cx="33718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52</xdr:row>
      <xdr:rowOff>104775</xdr:rowOff>
    </xdr:from>
    <xdr:to>
      <xdr:col>4</xdr:col>
      <xdr:colOff>676275</xdr:colOff>
      <xdr:row>68</xdr:row>
      <xdr:rowOff>171450</xdr:rowOff>
    </xdr:to>
    <xdr:graphicFrame>
      <xdr:nvGraphicFramePr>
        <xdr:cNvPr id="3" name="Chart 3"/>
        <xdr:cNvGraphicFramePr/>
      </xdr:nvGraphicFramePr>
      <xdr:xfrm>
        <a:off x="47625" y="10010775"/>
        <a:ext cx="33718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69</xdr:row>
      <xdr:rowOff>85725</xdr:rowOff>
    </xdr:from>
    <xdr:to>
      <xdr:col>4</xdr:col>
      <xdr:colOff>676275</xdr:colOff>
      <xdr:row>85</xdr:row>
      <xdr:rowOff>152400</xdr:rowOff>
    </xdr:to>
    <xdr:graphicFrame>
      <xdr:nvGraphicFramePr>
        <xdr:cNvPr id="4" name="Chart 4"/>
        <xdr:cNvGraphicFramePr/>
      </xdr:nvGraphicFramePr>
      <xdr:xfrm>
        <a:off x="47625" y="13230225"/>
        <a:ext cx="33718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19</xdr:row>
      <xdr:rowOff>38100</xdr:rowOff>
    </xdr:from>
    <xdr:to>
      <xdr:col>9</xdr:col>
      <xdr:colOff>666750</xdr:colOff>
      <xdr:row>35</xdr:row>
      <xdr:rowOff>85725</xdr:rowOff>
    </xdr:to>
    <xdr:graphicFrame>
      <xdr:nvGraphicFramePr>
        <xdr:cNvPr id="5" name="Chart 5"/>
        <xdr:cNvGraphicFramePr/>
      </xdr:nvGraphicFramePr>
      <xdr:xfrm>
        <a:off x="3448050" y="3667125"/>
        <a:ext cx="339090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35</xdr:row>
      <xdr:rowOff>171450</xdr:rowOff>
    </xdr:from>
    <xdr:to>
      <xdr:col>10</xdr:col>
      <xdr:colOff>28575</xdr:colOff>
      <xdr:row>52</xdr:row>
      <xdr:rowOff>57150</xdr:rowOff>
    </xdr:to>
    <xdr:graphicFrame>
      <xdr:nvGraphicFramePr>
        <xdr:cNvPr id="6" name="Chart 6"/>
        <xdr:cNvGraphicFramePr/>
      </xdr:nvGraphicFramePr>
      <xdr:xfrm>
        <a:off x="3467100" y="6838950"/>
        <a:ext cx="34194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76200</xdr:colOff>
      <xdr:row>52</xdr:row>
      <xdr:rowOff>104775</xdr:rowOff>
    </xdr:from>
    <xdr:to>
      <xdr:col>10</xdr:col>
      <xdr:colOff>66675</xdr:colOff>
      <xdr:row>68</xdr:row>
      <xdr:rowOff>171450</xdr:rowOff>
    </xdr:to>
    <xdr:graphicFrame>
      <xdr:nvGraphicFramePr>
        <xdr:cNvPr id="7" name="Chart 7"/>
        <xdr:cNvGraphicFramePr/>
      </xdr:nvGraphicFramePr>
      <xdr:xfrm>
        <a:off x="3505200" y="10010775"/>
        <a:ext cx="3419475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85725</xdr:colOff>
      <xdr:row>69</xdr:row>
      <xdr:rowOff>76200</xdr:rowOff>
    </xdr:from>
    <xdr:to>
      <xdr:col>10</xdr:col>
      <xdr:colOff>19050</xdr:colOff>
      <xdr:row>85</xdr:row>
      <xdr:rowOff>152400</xdr:rowOff>
    </xdr:to>
    <xdr:graphicFrame>
      <xdr:nvGraphicFramePr>
        <xdr:cNvPr id="8" name="Chart 8"/>
        <xdr:cNvGraphicFramePr/>
      </xdr:nvGraphicFramePr>
      <xdr:xfrm>
        <a:off x="3514725" y="13220700"/>
        <a:ext cx="3362325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9525</xdr:rowOff>
    </xdr:from>
    <xdr:to>
      <xdr:col>4</xdr:col>
      <xdr:colOff>9525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76200" y="6886575"/>
        <a:ext cx="26765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50</xdr:row>
      <xdr:rowOff>9525</xdr:rowOff>
    </xdr:from>
    <xdr:to>
      <xdr:col>4</xdr:col>
      <xdr:colOff>19050</xdr:colOff>
      <xdr:row>56</xdr:row>
      <xdr:rowOff>171450</xdr:rowOff>
    </xdr:to>
    <xdr:graphicFrame>
      <xdr:nvGraphicFramePr>
        <xdr:cNvPr id="2" name="Chart 2"/>
        <xdr:cNvGraphicFramePr/>
      </xdr:nvGraphicFramePr>
      <xdr:xfrm>
        <a:off x="76200" y="9058275"/>
        <a:ext cx="268605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38</xdr:row>
      <xdr:rowOff>9525</xdr:rowOff>
    </xdr:from>
    <xdr:to>
      <xdr:col>7</xdr:col>
      <xdr:colOff>638175</xdr:colOff>
      <xdr:row>49</xdr:row>
      <xdr:rowOff>57150</xdr:rowOff>
    </xdr:to>
    <xdr:graphicFrame>
      <xdr:nvGraphicFramePr>
        <xdr:cNvPr id="3" name="Chart 3"/>
        <xdr:cNvGraphicFramePr/>
      </xdr:nvGraphicFramePr>
      <xdr:xfrm>
        <a:off x="2771775" y="6886575"/>
        <a:ext cx="26670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50</xdr:row>
      <xdr:rowOff>9525</xdr:rowOff>
    </xdr:from>
    <xdr:to>
      <xdr:col>7</xdr:col>
      <xdr:colOff>666750</xdr:colOff>
      <xdr:row>56</xdr:row>
      <xdr:rowOff>171450</xdr:rowOff>
    </xdr:to>
    <xdr:graphicFrame>
      <xdr:nvGraphicFramePr>
        <xdr:cNvPr id="4" name="Chart 4"/>
        <xdr:cNvGraphicFramePr/>
      </xdr:nvGraphicFramePr>
      <xdr:xfrm>
        <a:off x="2781300" y="9058275"/>
        <a:ext cx="2686050" cy="124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38</xdr:row>
      <xdr:rowOff>9525</xdr:rowOff>
    </xdr:from>
    <xdr:to>
      <xdr:col>11</xdr:col>
      <xdr:colOff>638175</xdr:colOff>
      <xdr:row>49</xdr:row>
      <xdr:rowOff>57150</xdr:rowOff>
    </xdr:to>
    <xdr:graphicFrame>
      <xdr:nvGraphicFramePr>
        <xdr:cNvPr id="5" name="Chart 5"/>
        <xdr:cNvGraphicFramePr/>
      </xdr:nvGraphicFramePr>
      <xdr:xfrm>
        <a:off x="5495925" y="6886575"/>
        <a:ext cx="2686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50</xdr:row>
      <xdr:rowOff>9525</xdr:rowOff>
    </xdr:from>
    <xdr:to>
      <xdr:col>11</xdr:col>
      <xdr:colOff>647700</xdr:colOff>
      <xdr:row>56</xdr:row>
      <xdr:rowOff>171450</xdr:rowOff>
    </xdr:to>
    <xdr:graphicFrame>
      <xdr:nvGraphicFramePr>
        <xdr:cNvPr id="6" name="Chart 6"/>
        <xdr:cNvGraphicFramePr/>
      </xdr:nvGraphicFramePr>
      <xdr:xfrm>
        <a:off x="5505450" y="9058275"/>
        <a:ext cx="2686050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59</xdr:row>
      <xdr:rowOff>9525</xdr:rowOff>
    </xdr:from>
    <xdr:to>
      <xdr:col>3</xdr:col>
      <xdr:colOff>676275</xdr:colOff>
      <xdr:row>70</xdr:row>
      <xdr:rowOff>47625</xdr:rowOff>
    </xdr:to>
    <xdr:graphicFrame>
      <xdr:nvGraphicFramePr>
        <xdr:cNvPr id="7" name="Chart 7"/>
        <xdr:cNvGraphicFramePr/>
      </xdr:nvGraphicFramePr>
      <xdr:xfrm>
        <a:off x="76200" y="10687050"/>
        <a:ext cx="265747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71</xdr:row>
      <xdr:rowOff>9525</xdr:rowOff>
    </xdr:from>
    <xdr:to>
      <xdr:col>3</xdr:col>
      <xdr:colOff>676275</xdr:colOff>
      <xdr:row>77</xdr:row>
      <xdr:rowOff>171450</xdr:rowOff>
    </xdr:to>
    <xdr:graphicFrame>
      <xdr:nvGraphicFramePr>
        <xdr:cNvPr id="8" name="Chart 8"/>
        <xdr:cNvGraphicFramePr/>
      </xdr:nvGraphicFramePr>
      <xdr:xfrm>
        <a:off x="76200" y="12858750"/>
        <a:ext cx="2657475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59</xdr:row>
      <xdr:rowOff>9525</xdr:rowOff>
    </xdr:from>
    <xdr:to>
      <xdr:col>7</xdr:col>
      <xdr:colOff>609600</xdr:colOff>
      <xdr:row>70</xdr:row>
      <xdr:rowOff>47625</xdr:rowOff>
    </xdr:to>
    <xdr:graphicFrame>
      <xdr:nvGraphicFramePr>
        <xdr:cNvPr id="9" name="Chart 9"/>
        <xdr:cNvGraphicFramePr/>
      </xdr:nvGraphicFramePr>
      <xdr:xfrm>
        <a:off x="2752725" y="10687050"/>
        <a:ext cx="2657475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71</xdr:row>
      <xdr:rowOff>9525</xdr:rowOff>
    </xdr:from>
    <xdr:to>
      <xdr:col>7</xdr:col>
      <xdr:colOff>628650</xdr:colOff>
      <xdr:row>77</xdr:row>
      <xdr:rowOff>171450</xdr:rowOff>
    </xdr:to>
    <xdr:graphicFrame>
      <xdr:nvGraphicFramePr>
        <xdr:cNvPr id="10" name="Chart 10"/>
        <xdr:cNvGraphicFramePr/>
      </xdr:nvGraphicFramePr>
      <xdr:xfrm>
        <a:off x="2752725" y="12858750"/>
        <a:ext cx="2676525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647700</xdr:colOff>
      <xdr:row>59</xdr:row>
      <xdr:rowOff>0</xdr:rowOff>
    </xdr:from>
    <xdr:to>
      <xdr:col>11</xdr:col>
      <xdr:colOff>571500</xdr:colOff>
      <xdr:row>70</xdr:row>
      <xdr:rowOff>47625</xdr:rowOff>
    </xdr:to>
    <xdr:graphicFrame>
      <xdr:nvGraphicFramePr>
        <xdr:cNvPr id="11" name="Chart 11"/>
        <xdr:cNvGraphicFramePr/>
      </xdr:nvGraphicFramePr>
      <xdr:xfrm>
        <a:off x="5448300" y="10677525"/>
        <a:ext cx="266700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657225</xdr:colOff>
      <xdr:row>71</xdr:row>
      <xdr:rowOff>0</xdr:rowOff>
    </xdr:from>
    <xdr:to>
      <xdr:col>11</xdr:col>
      <xdr:colOff>609600</xdr:colOff>
      <xdr:row>77</xdr:row>
      <xdr:rowOff>161925</xdr:rowOff>
    </xdr:to>
    <xdr:graphicFrame>
      <xdr:nvGraphicFramePr>
        <xdr:cNvPr id="12" name="Chart 12"/>
        <xdr:cNvGraphicFramePr/>
      </xdr:nvGraphicFramePr>
      <xdr:xfrm>
        <a:off x="5457825" y="12849225"/>
        <a:ext cx="2695575" cy="1247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238125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4162425"/>
        <a:ext cx="6410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476250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7543800" y="3981450"/>
        <a:ext cx="59626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7073;&#26149;&#39118;\2013-2014&#24180;&#25968;&#25454;\2014&#24188;&#31319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7073;&#26149;&#39118;\&#30740;&#31350;&#29983;+&#21338;&#22763;&#65288;&#35770;&#25991;&#65289;\JXB\6-BA\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7073;&#24030;&#21608;&#36164;&#260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7073;&#26149;&#39118;\&#30740;&#31350;&#29983;+&#21338;&#22763;&#65288;&#35770;&#25991;&#65289;\&#20316;&#29289;&#23398;&#25253;\&#24188;&#31319;&#25968;&#25454;-6-BA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7073;&#26149;&#39118;\2012-2013&#24180;&#25968;&#25454;\2013&#24188;&#31319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4">
        <row r="72">
          <cell r="M72">
            <v>1089.9</v>
          </cell>
          <cell r="N72">
            <v>1194.4</v>
          </cell>
          <cell r="O72">
            <v>1309.4</v>
          </cell>
          <cell r="P72">
            <v>1437.8</v>
          </cell>
          <cell r="Q72">
            <v>1502</v>
          </cell>
          <cell r="R72">
            <v>1560.6</v>
          </cell>
          <cell r="S72">
            <v>1621</v>
          </cell>
          <cell r="T72">
            <v>1718.2</v>
          </cell>
          <cell r="U72">
            <v>1806.5</v>
          </cell>
        </row>
        <row r="73">
          <cell r="M73">
            <v>9</v>
          </cell>
          <cell r="N73">
            <v>20.4</v>
          </cell>
          <cell r="O73">
            <v>30.5</v>
          </cell>
          <cell r="P73">
            <v>35.3</v>
          </cell>
          <cell r="Q73">
            <v>28.18</v>
          </cell>
          <cell r="R73">
            <v>16</v>
          </cell>
          <cell r="S73">
            <v>10.83</v>
          </cell>
          <cell r="T73">
            <v>8</v>
          </cell>
          <cell r="U73">
            <v>5.85</v>
          </cell>
        </row>
        <row r="74">
          <cell r="M74">
            <v>9</v>
          </cell>
          <cell r="N74">
            <v>20.4</v>
          </cell>
          <cell r="O74">
            <v>30.5</v>
          </cell>
          <cell r="P74">
            <v>35.3</v>
          </cell>
          <cell r="Q74">
            <v>29</v>
          </cell>
          <cell r="R74">
            <v>17</v>
          </cell>
          <cell r="S74">
            <v>11.83</v>
          </cell>
          <cell r="T74">
            <v>9.45</v>
          </cell>
          <cell r="U74">
            <v>7.85</v>
          </cell>
        </row>
        <row r="75">
          <cell r="M75">
            <v>9</v>
          </cell>
          <cell r="N75">
            <v>20.4</v>
          </cell>
          <cell r="O75">
            <v>30.5</v>
          </cell>
          <cell r="P75">
            <v>35.3</v>
          </cell>
          <cell r="Q75">
            <v>29.78</v>
          </cell>
          <cell r="R75">
            <v>17.62</v>
          </cell>
          <cell r="S75">
            <v>13.56</v>
          </cell>
          <cell r="T75">
            <v>12.25</v>
          </cell>
          <cell r="U75">
            <v>10.88</v>
          </cell>
        </row>
        <row r="77">
          <cell r="M77">
            <v>1089.9</v>
          </cell>
          <cell r="N77">
            <v>1194.4</v>
          </cell>
          <cell r="O77">
            <v>1309.4</v>
          </cell>
          <cell r="P77">
            <v>1437.8</v>
          </cell>
          <cell r="Q77">
            <v>1502</v>
          </cell>
          <cell r="R77">
            <v>1560.6</v>
          </cell>
          <cell r="S77">
            <v>1621</v>
          </cell>
          <cell r="T77">
            <v>1718.2</v>
          </cell>
          <cell r="U77">
            <v>1806.5</v>
          </cell>
        </row>
        <row r="78">
          <cell r="M78">
            <v>30.5</v>
          </cell>
          <cell r="N78">
            <v>50</v>
          </cell>
          <cell r="O78">
            <v>69.83</v>
          </cell>
          <cell r="P78">
            <v>77</v>
          </cell>
          <cell r="Q78">
            <v>60.133</v>
          </cell>
          <cell r="R78">
            <v>39.75</v>
          </cell>
          <cell r="S78">
            <v>31.25</v>
          </cell>
          <cell r="T78">
            <v>29.25</v>
          </cell>
          <cell r="U78">
            <v>22.65</v>
          </cell>
        </row>
        <row r="79">
          <cell r="M79">
            <v>30.5</v>
          </cell>
          <cell r="N79">
            <v>50</v>
          </cell>
          <cell r="O79">
            <v>69.83</v>
          </cell>
          <cell r="P79">
            <v>77</v>
          </cell>
          <cell r="Q79">
            <v>61.533</v>
          </cell>
          <cell r="R79">
            <v>42.25</v>
          </cell>
          <cell r="S79">
            <v>34.25</v>
          </cell>
          <cell r="T79">
            <v>30.76</v>
          </cell>
          <cell r="U79">
            <v>27.5</v>
          </cell>
        </row>
        <row r="80">
          <cell r="M80">
            <v>30.5</v>
          </cell>
          <cell r="N80">
            <v>50</v>
          </cell>
          <cell r="O80">
            <v>69.83</v>
          </cell>
          <cell r="P80">
            <v>77</v>
          </cell>
          <cell r="Q80">
            <v>62.833</v>
          </cell>
          <cell r="R80">
            <v>43.5</v>
          </cell>
          <cell r="S80">
            <v>37.75</v>
          </cell>
          <cell r="T80">
            <v>36.25</v>
          </cell>
          <cell r="U80">
            <v>34.12</v>
          </cell>
        </row>
        <row r="82">
          <cell r="M82">
            <v>1089.9</v>
          </cell>
          <cell r="N82">
            <v>1194.4</v>
          </cell>
          <cell r="O82">
            <v>1309.4</v>
          </cell>
          <cell r="P82">
            <v>1437.8</v>
          </cell>
          <cell r="Q82">
            <v>1502</v>
          </cell>
          <cell r="R82">
            <v>1560.6</v>
          </cell>
          <cell r="S82">
            <v>1621</v>
          </cell>
          <cell r="T82">
            <v>1718.2</v>
          </cell>
          <cell r="U82">
            <v>1806.5</v>
          </cell>
        </row>
        <row r="83">
          <cell r="M83">
            <v>5.7</v>
          </cell>
          <cell r="N83">
            <v>20</v>
          </cell>
          <cell r="O83">
            <v>28.5</v>
          </cell>
          <cell r="P83">
            <v>34.5</v>
          </cell>
          <cell r="Q83">
            <v>25</v>
          </cell>
          <cell r="R83">
            <v>14.5</v>
          </cell>
          <cell r="S83">
            <v>9.5</v>
          </cell>
          <cell r="T83">
            <v>7</v>
          </cell>
          <cell r="U83">
            <v>6</v>
          </cell>
        </row>
        <row r="84">
          <cell r="M84">
            <v>5.7</v>
          </cell>
          <cell r="N84">
            <v>20</v>
          </cell>
          <cell r="O84">
            <v>28.5</v>
          </cell>
          <cell r="P84">
            <v>34.5</v>
          </cell>
          <cell r="Q84">
            <v>26</v>
          </cell>
          <cell r="R84">
            <v>15</v>
          </cell>
          <cell r="S84">
            <v>7</v>
          </cell>
          <cell r="T84">
            <v>4.5</v>
          </cell>
          <cell r="U84">
            <v>2.5</v>
          </cell>
        </row>
        <row r="85">
          <cell r="M85">
            <v>5.7</v>
          </cell>
          <cell r="N85">
            <v>20</v>
          </cell>
          <cell r="O85">
            <v>28.5</v>
          </cell>
          <cell r="P85">
            <v>34.5</v>
          </cell>
          <cell r="Q85">
            <v>26.78</v>
          </cell>
          <cell r="R85">
            <v>16.5</v>
          </cell>
          <cell r="S85">
            <v>7.75</v>
          </cell>
          <cell r="T85">
            <v>7.55</v>
          </cell>
          <cell r="U85">
            <v>6.95</v>
          </cell>
        </row>
      </sheetData>
      <sheetData sheetId="6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</row>
        <row r="4">
          <cell r="B4">
            <v>0</v>
          </cell>
          <cell r="C4">
            <v>0</v>
          </cell>
          <cell r="D4">
            <v>0.05</v>
          </cell>
          <cell r="E4">
            <v>0.5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0.75</v>
          </cell>
          <cell r="V4">
            <v>0.7</v>
          </cell>
          <cell r="W4">
            <v>0.2</v>
          </cell>
          <cell r="X4">
            <v>0.15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0.3</v>
          </cell>
          <cell r="G5">
            <v>0.7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0.9</v>
          </cell>
          <cell r="Q5">
            <v>0.8</v>
          </cell>
          <cell r="R5">
            <v>0.5</v>
          </cell>
          <cell r="S5">
            <v>0.05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0.15</v>
          </cell>
          <cell r="I6">
            <v>0.45</v>
          </cell>
          <cell r="J6">
            <v>0.6</v>
          </cell>
          <cell r="K6">
            <v>0.55</v>
          </cell>
          <cell r="L6">
            <v>0.5</v>
          </cell>
          <cell r="M6">
            <v>0.35</v>
          </cell>
          <cell r="N6">
            <v>0.25</v>
          </cell>
          <cell r="O6">
            <v>0.05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R8">
            <v>17</v>
          </cell>
          <cell r="S8">
            <v>18</v>
          </cell>
          <cell r="T8">
            <v>19</v>
          </cell>
          <cell r="U8">
            <v>20</v>
          </cell>
          <cell r="V8">
            <v>21</v>
          </cell>
          <cell r="W8">
            <v>22</v>
          </cell>
          <cell r="X8">
            <v>23</v>
          </cell>
          <cell r="Y8">
            <v>24</v>
          </cell>
        </row>
        <row r="9">
          <cell r="B9">
            <v>0</v>
          </cell>
          <cell r="C9">
            <v>0.15</v>
          </cell>
          <cell r="D9">
            <v>0.9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0.85</v>
          </cell>
          <cell r="W9">
            <v>0.55</v>
          </cell>
          <cell r="X9">
            <v>0.25</v>
          </cell>
          <cell r="Y9">
            <v>0.15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0.6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0.9</v>
          </cell>
          <cell r="R10">
            <v>0.8</v>
          </cell>
          <cell r="S10">
            <v>0.5</v>
          </cell>
          <cell r="T10">
            <v>0.2</v>
          </cell>
          <cell r="U10">
            <v>0.1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0.35</v>
          </cell>
          <cell r="G11">
            <v>0.6</v>
          </cell>
          <cell r="H11">
            <v>0.8</v>
          </cell>
          <cell r="I11">
            <v>0.8</v>
          </cell>
          <cell r="J11">
            <v>1</v>
          </cell>
          <cell r="K11">
            <v>0.9</v>
          </cell>
          <cell r="L11">
            <v>0.9</v>
          </cell>
          <cell r="M11">
            <v>0.75</v>
          </cell>
          <cell r="N11">
            <v>0.65</v>
          </cell>
          <cell r="O11">
            <v>0.3</v>
          </cell>
          <cell r="P11">
            <v>0.1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0.2</v>
          </cell>
          <cell r="H12">
            <v>0.35</v>
          </cell>
          <cell r="I12">
            <v>0.5</v>
          </cell>
          <cell r="J12">
            <v>0.65</v>
          </cell>
          <cell r="K12">
            <v>0.5</v>
          </cell>
          <cell r="L12">
            <v>0.47</v>
          </cell>
          <cell r="M12">
            <v>0.37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</row>
        <row r="14">
          <cell r="B14">
            <v>0.05</v>
          </cell>
          <cell r="C14">
            <v>0.15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0.9</v>
          </cell>
          <cell r="W14">
            <v>0.65</v>
          </cell>
          <cell r="X14">
            <v>0.3</v>
          </cell>
          <cell r="Y14">
            <v>0.2</v>
          </cell>
        </row>
        <row r="15">
          <cell r="B15">
            <v>0</v>
          </cell>
          <cell r="C15">
            <v>0</v>
          </cell>
          <cell r="D15">
            <v>0.25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0.85</v>
          </cell>
          <cell r="S15">
            <v>0.65</v>
          </cell>
          <cell r="T15">
            <v>0.25</v>
          </cell>
          <cell r="U15">
            <v>0.15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0.15</v>
          </cell>
          <cell r="F16">
            <v>0.5</v>
          </cell>
          <cell r="G16">
            <v>0.7</v>
          </cell>
          <cell r="H16">
            <v>0.85</v>
          </cell>
          <cell r="I16">
            <v>0.95</v>
          </cell>
          <cell r="J16">
            <v>1</v>
          </cell>
          <cell r="K16">
            <v>0.95</v>
          </cell>
          <cell r="L16">
            <v>0.91</v>
          </cell>
          <cell r="M16">
            <v>0.85</v>
          </cell>
          <cell r="N16">
            <v>0.75</v>
          </cell>
          <cell r="O16">
            <v>0.35</v>
          </cell>
          <cell r="P16">
            <v>0.3</v>
          </cell>
          <cell r="Q16">
            <v>0.05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0.35</v>
          </cell>
          <cell r="G17">
            <v>0.5</v>
          </cell>
          <cell r="H17">
            <v>0.58</v>
          </cell>
          <cell r="I17">
            <v>0.7</v>
          </cell>
          <cell r="J17">
            <v>1</v>
          </cell>
          <cell r="K17">
            <v>0.9</v>
          </cell>
          <cell r="L17">
            <v>0.75</v>
          </cell>
          <cell r="M17">
            <v>0.55</v>
          </cell>
          <cell r="N17">
            <v>0.35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89">
          <cell r="E89">
            <v>0</v>
          </cell>
          <cell r="I89">
            <v>0</v>
          </cell>
          <cell r="M89">
            <v>0.007071067811865481</v>
          </cell>
          <cell r="R89">
            <v>0</v>
          </cell>
          <cell r="V89">
            <v>0</v>
          </cell>
          <cell r="Z89">
            <v>0</v>
          </cell>
        </row>
        <row r="90">
          <cell r="E90">
            <v>0</v>
          </cell>
          <cell r="I90">
            <v>0.07071067811865478</v>
          </cell>
          <cell r="M90">
            <v>0.07071067811865478</v>
          </cell>
          <cell r="R90">
            <v>0</v>
          </cell>
          <cell r="V90">
            <v>0</v>
          </cell>
          <cell r="Z90">
            <v>0</v>
          </cell>
        </row>
        <row r="91">
          <cell r="E91">
            <v>0.007071067811865481</v>
          </cell>
          <cell r="I91">
            <v>0.070710678118654</v>
          </cell>
          <cell r="M91">
            <v>0</v>
          </cell>
          <cell r="R91">
            <v>0</v>
          </cell>
          <cell r="V91">
            <v>0</v>
          </cell>
          <cell r="Z91">
            <v>0.014142135623730963</v>
          </cell>
        </row>
        <row r="92">
          <cell r="E92">
            <v>0.07071067811865478</v>
          </cell>
          <cell r="I92">
            <v>0</v>
          </cell>
          <cell r="M92">
            <v>0</v>
          </cell>
          <cell r="R92">
            <v>0</v>
          </cell>
          <cell r="V92">
            <v>0.08485281374238561</v>
          </cell>
          <cell r="Z92">
            <v>0</v>
          </cell>
        </row>
        <row r="93">
          <cell r="E93">
            <v>0</v>
          </cell>
          <cell r="I93">
            <v>0</v>
          </cell>
          <cell r="M93">
            <v>0</v>
          </cell>
          <cell r="R93">
            <v>0.07071067811865478</v>
          </cell>
          <cell r="V93">
            <v>0</v>
          </cell>
          <cell r="Z93">
            <v>0</v>
          </cell>
        </row>
        <row r="94">
          <cell r="E94">
            <v>0</v>
          </cell>
          <cell r="I94">
            <v>0</v>
          </cell>
          <cell r="M94">
            <v>0</v>
          </cell>
          <cell r="R94">
            <v>0.07071067811865478</v>
          </cell>
          <cell r="V94">
            <v>0</v>
          </cell>
          <cell r="Z94">
            <v>0</v>
          </cell>
        </row>
        <row r="95">
          <cell r="E95">
            <v>0</v>
          </cell>
          <cell r="I95">
            <v>0</v>
          </cell>
          <cell r="M95">
            <v>0</v>
          </cell>
          <cell r="R95">
            <v>0</v>
          </cell>
          <cell r="V95">
            <v>0</v>
          </cell>
          <cell r="Z95">
            <v>0</v>
          </cell>
        </row>
        <row r="96">
          <cell r="E96">
            <v>0</v>
          </cell>
          <cell r="I96">
            <v>0</v>
          </cell>
          <cell r="M96">
            <v>0</v>
          </cell>
          <cell r="R96">
            <v>0</v>
          </cell>
          <cell r="V96">
            <v>0</v>
          </cell>
          <cell r="Z96">
            <v>0</v>
          </cell>
        </row>
        <row r="97">
          <cell r="E97">
            <v>0</v>
          </cell>
          <cell r="I97">
            <v>0</v>
          </cell>
          <cell r="M97">
            <v>0</v>
          </cell>
          <cell r="R97">
            <v>0</v>
          </cell>
          <cell r="V97">
            <v>0</v>
          </cell>
          <cell r="Z97">
            <v>0</v>
          </cell>
        </row>
        <row r="98">
          <cell r="E98">
            <v>0</v>
          </cell>
          <cell r="I98">
            <v>0</v>
          </cell>
          <cell r="M98">
            <v>0</v>
          </cell>
          <cell r="R98">
            <v>0</v>
          </cell>
          <cell r="V98">
            <v>0</v>
          </cell>
          <cell r="Z98">
            <v>0</v>
          </cell>
        </row>
        <row r="99">
          <cell r="E99">
            <v>0</v>
          </cell>
          <cell r="I99">
            <v>0</v>
          </cell>
          <cell r="M99">
            <v>0</v>
          </cell>
          <cell r="R99">
            <v>0</v>
          </cell>
          <cell r="V99">
            <v>0</v>
          </cell>
          <cell r="Z99">
            <v>0</v>
          </cell>
        </row>
        <row r="100">
          <cell r="E100">
            <v>0</v>
          </cell>
          <cell r="I100">
            <v>0</v>
          </cell>
          <cell r="M100">
            <v>0</v>
          </cell>
          <cell r="R100">
            <v>0</v>
          </cell>
          <cell r="V100">
            <v>0</v>
          </cell>
          <cell r="Z100">
            <v>0</v>
          </cell>
        </row>
        <row r="101">
          <cell r="E101">
            <v>0</v>
          </cell>
          <cell r="I101">
            <v>0</v>
          </cell>
          <cell r="M101">
            <v>0</v>
          </cell>
          <cell r="R101">
            <v>0</v>
          </cell>
          <cell r="V101">
            <v>0</v>
          </cell>
          <cell r="Z101">
            <v>0</v>
          </cell>
        </row>
        <row r="102">
          <cell r="E102">
            <v>0</v>
          </cell>
          <cell r="I102">
            <v>0</v>
          </cell>
          <cell r="M102">
            <v>0</v>
          </cell>
          <cell r="R102">
            <v>0</v>
          </cell>
          <cell r="V102">
            <v>0</v>
          </cell>
          <cell r="Z102">
            <v>0</v>
          </cell>
        </row>
        <row r="103">
          <cell r="E103">
            <v>0</v>
          </cell>
          <cell r="I103">
            <v>0</v>
          </cell>
          <cell r="M103">
            <v>0</v>
          </cell>
          <cell r="R103">
            <v>0.070710678118654</v>
          </cell>
          <cell r="V103">
            <v>0</v>
          </cell>
          <cell r="Z103">
            <v>0</v>
          </cell>
        </row>
        <row r="104">
          <cell r="E104">
            <v>0</v>
          </cell>
          <cell r="I104">
            <v>0</v>
          </cell>
          <cell r="M104">
            <v>0</v>
          </cell>
          <cell r="R104">
            <v>0.070710678118654</v>
          </cell>
          <cell r="V104">
            <v>0.028284271247461926</v>
          </cell>
          <cell r="Z104">
            <v>0</v>
          </cell>
        </row>
        <row r="105">
          <cell r="E105">
            <v>0</v>
          </cell>
          <cell r="I105">
            <v>0</v>
          </cell>
          <cell r="M105">
            <v>0</v>
          </cell>
          <cell r="R105">
            <v>0.07071067811865478</v>
          </cell>
          <cell r="V105">
            <v>0.014142135623730963</v>
          </cell>
          <cell r="Z105">
            <v>0.07071067811865557</v>
          </cell>
        </row>
        <row r="106">
          <cell r="E106">
            <v>0</v>
          </cell>
          <cell r="I106">
            <v>0</v>
          </cell>
          <cell r="M106">
            <v>0</v>
          </cell>
          <cell r="R106">
            <v>0.007071067811865481</v>
          </cell>
          <cell r="V106">
            <v>0.05656854249492363</v>
          </cell>
          <cell r="Z106">
            <v>0.07071067811865478</v>
          </cell>
        </row>
        <row r="107">
          <cell r="E107">
            <v>0</v>
          </cell>
          <cell r="I107">
            <v>0</v>
          </cell>
          <cell r="M107">
            <v>0</v>
          </cell>
          <cell r="R107">
            <v>0</v>
          </cell>
          <cell r="V107">
            <v>0.014142135623730925</v>
          </cell>
          <cell r="Z107">
            <v>0.04242640687119313</v>
          </cell>
        </row>
        <row r="108">
          <cell r="E108">
            <v>0.07071067811865557</v>
          </cell>
          <cell r="I108">
            <v>0</v>
          </cell>
          <cell r="M108">
            <v>0</v>
          </cell>
          <cell r="R108">
            <v>0</v>
          </cell>
          <cell r="V108">
            <v>0.0028284271247461927</v>
          </cell>
          <cell r="Z108">
            <v>0.02828427124746194</v>
          </cell>
        </row>
        <row r="109">
          <cell r="E109">
            <v>0.07071067811865478</v>
          </cell>
          <cell r="I109">
            <v>0.07071067811865557</v>
          </cell>
          <cell r="M109">
            <v>0.070710678118654</v>
          </cell>
          <cell r="R109">
            <v>0</v>
          </cell>
          <cell r="V109">
            <v>0</v>
          </cell>
          <cell r="Z109">
            <v>0</v>
          </cell>
        </row>
        <row r="110">
          <cell r="E110">
            <v>0.07071067811865468</v>
          </cell>
          <cell r="I110">
            <v>0.07071067811865478</v>
          </cell>
          <cell r="M110">
            <v>0.07071067811865478</v>
          </cell>
          <cell r="R110">
            <v>0</v>
          </cell>
          <cell r="V110">
            <v>0</v>
          </cell>
          <cell r="Z110">
            <v>0</v>
          </cell>
        </row>
        <row r="111">
          <cell r="E111">
            <v>0.07071067811865474</v>
          </cell>
          <cell r="I111">
            <v>0.07071067811865478</v>
          </cell>
          <cell r="M111">
            <v>0.07071067811865478</v>
          </cell>
          <cell r="R111">
            <v>0</v>
          </cell>
          <cell r="V111">
            <v>0</v>
          </cell>
          <cell r="Z111">
            <v>0</v>
          </cell>
        </row>
        <row r="112">
          <cell r="I112">
            <v>0.07071067811865478</v>
          </cell>
          <cell r="M112">
            <v>0.07071067811865468</v>
          </cell>
          <cell r="V112">
            <v>0</v>
          </cell>
          <cell r="Z112">
            <v>0</v>
          </cell>
        </row>
        <row r="114">
          <cell r="E114">
            <v>0</v>
          </cell>
          <cell r="I114">
            <v>0</v>
          </cell>
          <cell r="M114">
            <v>0</v>
          </cell>
          <cell r="R114">
            <v>0</v>
          </cell>
          <cell r="V114">
            <v>0</v>
          </cell>
          <cell r="Z114">
            <v>0</v>
          </cell>
        </row>
        <row r="115">
          <cell r="E115">
            <v>0</v>
          </cell>
          <cell r="I115">
            <v>0</v>
          </cell>
          <cell r="M115">
            <v>0</v>
          </cell>
          <cell r="R115">
            <v>0</v>
          </cell>
          <cell r="V115">
            <v>0</v>
          </cell>
          <cell r="Z115">
            <v>0</v>
          </cell>
        </row>
        <row r="116">
          <cell r="E116">
            <v>0</v>
          </cell>
          <cell r="I116">
            <v>0</v>
          </cell>
          <cell r="M116">
            <v>0</v>
          </cell>
          <cell r="R116">
            <v>0</v>
          </cell>
          <cell r="V116">
            <v>0</v>
          </cell>
          <cell r="Z116">
            <v>0</v>
          </cell>
        </row>
        <row r="117">
          <cell r="E117">
            <v>0</v>
          </cell>
          <cell r="I117">
            <v>0</v>
          </cell>
          <cell r="M117">
            <v>0.042426406871192805</v>
          </cell>
          <cell r="R117">
            <v>0</v>
          </cell>
          <cell r="V117">
            <v>0</v>
          </cell>
          <cell r="Z117">
            <v>0</v>
          </cell>
        </row>
        <row r="118">
          <cell r="E118">
            <v>0</v>
          </cell>
          <cell r="I118">
            <v>0.028284271247461815</v>
          </cell>
          <cell r="M118">
            <v>0.04242640687119313</v>
          </cell>
          <cell r="R118">
            <v>0</v>
          </cell>
          <cell r="V118">
            <v>0</v>
          </cell>
          <cell r="Z118">
            <v>0.05656854249492388</v>
          </cell>
        </row>
        <row r="119">
          <cell r="E119">
            <v>0</v>
          </cell>
          <cell r="I119">
            <v>0.07071067811865478</v>
          </cell>
          <cell r="M119">
            <v>0.08485281374238561</v>
          </cell>
          <cell r="R119">
            <v>0</v>
          </cell>
          <cell r="V119">
            <v>0.07071067811865459</v>
          </cell>
          <cell r="Z119">
            <v>0.056568542494924615</v>
          </cell>
        </row>
        <row r="120">
          <cell r="E120">
            <v>0.014142135623730907</v>
          </cell>
          <cell r="I120">
            <v>0.05656854249492265</v>
          </cell>
          <cell r="M120">
            <v>0.056568542494924615</v>
          </cell>
          <cell r="R120">
            <v>0</v>
          </cell>
          <cell r="V120">
            <v>0.028284271247461815</v>
          </cell>
          <cell r="Z120">
            <v>0.05656854249492363</v>
          </cell>
        </row>
        <row r="121">
          <cell r="E121">
            <v>0.07071067811865478</v>
          </cell>
          <cell r="I121">
            <v>0.014142135623730963</v>
          </cell>
          <cell r="M121">
            <v>0.042426406871190515</v>
          </cell>
          <cell r="R121">
            <v>0</v>
          </cell>
          <cell r="V121">
            <v>0.07071067811865557</v>
          </cell>
          <cell r="Z121">
            <v>0.028284271247462307</v>
          </cell>
        </row>
        <row r="122">
          <cell r="E122">
            <v>0.028284271247462307</v>
          </cell>
          <cell r="I122">
            <v>0</v>
          </cell>
          <cell r="M122">
            <v>0</v>
          </cell>
          <cell r="R122">
            <v>0</v>
          </cell>
          <cell r="V122">
            <v>0.05656854249492363</v>
          </cell>
          <cell r="Z122">
            <v>0</v>
          </cell>
        </row>
        <row r="123">
          <cell r="E123">
            <v>0.07071067811865478</v>
          </cell>
          <cell r="I123">
            <v>0.070710678118654</v>
          </cell>
          <cell r="M123">
            <v>0.042426406871190515</v>
          </cell>
          <cell r="R123">
            <v>0</v>
          </cell>
          <cell r="V123">
            <v>0.04242640687119313</v>
          </cell>
          <cell r="Z123">
            <v>0.04242640687119313</v>
          </cell>
        </row>
        <row r="124">
          <cell r="E124">
            <v>0.05656854249492363</v>
          </cell>
          <cell r="I124">
            <v>0.08485281374238626</v>
          </cell>
          <cell r="M124">
            <v>0.014142135623730963</v>
          </cell>
          <cell r="R124">
            <v>0</v>
          </cell>
          <cell r="V124">
            <v>0.028284271247461325</v>
          </cell>
          <cell r="Z124">
            <v>0.056568542494924615</v>
          </cell>
        </row>
        <row r="125">
          <cell r="E125">
            <v>0.042426406871192805</v>
          </cell>
          <cell r="I125">
            <v>0.014142135623730963</v>
          </cell>
          <cell r="M125">
            <v>0.028284271247461926</v>
          </cell>
          <cell r="R125">
            <v>0</v>
          </cell>
          <cell r="V125">
            <v>0.04242640687119313</v>
          </cell>
          <cell r="Z125">
            <v>0.07071067811865478</v>
          </cell>
        </row>
        <row r="126">
          <cell r="E126">
            <v>0.014142135623730963</v>
          </cell>
          <cell r="I126">
            <v>0.014142135623730963</v>
          </cell>
          <cell r="M126">
            <v>0.014142135623730963</v>
          </cell>
          <cell r="R126">
            <v>0</v>
          </cell>
          <cell r="V126">
            <v>0</v>
          </cell>
          <cell r="Z126">
            <v>0.07071067811865478</v>
          </cell>
        </row>
        <row r="127">
          <cell r="E127">
            <v>0.004242640687119289</v>
          </cell>
          <cell r="I127">
            <v>0.014142135623730963</v>
          </cell>
          <cell r="M127">
            <v>0.028284271247461815</v>
          </cell>
          <cell r="R127">
            <v>0</v>
          </cell>
          <cell r="V127">
            <v>0</v>
          </cell>
          <cell r="Z127">
            <v>0</v>
          </cell>
        </row>
        <row r="128">
          <cell r="E128">
            <v>0</v>
          </cell>
          <cell r="I128">
            <v>0.05656854249492378</v>
          </cell>
          <cell r="M128">
            <v>0.014142135623730963</v>
          </cell>
          <cell r="R128">
            <v>0</v>
          </cell>
          <cell r="V128">
            <v>0</v>
          </cell>
          <cell r="Z128">
            <v>0</v>
          </cell>
        </row>
        <row r="129">
          <cell r="E129">
            <v>0</v>
          </cell>
          <cell r="I129">
            <v>0</v>
          </cell>
          <cell r="M129">
            <v>0.007071067811865481</v>
          </cell>
          <cell r="R129">
            <v>0</v>
          </cell>
          <cell r="V129">
            <v>0</v>
          </cell>
          <cell r="Z129">
            <v>0</v>
          </cell>
        </row>
        <row r="130">
          <cell r="E130">
            <v>0</v>
          </cell>
          <cell r="I130">
            <v>0</v>
          </cell>
          <cell r="M130">
            <v>0</v>
          </cell>
          <cell r="R130">
            <v>0</v>
          </cell>
          <cell r="V130">
            <v>0</v>
          </cell>
          <cell r="Z130">
            <v>0</v>
          </cell>
        </row>
        <row r="131">
          <cell r="E131">
            <v>0</v>
          </cell>
          <cell r="I131">
            <v>0</v>
          </cell>
          <cell r="M131">
            <v>0</v>
          </cell>
          <cell r="R131">
            <v>0</v>
          </cell>
          <cell r="V131">
            <v>0</v>
          </cell>
          <cell r="Z131">
            <v>0</v>
          </cell>
        </row>
        <row r="132">
          <cell r="E132">
            <v>0</v>
          </cell>
          <cell r="I132">
            <v>0</v>
          </cell>
          <cell r="M132">
            <v>0</v>
          </cell>
          <cell r="R132">
            <v>0</v>
          </cell>
          <cell r="V132">
            <v>0</v>
          </cell>
          <cell r="Z132">
            <v>0</v>
          </cell>
        </row>
        <row r="133">
          <cell r="E133">
            <v>0</v>
          </cell>
          <cell r="I133">
            <v>0</v>
          </cell>
          <cell r="M133">
            <v>0</v>
          </cell>
          <cell r="R133">
            <v>0</v>
          </cell>
          <cell r="V133">
            <v>0</v>
          </cell>
          <cell r="Z133">
            <v>0</v>
          </cell>
        </row>
        <row r="134">
          <cell r="E134">
            <v>0</v>
          </cell>
          <cell r="I134">
            <v>0</v>
          </cell>
          <cell r="M134">
            <v>0</v>
          </cell>
          <cell r="R134">
            <v>0</v>
          </cell>
          <cell r="V134">
            <v>0</v>
          </cell>
          <cell r="Z134">
            <v>0</v>
          </cell>
        </row>
        <row r="135">
          <cell r="E135">
            <v>0</v>
          </cell>
          <cell r="I135">
            <v>0</v>
          </cell>
          <cell r="M135">
            <v>0</v>
          </cell>
          <cell r="R135">
            <v>0</v>
          </cell>
          <cell r="V135">
            <v>0</v>
          </cell>
          <cell r="Z135">
            <v>0</v>
          </cell>
        </row>
        <row r="136">
          <cell r="E136">
            <v>0</v>
          </cell>
          <cell r="I136">
            <v>0</v>
          </cell>
          <cell r="M136">
            <v>0</v>
          </cell>
          <cell r="R136">
            <v>0</v>
          </cell>
          <cell r="V136">
            <v>0</v>
          </cell>
          <cell r="Z136">
            <v>0</v>
          </cell>
        </row>
        <row r="137">
          <cell r="I137">
            <v>0</v>
          </cell>
          <cell r="M137">
            <v>0</v>
          </cell>
          <cell r="V137">
            <v>0</v>
          </cell>
          <cell r="Z137">
            <v>0</v>
          </cell>
        </row>
      </sheetData>
      <sheetData sheetId="7">
        <row r="19">
          <cell r="A19" t="str">
            <v>GN</v>
          </cell>
          <cell r="B19" t="str">
            <v>S1</v>
          </cell>
          <cell r="C19">
            <v>4.95</v>
          </cell>
          <cell r="F19">
            <v>0.07071067811867283</v>
          </cell>
          <cell r="H19" t="str">
            <v>GN</v>
          </cell>
          <cell r="I19" t="str">
            <v>S1</v>
          </cell>
          <cell r="J19">
            <v>35.1</v>
          </cell>
          <cell r="M19">
            <v>4.384062043356623</v>
          </cell>
          <cell r="O19" t="str">
            <v>GN</v>
          </cell>
          <cell r="P19" t="str">
            <v>S1</v>
          </cell>
          <cell r="Q19">
            <v>3</v>
          </cell>
          <cell r="T19">
            <v>0.2828427124746223</v>
          </cell>
        </row>
        <row r="20">
          <cell r="B20" t="str">
            <v>S0</v>
          </cell>
          <cell r="C20">
            <v>4.25</v>
          </cell>
          <cell r="F20">
            <v>0.3535533905932738</v>
          </cell>
          <cell r="I20" t="str">
            <v>S0</v>
          </cell>
          <cell r="J20">
            <v>30.35</v>
          </cell>
          <cell r="M20">
            <v>1.9091883092037332</v>
          </cell>
          <cell r="P20" t="str">
            <v>S0</v>
          </cell>
          <cell r="Q20">
            <v>4.25</v>
          </cell>
          <cell r="T20">
            <v>0.0707106781186226</v>
          </cell>
        </row>
        <row r="22">
          <cell r="A22" t="str">
            <v>FF</v>
          </cell>
          <cell r="B22" t="str">
            <v>S1</v>
          </cell>
          <cell r="C22">
            <v>8.85</v>
          </cell>
          <cell r="F22">
            <v>0.2969848480983508</v>
          </cell>
          <cell r="H22" t="str">
            <v>FF</v>
          </cell>
          <cell r="I22" t="str">
            <v>S1</v>
          </cell>
          <cell r="J22">
            <v>34</v>
          </cell>
          <cell r="M22">
            <v>0.7071067811865476</v>
          </cell>
          <cell r="O22" t="str">
            <v>FF</v>
          </cell>
          <cell r="P22" t="str">
            <v>S1</v>
          </cell>
          <cell r="Q22">
            <v>6.45</v>
          </cell>
          <cell r="T22">
            <v>0.21213203435596828</v>
          </cell>
        </row>
        <row r="23">
          <cell r="B23" t="str">
            <v>S0</v>
          </cell>
          <cell r="C23">
            <v>7.85</v>
          </cell>
          <cell r="F23">
            <v>0.49497474683058784</v>
          </cell>
          <cell r="I23" t="str">
            <v>S0</v>
          </cell>
          <cell r="J23">
            <v>33</v>
          </cell>
          <cell r="M23">
            <v>1.1313708498983635</v>
          </cell>
          <cell r="P23" t="str">
            <v>S0</v>
          </cell>
          <cell r="Q23">
            <v>7.56</v>
          </cell>
          <cell r="T23">
            <v>0.3394112549695241</v>
          </cell>
        </row>
        <row r="25">
          <cell r="A25" t="str">
            <v>GS</v>
          </cell>
          <cell r="B25" t="str">
            <v>S1</v>
          </cell>
          <cell r="C25">
            <v>60.9322033898305</v>
          </cell>
          <cell r="F25">
            <v>7.682295707467365</v>
          </cell>
          <cell r="H25" t="str">
            <v>GS</v>
          </cell>
          <cell r="I25" t="str">
            <v>S1</v>
          </cell>
          <cell r="J25">
            <v>97.3529411764706</v>
          </cell>
          <cell r="M25">
            <v>0.4991341984865385</v>
          </cell>
          <cell r="O25" t="str">
            <v>GS</v>
          </cell>
          <cell r="P25" t="str">
            <v>S1</v>
          </cell>
          <cell r="Q25">
            <v>51.78294573643411</v>
          </cell>
          <cell r="T25">
            <v>1.107252479067482</v>
          </cell>
        </row>
        <row r="26">
          <cell r="B26" t="str">
            <v>S0</v>
          </cell>
          <cell r="C26">
            <v>54.14012738853503</v>
          </cell>
          <cell r="F26">
            <v>0.3395914095625616</v>
          </cell>
          <cell r="I26" t="str">
            <v>S0</v>
          </cell>
          <cell r="J26">
            <v>91.96969696969698</v>
          </cell>
          <cell r="M26">
            <v>2.7855721683110866</v>
          </cell>
          <cell r="P26" t="str">
            <v>S0</v>
          </cell>
          <cell r="Q26">
            <v>54.4973544973545</v>
          </cell>
          <cell r="T26">
            <v>6.360219724958388</v>
          </cell>
        </row>
        <row r="30">
          <cell r="A30" t="str">
            <v>GN</v>
          </cell>
          <cell r="B30" t="str">
            <v>S1</v>
          </cell>
          <cell r="C30">
            <v>5.95</v>
          </cell>
          <cell r="F30">
            <v>0.21213203435596828</v>
          </cell>
          <cell r="H30" t="str">
            <v>GN</v>
          </cell>
          <cell r="I30" t="str">
            <v>S1</v>
          </cell>
          <cell r="J30">
            <v>37</v>
          </cell>
          <cell r="M30">
            <v>2.8284271247461903</v>
          </cell>
          <cell r="O30" t="str">
            <v>GN</v>
          </cell>
          <cell r="P30" t="str">
            <v>S1</v>
          </cell>
          <cell r="Q30">
            <v>5.55</v>
          </cell>
          <cell r="T30">
            <v>0.35355339059328383</v>
          </cell>
        </row>
        <row r="31">
          <cell r="B31" t="str">
            <v>S0</v>
          </cell>
          <cell r="C31">
            <v>5</v>
          </cell>
          <cell r="F31">
            <v>0.7071067811865476</v>
          </cell>
          <cell r="I31" t="str">
            <v>S0</v>
          </cell>
          <cell r="J31">
            <v>28</v>
          </cell>
          <cell r="M31">
            <v>1.4142135623730951</v>
          </cell>
          <cell r="P31" t="str">
            <v>S0</v>
          </cell>
          <cell r="Q31">
            <v>4.12</v>
          </cell>
          <cell r="T31">
            <v>0.5374011537017779</v>
          </cell>
        </row>
        <row r="33">
          <cell r="A33" t="str">
            <v>FF</v>
          </cell>
          <cell r="B33" t="str">
            <v>S1</v>
          </cell>
          <cell r="C33">
            <v>9.6</v>
          </cell>
          <cell r="F33">
            <v>0.1414213562372452</v>
          </cell>
          <cell r="H33" t="str">
            <v>FF</v>
          </cell>
          <cell r="I33" t="str">
            <v>S1</v>
          </cell>
          <cell r="J33">
            <v>37.85</v>
          </cell>
          <cell r="M33">
            <v>2.616295090390188</v>
          </cell>
          <cell r="O33" t="str">
            <v>FF</v>
          </cell>
          <cell r="P33" t="str">
            <v>S1</v>
          </cell>
          <cell r="Q33">
            <v>6.9</v>
          </cell>
          <cell r="T33">
            <v>0.14142135623729543</v>
          </cell>
        </row>
        <row r="34">
          <cell r="B34" t="str">
            <v>S0</v>
          </cell>
          <cell r="C34">
            <v>7.85</v>
          </cell>
          <cell r="F34">
            <v>0.49497474683058784</v>
          </cell>
          <cell r="I34" t="str">
            <v>S0</v>
          </cell>
          <cell r="J34">
            <v>33</v>
          </cell>
          <cell r="M34">
            <v>1.1313708498983635</v>
          </cell>
          <cell r="P34" t="str">
            <v>S0</v>
          </cell>
          <cell r="Q34">
            <v>7.56</v>
          </cell>
          <cell r="T34">
            <v>0.3394112549695241</v>
          </cell>
        </row>
        <row r="36">
          <cell r="A36" t="str">
            <v>GS</v>
          </cell>
          <cell r="B36" t="str">
            <v>S1</v>
          </cell>
          <cell r="C36">
            <v>61.97916666666667</v>
          </cell>
          <cell r="F36">
            <v>2.7989643421967143</v>
          </cell>
          <cell r="H36" t="str">
            <v>GS</v>
          </cell>
          <cell r="I36" t="str">
            <v>S1</v>
          </cell>
          <cell r="J36">
            <v>97.75429326287978</v>
          </cell>
          <cell r="M36">
            <v>0.347481800000984</v>
          </cell>
          <cell r="O36" t="str">
            <v>GS</v>
          </cell>
          <cell r="P36" t="str">
            <v>S1</v>
          </cell>
          <cell r="Q36">
            <v>80.43478260869564</v>
          </cell>
          <cell r="T36">
            <v>6.456192349964133</v>
          </cell>
        </row>
        <row r="37">
          <cell r="B37" t="str">
            <v>S0</v>
          </cell>
          <cell r="C37">
            <v>54.140127388535</v>
          </cell>
          <cell r="F37">
            <v>1.6123836156989473</v>
          </cell>
          <cell r="I37" t="str">
            <v>S0</v>
          </cell>
          <cell r="J37">
            <v>91.96969696969698</v>
          </cell>
          <cell r="M37">
            <v>2.7855721683110866</v>
          </cell>
          <cell r="P37" t="str">
            <v>S0</v>
          </cell>
          <cell r="Q37">
            <v>44</v>
          </cell>
          <cell r="T37">
            <v>2.8284271247461903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K24" t="str">
            <v>September</v>
          </cell>
          <cell r="L24" t="str">
            <v>October</v>
          </cell>
          <cell r="M24" t="str">
            <v>November</v>
          </cell>
          <cell r="N24" t="str">
            <v>December</v>
          </cell>
          <cell r="O24" t="str">
            <v>January</v>
          </cell>
          <cell r="P24" t="str">
            <v>February</v>
          </cell>
          <cell r="Q24" t="str">
            <v>March</v>
          </cell>
          <cell r="R24" t="str">
            <v>April</v>
          </cell>
          <cell r="S24" t="str">
            <v>May</v>
          </cell>
          <cell r="T24" t="str">
            <v>June</v>
          </cell>
        </row>
        <row r="25">
          <cell r="K25">
            <v>109.2</v>
          </cell>
          <cell r="L25">
            <v>18.2</v>
          </cell>
          <cell r="M25">
            <v>11</v>
          </cell>
          <cell r="N25">
            <v>9.6</v>
          </cell>
          <cell r="O25">
            <v>5.4</v>
          </cell>
          <cell r="P25">
            <v>8.1</v>
          </cell>
          <cell r="Q25">
            <v>6.9</v>
          </cell>
          <cell r="R25">
            <v>56.4</v>
          </cell>
          <cell r="S25">
            <v>116.3</v>
          </cell>
          <cell r="T25">
            <v>20.9</v>
          </cell>
        </row>
        <row r="26">
          <cell r="K26">
            <v>9.6</v>
          </cell>
          <cell r="L26">
            <v>27.2</v>
          </cell>
          <cell r="M26">
            <v>32.3</v>
          </cell>
          <cell r="N26">
            <v>0</v>
          </cell>
          <cell r="O26">
            <v>0.1</v>
          </cell>
          <cell r="P26">
            <v>24.3</v>
          </cell>
          <cell r="Q26">
            <v>6.8</v>
          </cell>
          <cell r="R26">
            <v>29</v>
          </cell>
          <cell r="S26">
            <v>57.6</v>
          </cell>
          <cell r="T26">
            <v>15.6</v>
          </cell>
        </row>
        <row r="29">
          <cell r="K29">
            <v>22</v>
          </cell>
          <cell r="L29">
            <v>17.3</v>
          </cell>
          <cell r="M29">
            <v>8.6</v>
          </cell>
          <cell r="N29">
            <v>0.2</v>
          </cell>
          <cell r="O29">
            <v>-0.5</v>
          </cell>
          <cell r="P29">
            <v>3.1</v>
          </cell>
          <cell r="Q29">
            <v>11</v>
          </cell>
          <cell r="R29">
            <v>16.7</v>
          </cell>
          <cell r="S29">
            <v>22.8</v>
          </cell>
          <cell r="T29">
            <v>26.9</v>
          </cell>
        </row>
        <row r="30">
          <cell r="K30">
            <v>23.5</v>
          </cell>
          <cell r="L30">
            <v>17.2</v>
          </cell>
          <cell r="M30">
            <v>9.7</v>
          </cell>
          <cell r="N30">
            <v>3.6</v>
          </cell>
          <cell r="O30">
            <v>4</v>
          </cell>
          <cell r="P30">
            <v>2.7</v>
          </cell>
          <cell r="Q30">
            <v>13</v>
          </cell>
          <cell r="R30">
            <v>17.1</v>
          </cell>
          <cell r="S30">
            <v>24.1</v>
          </cell>
          <cell r="T30">
            <v>28.2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D9">
            <v>29.2</v>
          </cell>
          <cell r="E9">
            <v>32.1</v>
          </cell>
          <cell r="F9">
            <v>25</v>
          </cell>
          <cell r="H9">
            <v>0</v>
          </cell>
        </row>
        <row r="10">
          <cell r="D10">
            <v>26</v>
          </cell>
          <cell r="E10">
            <v>30.9</v>
          </cell>
          <cell r="F10">
            <v>23.3</v>
          </cell>
          <cell r="H10">
            <v>2.6</v>
          </cell>
        </row>
        <row r="11">
          <cell r="D11">
            <v>23.3</v>
          </cell>
          <cell r="E11">
            <v>25.9</v>
          </cell>
          <cell r="F11">
            <v>23.3</v>
          </cell>
          <cell r="H11">
            <v>9.3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9">
        <row r="23">
          <cell r="AA23">
            <v>0</v>
          </cell>
          <cell r="AI23">
            <v>0</v>
          </cell>
        </row>
        <row r="24">
          <cell r="AA24">
            <v>0</v>
          </cell>
          <cell r="AI24">
            <v>0.05091</v>
          </cell>
        </row>
        <row r="25">
          <cell r="AA25">
            <v>0.09475</v>
          </cell>
          <cell r="AI25">
            <v>0.03394</v>
          </cell>
        </row>
        <row r="26">
          <cell r="AA26">
            <v>0.07495</v>
          </cell>
          <cell r="AI26">
            <v>0.03253</v>
          </cell>
        </row>
        <row r="27">
          <cell r="AA27">
            <v>0.03536</v>
          </cell>
          <cell r="AI27">
            <v>0.0495</v>
          </cell>
        </row>
        <row r="28">
          <cell r="AA28">
            <v>0.02121</v>
          </cell>
          <cell r="AI28">
            <v>0.04808</v>
          </cell>
        </row>
        <row r="29">
          <cell r="AA29">
            <v>0.07071</v>
          </cell>
          <cell r="AI29">
            <v>0.03677</v>
          </cell>
        </row>
        <row r="30">
          <cell r="AA30">
            <v>0.02828</v>
          </cell>
          <cell r="AI30">
            <v>0.05798</v>
          </cell>
        </row>
        <row r="31">
          <cell r="AA31">
            <v>0.02263</v>
          </cell>
          <cell r="AI31">
            <v>0</v>
          </cell>
        </row>
        <row r="32">
          <cell r="AA32">
            <v>0.0495</v>
          </cell>
          <cell r="AI32">
            <v>0.04384</v>
          </cell>
        </row>
        <row r="33">
          <cell r="AA33">
            <v>0.06788</v>
          </cell>
          <cell r="AI33">
            <v>0.0495</v>
          </cell>
        </row>
        <row r="34">
          <cell r="AA34">
            <v>0.03536</v>
          </cell>
          <cell r="AI34">
            <v>0.05091</v>
          </cell>
        </row>
        <row r="35">
          <cell r="AA35">
            <v>0.0495</v>
          </cell>
          <cell r="AI35">
            <v>0.0396</v>
          </cell>
        </row>
        <row r="36">
          <cell r="AA36">
            <v>0.05091</v>
          </cell>
          <cell r="AI36">
            <v>0.04101</v>
          </cell>
        </row>
        <row r="37">
          <cell r="AA37">
            <v>0.04525</v>
          </cell>
          <cell r="AI37">
            <v>0.03818</v>
          </cell>
        </row>
        <row r="38">
          <cell r="AA38">
            <v>0.03536</v>
          </cell>
          <cell r="AI38">
            <v>0.08627</v>
          </cell>
        </row>
        <row r="39">
          <cell r="AA39">
            <v>0.0198</v>
          </cell>
          <cell r="AI39">
            <v>0.07354</v>
          </cell>
        </row>
        <row r="40">
          <cell r="AA40">
            <v>0.03677</v>
          </cell>
          <cell r="AI40">
            <v>0.0594</v>
          </cell>
        </row>
        <row r="41">
          <cell r="AA41">
            <v>0.03582</v>
          </cell>
          <cell r="AI41">
            <v>0.04384</v>
          </cell>
        </row>
        <row r="42">
          <cell r="AA42">
            <v>0.09899</v>
          </cell>
          <cell r="AI42">
            <v>0.02546</v>
          </cell>
        </row>
        <row r="43">
          <cell r="AA43">
            <v>0.03818</v>
          </cell>
          <cell r="AI43">
            <v>0.02687</v>
          </cell>
        </row>
        <row r="44">
          <cell r="AI44">
            <v>0.08768</v>
          </cell>
        </row>
        <row r="45">
          <cell r="H45">
            <v>1</v>
          </cell>
          <cell r="I45">
            <v>2</v>
          </cell>
          <cell r="J45">
            <v>3</v>
          </cell>
          <cell r="K45">
            <v>4</v>
          </cell>
          <cell r="L45">
            <v>5</v>
          </cell>
          <cell r="M45">
            <v>6</v>
          </cell>
          <cell r="N45">
            <v>7</v>
          </cell>
          <cell r="O45">
            <v>8</v>
          </cell>
          <cell r="P45">
            <v>9</v>
          </cell>
          <cell r="Q45">
            <v>10</v>
          </cell>
          <cell r="R45">
            <v>11</v>
          </cell>
          <cell r="S45">
            <v>12</v>
          </cell>
          <cell r="T45">
            <v>13</v>
          </cell>
          <cell r="U45">
            <v>14</v>
          </cell>
          <cell r="V45">
            <v>15</v>
          </cell>
          <cell r="W45">
            <v>16</v>
          </cell>
          <cell r="X45">
            <v>17</v>
          </cell>
          <cell r="Y45">
            <v>18</v>
          </cell>
          <cell r="Z45">
            <v>19</v>
          </cell>
          <cell r="AA45">
            <v>20</v>
          </cell>
          <cell r="AB45">
            <v>21</v>
          </cell>
          <cell r="AC45">
            <v>22</v>
          </cell>
          <cell r="AD45">
            <v>23</v>
          </cell>
          <cell r="AI45">
            <v>0.06647</v>
          </cell>
        </row>
        <row r="46">
          <cell r="G46" t="str">
            <v>S0</v>
          </cell>
          <cell r="H46">
            <v>0</v>
          </cell>
          <cell r="I46">
            <v>0</v>
          </cell>
          <cell r="J46">
            <v>0.2333333333333333</v>
          </cell>
          <cell r="K46">
            <v>0.3666666666666667</v>
          </cell>
          <cell r="L46">
            <v>1.9</v>
          </cell>
          <cell r="M46">
            <v>2.5</v>
          </cell>
          <cell r="N46">
            <v>2.8</v>
          </cell>
          <cell r="O46">
            <v>2.98</v>
          </cell>
          <cell r="P46">
            <v>3</v>
          </cell>
          <cell r="Q46">
            <v>2.966666666666667</v>
          </cell>
          <cell r="R46">
            <v>2.9333333333333336</v>
          </cell>
          <cell r="S46">
            <v>2.766666666666667</v>
          </cell>
          <cell r="T46">
            <v>2.4333333333333336</v>
          </cell>
          <cell r="U46">
            <v>2.4</v>
          </cell>
          <cell r="V46">
            <v>2.1</v>
          </cell>
          <cell r="W46">
            <v>1.7666666666666666</v>
          </cell>
          <cell r="X46">
            <v>1.3666666666666665</v>
          </cell>
          <cell r="Y46">
            <v>1.1666666666666665</v>
          </cell>
          <cell r="Z46">
            <v>0.8666666666666666</v>
          </cell>
          <cell r="AA46">
            <v>0.7</v>
          </cell>
          <cell r="AB46">
            <v>0.4</v>
          </cell>
        </row>
        <row r="47">
          <cell r="G47" t="str">
            <v>S1</v>
          </cell>
          <cell r="H47">
            <v>0</v>
          </cell>
          <cell r="I47">
            <v>0.2</v>
          </cell>
          <cell r="J47">
            <v>1.3</v>
          </cell>
          <cell r="K47">
            <v>2.1</v>
          </cell>
          <cell r="L47">
            <v>3.3</v>
          </cell>
          <cell r="M47">
            <v>3.5</v>
          </cell>
          <cell r="N47">
            <v>3.58</v>
          </cell>
          <cell r="O47">
            <v>3.7</v>
          </cell>
          <cell r="P47">
            <v>4</v>
          </cell>
          <cell r="Q47">
            <v>3.9</v>
          </cell>
          <cell r="R47">
            <v>3.75</v>
          </cell>
          <cell r="S47">
            <v>3.5</v>
          </cell>
          <cell r="T47">
            <v>3.3</v>
          </cell>
          <cell r="U47">
            <v>3</v>
          </cell>
          <cell r="V47">
            <v>2.7</v>
          </cell>
          <cell r="W47">
            <v>2.5</v>
          </cell>
          <cell r="X47">
            <v>2.3</v>
          </cell>
          <cell r="Y47">
            <v>1.8</v>
          </cell>
          <cell r="Z47">
            <v>1.65</v>
          </cell>
          <cell r="AA47">
            <v>1.3</v>
          </cell>
          <cell r="AB47">
            <v>1.1</v>
          </cell>
          <cell r="AC47">
            <v>0.8</v>
          </cell>
          <cell r="AD47">
            <v>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9">
        <row r="24">
          <cell r="AA24">
            <v>0</v>
          </cell>
          <cell r="AE24">
            <v>0</v>
          </cell>
        </row>
        <row r="25">
          <cell r="AA25">
            <v>0</v>
          </cell>
          <cell r="AE25">
            <v>0</v>
          </cell>
        </row>
        <row r="26">
          <cell r="AA26">
            <v>0.09475</v>
          </cell>
          <cell r="AE26">
            <v>0.04243</v>
          </cell>
        </row>
        <row r="27">
          <cell r="AA27">
            <v>0.07495</v>
          </cell>
          <cell r="AE27">
            <v>0.03253</v>
          </cell>
        </row>
        <row r="28">
          <cell r="AA28">
            <v>0.03536</v>
          </cell>
          <cell r="AE28">
            <v>0.06364</v>
          </cell>
        </row>
        <row r="29">
          <cell r="AA29">
            <v>0.02121</v>
          </cell>
          <cell r="AE29">
            <v>0.09192</v>
          </cell>
        </row>
        <row r="30">
          <cell r="AA30">
            <v>0.07071</v>
          </cell>
          <cell r="AE30">
            <v>0.04808</v>
          </cell>
        </row>
        <row r="31">
          <cell r="AA31">
            <v>0.02828</v>
          </cell>
          <cell r="AE31">
            <v>0.07495</v>
          </cell>
        </row>
        <row r="32">
          <cell r="AA32">
            <v>0.02263</v>
          </cell>
          <cell r="AE32">
            <v>0.08768</v>
          </cell>
        </row>
        <row r="33">
          <cell r="AA33">
            <v>0.0495</v>
          </cell>
          <cell r="AE33">
            <v>0.02121</v>
          </cell>
        </row>
        <row r="34">
          <cell r="AA34">
            <v>0.06788</v>
          </cell>
          <cell r="AE34">
            <v>0.07637</v>
          </cell>
        </row>
        <row r="35">
          <cell r="AA35">
            <v>0.03536</v>
          </cell>
          <cell r="AE35">
            <v>0.05091</v>
          </cell>
        </row>
        <row r="36">
          <cell r="AA36">
            <v>0.0495</v>
          </cell>
          <cell r="AE36">
            <v>0.0594</v>
          </cell>
        </row>
        <row r="37">
          <cell r="AA37">
            <v>0.05091</v>
          </cell>
          <cell r="AE37">
            <v>0.0396</v>
          </cell>
        </row>
        <row r="38">
          <cell r="AA38">
            <v>0.04525</v>
          </cell>
          <cell r="AE38">
            <v>0.04384</v>
          </cell>
        </row>
        <row r="39">
          <cell r="AA39">
            <v>0.03536</v>
          </cell>
          <cell r="AE39">
            <v>0.05233</v>
          </cell>
        </row>
        <row r="40">
          <cell r="AA40">
            <v>0.0198</v>
          </cell>
          <cell r="AE40">
            <v>0.04525</v>
          </cell>
        </row>
        <row r="41">
          <cell r="AA41">
            <v>0.03677</v>
          </cell>
          <cell r="AE41">
            <v>0.06081</v>
          </cell>
        </row>
        <row r="42">
          <cell r="AA42">
            <v>0.03582</v>
          </cell>
          <cell r="AE42">
            <v>0.04384</v>
          </cell>
        </row>
        <row r="43">
          <cell r="AA43">
            <v>0.09899</v>
          </cell>
          <cell r="AE43">
            <v>0.06081</v>
          </cell>
        </row>
        <row r="44">
          <cell r="AA44">
            <v>0.03818</v>
          </cell>
          <cell r="AE44">
            <v>0.03677</v>
          </cell>
        </row>
        <row r="45">
          <cell r="AE45">
            <v>0.0693</v>
          </cell>
        </row>
        <row r="46">
          <cell r="H46">
            <v>1</v>
          </cell>
          <cell r="I46">
            <v>2</v>
          </cell>
          <cell r="J46">
            <v>3</v>
          </cell>
          <cell r="K46">
            <v>4</v>
          </cell>
          <cell r="L46">
            <v>5</v>
          </cell>
          <cell r="M46">
            <v>6</v>
          </cell>
          <cell r="N46">
            <v>7</v>
          </cell>
          <cell r="O46">
            <v>8</v>
          </cell>
          <cell r="P46">
            <v>9</v>
          </cell>
          <cell r="Q46">
            <v>10</v>
          </cell>
          <cell r="R46">
            <v>11</v>
          </cell>
          <cell r="S46">
            <v>12</v>
          </cell>
          <cell r="T46">
            <v>13</v>
          </cell>
          <cell r="U46">
            <v>14</v>
          </cell>
          <cell r="V46">
            <v>15</v>
          </cell>
          <cell r="W46">
            <v>16</v>
          </cell>
          <cell r="X46">
            <v>17</v>
          </cell>
          <cell r="Y46">
            <v>18</v>
          </cell>
          <cell r="Z46">
            <v>19</v>
          </cell>
          <cell r="AA46">
            <v>20</v>
          </cell>
          <cell r="AB46">
            <v>21</v>
          </cell>
          <cell r="AC46">
            <v>22</v>
          </cell>
        </row>
        <row r="47">
          <cell r="G47" t="str">
            <v>S0</v>
          </cell>
          <cell r="H47">
            <v>0</v>
          </cell>
          <cell r="I47">
            <v>0</v>
          </cell>
          <cell r="J47">
            <v>0.2333333333333333</v>
          </cell>
          <cell r="K47">
            <v>0.3666666666666667</v>
          </cell>
          <cell r="L47">
            <v>1.9</v>
          </cell>
          <cell r="M47">
            <v>2.5</v>
          </cell>
          <cell r="N47">
            <v>2.8</v>
          </cell>
          <cell r="O47">
            <v>2.98</v>
          </cell>
          <cell r="P47">
            <v>3</v>
          </cell>
          <cell r="Q47">
            <v>2.966666666666667</v>
          </cell>
          <cell r="R47">
            <v>2.9333333333333336</v>
          </cell>
          <cell r="S47">
            <v>2.766666666666667</v>
          </cell>
          <cell r="T47">
            <v>2.4333333333333336</v>
          </cell>
          <cell r="U47">
            <v>2.4</v>
          </cell>
          <cell r="V47">
            <v>2.1</v>
          </cell>
          <cell r="W47">
            <v>1.7666666666666666</v>
          </cell>
          <cell r="X47">
            <v>1.3666666666666665</v>
          </cell>
          <cell r="Y47">
            <v>1.1666666666666665</v>
          </cell>
          <cell r="Z47">
            <v>0.8666666666666666</v>
          </cell>
          <cell r="AA47">
            <v>0.7</v>
          </cell>
          <cell r="AB47">
            <v>0.4</v>
          </cell>
        </row>
        <row r="48">
          <cell r="G48" t="str">
            <v>S1</v>
          </cell>
          <cell r="H48">
            <v>0</v>
          </cell>
          <cell r="I48">
            <v>0</v>
          </cell>
          <cell r="J48">
            <v>0.7</v>
          </cell>
          <cell r="K48">
            <v>1.6</v>
          </cell>
          <cell r="L48">
            <v>2.8</v>
          </cell>
          <cell r="M48">
            <v>3.3</v>
          </cell>
          <cell r="N48">
            <v>3.4</v>
          </cell>
          <cell r="O48">
            <v>3.55</v>
          </cell>
          <cell r="P48">
            <v>3.6</v>
          </cell>
          <cell r="Q48">
            <v>3.5</v>
          </cell>
          <cell r="R48">
            <v>3.47</v>
          </cell>
          <cell r="S48">
            <v>3.4</v>
          </cell>
          <cell r="T48">
            <v>2.9</v>
          </cell>
          <cell r="U48">
            <v>2.7</v>
          </cell>
          <cell r="V48">
            <v>2.5</v>
          </cell>
          <cell r="W48">
            <v>2</v>
          </cell>
          <cell r="X48">
            <v>1.8</v>
          </cell>
          <cell r="Y48">
            <v>1.5</v>
          </cell>
          <cell r="Z48">
            <v>1.4</v>
          </cell>
          <cell r="AA48">
            <v>1.1</v>
          </cell>
          <cell r="AB48">
            <v>1</v>
          </cell>
          <cell r="AC48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2"/>
  <sheetViews>
    <sheetView workbookViewId="0" topLeftCell="A1">
      <selection activeCell="N31" sqref="N31"/>
    </sheetView>
  </sheetViews>
  <sheetFormatPr defaultColWidth="9.00390625" defaultRowHeight="14.25"/>
  <cols>
    <col min="1" max="1" width="11.625" style="3" bestFit="1" customWidth="1"/>
    <col min="2" max="2" width="10.50390625" style="6" customWidth="1"/>
    <col min="3" max="3" width="9.50390625" style="6" bestFit="1" customWidth="1"/>
    <col min="4" max="6" width="9.00390625" style="6" customWidth="1"/>
    <col min="7" max="16384" width="9.00390625" style="5" customWidth="1"/>
  </cols>
  <sheetData>
    <row r="1" spans="1:12" s="2" customFormat="1" ht="14.25">
      <c r="A1" s="1"/>
      <c r="B1" s="47" t="s">
        <v>12</v>
      </c>
      <c r="C1" s="47"/>
      <c r="D1" s="47"/>
      <c r="E1" s="47"/>
      <c r="F1" s="47"/>
      <c r="H1" s="47" t="s">
        <v>13</v>
      </c>
      <c r="I1" s="47"/>
      <c r="J1" s="47"/>
      <c r="K1" s="47"/>
      <c r="L1" s="47"/>
    </row>
    <row r="2" spans="1:25" ht="14.25">
      <c r="A2" s="1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H2" s="14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O2" s="18" t="s">
        <v>14</v>
      </c>
      <c r="P2"/>
      <c r="Q2"/>
      <c r="R2"/>
      <c r="S2"/>
      <c r="T2"/>
      <c r="U2"/>
      <c r="V2"/>
      <c r="W2"/>
      <c r="X2"/>
      <c r="Y2"/>
    </row>
    <row r="3" spans="1:25" ht="15.75">
      <c r="A3" s="3">
        <v>41153</v>
      </c>
      <c r="B3" s="6">
        <v>25.3</v>
      </c>
      <c r="C3" s="6">
        <v>28.4</v>
      </c>
      <c r="D3" s="6">
        <v>22.5</v>
      </c>
      <c r="E3" s="6">
        <v>16.1</v>
      </c>
      <c r="F3" s="6">
        <v>0</v>
      </c>
      <c r="H3" s="14">
        <v>20130901</v>
      </c>
      <c r="I3" s="15">
        <v>25.2</v>
      </c>
      <c r="J3" s="15">
        <v>30.5</v>
      </c>
      <c r="K3" s="15">
        <v>17.6</v>
      </c>
      <c r="L3" s="15">
        <v>0</v>
      </c>
      <c r="M3" s="15">
        <v>10.4</v>
      </c>
      <c r="O3"/>
      <c r="P3" s="19" t="s">
        <v>15</v>
      </c>
      <c r="Q3" s="19" t="s">
        <v>16</v>
      </c>
      <c r="R3" s="19" t="s">
        <v>17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23</v>
      </c>
      <c r="Y3" s="19" t="s">
        <v>24</v>
      </c>
    </row>
    <row r="4" spans="1:25" ht="15.75">
      <c r="A4" s="3">
        <v>41154</v>
      </c>
      <c r="B4" s="6">
        <v>23.2</v>
      </c>
      <c r="C4" s="6">
        <v>27</v>
      </c>
      <c r="D4" s="6">
        <v>20</v>
      </c>
      <c r="E4" s="6">
        <v>12.8</v>
      </c>
      <c r="F4" s="6">
        <v>1.6</v>
      </c>
      <c r="H4" s="14">
        <v>20130902</v>
      </c>
      <c r="I4" s="15">
        <v>25.5</v>
      </c>
      <c r="J4" s="15">
        <v>29.5</v>
      </c>
      <c r="K4" s="15">
        <v>19.9</v>
      </c>
      <c r="L4" s="15">
        <v>0</v>
      </c>
      <c r="M4" s="15">
        <v>0</v>
      </c>
      <c r="O4" s="20" t="s">
        <v>25</v>
      </c>
      <c r="P4" s="19">
        <v>109.2</v>
      </c>
      <c r="Q4" s="19">
        <v>18.2</v>
      </c>
      <c r="R4" s="19">
        <v>11</v>
      </c>
      <c r="S4" s="19">
        <v>9.6</v>
      </c>
      <c r="T4" s="19">
        <v>5.4</v>
      </c>
      <c r="U4" s="19">
        <v>8.1</v>
      </c>
      <c r="V4" s="19">
        <v>6.9</v>
      </c>
      <c r="W4" s="21">
        <v>56.4</v>
      </c>
      <c r="X4" s="19">
        <v>116.3</v>
      </c>
      <c r="Y4" s="21">
        <v>20.9</v>
      </c>
    </row>
    <row r="5" spans="1:25" ht="15.75">
      <c r="A5" s="3">
        <v>41155</v>
      </c>
      <c r="B5" s="6">
        <v>24.6</v>
      </c>
      <c r="C5" s="6">
        <v>30.3</v>
      </c>
      <c r="D5" s="6">
        <v>19.9</v>
      </c>
      <c r="F5" s="6">
        <v>10</v>
      </c>
      <c r="H5" s="14">
        <v>20130903</v>
      </c>
      <c r="I5" s="15">
        <v>24.9</v>
      </c>
      <c r="J5" s="15">
        <v>31.7</v>
      </c>
      <c r="K5" s="15">
        <v>16.3</v>
      </c>
      <c r="L5" s="15">
        <v>0</v>
      </c>
      <c r="M5" s="15">
        <v>10.1</v>
      </c>
      <c r="O5" s="20" t="s">
        <v>26</v>
      </c>
      <c r="P5" s="19">
        <v>9.6</v>
      </c>
      <c r="Q5" s="19">
        <v>27.2</v>
      </c>
      <c r="R5" s="19">
        <v>32.3</v>
      </c>
      <c r="S5" s="19">
        <v>0</v>
      </c>
      <c r="T5" s="19">
        <v>0.1</v>
      </c>
      <c r="U5" s="19">
        <v>24.3</v>
      </c>
      <c r="V5" s="19">
        <v>6.8</v>
      </c>
      <c r="W5" s="21">
        <v>29</v>
      </c>
      <c r="X5" s="19">
        <v>57.6</v>
      </c>
      <c r="Y5" s="21">
        <v>15.6</v>
      </c>
    </row>
    <row r="6" spans="1:25" ht="14.25">
      <c r="A6" s="3">
        <v>41156</v>
      </c>
      <c r="B6" s="6">
        <v>22.9</v>
      </c>
      <c r="C6" s="6">
        <v>27.2</v>
      </c>
      <c r="D6" s="6">
        <v>17.7</v>
      </c>
      <c r="F6" s="6">
        <v>10.1</v>
      </c>
      <c r="H6" s="14">
        <v>20130904</v>
      </c>
      <c r="I6" s="15">
        <v>25.5</v>
      </c>
      <c r="J6" s="15">
        <v>28.8</v>
      </c>
      <c r="K6" s="15">
        <v>21.2</v>
      </c>
      <c r="L6" s="15">
        <v>0</v>
      </c>
      <c r="M6" s="15">
        <v>0.9</v>
      </c>
      <c r="O6"/>
      <c r="P6"/>
      <c r="Q6"/>
      <c r="R6"/>
      <c r="S6"/>
      <c r="T6"/>
      <c r="U6"/>
      <c r="V6"/>
      <c r="W6"/>
      <c r="X6"/>
      <c r="Y6"/>
    </row>
    <row r="7" spans="1:25" ht="15.75">
      <c r="A7" s="3">
        <v>41157</v>
      </c>
      <c r="B7" s="6">
        <v>24.3</v>
      </c>
      <c r="C7" s="6">
        <v>29.6</v>
      </c>
      <c r="D7" s="6">
        <v>19.2</v>
      </c>
      <c r="F7" s="6">
        <v>8.9</v>
      </c>
      <c r="H7" s="14">
        <v>20130905</v>
      </c>
      <c r="I7" s="15">
        <v>23.6</v>
      </c>
      <c r="J7" s="15">
        <v>28.2</v>
      </c>
      <c r="K7" s="15">
        <v>20.5</v>
      </c>
      <c r="L7" s="15">
        <v>0</v>
      </c>
      <c r="M7" s="15">
        <v>3.6</v>
      </c>
      <c r="O7" s="22" t="s">
        <v>27</v>
      </c>
      <c r="P7" s="19" t="s">
        <v>15</v>
      </c>
      <c r="Q7" s="19" t="s">
        <v>16</v>
      </c>
      <c r="R7" s="19" t="s">
        <v>17</v>
      </c>
      <c r="S7" s="19" t="s">
        <v>18</v>
      </c>
      <c r="T7" s="19" t="s">
        <v>19</v>
      </c>
      <c r="U7" s="19" t="s">
        <v>20</v>
      </c>
      <c r="V7" s="19" t="s">
        <v>21</v>
      </c>
      <c r="W7" s="19" t="s">
        <v>22</v>
      </c>
      <c r="X7" s="19" t="s">
        <v>23</v>
      </c>
      <c r="Y7" s="19" t="s">
        <v>24</v>
      </c>
    </row>
    <row r="8" spans="1:25" ht="15">
      <c r="A8" s="3">
        <v>41158</v>
      </c>
      <c r="B8" s="6">
        <v>24.4</v>
      </c>
      <c r="C8" s="6">
        <v>29</v>
      </c>
      <c r="D8" s="6">
        <v>25</v>
      </c>
      <c r="F8" s="6">
        <v>5.5</v>
      </c>
      <c r="H8" s="14">
        <v>20130906</v>
      </c>
      <c r="I8" s="15">
        <v>25.1</v>
      </c>
      <c r="J8" s="15">
        <v>31</v>
      </c>
      <c r="K8" s="15">
        <v>19</v>
      </c>
      <c r="L8" s="15">
        <v>0</v>
      </c>
      <c r="M8" s="15">
        <v>6.5</v>
      </c>
      <c r="O8" s="20" t="s">
        <v>25</v>
      </c>
      <c r="P8">
        <v>22</v>
      </c>
      <c r="Q8">
        <v>17.3</v>
      </c>
      <c r="R8">
        <v>8.6</v>
      </c>
      <c r="S8">
        <v>0.2</v>
      </c>
      <c r="T8">
        <v>-0.5</v>
      </c>
      <c r="U8">
        <v>3.1</v>
      </c>
      <c r="V8">
        <v>11</v>
      </c>
      <c r="W8">
        <v>16.7</v>
      </c>
      <c r="X8">
        <v>22.8</v>
      </c>
      <c r="Y8">
        <v>26.9</v>
      </c>
    </row>
    <row r="9" spans="1:25" ht="15.75">
      <c r="A9" s="3">
        <v>41159</v>
      </c>
      <c r="B9" s="6">
        <v>23.8</v>
      </c>
      <c r="C9" s="6">
        <v>27.5</v>
      </c>
      <c r="D9" s="6">
        <v>19.7</v>
      </c>
      <c r="F9" s="6">
        <v>1.8</v>
      </c>
      <c r="H9" s="14">
        <v>20130907</v>
      </c>
      <c r="I9" s="15">
        <v>24.5</v>
      </c>
      <c r="J9" s="15">
        <v>31</v>
      </c>
      <c r="K9" s="15">
        <v>19.8</v>
      </c>
      <c r="L9" s="15">
        <v>0</v>
      </c>
      <c r="M9" s="15">
        <v>5.6</v>
      </c>
      <c r="O9" s="20" t="s">
        <v>26</v>
      </c>
      <c r="P9" s="19">
        <v>23.5</v>
      </c>
      <c r="Q9" s="19">
        <v>17.2</v>
      </c>
      <c r="R9" s="19">
        <v>9.7</v>
      </c>
      <c r="S9" s="19">
        <v>3.6</v>
      </c>
      <c r="T9" s="19">
        <v>4</v>
      </c>
      <c r="U9" s="19">
        <v>2.7</v>
      </c>
      <c r="V9" s="19">
        <v>13</v>
      </c>
      <c r="W9" s="19">
        <v>17.1</v>
      </c>
      <c r="X9" s="19">
        <v>24.1</v>
      </c>
      <c r="Y9" s="21">
        <v>28.2</v>
      </c>
    </row>
    <row r="10" spans="1:13" ht="14.25">
      <c r="A10" s="3">
        <v>41160</v>
      </c>
      <c r="B10" s="6">
        <v>22.6</v>
      </c>
      <c r="C10" s="6">
        <v>26.6</v>
      </c>
      <c r="D10" s="6">
        <v>20.7</v>
      </c>
      <c r="E10" s="6">
        <v>1</v>
      </c>
      <c r="F10" s="6">
        <v>3.4</v>
      </c>
      <c r="H10" s="14">
        <v>20130908</v>
      </c>
      <c r="I10" s="15">
        <v>20</v>
      </c>
      <c r="J10" s="15">
        <v>25</v>
      </c>
      <c r="K10" s="15">
        <v>18.6</v>
      </c>
      <c r="L10" s="15">
        <v>8.4</v>
      </c>
      <c r="M10" s="15">
        <v>0</v>
      </c>
    </row>
    <row r="11" spans="1:13" ht="14.25">
      <c r="A11" s="3">
        <v>41161</v>
      </c>
      <c r="B11" s="6">
        <v>22.7</v>
      </c>
      <c r="C11" s="6">
        <v>28.3</v>
      </c>
      <c r="D11" s="6">
        <v>18.5</v>
      </c>
      <c r="F11" s="6">
        <v>6.4</v>
      </c>
      <c r="H11" s="14">
        <v>20130909</v>
      </c>
      <c r="I11" s="15">
        <v>21.5</v>
      </c>
      <c r="J11" s="15">
        <v>25.5</v>
      </c>
      <c r="K11" s="15">
        <v>18.6</v>
      </c>
      <c r="L11" s="15">
        <v>1.2</v>
      </c>
      <c r="M11" s="15">
        <v>0</v>
      </c>
    </row>
    <row r="12" spans="1:13" ht="14.25">
      <c r="A12" s="3">
        <v>41162</v>
      </c>
      <c r="B12" s="6">
        <v>22.8</v>
      </c>
      <c r="C12" s="6">
        <v>26.3</v>
      </c>
      <c r="D12" s="6">
        <v>18.6</v>
      </c>
      <c r="F12" s="6">
        <v>3.2</v>
      </c>
      <c r="H12" s="14">
        <v>20130910</v>
      </c>
      <c r="I12" s="15">
        <v>23.3</v>
      </c>
      <c r="J12" s="15">
        <v>28.9</v>
      </c>
      <c r="K12" s="15">
        <v>17.5</v>
      </c>
      <c r="L12" s="15">
        <v>0</v>
      </c>
      <c r="M12" s="15">
        <v>3.9</v>
      </c>
    </row>
    <row r="13" spans="1:13" ht="14.25">
      <c r="A13" s="3">
        <v>41163</v>
      </c>
      <c r="B13" s="6">
        <v>23.7</v>
      </c>
      <c r="C13" s="6">
        <v>28</v>
      </c>
      <c r="D13" s="6">
        <v>19.7</v>
      </c>
      <c r="E13" s="6">
        <v>28.7</v>
      </c>
      <c r="F13" s="6">
        <v>0</v>
      </c>
      <c r="H13" s="14">
        <v>20130911</v>
      </c>
      <c r="I13" s="15">
        <v>23.7</v>
      </c>
      <c r="J13" s="15">
        <v>28.1</v>
      </c>
      <c r="K13" s="15">
        <v>19.7</v>
      </c>
      <c r="L13" s="15">
        <v>0</v>
      </c>
      <c r="M13" s="15">
        <v>1.1</v>
      </c>
    </row>
    <row r="14" spans="1:13" ht="14.25">
      <c r="A14" s="3">
        <v>41164</v>
      </c>
      <c r="B14" s="6">
        <v>20.9</v>
      </c>
      <c r="C14" s="6">
        <v>22.6</v>
      </c>
      <c r="D14" s="6">
        <v>18.7</v>
      </c>
      <c r="F14" s="6">
        <v>0</v>
      </c>
      <c r="H14" s="14">
        <v>20130912</v>
      </c>
      <c r="I14" s="15">
        <v>23.7</v>
      </c>
      <c r="J14" s="15">
        <v>28</v>
      </c>
      <c r="K14" s="15">
        <v>20.9</v>
      </c>
      <c r="L14" s="15">
        <v>0</v>
      </c>
      <c r="M14" s="15">
        <v>0.7</v>
      </c>
    </row>
    <row r="15" spans="1:13" ht="14.25">
      <c r="A15" s="3">
        <v>41165</v>
      </c>
      <c r="B15" s="6">
        <v>20.8</v>
      </c>
      <c r="C15" s="6">
        <v>26.3</v>
      </c>
      <c r="D15" s="6">
        <v>15.9</v>
      </c>
      <c r="F15" s="6">
        <v>11</v>
      </c>
      <c r="H15" s="14">
        <v>20130913</v>
      </c>
      <c r="I15" s="15">
        <v>25</v>
      </c>
      <c r="J15" s="15">
        <v>33.3</v>
      </c>
      <c r="K15" s="15">
        <v>18.3</v>
      </c>
      <c r="L15" s="15">
        <v>0</v>
      </c>
      <c r="M15" s="15">
        <v>8.3</v>
      </c>
    </row>
    <row r="16" spans="1:13" ht="14.25">
      <c r="A16" s="3">
        <v>41166</v>
      </c>
      <c r="B16" s="6">
        <v>21.9</v>
      </c>
      <c r="C16" s="6">
        <v>26.7</v>
      </c>
      <c r="D16" s="6">
        <v>15.3</v>
      </c>
      <c r="F16" s="6">
        <v>10.2</v>
      </c>
      <c r="H16" s="14">
        <v>20130914</v>
      </c>
      <c r="I16" s="15">
        <v>27.1</v>
      </c>
      <c r="J16" s="15">
        <v>36</v>
      </c>
      <c r="K16" s="15">
        <v>18</v>
      </c>
      <c r="L16" s="15">
        <v>0</v>
      </c>
      <c r="M16" s="15">
        <v>9.7</v>
      </c>
    </row>
    <row r="17" spans="1:13" ht="14.25">
      <c r="A17" s="3">
        <v>41167</v>
      </c>
      <c r="B17" s="6">
        <v>20.5</v>
      </c>
      <c r="C17" s="6">
        <v>26.5</v>
      </c>
      <c r="D17" s="6">
        <v>13.8</v>
      </c>
      <c r="F17" s="6">
        <v>9.8</v>
      </c>
      <c r="H17" s="14">
        <v>20130915</v>
      </c>
      <c r="I17" s="15">
        <v>27.3</v>
      </c>
      <c r="J17" s="15">
        <v>31.5</v>
      </c>
      <c r="K17" s="15">
        <v>22.9</v>
      </c>
      <c r="L17" s="15">
        <v>0</v>
      </c>
      <c r="M17" s="15">
        <v>1</v>
      </c>
    </row>
    <row r="18" spans="1:13" ht="14.25">
      <c r="A18" s="3">
        <v>41168</v>
      </c>
      <c r="B18" s="6">
        <v>20.2</v>
      </c>
      <c r="C18" s="6">
        <v>25.4</v>
      </c>
      <c r="D18" s="6">
        <v>14.2</v>
      </c>
      <c r="F18" s="6">
        <v>10.2</v>
      </c>
      <c r="H18" s="14">
        <v>20130916</v>
      </c>
      <c r="I18" s="15">
        <v>27.3</v>
      </c>
      <c r="J18" s="15">
        <v>33.8</v>
      </c>
      <c r="K18" s="15">
        <v>21.5</v>
      </c>
      <c r="L18" s="15">
        <v>0</v>
      </c>
      <c r="M18" s="15">
        <v>5.7</v>
      </c>
    </row>
    <row r="19" spans="1:13" ht="14.25">
      <c r="A19" s="3">
        <v>41169</v>
      </c>
      <c r="B19" s="6">
        <v>21.3</v>
      </c>
      <c r="C19" s="6">
        <v>27.3</v>
      </c>
      <c r="D19" s="6">
        <v>15.1</v>
      </c>
      <c r="F19" s="6">
        <v>8.1</v>
      </c>
      <c r="H19" s="14">
        <v>20130917</v>
      </c>
      <c r="I19" s="15">
        <v>28.6</v>
      </c>
      <c r="J19" s="15">
        <v>34.6</v>
      </c>
      <c r="K19" s="15">
        <v>23.3</v>
      </c>
      <c r="L19" s="15">
        <v>0</v>
      </c>
      <c r="M19" s="15">
        <v>7</v>
      </c>
    </row>
    <row r="20" spans="1:13" ht="14.25">
      <c r="A20" s="3">
        <v>41170</v>
      </c>
      <c r="B20" s="6">
        <v>22.8</v>
      </c>
      <c r="C20" s="6">
        <v>29</v>
      </c>
      <c r="D20" s="6">
        <v>16.7</v>
      </c>
      <c r="F20" s="6">
        <v>8.6</v>
      </c>
      <c r="H20" s="14">
        <v>20130918</v>
      </c>
      <c r="I20" s="15">
        <v>25.6</v>
      </c>
      <c r="J20" s="15">
        <v>30.5</v>
      </c>
      <c r="K20" s="15">
        <v>21.5</v>
      </c>
      <c r="L20" s="15">
        <v>0</v>
      </c>
      <c r="M20" s="15">
        <v>10</v>
      </c>
    </row>
    <row r="21" spans="1:13" ht="14.25">
      <c r="A21" s="3">
        <v>41171</v>
      </c>
      <c r="B21" s="6">
        <v>23</v>
      </c>
      <c r="C21" s="6">
        <v>29.9</v>
      </c>
      <c r="D21" s="6">
        <v>17.6</v>
      </c>
      <c r="F21" s="6">
        <v>7.5</v>
      </c>
      <c r="H21" s="14">
        <v>20130919</v>
      </c>
      <c r="I21" s="15">
        <v>26</v>
      </c>
      <c r="J21" s="15">
        <v>31.6</v>
      </c>
      <c r="K21" s="15">
        <v>20.7</v>
      </c>
      <c r="L21" s="15">
        <v>0</v>
      </c>
      <c r="M21" s="15">
        <v>8.6</v>
      </c>
    </row>
    <row r="22" spans="1:13" ht="14.25">
      <c r="A22" s="3">
        <v>41172</v>
      </c>
      <c r="B22" s="6">
        <v>20.4</v>
      </c>
      <c r="C22" s="6">
        <v>25.5</v>
      </c>
      <c r="D22" s="6">
        <v>15.1</v>
      </c>
      <c r="F22" s="6">
        <v>6.5</v>
      </c>
      <c r="H22" s="14">
        <v>20130920</v>
      </c>
      <c r="I22" s="15">
        <v>26</v>
      </c>
      <c r="J22" s="15">
        <v>31.3</v>
      </c>
      <c r="K22" s="15">
        <v>21.2</v>
      </c>
      <c r="L22" s="15">
        <v>0</v>
      </c>
      <c r="M22" s="15">
        <v>2.8</v>
      </c>
    </row>
    <row r="23" spans="1:13" ht="14.25">
      <c r="A23" s="3">
        <v>41173</v>
      </c>
      <c r="B23" s="6">
        <v>21.3</v>
      </c>
      <c r="C23" s="6">
        <v>23.3</v>
      </c>
      <c r="D23" s="6">
        <v>19.2</v>
      </c>
      <c r="F23" s="6">
        <v>0</v>
      </c>
      <c r="H23" s="14">
        <v>20130921</v>
      </c>
      <c r="I23" s="15">
        <v>23.2</v>
      </c>
      <c r="J23" s="15">
        <v>27.4</v>
      </c>
      <c r="K23" s="15">
        <v>20.5</v>
      </c>
      <c r="L23" s="15">
        <v>0</v>
      </c>
      <c r="M23" s="15">
        <v>2.9</v>
      </c>
    </row>
    <row r="24" spans="1:13" ht="14.25">
      <c r="A24" s="3">
        <v>41174</v>
      </c>
      <c r="B24" s="6">
        <v>22.7</v>
      </c>
      <c r="C24" s="6">
        <v>28.1</v>
      </c>
      <c r="D24" s="6">
        <v>19</v>
      </c>
      <c r="E24" s="6">
        <v>0.2</v>
      </c>
      <c r="F24" s="6">
        <v>6.9</v>
      </c>
      <c r="H24" s="14">
        <v>20130922</v>
      </c>
      <c r="I24" s="15">
        <v>21.2</v>
      </c>
      <c r="J24" s="15">
        <v>23.9</v>
      </c>
      <c r="K24" s="15">
        <v>19.3</v>
      </c>
      <c r="L24" s="15">
        <v>0</v>
      </c>
      <c r="M24" s="15">
        <v>0</v>
      </c>
    </row>
    <row r="25" spans="1:13" ht="14.25">
      <c r="A25" s="3">
        <v>41175</v>
      </c>
      <c r="B25" s="6">
        <v>23</v>
      </c>
      <c r="C25" s="6">
        <v>28.5</v>
      </c>
      <c r="D25" s="6">
        <v>18</v>
      </c>
      <c r="F25" s="6">
        <v>7.4</v>
      </c>
      <c r="H25" s="14">
        <v>20130923</v>
      </c>
      <c r="I25" s="15">
        <v>20.9</v>
      </c>
      <c r="J25" s="15">
        <v>24.9</v>
      </c>
      <c r="K25" s="15">
        <v>17.2</v>
      </c>
      <c r="L25" s="15">
        <v>0</v>
      </c>
      <c r="M25" s="15">
        <v>0</v>
      </c>
    </row>
    <row r="26" spans="1:13" ht="14.25">
      <c r="A26" s="3">
        <v>41176</v>
      </c>
      <c r="B26" s="6">
        <v>22.8</v>
      </c>
      <c r="C26" s="6">
        <v>26.1</v>
      </c>
      <c r="D26" s="6">
        <v>19.7</v>
      </c>
      <c r="F26" s="6">
        <v>1</v>
      </c>
      <c r="H26" s="14">
        <v>20130924</v>
      </c>
      <c r="I26" s="15">
        <v>18.3</v>
      </c>
      <c r="J26" s="15">
        <v>21.1</v>
      </c>
      <c r="K26" s="15">
        <v>15.9</v>
      </c>
      <c r="L26" s="15">
        <v>0</v>
      </c>
      <c r="M26" s="15">
        <v>0</v>
      </c>
    </row>
    <row r="27" spans="1:13" ht="14.25">
      <c r="A27" s="3">
        <v>41177</v>
      </c>
      <c r="B27" s="6">
        <v>22.4</v>
      </c>
      <c r="C27" s="6">
        <v>26</v>
      </c>
      <c r="D27" s="6">
        <v>19.8</v>
      </c>
      <c r="E27" s="6">
        <v>5.7</v>
      </c>
      <c r="F27" s="6">
        <v>0</v>
      </c>
      <c r="H27" s="14">
        <v>20130925</v>
      </c>
      <c r="I27" s="15">
        <v>18.3</v>
      </c>
      <c r="J27" s="15">
        <v>23.1</v>
      </c>
      <c r="K27" s="15">
        <v>12.7</v>
      </c>
      <c r="L27" s="15">
        <v>0</v>
      </c>
      <c r="M27" s="15">
        <v>2.9</v>
      </c>
    </row>
    <row r="28" spans="1:13" ht="14.25">
      <c r="A28" s="3">
        <v>41178</v>
      </c>
      <c r="B28" s="6">
        <v>20.3</v>
      </c>
      <c r="C28" s="6">
        <v>22</v>
      </c>
      <c r="D28" s="6">
        <v>19.7</v>
      </c>
      <c r="E28" s="6">
        <v>44.7</v>
      </c>
      <c r="F28" s="6">
        <v>0</v>
      </c>
      <c r="H28" s="14">
        <v>20130926</v>
      </c>
      <c r="I28" s="15">
        <v>20</v>
      </c>
      <c r="J28" s="15">
        <v>27.7</v>
      </c>
      <c r="K28" s="15">
        <v>12</v>
      </c>
      <c r="L28" s="15">
        <v>0</v>
      </c>
      <c r="M28" s="15">
        <v>6.6</v>
      </c>
    </row>
    <row r="29" spans="1:13" ht="14.25">
      <c r="A29" s="3">
        <v>41179</v>
      </c>
      <c r="B29" s="6">
        <v>22</v>
      </c>
      <c r="C29" s="6">
        <v>27.7</v>
      </c>
      <c r="D29" s="6">
        <v>16.3</v>
      </c>
      <c r="F29" s="6">
        <v>9</v>
      </c>
      <c r="H29" s="14">
        <v>20130927</v>
      </c>
      <c r="I29" s="15">
        <v>19.9</v>
      </c>
      <c r="J29" s="15">
        <v>23.2</v>
      </c>
      <c r="K29" s="15">
        <v>17.5</v>
      </c>
      <c r="L29" s="15">
        <v>0</v>
      </c>
      <c r="M29" s="15">
        <v>0</v>
      </c>
    </row>
    <row r="30" spans="1:13" ht="14.25">
      <c r="A30" s="3">
        <v>41180</v>
      </c>
      <c r="B30" s="6">
        <v>18.7</v>
      </c>
      <c r="C30" s="6">
        <v>24.9</v>
      </c>
      <c r="D30" s="6">
        <v>14.2</v>
      </c>
      <c r="F30" s="6">
        <v>9.6</v>
      </c>
      <c r="H30" s="14">
        <v>20130928</v>
      </c>
      <c r="I30" s="15">
        <v>21.1</v>
      </c>
      <c r="J30" s="15">
        <v>29.1</v>
      </c>
      <c r="K30" s="15">
        <v>12.8</v>
      </c>
      <c r="L30" s="15">
        <v>0</v>
      </c>
      <c r="M30" s="15">
        <v>9.3</v>
      </c>
    </row>
    <row r="31" spans="1:13" ht="14.25">
      <c r="A31" s="3">
        <v>41181</v>
      </c>
      <c r="B31" s="6">
        <v>17.8</v>
      </c>
      <c r="C31" s="6">
        <v>25.4</v>
      </c>
      <c r="D31" s="6">
        <v>11.4</v>
      </c>
      <c r="F31" s="6">
        <v>10.4</v>
      </c>
      <c r="H31" s="14">
        <v>20130929</v>
      </c>
      <c r="I31" s="15">
        <v>21.9</v>
      </c>
      <c r="J31" s="15">
        <v>28</v>
      </c>
      <c r="K31" s="15">
        <v>16.2</v>
      </c>
      <c r="L31" s="15">
        <v>0</v>
      </c>
      <c r="M31" s="15">
        <v>5.7</v>
      </c>
    </row>
    <row r="32" spans="1:13" ht="14.25">
      <c r="A32" s="3">
        <v>41182</v>
      </c>
      <c r="B32" s="6">
        <v>17.3</v>
      </c>
      <c r="C32" s="6">
        <v>26.9</v>
      </c>
      <c r="D32" s="6">
        <v>11.3</v>
      </c>
      <c r="F32" s="6">
        <v>9.3</v>
      </c>
      <c r="H32" s="14">
        <v>20130930</v>
      </c>
      <c r="I32" s="15">
        <v>21.5</v>
      </c>
      <c r="J32" s="15">
        <v>27.1</v>
      </c>
      <c r="K32" s="15">
        <v>16.1</v>
      </c>
      <c r="L32" s="15">
        <v>0</v>
      </c>
      <c r="M32" s="15">
        <v>6.9</v>
      </c>
    </row>
    <row r="33" spans="2:13" ht="14.25">
      <c r="B33" s="6">
        <f>SUM(B3:B32)</f>
        <v>660.3999999999997</v>
      </c>
      <c r="C33" s="6">
        <f>SUM(C3:C32)</f>
        <v>806.3</v>
      </c>
      <c r="D33" s="6">
        <f>SUM(D3:D32)</f>
        <v>532.5</v>
      </c>
      <c r="E33" s="6">
        <f>SUM(E3:E32)</f>
        <v>109.2</v>
      </c>
      <c r="F33" s="6">
        <f>SUM(F3:F32)</f>
        <v>176.4</v>
      </c>
      <c r="H33" s="14">
        <v>20131001</v>
      </c>
      <c r="I33" s="15">
        <v>23.3</v>
      </c>
      <c r="J33" s="15">
        <v>29.5</v>
      </c>
      <c r="K33" s="15">
        <v>18.1</v>
      </c>
      <c r="L33" s="15">
        <v>0</v>
      </c>
      <c r="M33" s="15">
        <v>0.6</v>
      </c>
    </row>
    <row r="34" spans="1:13" ht="14.25">
      <c r="A34" s="3">
        <v>41183</v>
      </c>
      <c r="B34" s="6">
        <v>18.2</v>
      </c>
      <c r="C34" s="6">
        <v>28</v>
      </c>
      <c r="D34" s="6">
        <v>11.2</v>
      </c>
      <c r="F34" s="6">
        <v>9.6</v>
      </c>
      <c r="H34" s="14">
        <v>20131002</v>
      </c>
      <c r="I34" s="15">
        <v>22.4</v>
      </c>
      <c r="J34" s="15">
        <v>27.3</v>
      </c>
      <c r="K34" s="15">
        <v>18.2</v>
      </c>
      <c r="L34" s="15">
        <v>0</v>
      </c>
      <c r="M34" s="15">
        <v>8.2</v>
      </c>
    </row>
    <row r="35" spans="1:13" ht="14.25">
      <c r="A35" s="3">
        <v>41184</v>
      </c>
      <c r="B35" s="6">
        <v>19</v>
      </c>
      <c r="C35" s="6">
        <v>27.6</v>
      </c>
      <c r="D35" s="6">
        <v>11.5</v>
      </c>
      <c r="F35" s="6">
        <v>7.4</v>
      </c>
      <c r="H35" s="14">
        <v>20131003</v>
      </c>
      <c r="I35" s="15">
        <v>21.4</v>
      </c>
      <c r="J35" s="15">
        <v>28.4</v>
      </c>
      <c r="K35" s="15">
        <v>13.1</v>
      </c>
      <c r="L35" s="15">
        <v>0</v>
      </c>
      <c r="M35" s="15">
        <v>7</v>
      </c>
    </row>
    <row r="36" spans="1:13" ht="14.25">
      <c r="A36" s="3">
        <v>41185</v>
      </c>
      <c r="B36" s="6">
        <v>22.7</v>
      </c>
      <c r="C36" s="6">
        <v>29.4</v>
      </c>
      <c r="D36" s="6">
        <v>15.6</v>
      </c>
      <c r="F36" s="6">
        <v>9.2</v>
      </c>
      <c r="H36" s="14">
        <v>20131004</v>
      </c>
      <c r="I36" s="15">
        <v>22</v>
      </c>
      <c r="J36" s="15">
        <v>27.6</v>
      </c>
      <c r="K36" s="15">
        <v>16.9</v>
      </c>
      <c r="L36" s="15">
        <v>0</v>
      </c>
      <c r="M36" s="15">
        <v>6.4</v>
      </c>
    </row>
    <row r="37" spans="1:13" ht="14.25">
      <c r="A37" s="3">
        <v>41186</v>
      </c>
      <c r="B37" s="6">
        <v>19.4</v>
      </c>
      <c r="C37" s="6">
        <v>24.6</v>
      </c>
      <c r="D37" s="6">
        <v>15.4</v>
      </c>
      <c r="F37" s="6">
        <v>1</v>
      </c>
      <c r="G37" s="6"/>
      <c r="H37" s="14">
        <v>20131005</v>
      </c>
      <c r="I37" s="15">
        <v>21</v>
      </c>
      <c r="J37" s="15">
        <v>28</v>
      </c>
      <c r="K37" s="15">
        <v>15.3</v>
      </c>
      <c r="L37" s="15">
        <v>0</v>
      </c>
      <c r="M37" s="15">
        <v>7.7</v>
      </c>
    </row>
    <row r="38" spans="1:13" ht="14.25">
      <c r="A38" s="3">
        <v>41187</v>
      </c>
      <c r="B38" s="6">
        <v>20.2</v>
      </c>
      <c r="C38" s="6">
        <v>24.2</v>
      </c>
      <c r="D38" s="6">
        <v>18.2</v>
      </c>
      <c r="F38" s="6">
        <v>2.6</v>
      </c>
      <c r="G38" s="6"/>
      <c r="H38" s="14">
        <v>20131006</v>
      </c>
      <c r="I38" s="15">
        <v>18.2</v>
      </c>
      <c r="J38" s="15">
        <v>26.7</v>
      </c>
      <c r="K38" s="15">
        <v>12.2</v>
      </c>
      <c r="L38" s="15">
        <v>0</v>
      </c>
      <c r="M38" s="15">
        <v>7.6</v>
      </c>
    </row>
    <row r="39" spans="1:13" ht="14.25">
      <c r="A39" s="3">
        <v>41188</v>
      </c>
      <c r="B39" s="6">
        <v>19.5</v>
      </c>
      <c r="C39" s="6">
        <v>25.2</v>
      </c>
      <c r="D39" s="6">
        <v>13.8</v>
      </c>
      <c r="F39" s="6">
        <v>6.8</v>
      </c>
      <c r="G39" s="6"/>
      <c r="H39" s="14">
        <v>20131007</v>
      </c>
      <c r="I39" s="15">
        <v>19.9</v>
      </c>
      <c r="J39" s="15">
        <v>28.3</v>
      </c>
      <c r="K39" s="15">
        <v>13.2</v>
      </c>
      <c r="L39" s="15">
        <v>0</v>
      </c>
      <c r="M39" s="15">
        <v>8.2</v>
      </c>
    </row>
    <row r="40" spans="1:13" ht="14.25">
      <c r="A40" s="3">
        <v>41189</v>
      </c>
      <c r="B40" s="6">
        <v>19.5</v>
      </c>
      <c r="C40" s="6">
        <v>23.5</v>
      </c>
      <c r="D40" s="6">
        <v>17.2</v>
      </c>
      <c r="F40" s="6">
        <v>0</v>
      </c>
      <c r="G40" s="6"/>
      <c r="H40" s="16">
        <v>20131008</v>
      </c>
      <c r="I40" s="15">
        <v>21.2</v>
      </c>
      <c r="J40" s="15">
        <v>25.2</v>
      </c>
      <c r="K40" s="15">
        <v>18.2</v>
      </c>
      <c r="L40" s="15">
        <v>0</v>
      </c>
      <c r="M40" s="15">
        <v>0</v>
      </c>
    </row>
    <row r="41" spans="1:13" ht="14.25">
      <c r="A41" s="7">
        <v>41190</v>
      </c>
      <c r="B41" s="6">
        <v>18.8</v>
      </c>
      <c r="C41" s="6">
        <v>25.2</v>
      </c>
      <c r="D41" s="6">
        <v>13.8</v>
      </c>
      <c r="F41" s="6">
        <v>4.2</v>
      </c>
      <c r="G41" s="6"/>
      <c r="H41" s="14">
        <v>20131009</v>
      </c>
      <c r="I41" s="15">
        <v>22.2</v>
      </c>
      <c r="J41" s="15">
        <v>29.6</v>
      </c>
      <c r="K41" s="15">
        <v>15.4</v>
      </c>
      <c r="L41" s="15">
        <v>0</v>
      </c>
      <c r="M41" s="15">
        <v>6.4</v>
      </c>
    </row>
    <row r="42" spans="1:13" ht="14.25">
      <c r="A42" s="3">
        <v>41191</v>
      </c>
      <c r="B42" s="6">
        <v>22.1</v>
      </c>
      <c r="C42" s="6">
        <v>26.7</v>
      </c>
      <c r="D42" s="6">
        <v>19.1</v>
      </c>
      <c r="E42" s="6">
        <v>0</v>
      </c>
      <c r="F42" s="6">
        <v>7.7</v>
      </c>
      <c r="G42" s="6"/>
      <c r="H42" s="14">
        <v>20131010</v>
      </c>
      <c r="I42" s="15">
        <v>25.2</v>
      </c>
      <c r="J42" s="15">
        <v>32.9</v>
      </c>
      <c r="K42" s="15">
        <v>15.3</v>
      </c>
      <c r="L42" s="15">
        <v>0</v>
      </c>
      <c r="M42" s="15">
        <v>9.6</v>
      </c>
    </row>
    <row r="43" spans="1:13" ht="14.25">
      <c r="A43" s="3">
        <v>41192</v>
      </c>
      <c r="B43" s="6">
        <v>18.2</v>
      </c>
      <c r="C43" s="6">
        <v>22.7</v>
      </c>
      <c r="D43" s="6">
        <v>14.6</v>
      </c>
      <c r="F43" s="6">
        <v>9.6</v>
      </c>
      <c r="G43" s="6"/>
      <c r="H43" s="14">
        <v>20131011</v>
      </c>
      <c r="I43" s="15">
        <v>22.4</v>
      </c>
      <c r="J43" s="15">
        <v>32.7</v>
      </c>
      <c r="K43" s="15">
        <v>13.9</v>
      </c>
      <c r="L43" s="15">
        <v>0</v>
      </c>
      <c r="M43" s="15">
        <v>8.4</v>
      </c>
    </row>
    <row r="44" spans="1:13" ht="14.25">
      <c r="A44" s="3">
        <v>41193</v>
      </c>
      <c r="B44" s="6">
        <v>18.3</v>
      </c>
      <c r="C44" s="6">
        <v>24.9</v>
      </c>
      <c r="D44" s="6">
        <v>12.7</v>
      </c>
      <c r="F44" s="6">
        <v>5.3</v>
      </c>
      <c r="G44" s="6"/>
      <c r="H44" s="14">
        <v>20131012</v>
      </c>
      <c r="I44" s="15">
        <v>24.5</v>
      </c>
      <c r="J44" s="15">
        <v>32.8</v>
      </c>
      <c r="K44" s="15">
        <v>17.5</v>
      </c>
      <c r="L44" s="15">
        <v>0</v>
      </c>
      <c r="M44" s="15">
        <v>7.6</v>
      </c>
    </row>
    <row r="45" spans="1:13" ht="14.25">
      <c r="A45" s="3">
        <v>41194</v>
      </c>
      <c r="B45" s="6">
        <v>19.9</v>
      </c>
      <c r="C45" s="6">
        <v>25</v>
      </c>
      <c r="D45" s="6">
        <v>13.4</v>
      </c>
      <c r="F45" s="6">
        <v>2.3</v>
      </c>
      <c r="G45" s="6"/>
      <c r="H45" s="14">
        <v>20131013</v>
      </c>
      <c r="I45" s="15">
        <v>21.4</v>
      </c>
      <c r="J45" s="15">
        <v>26.3</v>
      </c>
      <c r="K45" s="15">
        <v>17.1</v>
      </c>
      <c r="L45" s="15">
        <v>0</v>
      </c>
      <c r="M45" s="15">
        <v>5.9</v>
      </c>
    </row>
    <row r="46" spans="1:13" ht="14.25">
      <c r="A46" s="3">
        <v>41195</v>
      </c>
      <c r="B46" s="6">
        <v>20</v>
      </c>
      <c r="C46" s="6">
        <v>26.6</v>
      </c>
      <c r="D46" s="6">
        <v>13</v>
      </c>
      <c r="F46" s="6">
        <v>8</v>
      </c>
      <c r="G46" s="6"/>
      <c r="H46" s="14">
        <v>20131014</v>
      </c>
      <c r="I46" s="15">
        <v>15.6</v>
      </c>
      <c r="J46" s="15">
        <v>21.4</v>
      </c>
      <c r="K46" s="15">
        <v>13.2</v>
      </c>
      <c r="L46" s="15">
        <v>3.6</v>
      </c>
      <c r="M46" s="15">
        <v>0</v>
      </c>
    </row>
    <row r="47" spans="1:13" ht="14.25">
      <c r="A47" s="3">
        <v>41196</v>
      </c>
      <c r="B47" s="6">
        <v>18.9</v>
      </c>
      <c r="C47" s="6">
        <v>22.6</v>
      </c>
      <c r="D47" s="6">
        <v>14.6</v>
      </c>
      <c r="F47" s="6">
        <v>7.4</v>
      </c>
      <c r="G47" s="6"/>
      <c r="H47" s="14">
        <v>20131015</v>
      </c>
      <c r="I47" s="15">
        <v>13.3</v>
      </c>
      <c r="J47" s="15">
        <v>16.7</v>
      </c>
      <c r="K47" s="15">
        <v>9.9</v>
      </c>
      <c r="L47" s="15">
        <v>0</v>
      </c>
      <c r="M47" s="15">
        <v>9.5</v>
      </c>
    </row>
    <row r="48" spans="1:13" ht="14.25">
      <c r="A48" s="3">
        <v>41197</v>
      </c>
      <c r="B48" s="6">
        <v>18.2</v>
      </c>
      <c r="C48" s="6">
        <v>20.3</v>
      </c>
      <c r="D48" s="6">
        <v>16.8</v>
      </c>
      <c r="E48" s="6">
        <v>0</v>
      </c>
      <c r="F48" s="6">
        <v>0</v>
      </c>
      <c r="G48" s="6"/>
      <c r="H48" s="16">
        <v>20131016</v>
      </c>
      <c r="I48" s="15">
        <v>12</v>
      </c>
      <c r="J48" s="15">
        <v>16.2</v>
      </c>
      <c r="K48" s="15">
        <v>7.8</v>
      </c>
      <c r="L48" s="15">
        <v>0</v>
      </c>
      <c r="M48" s="15">
        <v>0.4</v>
      </c>
    </row>
    <row r="49" spans="1:13" ht="14.25">
      <c r="A49" s="7">
        <v>41198</v>
      </c>
      <c r="B49" s="6">
        <v>16.5</v>
      </c>
      <c r="C49" s="6">
        <v>20</v>
      </c>
      <c r="D49" s="6">
        <v>14.2</v>
      </c>
      <c r="E49" s="6">
        <v>13.4</v>
      </c>
      <c r="F49" s="6">
        <v>0.8</v>
      </c>
      <c r="G49" s="6"/>
      <c r="H49" s="14">
        <v>20131017</v>
      </c>
      <c r="I49" s="15">
        <v>14.7</v>
      </c>
      <c r="J49" s="15">
        <v>21.3</v>
      </c>
      <c r="K49" s="15">
        <v>6.6</v>
      </c>
      <c r="L49" s="15">
        <v>0</v>
      </c>
      <c r="M49" s="15">
        <v>9.3</v>
      </c>
    </row>
    <row r="50" spans="1:13" ht="14.25">
      <c r="A50" s="3">
        <v>41199</v>
      </c>
      <c r="B50" s="6">
        <v>15.2</v>
      </c>
      <c r="C50" s="6">
        <v>21</v>
      </c>
      <c r="D50" s="6">
        <v>10.3</v>
      </c>
      <c r="F50" s="6">
        <v>10.2</v>
      </c>
      <c r="G50" s="6"/>
      <c r="H50" s="14">
        <v>20131018</v>
      </c>
      <c r="I50" s="15">
        <v>14.7</v>
      </c>
      <c r="J50" s="15">
        <v>20.5</v>
      </c>
      <c r="K50" s="15">
        <v>7.5</v>
      </c>
      <c r="L50" s="15">
        <v>0</v>
      </c>
      <c r="M50" s="15">
        <v>3.5</v>
      </c>
    </row>
    <row r="51" spans="1:13" s="8" customFormat="1" ht="14.25">
      <c r="A51" s="3">
        <v>41200</v>
      </c>
      <c r="B51" s="6">
        <v>14.6</v>
      </c>
      <c r="C51" s="6">
        <v>22.5</v>
      </c>
      <c r="D51" s="6">
        <v>7.2</v>
      </c>
      <c r="E51" s="6"/>
      <c r="F51" s="6">
        <v>6.1</v>
      </c>
      <c r="G51" s="6"/>
      <c r="H51" s="14">
        <v>20131019</v>
      </c>
      <c r="I51" s="15">
        <v>16.2</v>
      </c>
      <c r="J51" s="15">
        <v>24.4</v>
      </c>
      <c r="K51" s="15">
        <v>8.7</v>
      </c>
      <c r="L51" s="15">
        <v>0</v>
      </c>
      <c r="M51" s="15">
        <v>7</v>
      </c>
    </row>
    <row r="52" spans="1:13" s="8" customFormat="1" ht="14.25">
      <c r="A52" s="3">
        <v>41201</v>
      </c>
      <c r="B52" s="6">
        <v>17.2</v>
      </c>
      <c r="C52" s="6">
        <v>23</v>
      </c>
      <c r="D52" s="6">
        <v>13.2</v>
      </c>
      <c r="E52" s="6"/>
      <c r="F52" s="6">
        <v>3.2</v>
      </c>
      <c r="G52" s="6"/>
      <c r="H52" s="14">
        <v>20131020</v>
      </c>
      <c r="I52" s="15">
        <v>14.8</v>
      </c>
      <c r="J52" s="15">
        <v>18.7</v>
      </c>
      <c r="K52" s="15">
        <v>12.1</v>
      </c>
      <c r="L52" s="15">
        <v>0</v>
      </c>
      <c r="M52" s="15">
        <v>0</v>
      </c>
    </row>
    <row r="53" spans="1:13" s="8" customFormat="1" ht="14.25">
      <c r="A53" s="3">
        <v>41202</v>
      </c>
      <c r="B53" s="6">
        <v>16.8</v>
      </c>
      <c r="C53" s="6">
        <v>24.7</v>
      </c>
      <c r="D53" s="6">
        <v>11.1</v>
      </c>
      <c r="E53" s="6"/>
      <c r="F53" s="6">
        <v>6.5</v>
      </c>
      <c r="G53" s="6"/>
      <c r="H53" s="14">
        <v>20131021</v>
      </c>
      <c r="I53" s="15">
        <v>14.6</v>
      </c>
      <c r="J53" s="15">
        <v>21.1</v>
      </c>
      <c r="K53" s="15">
        <v>8.9</v>
      </c>
      <c r="L53" s="15">
        <v>0</v>
      </c>
      <c r="M53" s="15">
        <v>7.3</v>
      </c>
    </row>
    <row r="54" spans="1:13" s="8" customFormat="1" ht="14.25">
      <c r="A54" s="3">
        <v>41203</v>
      </c>
      <c r="B54" s="6">
        <v>15.8</v>
      </c>
      <c r="C54" s="6">
        <v>20.8</v>
      </c>
      <c r="D54" s="6">
        <v>13</v>
      </c>
      <c r="E54" s="6">
        <v>2</v>
      </c>
      <c r="F54" s="6">
        <v>0</v>
      </c>
      <c r="G54" s="6"/>
      <c r="H54" s="14">
        <v>20131022</v>
      </c>
      <c r="I54" s="15">
        <v>15.6</v>
      </c>
      <c r="J54" s="15">
        <v>23</v>
      </c>
      <c r="K54" s="15">
        <v>8.8</v>
      </c>
      <c r="L54" s="15">
        <v>0</v>
      </c>
      <c r="M54" s="15">
        <v>6.7</v>
      </c>
    </row>
    <row r="55" spans="1:13" s="8" customFormat="1" ht="14.25">
      <c r="A55" s="3">
        <v>41204</v>
      </c>
      <c r="B55" s="6">
        <v>16.2</v>
      </c>
      <c r="C55" s="6">
        <v>21</v>
      </c>
      <c r="D55" s="6">
        <v>13.2</v>
      </c>
      <c r="E55" s="6">
        <v>0.1</v>
      </c>
      <c r="F55" s="6">
        <v>7.6</v>
      </c>
      <c r="G55" s="6"/>
      <c r="H55" s="14">
        <v>20131023</v>
      </c>
      <c r="I55" s="15">
        <v>14.3</v>
      </c>
      <c r="J55" s="15">
        <v>22.4</v>
      </c>
      <c r="K55" s="15">
        <v>9.4</v>
      </c>
      <c r="L55" s="15">
        <v>0</v>
      </c>
      <c r="M55" s="15">
        <v>7.2</v>
      </c>
    </row>
    <row r="56" spans="1:13" s="8" customFormat="1" ht="14.25">
      <c r="A56" s="3">
        <v>41205</v>
      </c>
      <c r="B56" s="6">
        <v>15</v>
      </c>
      <c r="C56" s="6">
        <v>22.9</v>
      </c>
      <c r="D56" s="6">
        <v>6.5</v>
      </c>
      <c r="E56" s="6"/>
      <c r="F56" s="6">
        <v>8.8</v>
      </c>
      <c r="G56" s="6"/>
      <c r="H56" s="14">
        <v>20131024</v>
      </c>
      <c r="I56" s="15">
        <v>12.7</v>
      </c>
      <c r="J56" s="15">
        <v>17.6</v>
      </c>
      <c r="K56" s="15">
        <v>8.4</v>
      </c>
      <c r="L56" s="15">
        <v>0</v>
      </c>
      <c r="M56" s="15">
        <v>6.8</v>
      </c>
    </row>
    <row r="57" spans="1:13" s="8" customFormat="1" ht="14.25">
      <c r="A57" s="3">
        <v>41206</v>
      </c>
      <c r="B57" s="6">
        <v>16.9</v>
      </c>
      <c r="C57" s="6">
        <v>24.2</v>
      </c>
      <c r="D57" s="6">
        <v>11.5</v>
      </c>
      <c r="E57" s="6">
        <v>0</v>
      </c>
      <c r="F57" s="6">
        <v>7.8</v>
      </c>
      <c r="G57" s="6"/>
      <c r="H57" s="14">
        <v>20131025</v>
      </c>
      <c r="I57" s="15">
        <v>10.8</v>
      </c>
      <c r="J57" s="15">
        <v>16.9</v>
      </c>
      <c r="K57" s="15">
        <v>5</v>
      </c>
      <c r="L57" s="15">
        <v>0</v>
      </c>
      <c r="M57" s="15">
        <v>8.2</v>
      </c>
    </row>
    <row r="58" spans="1:13" s="8" customFormat="1" ht="14.25">
      <c r="A58" s="3">
        <v>41207</v>
      </c>
      <c r="B58" s="6">
        <v>14.1</v>
      </c>
      <c r="C58" s="6">
        <v>23</v>
      </c>
      <c r="D58" s="6">
        <v>7.9</v>
      </c>
      <c r="E58" s="6"/>
      <c r="F58" s="6">
        <v>8.8</v>
      </c>
      <c r="G58" s="6"/>
      <c r="H58" s="14">
        <v>20131026</v>
      </c>
      <c r="I58" s="15">
        <v>11</v>
      </c>
      <c r="J58" s="15">
        <v>18.4</v>
      </c>
      <c r="K58" s="15">
        <v>4.4</v>
      </c>
      <c r="L58" s="15">
        <v>0</v>
      </c>
      <c r="M58" s="15">
        <v>7.2</v>
      </c>
    </row>
    <row r="59" spans="1:13" s="8" customFormat="1" ht="14.25">
      <c r="A59" s="3">
        <v>41208</v>
      </c>
      <c r="B59" s="6">
        <v>14</v>
      </c>
      <c r="C59" s="6">
        <v>18.7</v>
      </c>
      <c r="D59" s="6">
        <v>11</v>
      </c>
      <c r="E59" s="6"/>
      <c r="F59" s="6">
        <v>0</v>
      </c>
      <c r="G59" s="6"/>
      <c r="H59" s="14">
        <v>20131027</v>
      </c>
      <c r="I59" s="15">
        <v>13.3</v>
      </c>
      <c r="J59" s="15">
        <v>20.4</v>
      </c>
      <c r="K59" s="15">
        <v>6.3</v>
      </c>
      <c r="L59" s="15">
        <v>0</v>
      </c>
      <c r="M59" s="15">
        <v>5.1</v>
      </c>
    </row>
    <row r="60" spans="1:13" s="8" customFormat="1" ht="14.25">
      <c r="A60" s="3">
        <v>41209</v>
      </c>
      <c r="B60" s="6">
        <v>15.6</v>
      </c>
      <c r="C60" s="6">
        <v>25.4</v>
      </c>
      <c r="D60" s="6">
        <v>9.4</v>
      </c>
      <c r="E60" s="6"/>
      <c r="F60" s="6">
        <v>8.3</v>
      </c>
      <c r="G60" s="6"/>
      <c r="H60" s="14">
        <v>20131028</v>
      </c>
      <c r="I60" s="15">
        <v>15.8</v>
      </c>
      <c r="J60" s="15">
        <v>24.1</v>
      </c>
      <c r="K60" s="15">
        <v>9.3</v>
      </c>
      <c r="L60" s="15">
        <v>0</v>
      </c>
      <c r="M60" s="15">
        <v>5</v>
      </c>
    </row>
    <row r="61" spans="1:13" s="8" customFormat="1" ht="14.25">
      <c r="A61" s="3">
        <v>41210</v>
      </c>
      <c r="B61" s="6">
        <v>15.6</v>
      </c>
      <c r="C61" s="6">
        <v>20.3</v>
      </c>
      <c r="D61" s="6">
        <v>10.1</v>
      </c>
      <c r="E61" s="6"/>
      <c r="F61" s="6">
        <v>2.3</v>
      </c>
      <c r="G61" s="6"/>
      <c r="H61" s="14">
        <v>20131029</v>
      </c>
      <c r="I61" s="15">
        <v>14.6</v>
      </c>
      <c r="J61" s="15">
        <v>17.5</v>
      </c>
      <c r="K61" s="15">
        <v>11.4</v>
      </c>
      <c r="L61" s="15">
        <v>0</v>
      </c>
      <c r="M61" s="15">
        <v>0</v>
      </c>
    </row>
    <row r="62" spans="1:13" s="8" customFormat="1" ht="14.25">
      <c r="A62" s="3">
        <v>41211</v>
      </c>
      <c r="B62" s="6">
        <v>14.5</v>
      </c>
      <c r="C62" s="6">
        <v>17.1</v>
      </c>
      <c r="D62" s="6">
        <v>12.8</v>
      </c>
      <c r="E62" s="6">
        <v>2.7</v>
      </c>
      <c r="F62" s="6">
        <v>0</v>
      </c>
      <c r="G62" s="6"/>
      <c r="H62" s="14">
        <v>20131030</v>
      </c>
      <c r="I62" s="15">
        <v>11.9</v>
      </c>
      <c r="J62" s="15">
        <v>14.4</v>
      </c>
      <c r="K62" s="15">
        <v>11</v>
      </c>
      <c r="L62" s="15">
        <v>12.100000000000001</v>
      </c>
      <c r="M62" s="15">
        <v>0</v>
      </c>
    </row>
    <row r="63" spans="1:13" ht="14.25">
      <c r="A63" s="3">
        <v>41212</v>
      </c>
      <c r="B63" s="6">
        <v>13.3</v>
      </c>
      <c r="C63" s="6">
        <v>17.3</v>
      </c>
      <c r="D63" s="6">
        <v>9.9</v>
      </c>
      <c r="F63" s="6">
        <v>8.8</v>
      </c>
      <c r="G63" s="6"/>
      <c r="H63" s="14">
        <v>20131031</v>
      </c>
      <c r="I63" s="15">
        <v>10.8</v>
      </c>
      <c r="J63" s="15">
        <v>12</v>
      </c>
      <c r="K63" s="15">
        <v>9.5</v>
      </c>
      <c r="L63" s="15">
        <v>11.5</v>
      </c>
      <c r="M63" s="15">
        <v>0</v>
      </c>
    </row>
    <row r="64" spans="1:13" ht="14.25">
      <c r="A64" s="3">
        <v>41213</v>
      </c>
      <c r="B64" s="6">
        <v>13</v>
      </c>
      <c r="C64" s="6">
        <v>17.9</v>
      </c>
      <c r="D64" s="6">
        <v>9.1</v>
      </c>
      <c r="F64" s="6">
        <v>9.3</v>
      </c>
      <c r="G64" s="6"/>
      <c r="H64" s="14">
        <v>20131101</v>
      </c>
      <c r="I64" s="15">
        <v>11.6</v>
      </c>
      <c r="J64" s="15">
        <v>12.1</v>
      </c>
      <c r="K64" s="15">
        <v>11.1</v>
      </c>
      <c r="L64" s="15">
        <v>2.5999999999999996</v>
      </c>
      <c r="M64" s="15">
        <v>0</v>
      </c>
    </row>
    <row r="65" spans="2:13" ht="14.25">
      <c r="B65" s="6">
        <f>SUM(B34:B64)</f>
        <v>537.2</v>
      </c>
      <c r="C65" s="6">
        <f>SUM(C34:C64)</f>
        <v>716.3</v>
      </c>
      <c r="D65" s="6">
        <f>SUM(D34:D64)</f>
        <v>391.29999999999995</v>
      </c>
      <c r="E65" s="6">
        <f>SUM(E34:E64)</f>
        <v>18.2</v>
      </c>
      <c r="F65" s="6">
        <f>SUM(F34:F64)</f>
        <v>169.60000000000005</v>
      </c>
      <c r="G65" s="6"/>
      <c r="H65" s="14">
        <v>20131102</v>
      </c>
      <c r="I65" s="15">
        <v>12.9</v>
      </c>
      <c r="J65" s="15">
        <v>19</v>
      </c>
      <c r="K65" s="15">
        <v>9</v>
      </c>
      <c r="L65" s="15">
        <v>0</v>
      </c>
      <c r="M65" s="15">
        <v>5.2</v>
      </c>
    </row>
    <row r="66" spans="1:13" ht="14.25">
      <c r="A66" s="3">
        <v>41214</v>
      </c>
      <c r="B66" s="6">
        <v>12.2</v>
      </c>
      <c r="C66" s="6">
        <v>20</v>
      </c>
      <c r="D66" s="6">
        <v>4.9</v>
      </c>
      <c r="F66" s="6">
        <v>8.4</v>
      </c>
      <c r="G66" s="6"/>
      <c r="H66" s="14">
        <v>20131103</v>
      </c>
      <c r="I66" s="15">
        <v>13.9</v>
      </c>
      <c r="J66" s="15">
        <v>19.9</v>
      </c>
      <c r="K66" s="15">
        <v>9</v>
      </c>
      <c r="L66" s="15">
        <v>0</v>
      </c>
      <c r="M66" s="15">
        <v>8.7</v>
      </c>
    </row>
    <row r="67" spans="1:13" ht="14.25">
      <c r="A67" s="3">
        <v>41215</v>
      </c>
      <c r="B67" s="6">
        <v>14</v>
      </c>
      <c r="C67" s="6">
        <v>20.3</v>
      </c>
      <c r="D67" s="6">
        <v>9.2</v>
      </c>
      <c r="F67" s="6">
        <v>7.7</v>
      </c>
      <c r="G67" s="6"/>
      <c r="H67" s="14">
        <v>20131104</v>
      </c>
      <c r="I67" s="15">
        <v>12.1</v>
      </c>
      <c r="J67" s="15">
        <v>19</v>
      </c>
      <c r="K67" s="15">
        <v>6.2</v>
      </c>
      <c r="L67" s="15">
        <v>0</v>
      </c>
      <c r="M67" s="15">
        <v>8.1</v>
      </c>
    </row>
    <row r="68" spans="1:13" ht="14.25">
      <c r="A68" s="3">
        <v>41216</v>
      </c>
      <c r="B68" s="6">
        <v>10.1</v>
      </c>
      <c r="C68" s="6">
        <v>14.5</v>
      </c>
      <c r="D68" s="6">
        <v>8.7</v>
      </c>
      <c r="E68" s="6">
        <v>4.7</v>
      </c>
      <c r="F68" s="6">
        <v>1.8</v>
      </c>
      <c r="G68" s="6"/>
      <c r="H68" s="14">
        <v>20131105</v>
      </c>
      <c r="I68" s="15">
        <v>12.9</v>
      </c>
      <c r="J68" s="15">
        <v>17.7</v>
      </c>
      <c r="K68" s="15">
        <v>8.8</v>
      </c>
      <c r="L68" s="15">
        <v>0.1</v>
      </c>
      <c r="M68" s="15">
        <v>0</v>
      </c>
    </row>
    <row r="69" spans="1:13" ht="14.25">
      <c r="A69" s="3">
        <v>41217</v>
      </c>
      <c r="B69" s="6">
        <v>8.1</v>
      </c>
      <c r="C69" s="6">
        <v>11.5</v>
      </c>
      <c r="D69" s="6">
        <v>5.3</v>
      </c>
      <c r="F69" s="6">
        <v>9.1</v>
      </c>
      <c r="G69" s="6"/>
      <c r="H69" s="14">
        <v>20131106</v>
      </c>
      <c r="I69" s="15">
        <v>14.3</v>
      </c>
      <c r="J69" s="15">
        <v>23.4</v>
      </c>
      <c r="K69" s="15">
        <v>5.5</v>
      </c>
      <c r="L69" s="15">
        <v>0</v>
      </c>
      <c r="M69" s="15">
        <v>8.8</v>
      </c>
    </row>
    <row r="70" spans="1:13" ht="14.25">
      <c r="A70" s="3">
        <v>41218</v>
      </c>
      <c r="B70" s="6">
        <v>8.2</v>
      </c>
      <c r="C70" s="6">
        <v>13.6</v>
      </c>
      <c r="D70" s="6">
        <v>5.6</v>
      </c>
      <c r="F70" s="6">
        <v>8.3</v>
      </c>
      <c r="G70" s="6"/>
      <c r="H70" s="14">
        <v>20131107</v>
      </c>
      <c r="I70" s="15">
        <v>12.3</v>
      </c>
      <c r="J70" s="15">
        <v>19.3</v>
      </c>
      <c r="K70" s="15">
        <v>4.8</v>
      </c>
      <c r="L70" s="15">
        <v>0</v>
      </c>
      <c r="M70" s="15">
        <v>7.6</v>
      </c>
    </row>
    <row r="71" spans="1:13" ht="14.25">
      <c r="A71" s="3">
        <v>41219</v>
      </c>
      <c r="B71" s="6">
        <v>8.7</v>
      </c>
      <c r="C71" s="6">
        <v>17.8</v>
      </c>
      <c r="D71" s="6">
        <v>1</v>
      </c>
      <c r="F71" s="6">
        <v>8.5</v>
      </c>
      <c r="G71" s="6"/>
      <c r="H71" s="14">
        <v>20131108</v>
      </c>
      <c r="I71" s="15">
        <v>11.9</v>
      </c>
      <c r="J71" s="15">
        <v>14.9</v>
      </c>
      <c r="K71" s="15">
        <v>11.1</v>
      </c>
      <c r="L71" s="15">
        <v>3.4</v>
      </c>
      <c r="M71" s="15">
        <v>0</v>
      </c>
    </row>
    <row r="72" spans="1:13" ht="14.25">
      <c r="A72" s="3">
        <v>41220</v>
      </c>
      <c r="B72" s="6">
        <v>11.4</v>
      </c>
      <c r="C72" s="6">
        <v>16.3</v>
      </c>
      <c r="D72" s="6">
        <v>4.3</v>
      </c>
      <c r="E72" s="6">
        <v>0</v>
      </c>
      <c r="F72" s="6">
        <v>0</v>
      </c>
      <c r="G72" s="6"/>
      <c r="H72" s="14">
        <v>20131109</v>
      </c>
      <c r="I72" s="15">
        <v>11.5</v>
      </c>
      <c r="J72" s="15">
        <v>12.6</v>
      </c>
      <c r="K72" s="15">
        <v>10</v>
      </c>
      <c r="L72" s="15">
        <v>5.5</v>
      </c>
      <c r="M72" s="15">
        <v>0</v>
      </c>
    </row>
    <row r="73" spans="1:13" ht="14.25">
      <c r="A73" s="3">
        <v>41221</v>
      </c>
      <c r="B73" s="6">
        <v>10.7</v>
      </c>
      <c r="C73" s="6">
        <v>13.8</v>
      </c>
      <c r="D73" s="6">
        <v>7.8</v>
      </c>
      <c r="E73" s="6">
        <v>0.1</v>
      </c>
      <c r="F73" s="6">
        <v>0</v>
      </c>
      <c r="G73" s="6"/>
      <c r="H73" s="14">
        <v>20131110</v>
      </c>
      <c r="I73" s="15">
        <v>10.5</v>
      </c>
      <c r="J73" s="15">
        <v>12.1</v>
      </c>
      <c r="K73" s="15">
        <v>9</v>
      </c>
      <c r="L73" s="15">
        <v>2.2</v>
      </c>
      <c r="M73" s="15">
        <v>1.2</v>
      </c>
    </row>
    <row r="74" spans="1:13" ht="14.25">
      <c r="A74" s="3">
        <v>41222</v>
      </c>
      <c r="B74" s="6">
        <v>10.5</v>
      </c>
      <c r="C74" s="6">
        <v>11.9</v>
      </c>
      <c r="D74" s="6">
        <v>8.6</v>
      </c>
      <c r="E74" s="6">
        <v>0</v>
      </c>
      <c r="F74" s="6">
        <v>0</v>
      </c>
      <c r="G74" s="6"/>
      <c r="H74" s="14">
        <v>20131111</v>
      </c>
      <c r="I74" s="15">
        <v>9.8</v>
      </c>
      <c r="J74" s="15">
        <v>14</v>
      </c>
      <c r="K74" s="15">
        <v>7.2</v>
      </c>
      <c r="L74" s="15">
        <v>0</v>
      </c>
      <c r="M74" s="15">
        <v>8</v>
      </c>
    </row>
    <row r="75" spans="1:13" ht="14.25">
      <c r="A75" s="3">
        <v>41223</v>
      </c>
      <c r="B75" s="6">
        <v>9.8</v>
      </c>
      <c r="C75" s="6">
        <v>12.8</v>
      </c>
      <c r="D75" s="6">
        <v>8.5</v>
      </c>
      <c r="E75" s="6">
        <v>1.2</v>
      </c>
      <c r="F75" s="6">
        <v>1.6</v>
      </c>
      <c r="G75" s="6"/>
      <c r="H75" s="14">
        <v>20131112</v>
      </c>
      <c r="I75" s="15">
        <v>7.9</v>
      </c>
      <c r="J75" s="15">
        <v>15.6</v>
      </c>
      <c r="K75" s="15">
        <v>3.5</v>
      </c>
      <c r="L75" s="15">
        <v>0</v>
      </c>
      <c r="M75" s="15">
        <v>5.4</v>
      </c>
    </row>
    <row r="76" spans="1:13" ht="14.25">
      <c r="A76" s="3">
        <v>41224</v>
      </c>
      <c r="B76" s="6">
        <v>8.3</v>
      </c>
      <c r="C76" s="6">
        <v>13.3</v>
      </c>
      <c r="D76" s="6">
        <v>3</v>
      </c>
      <c r="F76" s="6">
        <v>9.3</v>
      </c>
      <c r="G76" s="6"/>
      <c r="H76" s="14">
        <v>20131113</v>
      </c>
      <c r="I76" s="15">
        <v>8.7</v>
      </c>
      <c r="J76" s="15">
        <v>14.6</v>
      </c>
      <c r="K76" s="15">
        <v>2.9</v>
      </c>
      <c r="L76" s="15">
        <v>0</v>
      </c>
      <c r="M76" s="15">
        <v>0</v>
      </c>
    </row>
    <row r="77" spans="1:13" ht="14.25">
      <c r="A77" s="3">
        <v>41225</v>
      </c>
      <c r="B77" s="6">
        <v>7.2</v>
      </c>
      <c r="C77" s="6">
        <v>16.1</v>
      </c>
      <c r="D77" s="6">
        <v>0.8</v>
      </c>
      <c r="F77" s="6">
        <v>6.4</v>
      </c>
      <c r="G77" s="6"/>
      <c r="H77" s="14">
        <v>20131114</v>
      </c>
      <c r="I77" s="15">
        <v>13</v>
      </c>
      <c r="J77" s="15">
        <v>17</v>
      </c>
      <c r="K77" s="15">
        <v>10</v>
      </c>
      <c r="L77" s="15">
        <v>0</v>
      </c>
      <c r="M77" s="15">
        <v>8.4</v>
      </c>
    </row>
    <row r="78" spans="1:13" ht="14.25">
      <c r="A78" s="3">
        <v>41226</v>
      </c>
      <c r="B78" s="6">
        <v>8.8</v>
      </c>
      <c r="C78" s="6">
        <v>17</v>
      </c>
      <c r="D78" s="6">
        <v>2.9</v>
      </c>
      <c r="F78" s="6">
        <v>8.7</v>
      </c>
      <c r="G78" s="6"/>
      <c r="H78" s="14">
        <v>20131115</v>
      </c>
      <c r="I78" s="15">
        <v>12.7</v>
      </c>
      <c r="J78" s="15">
        <v>19</v>
      </c>
      <c r="K78" s="15">
        <v>8</v>
      </c>
      <c r="L78" s="15">
        <v>0</v>
      </c>
      <c r="M78" s="15">
        <v>7.6</v>
      </c>
    </row>
    <row r="79" spans="1:13" ht="14.25">
      <c r="A79" s="3">
        <v>41227</v>
      </c>
      <c r="B79" s="6">
        <v>7.7</v>
      </c>
      <c r="C79" s="6">
        <v>12</v>
      </c>
      <c r="D79" s="6">
        <v>1.4</v>
      </c>
      <c r="F79" s="6">
        <v>7.4</v>
      </c>
      <c r="G79" s="6"/>
      <c r="H79" s="14">
        <v>20131116</v>
      </c>
      <c r="I79" s="15">
        <v>12.1</v>
      </c>
      <c r="J79" s="15">
        <v>17.1</v>
      </c>
      <c r="K79" s="15">
        <v>4.2</v>
      </c>
      <c r="L79" s="15">
        <v>0</v>
      </c>
      <c r="M79" s="15">
        <v>8.2</v>
      </c>
    </row>
    <row r="80" spans="1:13" ht="14.25">
      <c r="A80" s="3">
        <v>41228</v>
      </c>
      <c r="B80" s="6" t="s">
        <v>5</v>
      </c>
      <c r="C80" s="6">
        <v>11</v>
      </c>
      <c r="D80" s="6">
        <v>3.9</v>
      </c>
      <c r="E80" s="6">
        <v>0</v>
      </c>
      <c r="F80" s="6">
        <v>0</v>
      </c>
      <c r="G80" s="6"/>
      <c r="H80" s="14">
        <v>20131117</v>
      </c>
      <c r="I80" s="15">
        <v>9.9</v>
      </c>
      <c r="J80" s="15">
        <v>16.3</v>
      </c>
      <c r="K80" s="15">
        <v>2.4</v>
      </c>
      <c r="L80" s="15">
        <v>0</v>
      </c>
      <c r="M80" s="15">
        <v>8.9</v>
      </c>
    </row>
    <row r="81" spans="1:13" ht="14.25">
      <c r="A81" s="3">
        <v>41229</v>
      </c>
      <c r="B81" s="6">
        <v>10.2</v>
      </c>
      <c r="C81" s="6">
        <v>14.2</v>
      </c>
      <c r="D81" s="6">
        <v>7.3</v>
      </c>
      <c r="E81" s="6">
        <v>0.2</v>
      </c>
      <c r="F81" s="6">
        <v>7.9</v>
      </c>
      <c r="G81" s="6"/>
      <c r="H81" s="14">
        <v>20131118</v>
      </c>
      <c r="I81" s="15">
        <v>8.2</v>
      </c>
      <c r="J81" s="15">
        <v>16.6</v>
      </c>
      <c r="K81" s="15">
        <v>1.2</v>
      </c>
      <c r="L81" s="15">
        <v>0</v>
      </c>
      <c r="M81" s="15">
        <v>8.5</v>
      </c>
    </row>
    <row r="82" spans="1:13" ht="14.25">
      <c r="A82" s="3">
        <v>41230</v>
      </c>
      <c r="B82" s="6">
        <v>8.5</v>
      </c>
      <c r="C82" s="6">
        <v>16</v>
      </c>
      <c r="D82" s="6">
        <v>1</v>
      </c>
      <c r="F82" s="6">
        <v>7.9</v>
      </c>
      <c r="G82" s="6"/>
      <c r="H82" s="14">
        <v>20131119</v>
      </c>
      <c r="I82" s="15">
        <v>6.7</v>
      </c>
      <c r="J82" s="15">
        <v>14.2</v>
      </c>
      <c r="K82" s="15">
        <v>0.7</v>
      </c>
      <c r="L82" s="15">
        <v>0</v>
      </c>
      <c r="M82" s="15">
        <v>7.7</v>
      </c>
    </row>
    <row r="83" spans="1:13" ht="14.25">
      <c r="A83" s="3">
        <v>41231</v>
      </c>
      <c r="B83" s="6">
        <v>9.6</v>
      </c>
      <c r="C83" s="6">
        <v>18.7</v>
      </c>
      <c r="D83" s="6">
        <v>3.6</v>
      </c>
      <c r="F83" s="6">
        <v>6.9</v>
      </c>
      <c r="G83" s="6"/>
      <c r="H83" s="14">
        <v>20131120</v>
      </c>
      <c r="I83" s="15">
        <v>6.3</v>
      </c>
      <c r="J83" s="15">
        <v>12.4</v>
      </c>
      <c r="K83" s="15">
        <v>0.8</v>
      </c>
      <c r="L83" s="15">
        <v>0</v>
      </c>
      <c r="M83" s="15">
        <v>7.1</v>
      </c>
    </row>
    <row r="84" spans="1:13" ht="14.25">
      <c r="A84" s="3">
        <v>41232</v>
      </c>
      <c r="B84" s="6">
        <v>9.3</v>
      </c>
      <c r="C84" s="6">
        <v>13.6</v>
      </c>
      <c r="D84" s="6">
        <v>6.6</v>
      </c>
      <c r="F84" s="6">
        <v>7.2</v>
      </c>
      <c r="G84" s="6"/>
      <c r="H84" s="14">
        <v>20131121</v>
      </c>
      <c r="I84" s="15">
        <v>5.6</v>
      </c>
      <c r="J84" s="15">
        <v>10.7</v>
      </c>
      <c r="K84" s="15">
        <v>1.5</v>
      </c>
      <c r="L84" s="15">
        <v>0</v>
      </c>
      <c r="M84" s="15">
        <v>5.3</v>
      </c>
    </row>
    <row r="85" spans="1:13" ht="14.25">
      <c r="A85" s="3">
        <v>41233</v>
      </c>
      <c r="B85" s="6">
        <v>9.2</v>
      </c>
      <c r="C85" s="6">
        <v>12.6</v>
      </c>
      <c r="D85" s="6">
        <v>4.6</v>
      </c>
      <c r="F85" s="6">
        <v>0</v>
      </c>
      <c r="G85" s="6"/>
      <c r="H85" s="14">
        <v>20131122</v>
      </c>
      <c r="I85" s="15">
        <v>6.5</v>
      </c>
      <c r="J85" s="15">
        <v>12.2</v>
      </c>
      <c r="K85" s="15">
        <v>0.7</v>
      </c>
      <c r="L85" s="15">
        <v>0</v>
      </c>
      <c r="M85" s="15">
        <v>1.6</v>
      </c>
    </row>
    <row r="86" spans="1:13" ht="14.25">
      <c r="A86" s="3">
        <v>41234</v>
      </c>
      <c r="B86" s="6">
        <v>9.1</v>
      </c>
      <c r="C86" s="6">
        <v>14.8</v>
      </c>
      <c r="D86" s="6">
        <v>6.5</v>
      </c>
      <c r="F86" s="6">
        <v>5.7</v>
      </c>
      <c r="G86" s="6"/>
      <c r="H86" s="14">
        <v>20131123</v>
      </c>
      <c r="I86" s="15">
        <v>8.5</v>
      </c>
      <c r="J86" s="15">
        <v>10</v>
      </c>
      <c r="K86" s="15">
        <v>7.4</v>
      </c>
      <c r="L86" s="15">
        <v>9.899999999999999</v>
      </c>
      <c r="M86" s="15">
        <v>0</v>
      </c>
    </row>
    <row r="87" spans="1:13" ht="14.25">
      <c r="A87" s="3">
        <v>41235</v>
      </c>
      <c r="B87" s="6">
        <v>9.4</v>
      </c>
      <c r="C87" s="6">
        <v>13.6</v>
      </c>
      <c r="D87" s="6">
        <v>5.7</v>
      </c>
      <c r="F87" s="6">
        <v>0</v>
      </c>
      <c r="G87" s="6"/>
      <c r="H87" s="14">
        <v>20131124</v>
      </c>
      <c r="I87" s="15">
        <v>9.2</v>
      </c>
      <c r="J87" s="15">
        <v>12.3</v>
      </c>
      <c r="K87" s="15">
        <v>7</v>
      </c>
      <c r="L87" s="15">
        <v>8.6</v>
      </c>
      <c r="M87" s="15">
        <v>6</v>
      </c>
    </row>
    <row r="88" spans="1:13" ht="14.25">
      <c r="A88" s="3">
        <v>41236</v>
      </c>
      <c r="B88" s="6">
        <v>6.2</v>
      </c>
      <c r="C88" s="6">
        <v>9</v>
      </c>
      <c r="D88" s="6">
        <v>3.9</v>
      </c>
      <c r="F88" s="6">
        <v>1.4</v>
      </c>
      <c r="G88" s="6"/>
      <c r="H88" s="14">
        <v>20131125</v>
      </c>
      <c r="I88" s="15">
        <v>7.6</v>
      </c>
      <c r="J88" s="15">
        <v>13.1</v>
      </c>
      <c r="K88" s="15">
        <v>2.7</v>
      </c>
      <c r="L88" s="15">
        <v>0</v>
      </c>
      <c r="M88" s="15">
        <v>8.7</v>
      </c>
    </row>
    <row r="89" spans="1:13" ht="14.25">
      <c r="A89" s="3">
        <v>41237</v>
      </c>
      <c r="B89" s="6">
        <v>4.6</v>
      </c>
      <c r="C89" s="6">
        <v>11.8</v>
      </c>
      <c r="D89" s="6">
        <v>-1.6</v>
      </c>
      <c r="F89" s="6">
        <v>4.8</v>
      </c>
      <c r="G89" s="6"/>
      <c r="H89" s="14">
        <v>20131126</v>
      </c>
      <c r="I89" s="15">
        <v>6.9</v>
      </c>
      <c r="J89" s="15">
        <v>15.1</v>
      </c>
      <c r="K89" s="15">
        <v>-0.1</v>
      </c>
      <c r="L89" s="15">
        <v>0</v>
      </c>
      <c r="M89" s="15">
        <v>6.9</v>
      </c>
    </row>
    <row r="90" spans="1:13" ht="14.25">
      <c r="A90" s="3">
        <v>41238</v>
      </c>
      <c r="B90" s="6">
        <v>8</v>
      </c>
      <c r="C90" s="6">
        <v>10.8</v>
      </c>
      <c r="D90" s="6">
        <v>5.5</v>
      </c>
      <c r="E90" s="6">
        <v>4.8</v>
      </c>
      <c r="F90" s="6">
        <v>0</v>
      </c>
      <c r="G90" s="6"/>
      <c r="H90" s="14">
        <v>20131127</v>
      </c>
      <c r="I90" s="15">
        <v>5.8</v>
      </c>
      <c r="J90" s="15">
        <v>11.4</v>
      </c>
      <c r="K90" s="15">
        <v>1.8</v>
      </c>
      <c r="L90" s="15">
        <v>0</v>
      </c>
      <c r="M90" s="15">
        <v>9</v>
      </c>
    </row>
    <row r="91" spans="1:13" ht="14.25">
      <c r="A91" s="3">
        <v>41239</v>
      </c>
      <c r="B91" s="6">
        <v>7.1</v>
      </c>
      <c r="C91" s="6">
        <v>11.3</v>
      </c>
      <c r="D91" s="6">
        <v>3.6</v>
      </c>
      <c r="F91" s="6">
        <v>8.7</v>
      </c>
      <c r="G91" s="6"/>
      <c r="H91" s="14">
        <v>20131128</v>
      </c>
      <c r="I91" s="15">
        <v>4.5</v>
      </c>
      <c r="J91" s="15">
        <v>8.4</v>
      </c>
      <c r="K91" s="15">
        <v>1</v>
      </c>
      <c r="L91" s="15">
        <v>0</v>
      </c>
      <c r="M91" s="15">
        <v>8.9</v>
      </c>
    </row>
    <row r="92" spans="1:13" ht="14.25">
      <c r="A92" s="3">
        <v>41240</v>
      </c>
      <c r="B92" s="6">
        <v>7.1</v>
      </c>
      <c r="C92" s="6">
        <v>15.1</v>
      </c>
      <c r="D92" s="6">
        <v>-0.9</v>
      </c>
      <c r="F92" s="6">
        <v>7.7</v>
      </c>
      <c r="G92" s="6"/>
      <c r="H92" s="14">
        <v>20131129</v>
      </c>
      <c r="I92" s="15">
        <v>8.5</v>
      </c>
      <c r="J92" s="15">
        <v>14.9</v>
      </c>
      <c r="K92" s="15">
        <v>4.5</v>
      </c>
      <c r="L92" s="15">
        <v>0</v>
      </c>
      <c r="M92" s="15">
        <v>8.4</v>
      </c>
    </row>
    <row r="93" spans="1:13" ht="14.25">
      <c r="A93" s="3">
        <v>41241</v>
      </c>
      <c r="B93" s="6">
        <v>8.7</v>
      </c>
      <c r="C93" s="6">
        <v>12.3</v>
      </c>
      <c r="D93" s="6">
        <v>6</v>
      </c>
      <c r="F93" s="6">
        <v>4.9</v>
      </c>
      <c r="G93" s="6"/>
      <c r="H93" s="14">
        <v>20131130</v>
      </c>
      <c r="I93" s="15">
        <v>7.5</v>
      </c>
      <c r="J93" s="15">
        <v>14.7</v>
      </c>
      <c r="K93" s="15">
        <v>2.4</v>
      </c>
      <c r="L93" s="15">
        <v>0</v>
      </c>
      <c r="M93" s="15">
        <v>8.7</v>
      </c>
    </row>
    <row r="94" spans="1:13" ht="14.25">
      <c r="A94" s="3">
        <v>41242</v>
      </c>
      <c r="B94" s="6">
        <v>3.3</v>
      </c>
      <c r="C94" s="6">
        <v>8.9</v>
      </c>
      <c r="D94" s="6">
        <v>-1.2</v>
      </c>
      <c r="F94" s="6">
        <v>0</v>
      </c>
      <c r="G94" s="6"/>
      <c r="H94" s="14">
        <v>20131201</v>
      </c>
      <c r="I94" s="15">
        <v>5.8</v>
      </c>
      <c r="J94" s="15">
        <v>15.5</v>
      </c>
      <c r="K94" s="15">
        <v>-1.1</v>
      </c>
      <c r="L94" s="15">
        <v>0</v>
      </c>
      <c r="M94" s="15">
        <v>8.4</v>
      </c>
    </row>
    <row r="95" spans="1:13" ht="14.25">
      <c r="A95" s="3">
        <v>41243</v>
      </c>
      <c r="B95" s="6">
        <v>3.1</v>
      </c>
      <c r="C95" s="6">
        <v>6.6</v>
      </c>
      <c r="D95" s="6">
        <v>-1.5</v>
      </c>
      <c r="F95" s="6">
        <v>4.5</v>
      </c>
      <c r="G95" s="6"/>
      <c r="H95" s="14">
        <v>20131202</v>
      </c>
      <c r="I95" s="15">
        <v>6.8</v>
      </c>
      <c r="J95" s="15">
        <v>17.3</v>
      </c>
      <c r="K95" s="15">
        <v>-0.4</v>
      </c>
      <c r="L95" s="15">
        <v>0</v>
      </c>
      <c r="M95" s="15">
        <v>8.3</v>
      </c>
    </row>
    <row r="96" spans="2:13" ht="14.25">
      <c r="B96" s="6">
        <f>SUM(B66:B95)</f>
        <v>249.09999999999994</v>
      </c>
      <c r="G96" s="6"/>
      <c r="H96" s="14">
        <v>20131203</v>
      </c>
      <c r="I96" s="15">
        <v>8.4</v>
      </c>
      <c r="J96" s="15">
        <v>15</v>
      </c>
      <c r="K96" s="15">
        <v>4.2</v>
      </c>
      <c r="L96" s="15">
        <v>0</v>
      </c>
      <c r="M96" s="15">
        <v>5.4</v>
      </c>
    </row>
    <row r="97" spans="1:13" ht="14.25">
      <c r="A97" s="3">
        <v>41244</v>
      </c>
      <c r="B97" s="6">
        <v>0.6</v>
      </c>
      <c r="C97" s="6">
        <v>2.6</v>
      </c>
      <c r="D97" s="6">
        <v>-0.3</v>
      </c>
      <c r="E97" s="6">
        <v>0</v>
      </c>
      <c r="F97" s="6">
        <v>0</v>
      </c>
      <c r="G97" s="6"/>
      <c r="H97" s="14">
        <v>20131204</v>
      </c>
      <c r="I97" s="15">
        <v>8</v>
      </c>
      <c r="J97" s="15">
        <v>17.4</v>
      </c>
      <c r="K97" s="15">
        <v>-0.2</v>
      </c>
      <c r="L97" s="15">
        <v>0</v>
      </c>
      <c r="M97" s="15">
        <v>7.2</v>
      </c>
    </row>
    <row r="98" spans="1:13" ht="14.25">
      <c r="A98" s="3">
        <v>41245</v>
      </c>
      <c r="B98" s="6">
        <v>1.5</v>
      </c>
      <c r="C98" s="6">
        <v>4.5</v>
      </c>
      <c r="D98" s="6">
        <v>-1.8</v>
      </c>
      <c r="F98" s="6">
        <v>0</v>
      </c>
      <c r="G98" s="6"/>
      <c r="H98" s="14">
        <v>20131205</v>
      </c>
      <c r="I98" s="15">
        <v>9.8</v>
      </c>
      <c r="J98" s="15">
        <v>13.6</v>
      </c>
      <c r="K98" s="15">
        <v>6.5</v>
      </c>
      <c r="L98" s="15">
        <v>0</v>
      </c>
      <c r="M98" s="15">
        <v>6.5</v>
      </c>
    </row>
    <row r="99" spans="1:13" ht="14.25">
      <c r="A99" s="3">
        <v>41246</v>
      </c>
      <c r="B99" s="6">
        <v>6</v>
      </c>
      <c r="C99" s="6">
        <v>9.7</v>
      </c>
      <c r="D99" s="6">
        <v>0.7</v>
      </c>
      <c r="F99" s="6">
        <v>7.5</v>
      </c>
      <c r="G99" s="6"/>
      <c r="H99" s="14">
        <v>20131206</v>
      </c>
      <c r="I99" s="15">
        <v>6.5</v>
      </c>
      <c r="J99" s="15">
        <v>15.5</v>
      </c>
      <c r="K99" s="15">
        <v>0</v>
      </c>
      <c r="L99" s="15">
        <v>0</v>
      </c>
      <c r="M99" s="15">
        <v>7.4</v>
      </c>
    </row>
    <row r="100" spans="1:13" ht="14.25">
      <c r="A100" s="3">
        <v>41247</v>
      </c>
      <c r="B100" s="6">
        <v>3.3</v>
      </c>
      <c r="C100" s="6">
        <v>12.1</v>
      </c>
      <c r="D100" s="6">
        <v>-2.5</v>
      </c>
      <c r="F100" s="6">
        <v>5.4</v>
      </c>
      <c r="G100" s="6"/>
      <c r="H100" s="14">
        <v>20131207</v>
      </c>
      <c r="I100" s="15">
        <v>5.2</v>
      </c>
      <c r="J100" s="15">
        <v>13.4</v>
      </c>
      <c r="K100" s="15">
        <v>0</v>
      </c>
      <c r="L100" s="15">
        <v>0</v>
      </c>
      <c r="M100" s="15">
        <v>7.2</v>
      </c>
    </row>
    <row r="101" spans="1:13" ht="14.25">
      <c r="A101" s="3">
        <v>41248</v>
      </c>
      <c r="B101" s="6">
        <v>5.8</v>
      </c>
      <c r="C101" s="6">
        <v>10</v>
      </c>
      <c r="D101" s="6">
        <v>1.6</v>
      </c>
      <c r="F101" s="6">
        <v>7.4</v>
      </c>
      <c r="G101" s="6"/>
      <c r="H101" s="14">
        <v>20131208</v>
      </c>
      <c r="I101" s="15">
        <v>4</v>
      </c>
      <c r="J101" s="15">
        <v>6.1</v>
      </c>
      <c r="K101" s="15">
        <v>1.6</v>
      </c>
      <c r="L101" s="15">
        <v>0</v>
      </c>
      <c r="M101" s="15">
        <v>0</v>
      </c>
    </row>
    <row r="102" spans="1:13" ht="14.25">
      <c r="A102" s="3">
        <v>41249</v>
      </c>
      <c r="B102" s="6">
        <v>2</v>
      </c>
      <c r="C102" s="6">
        <v>9.3</v>
      </c>
      <c r="D102" s="6">
        <v>-3.1</v>
      </c>
      <c r="F102" s="6">
        <v>5.9</v>
      </c>
      <c r="G102" s="6"/>
      <c r="H102" s="14">
        <v>20131209</v>
      </c>
      <c r="I102" s="15">
        <v>5.2</v>
      </c>
      <c r="J102" s="15">
        <v>10.2</v>
      </c>
      <c r="K102" s="15">
        <v>1.1</v>
      </c>
      <c r="L102" s="15">
        <v>0</v>
      </c>
      <c r="M102" s="15">
        <v>7.7</v>
      </c>
    </row>
    <row r="103" spans="1:13" ht="14.25">
      <c r="A103" s="3">
        <v>41250</v>
      </c>
      <c r="B103" s="6">
        <v>3.1</v>
      </c>
      <c r="C103" s="6">
        <v>10.2</v>
      </c>
      <c r="D103" s="6">
        <v>-2.2</v>
      </c>
      <c r="F103" s="6">
        <v>6.2</v>
      </c>
      <c r="G103" s="6"/>
      <c r="H103" s="14">
        <v>20131210</v>
      </c>
      <c r="I103" s="15">
        <v>5</v>
      </c>
      <c r="J103" s="15">
        <v>11.7</v>
      </c>
      <c r="K103" s="15">
        <v>-3</v>
      </c>
      <c r="L103" s="15">
        <v>0</v>
      </c>
      <c r="M103" s="15">
        <v>6</v>
      </c>
    </row>
    <row r="104" spans="1:13" ht="14.25">
      <c r="A104" s="3">
        <v>41251</v>
      </c>
      <c r="B104" s="6">
        <v>1.8</v>
      </c>
      <c r="C104" s="6">
        <v>6.5</v>
      </c>
      <c r="D104" s="6">
        <v>-1.7</v>
      </c>
      <c r="F104" s="6">
        <v>5.9</v>
      </c>
      <c r="G104" s="6"/>
      <c r="H104" s="14">
        <v>20131211</v>
      </c>
      <c r="I104" s="15">
        <v>6</v>
      </c>
      <c r="J104" s="15">
        <v>11.1</v>
      </c>
      <c r="K104" s="15">
        <v>0.4</v>
      </c>
      <c r="L104" s="15">
        <v>0</v>
      </c>
      <c r="M104" s="15">
        <v>8.4</v>
      </c>
    </row>
    <row r="105" spans="1:13" ht="14.25">
      <c r="A105" s="3">
        <v>41252</v>
      </c>
      <c r="B105" s="6">
        <v>-0.6</v>
      </c>
      <c r="C105" s="6">
        <v>5.9</v>
      </c>
      <c r="D105" s="6">
        <v>-5.7</v>
      </c>
      <c r="F105" s="6">
        <v>6.5</v>
      </c>
      <c r="G105" s="6"/>
      <c r="H105" s="14">
        <v>20131212</v>
      </c>
      <c r="I105" s="15">
        <v>5</v>
      </c>
      <c r="J105" s="15">
        <v>12.5</v>
      </c>
      <c r="K105" s="15">
        <v>0.8</v>
      </c>
      <c r="L105" s="15">
        <v>0</v>
      </c>
      <c r="M105" s="15">
        <v>8.4</v>
      </c>
    </row>
    <row r="106" spans="1:13" ht="14.25">
      <c r="A106" s="3">
        <v>41253</v>
      </c>
      <c r="B106" s="6">
        <v>0</v>
      </c>
      <c r="C106" s="6">
        <v>6.2</v>
      </c>
      <c r="D106" s="6">
        <v>-4.9</v>
      </c>
      <c r="F106" s="6">
        <v>3.1</v>
      </c>
      <c r="G106" s="6"/>
      <c r="H106" s="14">
        <v>20131213</v>
      </c>
      <c r="I106" s="15">
        <v>2</v>
      </c>
      <c r="J106" s="15">
        <v>8.6</v>
      </c>
      <c r="K106" s="15">
        <v>-3.9</v>
      </c>
      <c r="L106" s="15">
        <v>0</v>
      </c>
      <c r="M106" s="15">
        <v>6.8</v>
      </c>
    </row>
    <row r="107" spans="1:13" ht="14.25">
      <c r="A107" s="3">
        <v>41254</v>
      </c>
      <c r="B107" s="6">
        <v>-12</v>
      </c>
      <c r="C107" s="6">
        <v>2.5</v>
      </c>
      <c r="D107" s="6">
        <f>--4.5</f>
        <v>4.5</v>
      </c>
      <c r="F107" s="6">
        <v>2.2</v>
      </c>
      <c r="G107" s="6"/>
      <c r="H107" s="14">
        <v>20131214</v>
      </c>
      <c r="I107" s="15">
        <v>5.4</v>
      </c>
      <c r="J107" s="15">
        <v>13.3</v>
      </c>
      <c r="K107" s="15">
        <v>-1.7</v>
      </c>
      <c r="L107" s="15">
        <v>0</v>
      </c>
      <c r="M107" s="15">
        <v>7</v>
      </c>
    </row>
    <row r="108" spans="1:13" ht="14.25">
      <c r="A108" s="3">
        <v>41255</v>
      </c>
      <c r="B108" s="6">
        <v>-1.3</v>
      </c>
      <c r="C108" s="6">
        <v>2.4</v>
      </c>
      <c r="D108" s="6">
        <v>-5.9</v>
      </c>
      <c r="F108" s="6">
        <v>0</v>
      </c>
      <c r="G108" s="6"/>
      <c r="H108" s="14">
        <v>20131215</v>
      </c>
      <c r="I108" s="15">
        <v>4</v>
      </c>
      <c r="J108" s="15">
        <v>7.5</v>
      </c>
      <c r="K108" s="15">
        <v>0</v>
      </c>
      <c r="L108" s="15">
        <v>0</v>
      </c>
      <c r="M108" s="15">
        <v>0</v>
      </c>
    </row>
    <row r="109" spans="1:13" ht="14.25">
      <c r="A109" s="3">
        <v>41256</v>
      </c>
      <c r="B109" s="6">
        <v>0.6</v>
      </c>
      <c r="C109" s="6">
        <v>2.5</v>
      </c>
      <c r="D109" s="6">
        <v>-0.6</v>
      </c>
      <c r="E109" s="6">
        <v>6.8</v>
      </c>
      <c r="F109" s="6">
        <v>0</v>
      </c>
      <c r="G109" s="6"/>
      <c r="H109" s="14">
        <v>20131216</v>
      </c>
      <c r="I109" s="15">
        <v>2.3</v>
      </c>
      <c r="J109" s="15">
        <v>6.3</v>
      </c>
      <c r="K109" s="15">
        <v>-0.9</v>
      </c>
      <c r="L109" s="15">
        <v>0</v>
      </c>
      <c r="M109" s="15">
        <v>0</v>
      </c>
    </row>
    <row r="110" spans="1:13" ht="14.25">
      <c r="A110" s="3">
        <v>41257</v>
      </c>
      <c r="B110" s="6">
        <v>1.3</v>
      </c>
      <c r="C110" s="6">
        <v>5</v>
      </c>
      <c r="D110" s="6">
        <v>-0.6</v>
      </c>
      <c r="E110" s="6">
        <v>0</v>
      </c>
      <c r="F110" s="6">
        <v>0</v>
      </c>
      <c r="G110" s="6"/>
      <c r="H110" s="14">
        <v>20131217</v>
      </c>
      <c r="I110" s="15">
        <v>2</v>
      </c>
      <c r="J110" s="15">
        <v>5.1</v>
      </c>
      <c r="K110" s="15">
        <v>-1.2</v>
      </c>
      <c r="L110" s="15">
        <v>0</v>
      </c>
      <c r="M110" s="15">
        <v>0</v>
      </c>
    </row>
    <row r="111" spans="1:13" ht="14.25">
      <c r="A111" s="3">
        <v>41258</v>
      </c>
      <c r="B111" s="6">
        <v>0.6</v>
      </c>
      <c r="C111" s="6">
        <v>2.2</v>
      </c>
      <c r="D111" s="6">
        <v>-2.5</v>
      </c>
      <c r="E111" s="6">
        <v>0</v>
      </c>
      <c r="F111" s="6">
        <v>0</v>
      </c>
      <c r="G111" s="6"/>
      <c r="H111" s="14">
        <v>20131218</v>
      </c>
      <c r="I111" s="15">
        <v>1</v>
      </c>
      <c r="J111" s="15">
        <v>2.8</v>
      </c>
      <c r="K111" s="15">
        <v>-0.2</v>
      </c>
      <c r="L111" s="15">
        <v>0</v>
      </c>
      <c r="M111" s="15">
        <v>0</v>
      </c>
    </row>
    <row r="112" spans="1:13" ht="14.25">
      <c r="A112" s="3">
        <v>41259</v>
      </c>
      <c r="B112" s="6">
        <v>2.6</v>
      </c>
      <c r="C112" s="6">
        <v>3.3</v>
      </c>
      <c r="D112" s="6">
        <v>1.6</v>
      </c>
      <c r="E112" s="6">
        <v>0.2</v>
      </c>
      <c r="F112" s="6">
        <v>0</v>
      </c>
      <c r="G112" s="6"/>
      <c r="H112" s="14">
        <v>20131219</v>
      </c>
      <c r="I112" s="15">
        <v>1.1</v>
      </c>
      <c r="J112" s="15">
        <v>5.8</v>
      </c>
      <c r="K112" s="15">
        <v>-2.3</v>
      </c>
      <c r="L112" s="15">
        <v>0</v>
      </c>
      <c r="M112" s="15">
        <v>0</v>
      </c>
    </row>
    <row r="113" spans="1:13" ht="14.25">
      <c r="A113" s="3">
        <v>41260</v>
      </c>
      <c r="B113" s="6">
        <v>1.9</v>
      </c>
      <c r="C113" s="6">
        <v>3.2</v>
      </c>
      <c r="D113" s="6">
        <v>1.3</v>
      </c>
      <c r="F113" s="6">
        <v>0</v>
      </c>
      <c r="G113" s="6"/>
      <c r="H113" s="14">
        <v>20131220</v>
      </c>
      <c r="I113" s="15">
        <v>-2</v>
      </c>
      <c r="J113" s="15">
        <v>4</v>
      </c>
      <c r="K113" s="15">
        <v>-5.8</v>
      </c>
      <c r="L113" s="15">
        <v>0</v>
      </c>
      <c r="M113" s="15">
        <v>0</v>
      </c>
    </row>
    <row r="114" spans="1:13" ht="14.25">
      <c r="A114" s="3">
        <v>41261</v>
      </c>
      <c r="B114" s="6">
        <v>0.7</v>
      </c>
      <c r="C114" s="6">
        <v>3.3</v>
      </c>
      <c r="D114" s="6">
        <v>-0.6</v>
      </c>
      <c r="F114" s="6">
        <v>0</v>
      </c>
      <c r="G114" s="6"/>
      <c r="H114" s="14">
        <v>20131221</v>
      </c>
      <c r="I114" s="15">
        <v>-1.6</v>
      </c>
      <c r="J114" s="15">
        <v>2.6</v>
      </c>
      <c r="K114" s="15">
        <v>-5.5</v>
      </c>
      <c r="L114" s="15">
        <v>0</v>
      </c>
      <c r="M114" s="15">
        <v>3.4</v>
      </c>
    </row>
    <row r="115" spans="1:13" ht="14.25">
      <c r="A115" s="3">
        <v>41262</v>
      </c>
      <c r="B115" s="6">
        <v>0.3</v>
      </c>
      <c r="C115" s="6">
        <v>3</v>
      </c>
      <c r="D115" s="6">
        <v>-2</v>
      </c>
      <c r="F115" s="6">
        <v>0.1</v>
      </c>
      <c r="G115" s="6"/>
      <c r="H115" s="17">
        <v>20131222</v>
      </c>
      <c r="I115" s="15">
        <v>-1.5</v>
      </c>
      <c r="J115" s="15">
        <v>4.2</v>
      </c>
      <c r="K115" s="15">
        <v>-5</v>
      </c>
      <c r="L115" s="15">
        <v>0</v>
      </c>
      <c r="M115" s="15">
        <v>0</v>
      </c>
    </row>
    <row r="116" spans="1:13" ht="14.25">
      <c r="A116" s="3">
        <v>41263</v>
      </c>
      <c r="B116" s="6">
        <v>-0.6</v>
      </c>
      <c r="C116" s="6">
        <v>1.6</v>
      </c>
      <c r="D116" s="6">
        <v>-1.6</v>
      </c>
      <c r="E116" s="6">
        <v>1</v>
      </c>
      <c r="F116" s="6">
        <v>0</v>
      </c>
      <c r="G116" s="6"/>
      <c r="H116" s="17"/>
      <c r="I116" s="15"/>
      <c r="J116" s="15"/>
      <c r="K116" s="15"/>
      <c r="L116" s="15"/>
      <c r="M116" s="15"/>
    </row>
    <row r="117" spans="1:13" ht="14.25">
      <c r="A117" s="3">
        <v>41264</v>
      </c>
      <c r="B117" s="6">
        <v>-2.1</v>
      </c>
      <c r="C117" s="6">
        <v>0.2</v>
      </c>
      <c r="D117" s="6">
        <v>-4.5</v>
      </c>
      <c r="E117" s="6">
        <v>1.1</v>
      </c>
      <c r="F117" s="6">
        <v>0</v>
      </c>
      <c r="G117" s="6"/>
      <c r="H117" s="14">
        <v>20131223</v>
      </c>
      <c r="I117" s="15">
        <v>-1.6</v>
      </c>
      <c r="J117" s="15">
        <v>4.6</v>
      </c>
      <c r="K117" s="15">
        <v>-4.7</v>
      </c>
      <c r="L117" s="15">
        <v>0</v>
      </c>
      <c r="M117" s="15">
        <v>0</v>
      </c>
    </row>
    <row r="118" spans="1:13" ht="14.25">
      <c r="A118" s="3">
        <v>41265</v>
      </c>
      <c r="B118" s="6">
        <v>0.8</v>
      </c>
      <c r="C118" s="6">
        <v>4.3</v>
      </c>
      <c r="D118" s="6">
        <v>-2.2</v>
      </c>
      <c r="F118" s="6">
        <v>3.7</v>
      </c>
      <c r="G118" s="6"/>
      <c r="H118" s="14">
        <v>20131224</v>
      </c>
      <c r="I118" s="15">
        <v>-1.5</v>
      </c>
      <c r="J118" s="15">
        <v>4.1</v>
      </c>
      <c r="K118" s="15">
        <v>-5.6</v>
      </c>
      <c r="L118" s="15">
        <v>0</v>
      </c>
      <c r="M118" s="15">
        <v>0</v>
      </c>
    </row>
    <row r="119" spans="1:13" ht="14.25">
      <c r="A119" s="3">
        <v>41266</v>
      </c>
      <c r="B119" s="6">
        <v>-2.9</v>
      </c>
      <c r="C119" s="6">
        <v>2.1</v>
      </c>
      <c r="D119" s="6">
        <v>-5.5</v>
      </c>
      <c r="F119" s="6">
        <v>8.1</v>
      </c>
      <c r="H119" s="14">
        <v>20131225</v>
      </c>
      <c r="I119" s="15">
        <v>2.6</v>
      </c>
      <c r="J119" s="15">
        <v>8.4</v>
      </c>
      <c r="K119" s="15">
        <v>-3.9</v>
      </c>
      <c r="L119" s="15">
        <v>0</v>
      </c>
      <c r="M119" s="15">
        <v>0</v>
      </c>
    </row>
    <row r="120" spans="1:13" ht="14.25">
      <c r="A120" s="3">
        <v>41267</v>
      </c>
      <c r="B120" s="6">
        <v>-3</v>
      </c>
      <c r="C120" s="6">
        <v>2.6</v>
      </c>
      <c r="D120" s="6">
        <v>-7.6</v>
      </c>
      <c r="F120" s="6">
        <v>5.5</v>
      </c>
      <c r="H120" s="14">
        <v>20131226</v>
      </c>
      <c r="I120" s="15">
        <v>1.3</v>
      </c>
      <c r="J120" s="15">
        <v>6.9</v>
      </c>
      <c r="K120" s="15">
        <v>-2.4</v>
      </c>
      <c r="L120" s="15">
        <v>0</v>
      </c>
      <c r="M120" s="15">
        <v>0</v>
      </c>
    </row>
    <row r="121" spans="1:13" ht="14.25">
      <c r="A121" s="3">
        <v>41268</v>
      </c>
      <c r="B121" s="6">
        <v>-3.1</v>
      </c>
      <c r="C121" s="6">
        <v>-0.2</v>
      </c>
      <c r="D121" s="6">
        <v>-4.9</v>
      </c>
      <c r="F121" s="6">
        <v>7.3</v>
      </c>
      <c r="H121" s="14">
        <v>20131227</v>
      </c>
      <c r="I121" s="15">
        <v>0.6</v>
      </c>
      <c r="J121" s="15">
        <v>5.7</v>
      </c>
      <c r="K121" s="15">
        <v>-6.1</v>
      </c>
      <c r="L121" s="15">
        <v>0</v>
      </c>
      <c r="M121" s="15">
        <v>8.4</v>
      </c>
    </row>
    <row r="122" spans="1:13" ht="14.25">
      <c r="A122" s="9">
        <v>41269</v>
      </c>
      <c r="B122" s="6">
        <v>-3.9</v>
      </c>
      <c r="C122" s="6">
        <v>-0.7</v>
      </c>
      <c r="D122" s="6">
        <v>-6.8</v>
      </c>
      <c r="E122" s="6">
        <v>0</v>
      </c>
      <c r="F122" s="6">
        <v>0</v>
      </c>
      <c r="H122" s="14">
        <v>20131228</v>
      </c>
      <c r="I122" s="15">
        <v>2.7</v>
      </c>
      <c r="J122" s="15">
        <v>6</v>
      </c>
      <c r="K122" s="15">
        <v>-0.9</v>
      </c>
      <c r="L122" s="15">
        <v>0</v>
      </c>
      <c r="M122" s="15">
        <v>6.8</v>
      </c>
    </row>
    <row r="123" spans="1:13" ht="14.25">
      <c r="A123" s="3">
        <v>41270</v>
      </c>
      <c r="B123" s="6">
        <v>-1.5</v>
      </c>
      <c r="C123" s="6">
        <v>0.5</v>
      </c>
      <c r="D123" s="6">
        <v>-3.2</v>
      </c>
      <c r="E123" s="6">
        <v>0.5</v>
      </c>
      <c r="F123" s="6">
        <v>0</v>
      </c>
      <c r="H123" s="14">
        <v>20131229</v>
      </c>
      <c r="I123" s="15">
        <v>4</v>
      </c>
      <c r="J123" s="15">
        <v>9.2</v>
      </c>
      <c r="K123" s="15">
        <v>-0.8</v>
      </c>
      <c r="L123" s="15">
        <v>0</v>
      </c>
      <c r="M123" s="15">
        <v>7.5</v>
      </c>
    </row>
    <row r="124" spans="1:13" ht="14.25">
      <c r="A124" s="3">
        <v>41271</v>
      </c>
      <c r="B124" s="6">
        <v>0.4</v>
      </c>
      <c r="C124" s="6">
        <v>2.5</v>
      </c>
      <c r="D124" s="6">
        <v>-0.4</v>
      </c>
      <c r="E124" s="6">
        <v>0</v>
      </c>
      <c r="F124" s="6">
        <v>0</v>
      </c>
      <c r="H124" s="14">
        <v>20131230</v>
      </c>
      <c r="I124" s="15">
        <v>6.6</v>
      </c>
      <c r="J124" s="15">
        <v>11.1</v>
      </c>
      <c r="K124" s="15">
        <v>3.1</v>
      </c>
      <c r="L124" s="15">
        <v>0</v>
      </c>
      <c r="M124" s="15">
        <v>7.8</v>
      </c>
    </row>
    <row r="125" spans="1:13" ht="14.25">
      <c r="A125" s="3">
        <v>41272</v>
      </c>
      <c r="B125" s="6">
        <v>3</v>
      </c>
      <c r="C125" s="6">
        <v>4.6</v>
      </c>
      <c r="D125" s="6">
        <v>-3.1</v>
      </c>
      <c r="E125" s="6"/>
      <c r="F125" s="6">
        <v>8.3</v>
      </c>
      <c r="G125" s="5"/>
      <c r="H125" s="14">
        <v>20131231</v>
      </c>
      <c r="I125" s="15">
        <v>8.8</v>
      </c>
      <c r="J125" s="15">
        <v>14.7</v>
      </c>
      <c r="K125" s="15">
        <v>-0.8</v>
      </c>
      <c r="L125" s="15">
        <v>0</v>
      </c>
      <c r="M125" s="15">
        <v>8.3</v>
      </c>
    </row>
    <row r="126" spans="1:13" ht="14.25">
      <c r="A126" s="10">
        <v>41273</v>
      </c>
      <c r="B126" s="6">
        <v>-0.3</v>
      </c>
      <c r="C126" s="6">
        <v>4.6</v>
      </c>
      <c r="D126" s="6">
        <v>-3.1</v>
      </c>
      <c r="F126" s="6">
        <v>8.3</v>
      </c>
      <c r="H126" s="14">
        <v>20140101</v>
      </c>
      <c r="I126" s="15">
        <v>9.7</v>
      </c>
      <c r="J126" s="15">
        <v>16.3</v>
      </c>
      <c r="K126" s="15">
        <v>4.1</v>
      </c>
      <c r="L126" s="15">
        <v>0</v>
      </c>
      <c r="M126" s="15">
        <v>8.4</v>
      </c>
    </row>
    <row r="127" spans="1:13" ht="14.25">
      <c r="A127" s="11">
        <v>41274</v>
      </c>
      <c r="B127" s="6">
        <v>1.3</v>
      </c>
      <c r="C127" s="6">
        <v>8.1</v>
      </c>
      <c r="D127" s="6">
        <v>-6.2</v>
      </c>
      <c r="F127" s="6">
        <v>7.3</v>
      </c>
      <c r="H127" s="14">
        <v>20140102</v>
      </c>
      <c r="I127" s="15">
        <v>7.3</v>
      </c>
      <c r="J127" s="15">
        <v>12.9</v>
      </c>
      <c r="K127" s="15">
        <v>0.6</v>
      </c>
      <c r="L127" s="15">
        <v>0</v>
      </c>
      <c r="M127" s="15">
        <v>2.8</v>
      </c>
    </row>
    <row r="128" spans="1:13" ht="14.25">
      <c r="A128" s="11"/>
      <c r="H128" s="14">
        <v>20140103</v>
      </c>
      <c r="I128" s="15">
        <v>8.8</v>
      </c>
      <c r="J128" s="15">
        <v>12.7</v>
      </c>
      <c r="K128" s="15">
        <v>5.4</v>
      </c>
      <c r="L128" s="15">
        <v>0</v>
      </c>
      <c r="M128" s="15">
        <v>7.5</v>
      </c>
    </row>
    <row r="129" spans="1:13" ht="14.25">
      <c r="A129" s="11">
        <v>41275</v>
      </c>
      <c r="B129" s="6">
        <v>1.3</v>
      </c>
      <c r="C129" s="6">
        <v>8.3</v>
      </c>
      <c r="D129" s="6">
        <v>-3.7</v>
      </c>
      <c r="F129" s="6">
        <v>7.5</v>
      </c>
      <c r="H129" s="14">
        <v>20140104</v>
      </c>
      <c r="I129" s="15">
        <v>4.7</v>
      </c>
      <c r="J129" s="15">
        <v>12.8</v>
      </c>
      <c r="K129" s="15">
        <v>-2.5</v>
      </c>
      <c r="L129" s="15">
        <v>0</v>
      </c>
      <c r="M129" s="15">
        <v>7.8</v>
      </c>
    </row>
    <row r="130" spans="1:13" ht="14.25">
      <c r="A130" s="11">
        <v>41276</v>
      </c>
      <c r="B130" s="6">
        <v>-3.7</v>
      </c>
      <c r="C130" s="6">
        <v>2.2</v>
      </c>
      <c r="D130" s="6">
        <v>-6.1</v>
      </c>
      <c r="F130" s="6">
        <v>0.5</v>
      </c>
      <c r="H130" s="14">
        <v>20140105</v>
      </c>
      <c r="I130" s="15">
        <v>3.4</v>
      </c>
      <c r="J130" s="15">
        <v>9.6</v>
      </c>
      <c r="K130" s="15">
        <v>-2</v>
      </c>
      <c r="L130" s="15">
        <v>0</v>
      </c>
      <c r="M130" s="15">
        <v>7.1</v>
      </c>
    </row>
    <row r="131" spans="1:13" ht="14.25">
      <c r="A131" s="11">
        <v>41277</v>
      </c>
      <c r="B131" s="6">
        <v>-4.4</v>
      </c>
      <c r="C131" s="6">
        <v>-1.2</v>
      </c>
      <c r="D131" s="6">
        <v>-6.8</v>
      </c>
      <c r="F131" s="6">
        <v>3.8</v>
      </c>
      <c r="H131" s="14">
        <v>20140106</v>
      </c>
      <c r="I131" s="15">
        <v>4.1</v>
      </c>
      <c r="J131" s="15">
        <v>6.5</v>
      </c>
      <c r="K131" s="15">
        <v>2.2</v>
      </c>
      <c r="L131" s="15">
        <v>0</v>
      </c>
      <c r="M131" s="15">
        <v>0</v>
      </c>
    </row>
    <row r="132" spans="1:13" ht="14.25">
      <c r="A132" s="11">
        <v>41278</v>
      </c>
      <c r="B132" s="6">
        <v>-4</v>
      </c>
      <c r="C132" s="6">
        <v>-0.7</v>
      </c>
      <c r="D132" s="6">
        <v>-7.6</v>
      </c>
      <c r="F132" s="6">
        <v>5.5</v>
      </c>
      <c r="H132" s="14">
        <v>20140107</v>
      </c>
      <c r="I132" s="15">
        <v>5.2</v>
      </c>
      <c r="J132" s="15">
        <v>7.5</v>
      </c>
      <c r="K132" s="15">
        <v>4.3</v>
      </c>
      <c r="L132" s="15">
        <v>0</v>
      </c>
      <c r="M132" s="15">
        <v>0</v>
      </c>
    </row>
    <row r="133" spans="1:13" ht="14.25">
      <c r="A133" s="11">
        <v>41279</v>
      </c>
      <c r="B133" s="6">
        <v>-3.7</v>
      </c>
      <c r="C133" s="6">
        <v>1.8</v>
      </c>
      <c r="D133" s="6">
        <v>-9.3</v>
      </c>
      <c r="F133" s="6">
        <v>0.8</v>
      </c>
      <c r="H133" s="14">
        <v>20140108</v>
      </c>
      <c r="I133" s="15">
        <v>2.7</v>
      </c>
      <c r="J133" s="15">
        <v>6.2</v>
      </c>
      <c r="K133" s="15">
        <v>-0.4</v>
      </c>
      <c r="L133" s="15">
        <v>0</v>
      </c>
      <c r="M133" s="15">
        <v>0.8</v>
      </c>
    </row>
    <row r="134" spans="1:13" ht="14.25">
      <c r="A134" s="3">
        <v>41280</v>
      </c>
      <c r="B134" s="6">
        <v>-1.5</v>
      </c>
      <c r="C134" s="6">
        <v>3.9</v>
      </c>
      <c r="D134" s="6">
        <v>-6.6</v>
      </c>
      <c r="F134" s="6">
        <v>2.4</v>
      </c>
      <c r="H134" s="14">
        <v>20140109</v>
      </c>
      <c r="I134" s="15">
        <v>-0.3</v>
      </c>
      <c r="J134" s="15">
        <v>5.9</v>
      </c>
      <c r="K134" s="15">
        <v>-6.5</v>
      </c>
      <c r="L134" s="15">
        <v>0</v>
      </c>
      <c r="M134" s="15">
        <v>6.6</v>
      </c>
    </row>
    <row r="135" spans="1:13" ht="14.25">
      <c r="A135" s="3">
        <v>41281</v>
      </c>
      <c r="B135" s="6">
        <v>0.1</v>
      </c>
      <c r="C135" s="6">
        <v>5.9</v>
      </c>
      <c r="D135" s="6">
        <v>-5.1</v>
      </c>
      <c r="F135" s="6">
        <v>1.5</v>
      </c>
      <c r="H135" s="14">
        <v>20140110</v>
      </c>
      <c r="I135" s="15">
        <v>1.3</v>
      </c>
      <c r="J135" s="15">
        <v>6.2</v>
      </c>
      <c r="K135" s="15">
        <v>-2.9</v>
      </c>
      <c r="L135" s="15">
        <v>0</v>
      </c>
      <c r="M135" s="15">
        <v>1.9</v>
      </c>
    </row>
    <row r="136" spans="1:13" ht="14.25">
      <c r="A136" s="3">
        <v>41282</v>
      </c>
      <c r="B136" s="6">
        <v>-1.5</v>
      </c>
      <c r="C136" s="6">
        <v>2.3</v>
      </c>
      <c r="D136" s="6">
        <v>-5.1</v>
      </c>
      <c r="F136" s="6">
        <v>0</v>
      </c>
      <c r="H136" s="14">
        <v>20140111</v>
      </c>
      <c r="I136" s="15">
        <v>3.2</v>
      </c>
      <c r="J136" s="15">
        <v>8.7</v>
      </c>
      <c r="K136" s="15">
        <v>-1.6</v>
      </c>
      <c r="L136" s="15">
        <v>0</v>
      </c>
      <c r="M136" s="15">
        <v>0</v>
      </c>
    </row>
    <row r="137" spans="1:13" ht="14.25">
      <c r="A137" s="3">
        <v>41283</v>
      </c>
      <c r="B137" s="6">
        <v>-2.3</v>
      </c>
      <c r="C137" s="6">
        <v>1.4</v>
      </c>
      <c r="D137" s="6">
        <v>-5.3</v>
      </c>
      <c r="E137" s="6"/>
      <c r="F137" s="6">
        <v>4.6</v>
      </c>
      <c r="G137" s="5"/>
      <c r="H137" s="14">
        <v>20140112</v>
      </c>
      <c r="I137" s="15">
        <v>4.4</v>
      </c>
      <c r="J137" s="15">
        <v>7.1</v>
      </c>
      <c r="K137" s="15">
        <v>2.5</v>
      </c>
      <c r="L137" s="15">
        <v>0</v>
      </c>
      <c r="M137" s="15">
        <v>5.2</v>
      </c>
    </row>
    <row r="138" spans="1:13" ht="14.25">
      <c r="A138" s="3">
        <v>41284</v>
      </c>
      <c r="B138" s="6">
        <v>-2.7</v>
      </c>
      <c r="C138" s="6">
        <v>3.6</v>
      </c>
      <c r="D138" s="6">
        <v>-6.7</v>
      </c>
      <c r="E138" s="6"/>
      <c r="F138" s="6">
        <v>0</v>
      </c>
      <c r="G138" s="5"/>
      <c r="H138" s="14">
        <v>20140113</v>
      </c>
      <c r="I138" s="15">
        <v>1</v>
      </c>
      <c r="J138" s="15">
        <v>7.7</v>
      </c>
      <c r="K138" s="15">
        <v>-5.2</v>
      </c>
      <c r="L138" s="15">
        <v>0</v>
      </c>
      <c r="M138" s="15">
        <v>6.2</v>
      </c>
    </row>
    <row r="139" spans="1:13" ht="14.25">
      <c r="A139" s="3">
        <v>41285</v>
      </c>
      <c r="B139" s="6">
        <v>1.3</v>
      </c>
      <c r="C139" s="6">
        <v>10.4</v>
      </c>
      <c r="D139" s="6">
        <v>-5.3</v>
      </c>
      <c r="E139" s="6"/>
      <c r="F139" s="6">
        <v>6.8</v>
      </c>
      <c r="G139" s="5"/>
      <c r="H139" s="14">
        <v>20140114</v>
      </c>
      <c r="I139" s="15">
        <v>0.8</v>
      </c>
      <c r="J139" s="15">
        <v>2.8</v>
      </c>
      <c r="K139" s="15">
        <v>-0.8</v>
      </c>
      <c r="L139" s="15">
        <v>0</v>
      </c>
      <c r="M139" s="15">
        <v>0</v>
      </c>
    </row>
    <row r="140" spans="1:13" ht="14.25">
      <c r="A140" s="3">
        <v>41286</v>
      </c>
      <c r="B140" s="6">
        <v>1.6</v>
      </c>
      <c r="C140" s="6">
        <v>10.7</v>
      </c>
      <c r="D140" s="6">
        <v>-6.1</v>
      </c>
      <c r="E140" s="6"/>
      <c r="F140" s="6">
        <v>6.9</v>
      </c>
      <c r="G140" s="5"/>
      <c r="H140" s="14">
        <v>20140115</v>
      </c>
      <c r="I140" s="15">
        <v>0.4</v>
      </c>
      <c r="J140" s="15">
        <v>4.4</v>
      </c>
      <c r="K140" s="15">
        <v>-2.6</v>
      </c>
      <c r="L140" s="15">
        <v>0</v>
      </c>
      <c r="M140" s="15">
        <v>0</v>
      </c>
    </row>
    <row r="141" spans="1:13" ht="14.25">
      <c r="A141" s="3">
        <v>41287</v>
      </c>
      <c r="B141" s="6">
        <v>-0.5</v>
      </c>
      <c r="C141" s="6">
        <v>5.9</v>
      </c>
      <c r="D141" s="6">
        <v>-3.7</v>
      </c>
      <c r="E141" s="6">
        <v>0</v>
      </c>
      <c r="F141" s="6">
        <v>0</v>
      </c>
      <c r="G141" s="5"/>
      <c r="H141" s="14">
        <v>20140116</v>
      </c>
      <c r="I141" s="15">
        <v>3.1</v>
      </c>
      <c r="J141" s="15">
        <v>10.8</v>
      </c>
      <c r="K141" s="15">
        <v>-2.1</v>
      </c>
      <c r="L141" s="15">
        <v>0</v>
      </c>
      <c r="M141" s="15">
        <v>4.1</v>
      </c>
    </row>
    <row r="142" spans="1:13" ht="14.25">
      <c r="A142" s="3">
        <v>41288</v>
      </c>
      <c r="B142" s="6">
        <v>-2.2</v>
      </c>
      <c r="C142" s="6">
        <v>5</v>
      </c>
      <c r="D142" s="6">
        <v>-6.3</v>
      </c>
      <c r="E142" s="6">
        <v>0</v>
      </c>
      <c r="F142" s="6">
        <v>3.7</v>
      </c>
      <c r="G142" s="5"/>
      <c r="H142" s="14">
        <v>20140117</v>
      </c>
      <c r="I142" s="15">
        <v>0.8</v>
      </c>
      <c r="J142" s="15">
        <v>10.2</v>
      </c>
      <c r="K142" s="15">
        <v>-4.9</v>
      </c>
      <c r="L142" s="15">
        <v>0</v>
      </c>
      <c r="M142" s="15">
        <v>4.3</v>
      </c>
    </row>
    <row r="143" spans="1:13" ht="14.25">
      <c r="A143" s="3">
        <v>41289</v>
      </c>
      <c r="B143" s="6">
        <v>-2.7</v>
      </c>
      <c r="C143" s="6">
        <v>-1</v>
      </c>
      <c r="D143" s="6">
        <v>-3.9</v>
      </c>
      <c r="E143" s="6">
        <v>0</v>
      </c>
      <c r="F143" s="6">
        <v>0</v>
      </c>
      <c r="G143" s="5"/>
      <c r="H143" s="14">
        <v>20140118</v>
      </c>
      <c r="I143" s="15">
        <v>0.7</v>
      </c>
      <c r="J143" s="15">
        <v>10.4</v>
      </c>
      <c r="K143" s="15">
        <v>-6.9</v>
      </c>
      <c r="L143" s="15">
        <v>0</v>
      </c>
      <c r="M143" s="15">
        <v>6.9</v>
      </c>
    </row>
    <row r="144" spans="1:13" ht="14.25">
      <c r="A144" s="3">
        <v>41290</v>
      </c>
      <c r="B144" s="6">
        <v>-3.2</v>
      </c>
      <c r="C144" s="6">
        <v>-1.9</v>
      </c>
      <c r="D144" s="6">
        <v>-4</v>
      </c>
      <c r="E144" s="6">
        <v>0</v>
      </c>
      <c r="F144" s="6">
        <v>0</v>
      </c>
      <c r="G144" s="5"/>
      <c r="H144" s="14">
        <v>20140119</v>
      </c>
      <c r="I144" s="15">
        <v>6.4</v>
      </c>
      <c r="J144" s="15">
        <v>10.9</v>
      </c>
      <c r="K144" s="15">
        <v>1.9</v>
      </c>
      <c r="L144" s="15">
        <v>0</v>
      </c>
      <c r="M144" s="15">
        <v>1.4</v>
      </c>
    </row>
    <row r="145" spans="1:13" ht="14.25">
      <c r="A145" s="3">
        <v>41291</v>
      </c>
      <c r="B145" s="6">
        <v>-1.1</v>
      </c>
      <c r="C145" s="6">
        <v>3.3</v>
      </c>
      <c r="D145" s="6">
        <v>-4.4</v>
      </c>
      <c r="E145" s="6">
        <v>0</v>
      </c>
      <c r="F145" s="6">
        <v>5</v>
      </c>
      <c r="G145" s="5"/>
      <c r="H145" s="14">
        <v>20140120</v>
      </c>
      <c r="I145" s="15">
        <v>6.3</v>
      </c>
      <c r="J145" s="15">
        <v>9.4</v>
      </c>
      <c r="K145" s="15">
        <v>3.3</v>
      </c>
      <c r="L145" s="15">
        <v>0</v>
      </c>
      <c r="M145" s="15">
        <v>8.7</v>
      </c>
    </row>
    <row r="146" spans="1:13" ht="14.25">
      <c r="A146" s="3">
        <v>41292</v>
      </c>
      <c r="B146" s="6">
        <v>-2.1</v>
      </c>
      <c r="C146" s="6">
        <v>4.5</v>
      </c>
      <c r="D146" s="6">
        <v>-7.8</v>
      </c>
      <c r="E146" s="6">
        <v>0</v>
      </c>
      <c r="F146" s="6">
        <v>6</v>
      </c>
      <c r="G146" s="5"/>
      <c r="H146" s="14">
        <v>20140121</v>
      </c>
      <c r="I146" s="15">
        <v>1.9</v>
      </c>
      <c r="J146" s="15">
        <v>8</v>
      </c>
      <c r="K146" s="15">
        <v>-4.4</v>
      </c>
      <c r="L146" s="15">
        <v>0</v>
      </c>
      <c r="M146" s="15">
        <v>8.2</v>
      </c>
    </row>
    <row r="147" spans="1:13" ht="14.25">
      <c r="A147" s="3">
        <v>41293</v>
      </c>
      <c r="B147" s="6">
        <v>-0.6</v>
      </c>
      <c r="C147" s="6">
        <v>4.2</v>
      </c>
      <c r="D147" s="6">
        <v>-4.7</v>
      </c>
      <c r="E147" s="6">
        <v>0</v>
      </c>
      <c r="F147" s="6">
        <v>0</v>
      </c>
      <c r="G147" s="5"/>
      <c r="H147" s="14">
        <v>20140122</v>
      </c>
      <c r="I147" s="15">
        <v>2.5</v>
      </c>
      <c r="J147" s="15">
        <v>12</v>
      </c>
      <c r="K147" s="15">
        <v>-5.9</v>
      </c>
      <c r="L147" s="15">
        <v>0</v>
      </c>
      <c r="M147" s="15">
        <v>7.8</v>
      </c>
    </row>
    <row r="148" spans="1:13" ht="14.25">
      <c r="A148" s="3">
        <v>41294</v>
      </c>
      <c r="B148" s="6">
        <v>-0.4</v>
      </c>
      <c r="C148" s="6">
        <v>1.8</v>
      </c>
      <c r="D148" s="6">
        <v>-0.7</v>
      </c>
      <c r="E148" s="6">
        <v>4.9</v>
      </c>
      <c r="F148" s="6">
        <v>0</v>
      </c>
      <c r="G148" s="5"/>
      <c r="H148" s="14">
        <v>20140123</v>
      </c>
      <c r="I148" s="15">
        <v>3.7</v>
      </c>
      <c r="J148" s="15">
        <v>13.4</v>
      </c>
      <c r="K148" s="15">
        <v>-2.5</v>
      </c>
      <c r="L148" s="15">
        <v>0</v>
      </c>
      <c r="M148" s="15">
        <v>6.3</v>
      </c>
    </row>
    <row r="149" spans="1:13" ht="14.25">
      <c r="A149" s="3">
        <v>41295</v>
      </c>
      <c r="B149" s="6">
        <v>-0.1</v>
      </c>
      <c r="C149" s="6">
        <v>1</v>
      </c>
      <c r="D149" s="6">
        <v>-0.8</v>
      </c>
      <c r="F149" s="6">
        <v>0.2</v>
      </c>
      <c r="H149" s="14">
        <v>20140124</v>
      </c>
      <c r="I149" s="15">
        <v>5.4</v>
      </c>
      <c r="J149" s="15">
        <v>7.7</v>
      </c>
      <c r="K149" s="15">
        <v>1.4</v>
      </c>
      <c r="L149" s="15">
        <v>0</v>
      </c>
      <c r="M149" s="15">
        <v>0</v>
      </c>
    </row>
    <row r="150" spans="1:13" ht="14.25">
      <c r="A150" s="3">
        <v>41296</v>
      </c>
      <c r="B150" s="6">
        <v>-0.8</v>
      </c>
      <c r="C150" s="6">
        <v>0.9</v>
      </c>
      <c r="D150" s="6">
        <v>-1.9</v>
      </c>
      <c r="F150" s="6">
        <v>0</v>
      </c>
      <c r="H150" s="14">
        <v>20140125</v>
      </c>
      <c r="I150" s="15">
        <v>4.5</v>
      </c>
      <c r="J150" s="15">
        <v>11.6</v>
      </c>
      <c r="K150" s="15">
        <v>-2</v>
      </c>
      <c r="L150" s="15">
        <v>0</v>
      </c>
      <c r="M150" s="15">
        <v>5.9</v>
      </c>
    </row>
    <row r="151" spans="1:13" ht="14.25">
      <c r="A151" s="3">
        <v>41297</v>
      </c>
      <c r="B151" s="6">
        <v>2.9</v>
      </c>
      <c r="C151" s="6">
        <v>10.4</v>
      </c>
      <c r="D151" s="6">
        <v>-3.5</v>
      </c>
      <c r="F151" s="6">
        <v>6.7</v>
      </c>
      <c r="H151" s="14">
        <v>20140126</v>
      </c>
      <c r="I151" s="15">
        <v>3.5</v>
      </c>
      <c r="J151" s="15">
        <v>8.4</v>
      </c>
      <c r="K151" s="15">
        <v>-2.6</v>
      </c>
      <c r="L151" s="15">
        <v>0</v>
      </c>
      <c r="M151" s="15">
        <v>5.6</v>
      </c>
    </row>
    <row r="152" spans="1:13" ht="14.25">
      <c r="A152" s="3">
        <v>41298</v>
      </c>
      <c r="B152" s="6">
        <v>6.1</v>
      </c>
      <c r="C152" s="6">
        <v>11.2</v>
      </c>
      <c r="D152" s="6">
        <v>-1</v>
      </c>
      <c r="F152" s="6">
        <v>8.7</v>
      </c>
      <c r="H152" s="14">
        <v>20140127</v>
      </c>
      <c r="I152" s="15">
        <v>4.8</v>
      </c>
      <c r="J152" s="15">
        <v>15.9</v>
      </c>
      <c r="K152" s="15">
        <v>-1.2</v>
      </c>
      <c r="L152" s="15">
        <v>0</v>
      </c>
      <c r="M152" s="15">
        <v>6.8</v>
      </c>
    </row>
    <row r="153" spans="1:13" ht="14.25">
      <c r="A153" s="3">
        <v>41299</v>
      </c>
      <c r="B153" s="6">
        <v>5.1</v>
      </c>
      <c r="C153" s="6">
        <v>14.5</v>
      </c>
      <c r="D153" s="6">
        <v>-3.1</v>
      </c>
      <c r="F153" s="6">
        <v>9.5</v>
      </c>
      <c r="H153" s="14">
        <v>20140128</v>
      </c>
      <c r="I153" s="15">
        <v>6.9</v>
      </c>
      <c r="J153" s="15">
        <v>10.8</v>
      </c>
      <c r="K153" s="15">
        <v>2.3</v>
      </c>
      <c r="L153" s="15">
        <v>0</v>
      </c>
      <c r="M153" s="15">
        <v>5.5</v>
      </c>
    </row>
    <row r="154" spans="1:13" ht="14.25">
      <c r="A154" s="3">
        <v>41300</v>
      </c>
      <c r="B154" s="6">
        <v>0.4</v>
      </c>
      <c r="C154" s="6">
        <v>4.7</v>
      </c>
      <c r="D154" s="6">
        <v>-3.1</v>
      </c>
      <c r="F154" s="6">
        <v>7.6</v>
      </c>
      <c r="H154" s="14">
        <v>20140129</v>
      </c>
      <c r="I154" s="15">
        <v>7.8</v>
      </c>
      <c r="J154" s="15">
        <v>14.6</v>
      </c>
      <c r="K154" s="15">
        <v>0.9</v>
      </c>
      <c r="L154" s="15">
        <v>0</v>
      </c>
      <c r="M154" s="15">
        <v>5.4</v>
      </c>
    </row>
    <row r="155" spans="1:13" ht="14.25">
      <c r="A155" s="3">
        <v>41301</v>
      </c>
      <c r="B155" s="6">
        <v>0.1</v>
      </c>
      <c r="C155" s="6">
        <v>9.1</v>
      </c>
      <c r="D155" s="6">
        <v>-4.8</v>
      </c>
      <c r="E155" s="6"/>
      <c r="F155" s="6">
        <v>6.4</v>
      </c>
      <c r="G155" s="5"/>
      <c r="H155" s="14">
        <v>20140130</v>
      </c>
      <c r="I155" s="15">
        <v>6</v>
      </c>
      <c r="J155" s="15">
        <v>12.9</v>
      </c>
      <c r="K155" s="15">
        <v>1.2</v>
      </c>
      <c r="L155" s="15">
        <v>0</v>
      </c>
      <c r="M155" s="15">
        <v>5.4</v>
      </c>
    </row>
    <row r="156" spans="1:13" ht="14.25">
      <c r="A156" s="3">
        <v>41302</v>
      </c>
      <c r="B156" s="6">
        <v>1</v>
      </c>
      <c r="C156" s="6">
        <v>4.9</v>
      </c>
      <c r="D156" s="6">
        <v>-1.9</v>
      </c>
      <c r="E156" s="6"/>
      <c r="F156" s="6">
        <v>0</v>
      </c>
      <c r="G156" s="5"/>
      <c r="H156" s="14">
        <v>20140131</v>
      </c>
      <c r="I156" s="15">
        <v>4.4</v>
      </c>
      <c r="J156" s="15">
        <v>4.7</v>
      </c>
      <c r="K156" s="15">
        <v>4.1</v>
      </c>
      <c r="L156" s="15">
        <v>0.1</v>
      </c>
      <c r="M156" s="15">
        <v>0</v>
      </c>
    </row>
    <row r="157" spans="1:13" ht="14.25">
      <c r="A157" s="3">
        <v>41303</v>
      </c>
      <c r="B157" s="6">
        <v>1.5</v>
      </c>
      <c r="C157" s="6">
        <v>3.9</v>
      </c>
      <c r="D157" s="6">
        <v>0.4</v>
      </c>
      <c r="F157" s="6">
        <v>0</v>
      </c>
      <c r="H157" s="14">
        <v>20140201</v>
      </c>
      <c r="I157" s="15">
        <v>4.8</v>
      </c>
      <c r="J157" s="15">
        <v>6.2</v>
      </c>
      <c r="K157" s="15">
        <v>3.4</v>
      </c>
      <c r="L157" s="15">
        <v>0</v>
      </c>
      <c r="M157" s="15">
        <v>0</v>
      </c>
    </row>
    <row r="158" spans="1:13" ht="14.25">
      <c r="A158" s="3">
        <v>41304</v>
      </c>
      <c r="B158" s="6">
        <v>0.6</v>
      </c>
      <c r="C158" s="6">
        <v>1.9</v>
      </c>
      <c r="D158" s="6">
        <v>-0.7</v>
      </c>
      <c r="F158" s="6">
        <v>0</v>
      </c>
      <c r="H158" s="14">
        <v>20140202</v>
      </c>
      <c r="I158" s="15">
        <v>6</v>
      </c>
      <c r="J158" s="15">
        <v>12</v>
      </c>
      <c r="K158" s="15">
        <v>1</v>
      </c>
      <c r="L158" s="15">
        <v>0</v>
      </c>
      <c r="M158" s="15">
        <v>3.4</v>
      </c>
    </row>
    <row r="159" spans="1:13" ht="14.25">
      <c r="A159" s="3">
        <v>41305</v>
      </c>
      <c r="B159" s="6">
        <v>0.5</v>
      </c>
      <c r="C159" s="6">
        <v>1.4</v>
      </c>
      <c r="D159" s="6">
        <v>-0.2</v>
      </c>
      <c r="E159" s="6">
        <v>0.5</v>
      </c>
      <c r="F159" s="6">
        <v>0</v>
      </c>
      <c r="H159" s="14">
        <v>20140203</v>
      </c>
      <c r="I159" s="15">
        <v>3.4</v>
      </c>
      <c r="J159" s="15">
        <v>5.8</v>
      </c>
      <c r="K159" s="15">
        <v>1.4</v>
      </c>
      <c r="L159" s="15">
        <v>0</v>
      </c>
      <c r="M159" s="15">
        <v>6.5</v>
      </c>
    </row>
    <row r="160" spans="8:13" ht="14.25">
      <c r="H160" s="14">
        <v>20140204</v>
      </c>
      <c r="I160" s="15">
        <v>-0.3</v>
      </c>
      <c r="J160" s="15">
        <v>2.7</v>
      </c>
      <c r="K160" s="15">
        <v>-3.4</v>
      </c>
      <c r="L160" s="15">
        <v>0</v>
      </c>
      <c r="M160" s="15">
        <v>0</v>
      </c>
    </row>
    <row r="161" spans="1:13" ht="14.25">
      <c r="A161" s="3">
        <v>41306</v>
      </c>
      <c r="B161" s="6">
        <v>2.8</v>
      </c>
      <c r="C161" s="6">
        <v>7.3</v>
      </c>
      <c r="D161" s="6">
        <v>0.1</v>
      </c>
      <c r="E161" s="6">
        <v>0</v>
      </c>
      <c r="F161" s="6">
        <v>2.6</v>
      </c>
      <c r="H161" s="14">
        <v>20140205</v>
      </c>
      <c r="I161" s="15">
        <v>-1.9</v>
      </c>
      <c r="J161" s="15">
        <v>1.1</v>
      </c>
      <c r="K161" s="15">
        <v>-2.6</v>
      </c>
      <c r="L161" s="15">
        <v>6.1</v>
      </c>
      <c r="M161" s="15">
        <v>0</v>
      </c>
    </row>
    <row r="162" spans="1:13" ht="14.25">
      <c r="A162" s="3">
        <v>41307</v>
      </c>
      <c r="B162" s="6">
        <v>3.1</v>
      </c>
      <c r="C162" s="6">
        <v>6.7</v>
      </c>
      <c r="D162" s="6">
        <v>-0.7</v>
      </c>
      <c r="E162" s="6">
        <v>0</v>
      </c>
      <c r="F162" s="6">
        <v>5.2</v>
      </c>
      <c r="H162" s="14">
        <v>20140206</v>
      </c>
      <c r="I162" s="15">
        <v>-1.9</v>
      </c>
      <c r="J162" s="15">
        <v>-1.5</v>
      </c>
      <c r="K162" s="15">
        <v>-2.5</v>
      </c>
      <c r="L162" s="15">
        <v>7.3999999999999995</v>
      </c>
      <c r="M162" s="15">
        <v>0</v>
      </c>
    </row>
    <row r="163" spans="1:13" ht="14.25">
      <c r="A163" s="3">
        <v>41308</v>
      </c>
      <c r="B163" s="12">
        <v>1.5</v>
      </c>
      <c r="C163" s="12">
        <v>4.1</v>
      </c>
      <c r="D163" s="12">
        <v>0.8</v>
      </c>
      <c r="E163" s="12">
        <v>6.4</v>
      </c>
      <c r="F163" s="12">
        <v>0</v>
      </c>
      <c r="H163" s="14">
        <v>20140207</v>
      </c>
      <c r="I163" s="15">
        <v>-0.7</v>
      </c>
      <c r="J163" s="15">
        <v>1.7</v>
      </c>
      <c r="K163" s="15">
        <v>-2.1</v>
      </c>
      <c r="L163" s="15">
        <v>2.5</v>
      </c>
      <c r="M163" s="15">
        <v>0</v>
      </c>
    </row>
    <row r="164" spans="1:13" ht="14.25">
      <c r="A164" s="3">
        <v>41309</v>
      </c>
      <c r="B164" s="12">
        <v>1.2</v>
      </c>
      <c r="C164" s="12">
        <v>2.2</v>
      </c>
      <c r="D164" s="12">
        <v>-0.8</v>
      </c>
      <c r="E164" s="12">
        <v>0</v>
      </c>
      <c r="F164" s="12">
        <v>0</v>
      </c>
      <c r="H164" s="14">
        <v>20140208</v>
      </c>
      <c r="I164" s="15">
        <v>-0.3</v>
      </c>
      <c r="J164" s="15">
        <v>2.2</v>
      </c>
      <c r="K164" s="15">
        <v>-1.4</v>
      </c>
      <c r="L164" s="15">
        <v>0</v>
      </c>
      <c r="M164" s="15">
        <v>0</v>
      </c>
    </row>
    <row r="165" spans="1:13" ht="14.25">
      <c r="A165" s="3">
        <v>41310</v>
      </c>
      <c r="B165" s="12">
        <v>0.4</v>
      </c>
      <c r="C165" s="12">
        <v>6.3</v>
      </c>
      <c r="D165" s="12">
        <v>-1.8</v>
      </c>
      <c r="E165" s="12">
        <v>1.4</v>
      </c>
      <c r="F165" s="12">
        <v>3</v>
      </c>
      <c r="H165" s="14">
        <v>20140209</v>
      </c>
      <c r="I165" s="15">
        <v>-2.2</v>
      </c>
      <c r="J165" s="15">
        <v>-0.3</v>
      </c>
      <c r="K165" s="15">
        <v>-4.4</v>
      </c>
      <c r="L165" s="15">
        <v>0.2</v>
      </c>
      <c r="M165" s="15">
        <v>1.2</v>
      </c>
    </row>
    <row r="166" spans="1:13" ht="14.25">
      <c r="A166" s="3">
        <v>41311</v>
      </c>
      <c r="B166" s="12">
        <v>2.3</v>
      </c>
      <c r="C166" s="12">
        <v>3.7</v>
      </c>
      <c r="D166" s="12">
        <v>0.6</v>
      </c>
      <c r="E166" s="12">
        <v>0</v>
      </c>
      <c r="F166" s="12">
        <v>0</v>
      </c>
      <c r="H166" s="14">
        <v>20140210</v>
      </c>
      <c r="I166" s="15">
        <v>-4</v>
      </c>
      <c r="J166" s="15">
        <v>-1.4</v>
      </c>
      <c r="K166" s="15">
        <v>-6.4</v>
      </c>
      <c r="L166" s="15">
        <v>0</v>
      </c>
      <c r="M166" s="15">
        <v>7.2</v>
      </c>
    </row>
    <row r="167" spans="1:13" ht="14.25">
      <c r="A167" s="3">
        <v>41312</v>
      </c>
      <c r="B167" s="12">
        <v>-2.9</v>
      </c>
      <c r="C167" s="12">
        <v>3.1</v>
      </c>
      <c r="D167" s="12">
        <v>-5</v>
      </c>
      <c r="E167" s="12">
        <v>0</v>
      </c>
      <c r="F167" s="12">
        <v>0</v>
      </c>
      <c r="H167" s="14">
        <v>20140211</v>
      </c>
      <c r="I167" s="15">
        <v>-4</v>
      </c>
      <c r="J167" s="15">
        <v>0.6</v>
      </c>
      <c r="K167" s="15">
        <v>-8.8</v>
      </c>
      <c r="L167" s="15">
        <v>0</v>
      </c>
      <c r="M167" s="15">
        <v>7.1</v>
      </c>
    </row>
    <row r="168" spans="1:13" ht="14.25">
      <c r="A168" s="3">
        <v>41313</v>
      </c>
      <c r="B168" s="12">
        <v>-3</v>
      </c>
      <c r="C168" s="12">
        <v>1.1</v>
      </c>
      <c r="D168" s="12">
        <v>-5.2</v>
      </c>
      <c r="E168" s="12">
        <v>0</v>
      </c>
      <c r="F168" s="12">
        <v>4.7</v>
      </c>
      <c r="H168" s="14">
        <v>20140212</v>
      </c>
      <c r="I168" s="15">
        <v>-2.2</v>
      </c>
      <c r="J168" s="15">
        <v>1.7</v>
      </c>
      <c r="K168" s="15">
        <v>-6.5</v>
      </c>
      <c r="L168" s="15">
        <v>0</v>
      </c>
      <c r="M168" s="15">
        <v>4</v>
      </c>
    </row>
    <row r="169" spans="1:13" ht="14.25">
      <c r="A169" s="3">
        <v>41314</v>
      </c>
      <c r="B169" s="12">
        <v>1.3</v>
      </c>
      <c r="C169" s="12">
        <v>9.2</v>
      </c>
      <c r="D169" s="12">
        <v>-4.3</v>
      </c>
      <c r="E169" s="12">
        <v>0</v>
      </c>
      <c r="F169" s="12">
        <v>8.2</v>
      </c>
      <c r="H169" s="14">
        <v>20140213</v>
      </c>
      <c r="I169" s="15">
        <v>-1.4</v>
      </c>
      <c r="J169" s="15">
        <v>4.2</v>
      </c>
      <c r="K169" s="15">
        <v>-4.9</v>
      </c>
      <c r="L169" s="15">
        <v>0</v>
      </c>
      <c r="M169" s="15">
        <v>3.7</v>
      </c>
    </row>
    <row r="170" spans="1:13" ht="14.25">
      <c r="A170" s="3">
        <v>41315</v>
      </c>
      <c r="B170" s="6">
        <v>-0.4</v>
      </c>
      <c r="C170" s="6">
        <v>4.1</v>
      </c>
      <c r="D170" s="6">
        <v>-3.1</v>
      </c>
      <c r="E170" s="6"/>
      <c r="F170" s="6">
        <v>0</v>
      </c>
      <c r="G170" s="5"/>
      <c r="H170" s="14">
        <v>20140214</v>
      </c>
      <c r="I170" s="15">
        <v>0.3</v>
      </c>
      <c r="J170" s="15">
        <v>6.6</v>
      </c>
      <c r="K170" s="15">
        <v>-5.5</v>
      </c>
      <c r="L170" s="15">
        <v>0</v>
      </c>
      <c r="M170" s="15">
        <v>7.1</v>
      </c>
    </row>
    <row r="171" spans="8:13" ht="14.25">
      <c r="H171" s="14">
        <v>20140215</v>
      </c>
      <c r="I171" s="15">
        <v>2.7</v>
      </c>
      <c r="J171" s="15">
        <v>7.2</v>
      </c>
      <c r="K171" s="15">
        <v>-2.1</v>
      </c>
      <c r="L171" s="15">
        <v>0</v>
      </c>
      <c r="M171" s="15">
        <v>3.6</v>
      </c>
    </row>
    <row r="172" spans="1:13" ht="14.25">
      <c r="A172" s="3">
        <v>41316</v>
      </c>
      <c r="B172" s="6">
        <v>-0.7</v>
      </c>
      <c r="C172" s="6">
        <v>0.5</v>
      </c>
      <c r="D172" s="6">
        <v>-1</v>
      </c>
      <c r="E172" s="6">
        <v>0.2</v>
      </c>
      <c r="F172" s="6">
        <v>0</v>
      </c>
      <c r="H172" s="14">
        <v>20140216</v>
      </c>
      <c r="I172" s="15">
        <v>3.7</v>
      </c>
      <c r="J172" s="15">
        <v>6.7</v>
      </c>
      <c r="K172" s="15">
        <v>1.1</v>
      </c>
      <c r="L172" s="15">
        <v>0</v>
      </c>
      <c r="M172" s="15">
        <v>0</v>
      </c>
    </row>
    <row r="173" spans="1:16" ht="14.25">
      <c r="A173" s="3">
        <v>41317</v>
      </c>
      <c r="B173" s="6">
        <v>3.1</v>
      </c>
      <c r="C173" s="6">
        <v>9</v>
      </c>
      <c r="D173" s="6">
        <v>-2.1</v>
      </c>
      <c r="E173" s="6">
        <v>0.1</v>
      </c>
      <c r="F173" s="6">
        <v>7.4</v>
      </c>
      <c r="G173"/>
      <c r="H173" s="14">
        <v>20140217</v>
      </c>
      <c r="I173" s="15">
        <v>2</v>
      </c>
      <c r="J173" s="15">
        <v>4</v>
      </c>
      <c r="K173" s="15">
        <v>0.6</v>
      </c>
      <c r="L173" s="15">
        <v>4.7</v>
      </c>
      <c r="M173" s="15">
        <v>0</v>
      </c>
      <c r="N173"/>
      <c r="O173"/>
      <c r="P173"/>
    </row>
    <row r="174" spans="1:13" ht="14.25">
      <c r="A174" s="3">
        <v>41318</v>
      </c>
      <c r="B174" s="6">
        <v>3.3</v>
      </c>
      <c r="C174" s="6">
        <v>11.6</v>
      </c>
      <c r="D174" s="6">
        <v>-3.3</v>
      </c>
      <c r="F174" s="6">
        <v>5.6</v>
      </c>
      <c r="H174" s="14">
        <v>20140218</v>
      </c>
      <c r="I174" s="15">
        <v>2.5</v>
      </c>
      <c r="J174" s="15">
        <v>6.9</v>
      </c>
      <c r="K174" s="15">
        <v>-0.2</v>
      </c>
      <c r="L174" s="15">
        <v>2.5</v>
      </c>
      <c r="M174" s="15">
        <v>5.4</v>
      </c>
    </row>
    <row r="175" spans="1:13" ht="14.25">
      <c r="A175" s="3">
        <v>41319</v>
      </c>
      <c r="B175" s="6">
        <v>4</v>
      </c>
      <c r="C175" s="6">
        <v>9</v>
      </c>
      <c r="D175" s="6">
        <v>0.5</v>
      </c>
      <c r="F175" s="6">
        <v>4.5</v>
      </c>
      <c r="H175" s="17">
        <v>20140219</v>
      </c>
      <c r="I175" s="15">
        <v>4.8</v>
      </c>
      <c r="J175" s="15">
        <v>11.4</v>
      </c>
      <c r="K175" s="15">
        <v>-1.1</v>
      </c>
      <c r="L175" s="15">
        <v>0</v>
      </c>
      <c r="M175" s="15">
        <v>7.3</v>
      </c>
    </row>
    <row r="176" spans="1:13" ht="14.25">
      <c r="A176" s="3">
        <v>41320</v>
      </c>
      <c r="B176" s="6">
        <v>2.1</v>
      </c>
      <c r="C176" s="6">
        <v>6</v>
      </c>
      <c r="D176" s="6">
        <v>-1.2</v>
      </c>
      <c r="F176" s="6">
        <v>5.9</v>
      </c>
      <c r="H176" s="17"/>
      <c r="I176" s="15"/>
      <c r="J176" s="15"/>
      <c r="K176" s="15"/>
      <c r="L176" s="15"/>
      <c r="M176" s="15"/>
    </row>
    <row r="177" spans="1:13" ht="14.25">
      <c r="A177" s="3">
        <v>41321</v>
      </c>
      <c r="B177" s="6">
        <v>4.4</v>
      </c>
      <c r="C177" s="6">
        <v>11.5</v>
      </c>
      <c r="D177" s="6">
        <v>0.8</v>
      </c>
      <c r="F177" s="6">
        <v>4.8</v>
      </c>
      <c r="H177" s="14">
        <v>20140220</v>
      </c>
      <c r="I177" s="15">
        <v>3.3</v>
      </c>
      <c r="J177" s="15">
        <v>9.2</v>
      </c>
      <c r="K177" s="15">
        <v>-1.1</v>
      </c>
      <c r="L177" s="15">
        <v>0</v>
      </c>
      <c r="M177" s="15">
        <v>3.7</v>
      </c>
    </row>
    <row r="178" spans="1:13" ht="14.25">
      <c r="A178" s="3">
        <v>41322</v>
      </c>
      <c r="B178" s="6">
        <v>4.4</v>
      </c>
      <c r="C178" s="6">
        <v>8.8</v>
      </c>
      <c r="D178" s="6">
        <v>2.2</v>
      </c>
      <c r="E178" s="6"/>
      <c r="F178" s="6">
        <v>0</v>
      </c>
      <c r="G178" s="5"/>
      <c r="H178" s="14">
        <v>20140221</v>
      </c>
      <c r="I178" s="15">
        <v>5.4</v>
      </c>
      <c r="J178" s="15">
        <v>11.7</v>
      </c>
      <c r="K178" s="15">
        <v>-0.1</v>
      </c>
      <c r="L178" s="15">
        <v>0</v>
      </c>
      <c r="M178" s="15">
        <v>7.2</v>
      </c>
    </row>
    <row r="179" spans="1:13" ht="14.25">
      <c r="A179" s="3">
        <v>41323</v>
      </c>
      <c r="B179" s="6">
        <v>3.5</v>
      </c>
      <c r="C179" s="6">
        <v>4.8</v>
      </c>
      <c r="D179" s="6">
        <v>2.7</v>
      </c>
      <c r="E179" s="6"/>
      <c r="F179" s="6">
        <v>0</v>
      </c>
      <c r="H179" s="14">
        <v>20140222</v>
      </c>
      <c r="I179" s="15">
        <v>6</v>
      </c>
      <c r="J179" s="15">
        <v>11.8</v>
      </c>
      <c r="K179" s="15">
        <v>0.8</v>
      </c>
      <c r="L179" s="15">
        <v>0</v>
      </c>
      <c r="M179" s="15">
        <v>2.2</v>
      </c>
    </row>
    <row r="180" spans="1:13" ht="14.25">
      <c r="A180" s="3">
        <v>41324</v>
      </c>
      <c r="B180" s="6">
        <v>2</v>
      </c>
      <c r="C180" s="6">
        <v>8.1</v>
      </c>
      <c r="D180" s="6">
        <v>-2.8</v>
      </c>
      <c r="F180" s="6">
        <v>6.6</v>
      </c>
      <c r="H180" s="14">
        <v>20140223</v>
      </c>
      <c r="I180" s="15">
        <v>6.5</v>
      </c>
      <c r="J180" s="15">
        <v>11.2</v>
      </c>
      <c r="K180" s="15">
        <v>1.8</v>
      </c>
      <c r="L180" s="15">
        <v>0</v>
      </c>
      <c r="M180" s="15">
        <v>0</v>
      </c>
    </row>
    <row r="181" spans="1:13" ht="14.25">
      <c r="A181" s="3">
        <v>41325</v>
      </c>
      <c r="B181" s="6">
        <v>4.3</v>
      </c>
      <c r="C181" s="6">
        <v>10.7</v>
      </c>
      <c r="D181" s="6">
        <v>-1.7</v>
      </c>
      <c r="F181" s="6">
        <v>6.3</v>
      </c>
      <c r="H181" s="14">
        <v>20140224</v>
      </c>
      <c r="I181" s="15">
        <v>8.9</v>
      </c>
      <c r="J181" s="15">
        <v>12.4</v>
      </c>
      <c r="K181" s="15">
        <v>5.2</v>
      </c>
      <c r="L181" s="15">
        <v>0</v>
      </c>
      <c r="M181" s="15">
        <v>0.2</v>
      </c>
    </row>
    <row r="182" spans="1:13" ht="14.25">
      <c r="A182" s="3">
        <v>41326</v>
      </c>
      <c r="B182" s="6">
        <v>4.4</v>
      </c>
      <c r="C182" s="6">
        <v>9.1</v>
      </c>
      <c r="D182" s="6">
        <v>-0.2</v>
      </c>
      <c r="F182" s="6">
        <v>0.5</v>
      </c>
      <c r="H182" s="14">
        <v>20140225</v>
      </c>
      <c r="I182" s="15">
        <v>7.6</v>
      </c>
      <c r="J182" s="15">
        <v>12.2</v>
      </c>
      <c r="K182" s="15">
        <v>3.9</v>
      </c>
      <c r="L182" s="15">
        <v>0</v>
      </c>
      <c r="M182" s="15">
        <v>0.4</v>
      </c>
    </row>
    <row r="183" spans="1:13" ht="14.25">
      <c r="A183" s="3">
        <v>41327</v>
      </c>
      <c r="B183" s="6">
        <v>5.3</v>
      </c>
      <c r="C183" s="6">
        <v>11.5</v>
      </c>
      <c r="D183" s="6">
        <v>-0.3</v>
      </c>
      <c r="F183" s="6">
        <v>8.3</v>
      </c>
      <c r="H183" s="14">
        <v>20140226</v>
      </c>
      <c r="I183" s="15">
        <v>10.7</v>
      </c>
      <c r="J183" s="15">
        <v>14.6</v>
      </c>
      <c r="K183" s="15">
        <v>7.4</v>
      </c>
      <c r="L183" s="15">
        <v>0</v>
      </c>
      <c r="M183" s="15">
        <v>0</v>
      </c>
    </row>
    <row r="184" spans="1:13" ht="14.25">
      <c r="A184" s="3">
        <v>41328</v>
      </c>
      <c r="B184" s="6">
        <v>6.5</v>
      </c>
      <c r="C184" s="6">
        <v>15.1</v>
      </c>
      <c r="D184" s="6">
        <v>-0.4</v>
      </c>
      <c r="F184" s="6">
        <v>6.7</v>
      </c>
      <c r="H184" s="14">
        <v>20140227</v>
      </c>
      <c r="I184" s="15">
        <v>9.7</v>
      </c>
      <c r="J184" s="15">
        <v>12</v>
      </c>
      <c r="K184" s="15">
        <v>8.5</v>
      </c>
      <c r="L184" s="15">
        <v>0</v>
      </c>
      <c r="M184" s="15">
        <v>0</v>
      </c>
    </row>
    <row r="185" spans="1:13" ht="14.25">
      <c r="A185" s="3">
        <v>41329</v>
      </c>
      <c r="B185" s="6">
        <v>6.5</v>
      </c>
      <c r="C185" s="6">
        <v>13.8</v>
      </c>
      <c r="D185" s="6">
        <v>1.4</v>
      </c>
      <c r="E185" s="6"/>
      <c r="F185" s="6">
        <v>2.4</v>
      </c>
      <c r="G185" s="5"/>
      <c r="H185" s="14">
        <v>20140228</v>
      </c>
      <c r="I185" s="15">
        <v>5</v>
      </c>
      <c r="J185" s="15">
        <v>8.5</v>
      </c>
      <c r="K185" s="15">
        <v>2.9</v>
      </c>
      <c r="L185" s="15">
        <v>0.9</v>
      </c>
      <c r="M185" s="15">
        <v>0</v>
      </c>
    </row>
    <row r="186" spans="1:13" ht="14.25">
      <c r="A186" s="3">
        <v>41330</v>
      </c>
      <c r="B186" s="6">
        <v>5.8</v>
      </c>
      <c r="C186" s="6">
        <v>8.5</v>
      </c>
      <c r="D186" s="6">
        <v>3.5</v>
      </c>
      <c r="E186" s="6"/>
      <c r="F186" s="6">
        <v>0</v>
      </c>
      <c r="H186" s="14">
        <v>20140301</v>
      </c>
      <c r="I186" s="15">
        <v>5.7</v>
      </c>
      <c r="J186" s="15">
        <v>9.6</v>
      </c>
      <c r="K186" s="15">
        <v>2.5</v>
      </c>
      <c r="L186" s="15">
        <v>0.4</v>
      </c>
      <c r="M186" s="15">
        <v>4.5</v>
      </c>
    </row>
    <row r="187" spans="1:13" ht="14.25">
      <c r="A187" s="3">
        <v>41331</v>
      </c>
      <c r="B187" s="6">
        <v>4.6</v>
      </c>
      <c r="C187" s="6">
        <v>9.4</v>
      </c>
      <c r="D187" s="6">
        <v>1.8</v>
      </c>
      <c r="F187" s="6">
        <v>0</v>
      </c>
      <c r="H187" s="14">
        <v>20140302</v>
      </c>
      <c r="I187" s="15">
        <v>6.3</v>
      </c>
      <c r="J187" s="15">
        <v>12.1</v>
      </c>
      <c r="K187" s="15">
        <v>1</v>
      </c>
      <c r="L187" s="15">
        <v>0</v>
      </c>
      <c r="M187" s="15">
        <v>4</v>
      </c>
    </row>
    <row r="188" spans="1:13" ht="14.25">
      <c r="A188" s="3">
        <v>41332</v>
      </c>
      <c r="B188" s="6">
        <v>6.8</v>
      </c>
      <c r="C188" s="6">
        <v>14.8</v>
      </c>
      <c r="D188" s="6">
        <v>0.7</v>
      </c>
      <c r="F188" s="6">
        <v>0</v>
      </c>
      <c r="H188" s="14">
        <v>20140303</v>
      </c>
      <c r="I188" s="15">
        <v>8.1</v>
      </c>
      <c r="J188" s="15">
        <v>13.4</v>
      </c>
      <c r="K188" s="15">
        <v>3.8</v>
      </c>
      <c r="L188" s="15">
        <v>0</v>
      </c>
      <c r="M188" s="15">
        <v>6.3</v>
      </c>
    </row>
    <row r="189" spans="1:13" ht="14.25">
      <c r="A189" s="9">
        <v>41333</v>
      </c>
      <c r="B189" s="6">
        <v>10.9</v>
      </c>
      <c r="C189" s="6">
        <v>15.7</v>
      </c>
      <c r="D189" s="6">
        <v>7.7</v>
      </c>
      <c r="F189" s="6">
        <v>0</v>
      </c>
      <c r="H189" s="14">
        <v>20140304</v>
      </c>
      <c r="I189" s="15">
        <v>8.4</v>
      </c>
      <c r="J189" s="15">
        <v>12</v>
      </c>
      <c r="K189" s="15">
        <v>3.9</v>
      </c>
      <c r="L189" s="15">
        <v>0</v>
      </c>
      <c r="M189" s="15">
        <v>3.5</v>
      </c>
    </row>
    <row r="190" spans="1:13" ht="14.25">
      <c r="A190" s="9"/>
      <c r="H190" s="14">
        <v>20140305</v>
      </c>
      <c r="I190" s="15">
        <v>4</v>
      </c>
      <c r="J190" s="15">
        <v>9.4</v>
      </c>
      <c r="K190" s="15">
        <v>2.5</v>
      </c>
      <c r="L190" s="15">
        <v>0</v>
      </c>
      <c r="M190" s="15">
        <v>0</v>
      </c>
    </row>
    <row r="191" spans="1:13" ht="14.25">
      <c r="A191" s="3">
        <v>41334</v>
      </c>
      <c r="B191" s="6">
        <v>5.5</v>
      </c>
      <c r="C191" s="6">
        <v>11.8</v>
      </c>
      <c r="D191" s="6">
        <v>3</v>
      </c>
      <c r="F191" s="6">
        <v>5.5</v>
      </c>
      <c r="H191" s="14">
        <v>20140306</v>
      </c>
      <c r="I191" s="15">
        <v>6.1</v>
      </c>
      <c r="J191" s="15">
        <v>8.3</v>
      </c>
      <c r="K191" s="15">
        <v>4.1</v>
      </c>
      <c r="L191" s="15">
        <v>0</v>
      </c>
      <c r="M191" s="15">
        <v>0</v>
      </c>
    </row>
    <row r="192" spans="1:13" ht="14.25">
      <c r="A192" s="3">
        <v>41335</v>
      </c>
      <c r="B192" s="6">
        <v>5</v>
      </c>
      <c r="C192" s="6">
        <v>9.5</v>
      </c>
      <c r="D192" s="6">
        <v>-0.3</v>
      </c>
      <c r="F192" s="6">
        <v>6.1</v>
      </c>
      <c r="H192" s="14">
        <v>20140307</v>
      </c>
      <c r="I192" s="15">
        <v>6.5</v>
      </c>
      <c r="J192" s="15">
        <v>10.2</v>
      </c>
      <c r="K192" s="15">
        <v>0.8</v>
      </c>
      <c r="L192" s="15">
        <v>0</v>
      </c>
      <c r="M192" s="15">
        <v>1.3</v>
      </c>
    </row>
    <row r="193" spans="1:13" ht="14.25">
      <c r="A193" s="3">
        <v>41336</v>
      </c>
      <c r="B193" s="6">
        <v>9.8</v>
      </c>
      <c r="C193" s="6">
        <v>19.9</v>
      </c>
      <c r="D193" s="6">
        <v>10</v>
      </c>
      <c r="E193" s="6"/>
      <c r="F193" s="6">
        <v>9.2</v>
      </c>
      <c r="H193" s="14">
        <v>20140308</v>
      </c>
      <c r="I193" s="15">
        <v>8.2</v>
      </c>
      <c r="J193" s="15">
        <v>14.4</v>
      </c>
      <c r="K193" s="15">
        <v>3.9</v>
      </c>
      <c r="L193" s="15">
        <v>0</v>
      </c>
      <c r="M193" s="15">
        <v>5.6</v>
      </c>
    </row>
    <row r="194" spans="1:13" ht="14.25">
      <c r="A194" s="3">
        <v>41337</v>
      </c>
      <c r="B194" s="6">
        <v>11.9</v>
      </c>
      <c r="C194" s="6">
        <v>19.4</v>
      </c>
      <c r="D194" s="6">
        <v>5.9</v>
      </c>
      <c r="E194" s="6"/>
      <c r="F194" s="6">
        <v>9</v>
      </c>
      <c r="H194" s="14">
        <v>20140309</v>
      </c>
      <c r="I194" s="15">
        <v>10.2</v>
      </c>
      <c r="J194" s="15">
        <v>18.7</v>
      </c>
      <c r="K194" s="15">
        <v>1.5</v>
      </c>
      <c r="L194" s="15">
        <v>0</v>
      </c>
      <c r="M194" s="15">
        <v>8.8</v>
      </c>
    </row>
    <row r="195" spans="1:13" ht="14.25">
      <c r="A195" s="3">
        <v>41338</v>
      </c>
      <c r="B195" s="6">
        <v>14.3</v>
      </c>
      <c r="C195" s="6">
        <v>23.1</v>
      </c>
      <c r="D195" s="6">
        <v>4.8</v>
      </c>
      <c r="F195" s="6">
        <v>9</v>
      </c>
      <c r="H195" s="14">
        <v>20140310</v>
      </c>
      <c r="I195" s="15">
        <v>12.9</v>
      </c>
      <c r="J195" s="15">
        <v>18.1</v>
      </c>
      <c r="K195" s="15">
        <v>7.2</v>
      </c>
      <c r="L195" s="15">
        <v>0</v>
      </c>
      <c r="M195" s="15">
        <v>9.6</v>
      </c>
    </row>
    <row r="196" spans="1:13" ht="14.25">
      <c r="A196" s="3">
        <v>41339</v>
      </c>
      <c r="B196" s="6">
        <v>15</v>
      </c>
      <c r="C196" s="6">
        <v>23.2</v>
      </c>
      <c r="D196" s="6">
        <v>7.6</v>
      </c>
      <c r="F196" s="6">
        <v>3.9</v>
      </c>
      <c r="H196" s="14">
        <v>20140311</v>
      </c>
      <c r="I196" s="15">
        <v>12.6</v>
      </c>
      <c r="J196" s="15">
        <v>18.1</v>
      </c>
      <c r="K196" s="15">
        <v>4.7</v>
      </c>
      <c r="L196" s="15">
        <v>0</v>
      </c>
      <c r="M196" s="15">
        <v>4.1</v>
      </c>
    </row>
    <row r="197" spans="1:13" ht="14.25">
      <c r="A197" s="3">
        <v>41340</v>
      </c>
      <c r="B197" s="6">
        <v>17.8</v>
      </c>
      <c r="C197" s="6">
        <v>28.2</v>
      </c>
      <c r="D197" s="6">
        <v>8.2</v>
      </c>
      <c r="F197" s="6">
        <v>9.4</v>
      </c>
      <c r="H197" s="14">
        <v>20140312</v>
      </c>
      <c r="I197" s="15">
        <v>7.1</v>
      </c>
      <c r="J197" s="15">
        <v>15</v>
      </c>
      <c r="K197" s="15">
        <v>5</v>
      </c>
      <c r="L197" s="15">
        <v>0</v>
      </c>
      <c r="M197" s="15">
        <v>0</v>
      </c>
    </row>
    <row r="198" spans="1:13" ht="14.25">
      <c r="A198" s="3">
        <v>41341</v>
      </c>
      <c r="B198" s="6">
        <v>21.5</v>
      </c>
      <c r="C198" s="6">
        <v>32.8</v>
      </c>
      <c r="D198" s="6">
        <v>10.7</v>
      </c>
      <c r="F198" s="6">
        <v>9.1</v>
      </c>
      <c r="H198" s="17">
        <v>20140313</v>
      </c>
      <c r="I198" s="15">
        <v>8.7</v>
      </c>
      <c r="J198" s="15">
        <v>16</v>
      </c>
      <c r="K198" s="15">
        <v>2</v>
      </c>
      <c r="L198" s="15">
        <v>0</v>
      </c>
      <c r="M198" s="15">
        <v>9.3</v>
      </c>
    </row>
    <row r="199" spans="1:13" ht="14.25">
      <c r="A199" s="3">
        <v>41342</v>
      </c>
      <c r="B199" s="6">
        <v>22.5</v>
      </c>
      <c r="C199" s="6">
        <v>32.2</v>
      </c>
      <c r="D199" s="6">
        <v>16.2</v>
      </c>
      <c r="F199" s="6">
        <v>8.3</v>
      </c>
      <c r="H199" s="17"/>
      <c r="I199" s="15"/>
      <c r="J199" s="15"/>
      <c r="K199" s="15"/>
      <c r="L199" s="15"/>
      <c r="M199" s="15"/>
    </row>
    <row r="200" spans="1:13" ht="14.25">
      <c r="A200" s="3">
        <v>41343</v>
      </c>
      <c r="B200" s="6">
        <v>8</v>
      </c>
      <c r="C200" s="6">
        <v>17.4</v>
      </c>
      <c r="D200" s="6">
        <v>5.3</v>
      </c>
      <c r="E200" s="6">
        <v>1.3</v>
      </c>
      <c r="F200" s="6">
        <v>2.8</v>
      </c>
      <c r="H200" s="14">
        <v>20140314</v>
      </c>
      <c r="I200" s="15">
        <v>13</v>
      </c>
      <c r="J200" s="15">
        <v>20</v>
      </c>
      <c r="K200" s="15">
        <v>3.9</v>
      </c>
      <c r="L200" s="15">
        <v>0</v>
      </c>
      <c r="M200" s="15">
        <v>9.9</v>
      </c>
    </row>
    <row r="201" spans="1:13" ht="14.25">
      <c r="A201" s="9">
        <v>41344</v>
      </c>
      <c r="B201" s="6">
        <v>6</v>
      </c>
      <c r="C201" s="6">
        <v>7.5</v>
      </c>
      <c r="D201" s="6">
        <v>4.4</v>
      </c>
      <c r="E201" s="6">
        <v>1.4</v>
      </c>
      <c r="F201" s="6">
        <v>0</v>
      </c>
      <c r="H201" s="14">
        <v>20140315</v>
      </c>
      <c r="I201" s="15">
        <v>15.4</v>
      </c>
      <c r="J201" s="15">
        <v>26.1</v>
      </c>
      <c r="K201" s="15">
        <v>4</v>
      </c>
      <c r="L201" s="15">
        <v>0</v>
      </c>
      <c r="M201" s="15">
        <v>10.2</v>
      </c>
    </row>
    <row r="202" spans="1:13" ht="14.25">
      <c r="A202" s="3">
        <v>41345</v>
      </c>
      <c r="B202" s="6">
        <v>10.2</v>
      </c>
      <c r="C202" s="6">
        <v>15.7</v>
      </c>
      <c r="D202" s="6">
        <v>6.3</v>
      </c>
      <c r="E202" s="6">
        <v>1.8</v>
      </c>
      <c r="F202" s="6">
        <v>1.2</v>
      </c>
      <c r="H202" s="14">
        <v>20140316</v>
      </c>
      <c r="I202" s="15">
        <v>17.7</v>
      </c>
      <c r="J202" s="15">
        <v>24.9</v>
      </c>
      <c r="K202" s="15">
        <v>7.1</v>
      </c>
      <c r="L202" s="15">
        <v>0</v>
      </c>
      <c r="M202" s="15">
        <v>10.5</v>
      </c>
    </row>
    <row r="203" spans="1:13" ht="14.25">
      <c r="A203" s="3">
        <v>41346</v>
      </c>
      <c r="B203" s="6">
        <v>8.4</v>
      </c>
      <c r="C203" s="6">
        <v>11.3</v>
      </c>
      <c r="D203" s="6">
        <v>5.8</v>
      </c>
      <c r="F203" s="6">
        <v>6.9</v>
      </c>
      <c r="H203" s="14">
        <v>20140317</v>
      </c>
      <c r="I203" s="15">
        <v>18.8</v>
      </c>
      <c r="J203" s="15">
        <v>29.2</v>
      </c>
      <c r="K203" s="15">
        <v>8.3</v>
      </c>
      <c r="L203" s="15">
        <v>0</v>
      </c>
      <c r="M203" s="15">
        <v>8.3</v>
      </c>
    </row>
    <row r="204" spans="1:13" ht="14.25">
      <c r="A204" s="3">
        <v>41347</v>
      </c>
      <c r="B204" s="6">
        <v>6.3</v>
      </c>
      <c r="C204" s="6">
        <v>8.9</v>
      </c>
      <c r="D204" s="6">
        <v>3.8</v>
      </c>
      <c r="F204" s="6">
        <v>0</v>
      </c>
      <c r="H204" s="14">
        <v>20140318</v>
      </c>
      <c r="I204" s="15">
        <v>15.7</v>
      </c>
      <c r="J204" s="15">
        <v>20.3</v>
      </c>
      <c r="K204" s="15">
        <v>10.9</v>
      </c>
      <c r="L204" s="15">
        <v>1.4</v>
      </c>
      <c r="M204" s="15">
        <v>6.2</v>
      </c>
    </row>
    <row r="205" spans="1:13" ht="14.25">
      <c r="A205" s="3">
        <v>41348</v>
      </c>
      <c r="B205" s="6">
        <v>8.9</v>
      </c>
      <c r="C205" s="6">
        <v>15</v>
      </c>
      <c r="D205" s="6">
        <v>2.6</v>
      </c>
      <c r="F205" s="6">
        <v>8</v>
      </c>
      <c r="H205" s="14">
        <v>20140319</v>
      </c>
      <c r="I205" s="15">
        <v>11.8</v>
      </c>
      <c r="J205" s="15">
        <v>15.7</v>
      </c>
      <c r="K205" s="15">
        <v>8.9</v>
      </c>
      <c r="L205" s="15">
        <v>4.4</v>
      </c>
      <c r="M205" s="15">
        <v>3.2</v>
      </c>
    </row>
    <row r="206" spans="1:13" ht="14.25">
      <c r="A206" s="3">
        <v>41349</v>
      </c>
      <c r="B206" s="6">
        <v>11.3</v>
      </c>
      <c r="C206" s="6">
        <v>14.5</v>
      </c>
      <c r="D206" s="6">
        <v>7.3</v>
      </c>
      <c r="F206" s="6">
        <v>0</v>
      </c>
      <c r="H206" s="17">
        <v>20140320</v>
      </c>
      <c r="I206" s="15">
        <v>12.1</v>
      </c>
      <c r="J206" s="15">
        <v>16.9</v>
      </c>
      <c r="K206" s="15">
        <v>7.4</v>
      </c>
      <c r="L206" s="15">
        <v>0</v>
      </c>
      <c r="M206" s="15">
        <v>9</v>
      </c>
    </row>
    <row r="207" spans="1:13" ht="14.25">
      <c r="A207" s="3">
        <v>41350</v>
      </c>
      <c r="B207" s="6">
        <v>14.4</v>
      </c>
      <c r="C207" s="6">
        <v>22.1</v>
      </c>
      <c r="D207" s="6">
        <v>11.1</v>
      </c>
      <c r="E207" s="6">
        <v>0.3</v>
      </c>
      <c r="F207" s="6">
        <v>4</v>
      </c>
      <c r="H207" s="17"/>
      <c r="I207" s="15"/>
      <c r="J207" s="15"/>
      <c r="K207" s="15"/>
      <c r="L207" s="15"/>
      <c r="M207" s="15"/>
    </row>
    <row r="208" spans="1:13" ht="14.25">
      <c r="A208" s="9">
        <v>41351</v>
      </c>
      <c r="B208" s="6">
        <v>16.1</v>
      </c>
      <c r="C208" s="6">
        <v>27</v>
      </c>
      <c r="D208" s="6">
        <v>8.1</v>
      </c>
      <c r="F208" s="6">
        <v>7.9</v>
      </c>
      <c r="H208" s="14">
        <v>20140321</v>
      </c>
      <c r="I208" s="15">
        <v>12.9</v>
      </c>
      <c r="J208" s="15">
        <v>20.5</v>
      </c>
      <c r="K208" s="15">
        <v>3.8</v>
      </c>
      <c r="L208" s="15">
        <v>0</v>
      </c>
      <c r="M208" s="15">
        <v>9</v>
      </c>
    </row>
    <row r="209" spans="1:13" ht="14.25">
      <c r="A209" s="3">
        <v>41352</v>
      </c>
      <c r="B209" s="6">
        <v>9.8</v>
      </c>
      <c r="C209" s="6">
        <v>14.8</v>
      </c>
      <c r="D209" s="6">
        <v>7.7</v>
      </c>
      <c r="F209" s="6">
        <v>2.6</v>
      </c>
      <c r="H209" s="14">
        <v>20140322</v>
      </c>
      <c r="I209" s="15">
        <v>14.6</v>
      </c>
      <c r="J209" s="15">
        <v>23.1</v>
      </c>
      <c r="K209" s="15">
        <v>4.6</v>
      </c>
      <c r="L209" s="15">
        <v>0</v>
      </c>
      <c r="M209" s="15">
        <v>9.6</v>
      </c>
    </row>
    <row r="210" spans="1:13" ht="14.25">
      <c r="A210" s="3">
        <v>41353</v>
      </c>
      <c r="B210" s="6">
        <v>5.9</v>
      </c>
      <c r="C210" s="6">
        <v>9.8</v>
      </c>
      <c r="D210" s="6">
        <v>1.5</v>
      </c>
      <c r="F210" s="6">
        <v>9.2</v>
      </c>
      <c r="H210" s="14">
        <v>20140323</v>
      </c>
      <c r="I210" s="15">
        <v>14.1</v>
      </c>
      <c r="J210" s="15">
        <v>19.9</v>
      </c>
      <c r="K210" s="15">
        <v>7.1</v>
      </c>
      <c r="L210" s="15">
        <v>0</v>
      </c>
      <c r="M210" s="15">
        <v>2.6</v>
      </c>
    </row>
    <row r="211" spans="1:13" ht="14.25">
      <c r="A211" s="3">
        <v>41354</v>
      </c>
      <c r="B211" s="6">
        <v>10</v>
      </c>
      <c r="C211" s="6">
        <v>17.1</v>
      </c>
      <c r="D211" s="6">
        <v>3.8</v>
      </c>
      <c r="F211" s="6">
        <v>9.2</v>
      </c>
      <c r="H211" s="14">
        <v>20140324</v>
      </c>
      <c r="I211" s="15">
        <v>15.6</v>
      </c>
      <c r="J211" s="15">
        <v>23</v>
      </c>
      <c r="K211" s="15">
        <v>8.8</v>
      </c>
      <c r="L211" s="15">
        <v>0</v>
      </c>
      <c r="M211" s="15">
        <v>8.6</v>
      </c>
    </row>
    <row r="212" spans="1:13" ht="14.25">
      <c r="A212" s="3">
        <v>41355</v>
      </c>
      <c r="B212" s="6">
        <v>11.7</v>
      </c>
      <c r="C212" s="6">
        <v>14.2</v>
      </c>
      <c r="D212" s="6">
        <v>9.9</v>
      </c>
      <c r="E212" s="6">
        <v>0</v>
      </c>
      <c r="F212" s="6">
        <v>2.3</v>
      </c>
      <c r="H212" s="14">
        <v>20140325</v>
      </c>
      <c r="I212" s="15">
        <v>17.5</v>
      </c>
      <c r="J212" s="15">
        <v>24.4</v>
      </c>
      <c r="K212" s="15">
        <v>10.8</v>
      </c>
      <c r="L212" s="15">
        <v>0</v>
      </c>
      <c r="M212" s="15">
        <v>4.8</v>
      </c>
    </row>
    <row r="213" spans="1:13" ht="14.25">
      <c r="A213" s="3">
        <v>41356</v>
      </c>
      <c r="B213" s="6">
        <v>12.1</v>
      </c>
      <c r="C213" s="6">
        <v>17.7</v>
      </c>
      <c r="D213" s="6">
        <v>5.9</v>
      </c>
      <c r="F213" s="6">
        <v>7.6</v>
      </c>
      <c r="H213" s="14">
        <v>20140326</v>
      </c>
      <c r="I213" s="15">
        <v>19.2</v>
      </c>
      <c r="J213" s="15">
        <v>26.4</v>
      </c>
      <c r="K213" s="15">
        <v>12</v>
      </c>
      <c r="L213" s="15">
        <v>0</v>
      </c>
      <c r="M213" s="15">
        <v>6.6</v>
      </c>
    </row>
    <row r="214" spans="1:13" ht="14.25">
      <c r="A214" s="3">
        <v>41357</v>
      </c>
      <c r="B214" s="6">
        <v>9</v>
      </c>
      <c r="C214" s="6">
        <v>15.8</v>
      </c>
      <c r="D214" s="6">
        <v>6.2</v>
      </c>
      <c r="F214" s="6">
        <v>7.7</v>
      </c>
      <c r="H214" s="17">
        <v>20140327</v>
      </c>
      <c r="I214" s="15">
        <v>21.1</v>
      </c>
      <c r="J214" s="15">
        <v>27.5</v>
      </c>
      <c r="K214" s="15">
        <v>14.5</v>
      </c>
      <c r="L214" s="15">
        <v>0</v>
      </c>
      <c r="M214" s="15">
        <v>8.6</v>
      </c>
    </row>
    <row r="215" spans="1:13" ht="14.25">
      <c r="A215" s="9">
        <v>41358</v>
      </c>
      <c r="B215" s="6">
        <v>6</v>
      </c>
      <c r="C215" s="6">
        <v>7.7</v>
      </c>
      <c r="D215" s="6">
        <v>4.1</v>
      </c>
      <c r="E215" s="6">
        <v>0</v>
      </c>
      <c r="F215" s="6">
        <v>0</v>
      </c>
      <c r="H215" s="17"/>
      <c r="I215" s="15"/>
      <c r="J215" s="15"/>
      <c r="K215" s="15"/>
      <c r="L215" s="15"/>
      <c r="M215" s="15"/>
    </row>
    <row r="216" spans="1:13" ht="14.25">
      <c r="A216" s="3">
        <v>41359</v>
      </c>
      <c r="B216" s="6">
        <v>7.5</v>
      </c>
      <c r="C216" s="6">
        <v>12</v>
      </c>
      <c r="D216" s="6">
        <v>5.1</v>
      </c>
      <c r="E216" s="6">
        <v>1.4</v>
      </c>
      <c r="F216" s="6">
        <v>1.6</v>
      </c>
      <c r="H216" s="14">
        <v>20140328</v>
      </c>
      <c r="I216" s="15">
        <v>21.7</v>
      </c>
      <c r="J216" s="15">
        <v>27.1</v>
      </c>
      <c r="K216" s="15">
        <v>17.8</v>
      </c>
      <c r="L216" s="15">
        <v>0.6</v>
      </c>
      <c r="M216" s="15">
        <v>6.7</v>
      </c>
    </row>
    <row r="217" spans="1:13" ht="14.25">
      <c r="A217" s="3">
        <v>41360</v>
      </c>
      <c r="B217" s="6">
        <v>13.2</v>
      </c>
      <c r="C217" s="6">
        <v>23.9</v>
      </c>
      <c r="D217" s="6">
        <v>3.8</v>
      </c>
      <c r="F217" s="6">
        <v>9.7</v>
      </c>
      <c r="H217" s="14">
        <v>20140329</v>
      </c>
      <c r="I217" s="15">
        <v>20.6</v>
      </c>
      <c r="J217" s="15">
        <v>25</v>
      </c>
      <c r="K217" s="15">
        <v>17.2</v>
      </c>
      <c r="L217" s="15">
        <v>0</v>
      </c>
      <c r="M217" s="15">
        <v>9</v>
      </c>
    </row>
    <row r="218" spans="1:13" ht="14.25">
      <c r="A218" s="3">
        <v>41361</v>
      </c>
      <c r="B218" s="6">
        <v>13.3</v>
      </c>
      <c r="C218" s="6">
        <v>16.7</v>
      </c>
      <c r="D218" s="6">
        <v>12</v>
      </c>
      <c r="F218" s="6">
        <v>8.2</v>
      </c>
      <c r="H218" s="14">
        <v>20140330</v>
      </c>
      <c r="I218" s="15">
        <v>18</v>
      </c>
      <c r="J218" s="15">
        <v>21.3</v>
      </c>
      <c r="K218" s="15">
        <v>14.8</v>
      </c>
      <c r="L218" s="15">
        <v>0</v>
      </c>
      <c r="M218" s="15">
        <v>0</v>
      </c>
    </row>
    <row r="219" spans="1:13" ht="14.25">
      <c r="A219" s="3">
        <v>41362</v>
      </c>
      <c r="B219" s="6">
        <v>10.6</v>
      </c>
      <c r="C219" s="6">
        <v>13.7</v>
      </c>
      <c r="D219" s="6">
        <v>9</v>
      </c>
      <c r="E219" s="6">
        <v>0</v>
      </c>
      <c r="F219" s="6">
        <v>0</v>
      </c>
      <c r="H219" s="14">
        <v>20140331</v>
      </c>
      <c r="I219" s="15">
        <v>18.2</v>
      </c>
      <c r="J219" s="15">
        <v>22.6</v>
      </c>
      <c r="K219" s="15">
        <v>15.1</v>
      </c>
      <c r="L219" s="15">
        <v>0</v>
      </c>
      <c r="M219" s="15">
        <v>6.2</v>
      </c>
    </row>
    <row r="220" spans="1:13" ht="14.25">
      <c r="A220" s="3">
        <v>41363</v>
      </c>
      <c r="B220" s="6">
        <v>9.9</v>
      </c>
      <c r="C220" s="6">
        <v>13.1</v>
      </c>
      <c r="D220" s="6">
        <v>7.6</v>
      </c>
      <c r="E220" s="6">
        <v>0.7</v>
      </c>
      <c r="F220" s="6">
        <v>1.9</v>
      </c>
      <c r="H220" s="14">
        <v>20140401</v>
      </c>
      <c r="I220" s="15">
        <v>17.6</v>
      </c>
      <c r="J220" s="15">
        <v>23.8</v>
      </c>
      <c r="K220" s="15">
        <v>10.1</v>
      </c>
      <c r="L220" s="15">
        <v>0</v>
      </c>
      <c r="M220" s="15">
        <v>7.3</v>
      </c>
    </row>
    <row r="221" spans="1:13" ht="14.25">
      <c r="A221" s="3">
        <v>41364</v>
      </c>
      <c r="B221" s="6">
        <v>10.4</v>
      </c>
      <c r="C221" s="6">
        <v>15.5</v>
      </c>
      <c r="D221" s="6">
        <v>4</v>
      </c>
      <c r="F221" s="6">
        <v>6.3</v>
      </c>
      <c r="H221" s="14">
        <v>20140402</v>
      </c>
      <c r="I221" s="15">
        <v>18.7</v>
      </c>
      <c r="J221" s="15">
        <v>24.7</v>
      </c>
      <c r="K221" s="15">
        <v>10.6</v>
      </c>
      <c r="L221" s="15">
        <v>0</v>
      </c>
      <c r="M221" s="15">
        <v>7.6</v>
      </c>
    </row>
    <row r="222" spans="8:13" ht="14.25">
      <c r="H222" s="17">
        <v>20140403</v>
      </c>
      <c r="I222" s="15">
        <v>13.6</v>
      </c>
      <c r="J222" s="15">
        <v>20</v>
      </c>
      <c r="K222" s="15">
        <v>11.2</v>
      </c>
      <c r="L222" s="15">
        <v>0</v>
      </c>
      <c r="M222" s="15">
        <v>2.3</v>
      </c>
    </row>
    <row r="223" spans="1:13" ht="14.25">
      <c r="A223" s="9">
        <v>41365</v>
      </c>
      <c r="B223" s="6">
        <v>15.2</v>
      </c>
      <c r="C223" s="6">
        <v>24.5</v>
      </c>
      <c r="D223" s="6">
        <v>11.3</v>
      </c>
      <c r="E223" s="6">
        <v>0</v>
      </c>
      <c r="F223" s="6">
        <v>9.4</v>
      </c>
      <c r="H223" s="17"/>
      <c r="I223" s="15"/>
      <c r="J223" s="15"/>
      <c r="K223" s="15"/>
      <c r="L223" s="15"/>
      <c r="M223" s="15"/>
    </row>
    <row r="224" spans="1:13" ht="14.25">
      <c r="A224" s="3">
        <v>41366</v>
      </c>
      <c r="B224" s="6">
        <v>13.2</v>
      </c>
      <c r="C224" s="6">
        <v>18.9</v>
      </c>
      <c r="D224" s="6">
        <v>6.9</v>
      </c>
      <c r="F224" s="6">
        <v>8.7</v>
      </c>
      <c r="H224" s="14">
        <v>20140404</v>
      </c>
      <c r="I224" s="15">
        <v>17.3</v>
      </c>
      <c r="J224" s="15">
        <v>26.2</v>
      </c>
      <c r="K224" s="15">
        <v>8.6</v>
      </c>
      <c r="L224" s="15">
        <v>0</v>
      </c>
      <c r="M224" s="15">
        <v>10.3</v>
      </c>
    </row>
    <row r="225" spans="1:13" ht="14.25">
      <c r="A225" s="3">
        <v>41367</v>
      </c>
      <c r="B225" s="6">
        <v>15.2</v>
      </c>
      <c r="C225" s="6">
        <v>19.8</v>
      </c>
      <c r="D225" s="6">
        <v>12.4</v>
      </c>
      <c r="E225" s="6">
        <v>0.5</v>
      </c>
      <c r="F225" s="6">
        <v>5.7</v>
      </c>
      <c r="H225" s="14">
        <v>20140405</v>
      </c>
      <c r="I225" s="15">
        <v>16.1</v>
      </c>
      <c r="J225" s="15">
        <v>21.3</v>
      </c>
      <c r="K225" s="15">
        <v>11.9</v>
      </c>
      <c r="L225" s="15">
        <v>0</v>
      </c>
      <c r="M225" s="15">
        <v>10</v>
      </c>
    </row>
    <row r="226" spans="1:13" ht="14.25">
      <c r="A226" s="3">
        <v>41368</v>
      </c>
      <c r="B226" s="6">
        <v>14.5</v>
      </c>
      <c r="C226" s="6">
        <v>20.1</v>
      </c>
      <c r="D226" s="6">
        <v>7.9</v>
      </c>
      <c r="F226" s="6">
        <v>3.1</v>
      </c>
      <c r="H226" s="14">
        <v>20140406</v>
      </c>
      <c r="I226" s="15">
        <v>13.5</v>
      </c>
      <c r="J226" s="15">
        <v>18.7</v>
      </c>
      <c r="K226" s="15">
        <v>6.5</v>
      </c>
      <c r="L226" s="15">
        <v>0</v>
      </c>
      <c r="M226" s="15">
        <v>8.2</v>
      </c>
    </row>
    <row r="227" spans="1:13" ht="14.25">
      <c r="A227" s="3">
        <v>41369</v>
      </c>
      <c r="B227" s="6">
        <v>12</v>
      </c>
      <c r="C227" s="6">
        <v>15.9</v>
      </c>
      <c r="D227" s="6">
        <v>8.9</v>
      </c>
      <c r="E227" s="6">
        <v>8</v>
      </c>
      <c r="F227" s="6">
        <v>0</v>
      </c>
      <c r="H227" s="17">
        <v>20140407</v>
      </c>
      <c r="I227" s="15">
        <v>17.3</v>
      </c>
      <c r="J227" s="15">
        <v>23.6</v>
      </c>
      <c r="K227" s="15">
        <v>11.1</v>
      </c>
      <c r="L227" s="15">
        <v>0</v>
      </c>
      <c r="M227" s="15">
        <v>7.1</v>
      </c>
    </row>
    <row r="228" spans="1:13" ht="14.25">
      <c r="A228" s="3">
        <v>41370</v>
      </c>
      <c r="B228" s="6">
        <v>11.7</v>
      </c>
      <c r="C228" s="6">
        <v>17.3</v>
      </c>
      <c r="D228" s="6">
        <v>7.3</v>
      </c>
      <c r="F228" s="6">
        <v>11.2</v>
      </c>
      <c r="H228" s="17"/>
      <c r="I228" s="15"/>
      <c r="J228" s="15"/>
      <c r="K228" s="15"/>
      <c r="L228" s="15"/>
      <c r="M228" s="15"/>
    </row>
    <row r="229" spans="1:13" ht="14.25">
      <c r="A229" s="3">
        <v>41371</v>
      </c>
      <c r="B229" s="6">
        <v>14.2</v>
      </c>
      <c r="C229" s="6">
        <v>21.3</v>
      </c>
      <c r="D229" s="6">
        <v>5</v>
      </c>
      <c r="F229" s="6">
        <v>10.5</v>
      </c>
      <c r="H229" s="14">
        <v>20140408</v>
      </c>
      <c r="I229" s="15">
        <v>18.9</v>
      </c>
      <c r="J229" s="15">
        <v>26.1</v>
      </c>
      <c r="K229" s="15">
        <v>10.1</v>
      </c>
      <c r="L229" s="15">
        <v>0</v>
      </c>
      <c r="M229" s="15">
        <v>8.6</v>
      </c>
    </row>
    <row r="230" spans="1:13" ht="14.25">
      <c r="A230" s="9">
        <v>41372</v>
      </c>
      <c r="B230" s="6">
        <v>15.6</v>
      </c>
      <c r="C230" s="6">
        <v>19.1</v>
      </c>
      <c r="D230" s="6">
        <v>11.3</v>
      </c>
      <c r="F230" s="6">
        <v>5.7</v>
      </c>
      <c r="H230" s="14">
        <v>20140409</v>
      </c>
      <c r="I230" s="15">
        <v>22.3</v>
      </c>
      <c r="J230" s="15">
        <v>28.9</v>
      </c>
      <c r="K230" s="15">
        <v>13.9</v>
      </c>
      <c r="L230" s="15">
        <v>0</v>
      </c>
      <c r="M230" s="15">
        <v>9.8</v>
      </c>
    </row>
    <row r="231" spans="1:13" ht="14.25">
      <c r="A231" s="3">
        <v>41373</v>
      </c>
      <c r="B231" s="6">
        <v>12.2</v>
      </c>
      <c r="C231" s="6">
        <v>16.8</v>
      </c>
      <c r="D231" s="6">
        <v>8.6</v>
      </c>
      <c r="F231" s="6">
        <v>11.3</v>
      </c>
      <c r="H231" s="17">
        <v>20140410</v>
      </c>
      <c r="I231" s="15">
        <v>17.4</v>
      </c>
      <c r="J231" s="15">
        <v>24.1</v>
      </c>
      <c r="K231" s="15">
        <v>13.8</v>
      </c>
      <c r="L231" s="15">
        <v>0</v>
      </c>
      <c r="M231" s="15">
        <v>0</v>
      </c>
    </row>
    <row r="232" spans="1:13" ht="14.25">
      <c r="A232" s="3">
        <v>41374</v>
      </c>
      <c r="B232" s="6">
        <v>11.2</v>
      </c>
      <c r="C232" s="6">
        <v>18.2</v>
      </c>
      <c r="D232" s="6">
        <v>4.8</v>
      </c>
      <c r="F232" s="6">
        <v>11</v>
      </c>
      <c r="H232" s="17"/>
      <c r="I232" s="15"/>
      <c r="J232" s="15"/>
      <c r="K232" s="15"/>
      <c r="L232" s="15"/>
      <c r="M232" s="15"/>
    </row>
    <row r="233" spans="1:13" ht="14.25">
      <c r="A233" s="3">
        <v>41375</v>
      </c>
      <c r="B233" s="6">
        <f>'[3]Sheet1'!$D$9</f>
        <v>29.2</v>
      </c>
      <c r="C233" s="6">
        <f>'[3]Sheet1'!$E$9</f>
        <v>32.1</v>
      </c>
      <c r="D233" s="6">
        <f>'[3]Sheet1'!$F$9</f>
        <v>25</v>
      </c>
      <c r="F233" s="6">
        <f>'[3]Sheet1'!$H$9</f>
        <v>0</v>
      </c>
      <c r="H233" s="14">
        <v>20140411</v>
      </c>
      <c r="I233" s="15">
        <v>11.7</v>
      </c>
      <c r="J233" s="15">
        <v>13.8</v>
      </c>
      <c r="K233" s="15">
        <v>9.8</v>
      </c>
      <c r="L233" s="15">
        <v>8.4</v>
      </c>
      <c r="M233" s="15">
        <v>0</v>
      </c>
    </row>
    <row r="234" spans="1:13" ht="14.25">
      <c r="A234" s="3">
        <v>41376</v>
      </c>
      <c r="B234" s="6">
        <f>'[3]Sheet1'!$D$10</f>
        <v>26</v>
      </c>
      <c r="C234" s="6">
        <f>'[3]Sheet1'!$E$10</f>
        <v>30.9</v>
      </c>
      <c r="D234" s="6">
        <f>'[3]Sheet1'!$F$10</f>
        <v>23.3</v>
      </c>
      <c r="F234" s="6">
        <f>'[3]Sheet1'!$H$10</f>
        <v>2.6</v>
      </c>
      <c r="H234" s="14">
        <v>20140412</v>
      </c>
      <c r="I234" s="15">
        <v>13.4</v>
      </c>
      <c r="J234" s="15">
        <v>17.8</v>
      </c>
      <c r="K234" s="15">
        <v>9.7</v>
      </c>
      <c r="L234" s="15">
        <v>0.2</v>
      </c>
      <c r="M234" s="15">
        <v>0.7</v>
      </c>
    </row>
    <row r="235" spans="1:13" ht="14.25">
      <c r="A235" s="3">
        <v>41377</v>
      </c>
      <c r="B235" s="6">
        <f>'[3]Sheet1'!$D$11</f>
        <v>23.3</v>
      </c>
      <c r="C235" s="6">
        <f>'[3]Sheet1'!$E$11</f>
        <v>25.9</v>
      </c>
      <c r="D235" s="6">
        <f>'[3]Sheet1'!$F$11</f>
        <v>23.3</v>
      </c>
      <c r="F235" s="6">
        <f>'[3]Sheet1'!$H$11</f>
        <v>9.3</v>
      </c>
      <c r="H235" s="14">
        <v>20140413</v>
      </c>
      <c r="I235" s="15">
        <v>16.7</v>
      </c>
      <c r="J235" s="15">
        <v>22.5</v>
      </c>
      <c r="K235" s="15">
        <v>10.6</v>
      </c>
      <c r="L235" s="15">
        <v>0</v>
      </c>
      <c r="M235" s="15">
        <v>7.2</v>
      </c>
    </row>
    <row r="236" spans="1:13" ht="14.25">
      <c r="A236" s="3">
        <v>41378</v>
      </c>
      <c r="B236" s="6">
        <v>22.9</v>
      </c>
      <c r="C236" s="6">
        <v>27.4</v>
      </c>
      <c r="D236" s="6">
        <v>17.4</v>
      </c>
      <c r="F236" s="6">
        <v>10.9</v>
      </c>
      <c r="H236" s="17">
        <v>20140414</v>
      </c>
      <c r="I236" s="15">
        <v>18.6</v>
      </c>
      <c r="J236" s="15">
        <v>23.9</v>
      </c>
      <c r="K236" s="15">
        <v>11.5</v>
      </c>
      <c r="L236" s="15">
        <v>0</v>
      </c>
      <c r="M236" s="15">
        <v>10.4</v>
      </c>
    </row>
    <row r="237" spans="1:13" ht="14.25">
      <c r="A237" s="9">
        <v>41379</v>
      </c>
      <c r="B237" s="6">
        <v>25.8</v>
      </c>
      <c r="C237" s="6">
        <v>33.2</v>
      </c>
      <c r="D237" s="6">
        <v>14.5</v>
      </c>
      <c r="F237" s="6">
        <v>10.3</v>
      </c>
      <c r="H237" s="17"/>
      <c r="I237" s="15"/>
      <c r="J237" s="15"/>
      <c r="K237" s="15"/>
      <c r="L237" s="15"/>
      <c r="M237" s="15"/>
    </row>
    <row r="238" spans="1:13" ht="14.25">
      <c r="A238" s="3">
        <v>41380</v>
      </c>
      <c r="B238" s="6">
        <v>20</v>
      </c>
      <c r="C238" s="6">
        <v>28.2</v>
      </c>
      <c r="D238" s="6">
        <v>16.7</v>
      </c>
      <c r="F238" s="6">
        <v>7.1</v>
      </c>
      <c r="H238" s="14">
        <v>20140415</v>
      </c>
      <c r="I238" s="15">
        <v>15.7</v>
      </c>
      <c r="J238" s="15">
        <v>20.4</v>
      </c>
      <c r="K238" s="15">
        <v>13.7</v>
      </c>
      <c r="L238" s="15">
        <v>9.1</v>
      </c>
      <c r="M238" s="15">
        <v>0</v>
      </c>
    </row>
    <row r="239" spans="1:13" ht="14.25">
      <c r="A239" s="3">
        <v>41381</v>
      </c>
      <c r="B239" s="6">
        <v>17</v>
      </c>
      <c r="C239" s="6">
        <v>22.1</v>
      </c>
      <c r="D239" s="6">
        <v>12.4</v>
      </c>
      <c r="F239" s="6">
        <v>6.5</v>
      </c>
      <c r="H239" s="14">
        <v>20140416</v>
      </c>
      <c r="I239" s="15">
        <v>16.1</v>
      </c>
      <c r="J239" s="15">
        <v>19.4</v>
      </c>
      <c r="K239" s="15">
        <v>13</v>
      </c>
      <c r="L239" s="15">
        <v>6.4</v>
      </c>
      <c r="M239" s="15">
        <v>0.6</v>
      </c>
    </row>
    <row r="240" spans="1:13" ht="14.25">
      <c r="A240" s="3">
        <v>41382</v>
      </c>
      <c r="B240" s="6">
        <v>12.8</v>
      </c>
      <c r="C240" s="6">
        <v>19.1</v>
      </c>
      <c r="D240" s="6">
        <v>10.9</v>
      </c>
      <c r="F240" s="6">
        <v>1.5</v>
      </c>
      <c r="H240" s="14">
        <v>20140417</v>
      </c>
      <c r="I240" s="15">
        <v>19</v>
      </c>
      <c r="J240" s="15">
        <v>24</v>
      </c>
      <c r="K240" s="15">
        <v>13.1</v>
      </c>
      <c r="L240" s="15">
        <v>0</v>
      </c>
      <c r="M240" s="15">
        <v>7.3</v>
      </c>
    </row>
    <row r="241" spans="1:13" ht="14.25">
      <c r="A241" s="3">
        <v>41383</v>
      </c>
      <c r="B241" s="6">
        <v>6.6</v>
      </c>
      <c r="C241" s="6">
        <v>11.3</v>
      </c>
      <c r="D241" s="6">
        <v>2.1</v>
      </c>
      <c r="E241" s="6">
        <v>10.2</v>
      </c>
      <c r="F241" s="6">
        <v>0</v>
      </c>
      <c r="H241" s="14">
        <v>20140418</v>
      </c>
      <c r="I241" s="15">
        <v>15.5</v>
      </c>
      <c r="J241" s="15">
        <v>20.3</v>
      </c>
      <c r="K241" s="15">
        <v>14.6</v>
      </c>
      <c r="L241" s="15">
        <v>10.5</v>
      </c>
      <c r="M241" s="15">
        <v>0</v>
      </c>
    </row>
    <row r="242" spans="1:13" ht="14.25">
      <c r="A242" s="3">
        <v>41384</v>
      </c>
      <c r="B242" s="6">
        <v>5.6</v>
      </c>
      <c r="C242" s="6">
        <v>11</v>
      </c>
      <c r="D242" s="6">
        <v>2.1</v>
      </c>
      <c r="E242" s="6">
        <v>0</v>
      </c>
      <c r="F242" s="6">
        <v>5.3</v>
      </c>
      <c r="H242" s="14">
        <v>20140419</v>
      </c>
      <c r="I242" s="15">
        <v>15.5</v>
      </c>
      <c r="J242" s="15">
        <v>19.1</v>
      </c>
      <c r="K242" s="15">
        <v>13.7</v>
      </c>
      <c r="L242" s="15">
        <v>8.5</v>
      </c>
      <c r="M242" s="15">
        <v>1.4</v>
      </c>
    </row>
    <row r="243" spans="1:13" ht="14.25">
      <c r="A243" s="3">
        <v>41385</v>
      </c>
      <c r="B243" s="6">
        <v>9.9</v>
      </c>
      <c r="C243" s="6">
        <v>16</v>
      </c>
      <c r="D243" s="6">
        <v>3.2</v>
      </c>
      <c r="F243" s="6">
        <v>9.6</v>
      </c>
      <c r="H243" s="17">
        <v>20140420</v>
      </c>
      <c r="I243" s="15">
        <v>15.4</v>
      </c>
      <c r="J243" s="15">
        <v>20.2</v>
      </c>
      <c r="K243" s="15">
        <v>11</v>
      </c>
      <c r="L243" s="15">
        <v>0</v>
      </c>
      <c r="M243" s="15">
        <v>1.6</v>
      </c>
    </row>
    <row r="244" spans="1:13" ht="14.25">
      <c r="A244" s="9">
        <v>41386</v>
      </c>
      <c r="B244" s="6">
        <v>9.3</v>
      </c>
      <c r="C244" s="6">
        <v>12.4</v>
      </c>
      <c r="D244" s="6">
        <v>8.1</v>
      </c>
      <c r="E244" s="6">
        <v>10.3</v>
      </c>
      <c r="F244" s="6">
        <v>0</v>
      </c>
      <c r="H244" s="17"/>
      <c r="I244" s="15"/>
      <c r="J244" s="15"/>
      <c r="K244" s="15"/>
      <c r="L244" s="15"/>
      <c r="M244" s="15"/>
    </row>
    <row r="245" spans="1:13" ht="14.25">
      <c r="A245" s="3">
        <v>41387</v>
      </c>
      <c r="B245" s="6">
        <v>13.7</v>
      </c>
      <c r="C245" s="6">
        <v>19.8</v>
      </c>
      <c r="D245" s="6">
        <v>7.3</v>
      </c>
      <c r="F245" s="6">
        <v>3.7</v>
      </c>
      <c r="H245" s="14">
        <v>20140421</v>
      </c>
      <c r="I245" s="15">
        <v>16.9</v>
      </c>
      <c r="J245" s="15">
        <v>20.1</v>
      </c>
      <c r="K245" s="15">
        <v>13.8</v>
      </c>
      <c r="L245" s="15">
        <v>0.2</v>
      </c>
      <c r="M245" s="15">
        <v>0</v>
      </c>
    </row>
    <row r="246" spans="1:13" ht="14.25">
      <c r="A246" s="3">
        <v>41388</v>
      </c>
      <c r="B246" s="6">
        <v>19.5</v>
      </c>
      <c r="C246" s="6">
        <v>27.4</v>
      </c>
      <c r="D246" s="6">
        <v>12</v>
      </c>
      <c r="F246" s="6">
        <v>10.2</v>
      </c>
      <c r="H246" s="14">
        <v>20140422</v>
      </c>
      <c r="I246" s="15">
        <v>18.4</v>
      </c>
      <c r="J246" s="15">
        <v>24</v>
      </c>
      <c r="K246" s="15">
        <v>11.7</v>
      </c>
      <c r="L246" s="15">
        <v>0</v>
      </c>
      <c r="M246" s="15">
        <v>10</v>
      </c>
    </row>
    <row r="247" spans="1:13" ht="14.25">
      <c r="A247" s="3">
        <v>41389</v>
      </c>
      <c r="B247" s="6">
        <v>17.9</v>
      </c>
      <c r="C247" s="6">
        <v>24.3</v>
      </c>
      <c r="D247" s="6">
        <v>11.2</v>
      </c>
      <c r="F247" s="6">
        <v>11</v>
      </c>
      <c r="H247" s="14">
        <v>20140423</v>
      </c>
      <c r="I247" s="15">
        <v>18.6</v>
      </c>
      <c r="J247" s="15">
        <v>23</v>
      </c>
      <c r="K247" s="15">
        <v>14.3</v>
      </c>
      <c r="L247" s="15">
        <v>0</v>
      </c>
      <c r="M247" s="15">
        <v>3.7</v>
      </c>
    </row>
    <row r="248" spans="1:13" ht="14.25">
      <c r="A248" s="3">
        <v>41390</v>
      </c>
      <c r="B248" s="6">
        <v>20.6</v>
      </c>
      <c r="C248" s="6">
        <v>27.9</v>
      </c>
      <c r="D248" s="6">
        <v>11</v>
      </c>
      <c r="F248" s="6">
        <v>10.6</v>
      </c>
      <c r="H248" s="14">
        <v>20140424</v>
      </c>
      <c r="I248" s="15">
        <v>19</v>
      </c>
      <c r="J248" s="15">
        <v>23.9</v>
      </c>
      <c r="K248" s="15">
        <v>14.5</v>
      </c>
      <c r="L248" s="15">
        <v>0</v>
      </c>
      <c r="M248" s="15">
        <v>6.4</v>
      </c>
    </row>
    <row r="249" spans="1:13" ht="14.25">
      <c r="A249" s="3">
        <v>41391</v>
      </c>
      <c r="B249" s="6">
        <v>23.1</v>
      </c>
      <c r="C249" s="6">
        <v>25.8</v>
      </c>
      <c r="D249" s="6">
        <v>16.2</v>
      </c>
      <c r="F249" s="6">
        <v>10.3</v>
      </c>
      <c r="H249" s="17">
        <v>20140425</v>
      </c>
      <c r="I249" s="15">
        <v>15.4</v>
      </c>
      <c r="J249" s="15">
        <v>20.3</v>
      </c>
      <c r="K249" s="15">
        <v>13.9</v>
      </c>
      <c r="L249" s="15">
        <v>13.1</v>
      </c>
      <c r="M249" s="15">
        <v>0</v>
      </c>
    </row>
    <row r="250" spans="1:13" ht="14.25">
      <c r="A250" s="9">
        <v>41392</v>
      </c>
      <c r="B250" s="6">
        <v>22.8</v>
      </c>
      <c r="C250" s="6">
        <v>28.7</v>
      </c>
      <c r="D250" s="6">
        <v>15.3</v>
      </c>
      <c r="F250" s="6">
        <v>8.4</v>
      </c>
      <c r="H250" s="17"/>
      <c r="I250" s="15"/>
      <c r="J250" s="15"/>
      <c r="K250" s="15"/>
      <c r="L250" s="15"/>
      <c r="M250" s="15"/>
    </row>
    <row r="251" spans="1:13" ht="14.25">
      <c r="A251" s="3">
        <v>41393</v>
      </c>
      <c r="B251" s="6">
        <v>19.5</v>
      </c>
      <c r="C251" s="6">
        <v>25.4</v>
      </c>
      <c r="D251" s="6">
        <v>18.2</v>
      </c>
      <c r="F251" s="6">
        <v>0</v>
      </c>
      <c r="H251" s="14">
        <v>20140426</v>
      </c>
      <c r="I251" s="15">
        <v>15.9</v>
      </c>
      <c r="J251" s="15">
        <v>19.2</v>
      </c>
      <c r="K251" s="15">
        <v>14.3</v>
      </c>
      <c r="L251" s="15">
        <v>0</v>
      </c>
      <c r="M251" s="15">
        <v>0</v>
      </c>
    </row>
    <row r="252" spans="1:13" ht="14.25">
      <c r="A252" s="3">
        <v>41394</v>
      </c>
      <c r="B252" s="6">
        <v>21.1</v>
      </c>
      <c r="C252" s="6">
        <v>30.1</v>
      </c>
      <c r="D252" s="6">
        <v>9.6</v>
      </c>
      <c r="F252" s="6">
        <v>10.6</v>
      </c>
      <c r="H252" s="14">
        <v>20140427</v>
      </c>
      <c r="I252" s="15">
        <v>17.9</v>
      </c>
      <c r="J252" s="15">
        <v>24.3</v>
      </c>
      <c r="K252" s="15">
        <v>11.3</v>
      </c>
      <c r="L252" s="15">
        <v>0</v>
      </c>
      <c r="M252" s="15">
        <v>9.1</v>
      </c>
    </row>
    <row r="253" spans="8:13" ht="14.25">
      <c r="H253" s="14">
        <v>20140428</v>
      </c>
      <c r="I253" s="15">
        <v>18.1</v>
      </c>
      <c r="J253" s="15">
        <v>23.6</v>
      </c>
      <c r="K253" s="15">
        <v>10.6</v>
      </c>
      <c r="L253" s="15">
        <v>0</v>
      </c>
      <c r="M253" s="15">
        <v>8</v>
      </c>
    </row>
    <row r="254" spans="1:13" ht="14.25">
      <c r="A254" s="3">
        <v>41395</v>
      </c>
      <c r="B254" s="6">
        <v>21</v>
      </c>
      <c r="C254" s="6">
        <v>28.5</v>
      </c>
      <c r="D254" s="6">
        <v>14.7</v>
      </c>
      <c r="F254" s="6">
        <v>9.9</v>
      </c>
      <c r="H254" s="14">
        <v>20140429</v>
      </c>
      <c r="I254" s="15">
        <v>19.5</v>
      </c>
      <c r="J254" s="15">
        <v>25.4</v>
      </c>
      <c r="K254" s="15">
        <v>11.1</v>
      </c>
      <c r="L254" s="15">
        <v>0</v>
      </c>
      <c r="M254" s="15">
        <v>9.7</v>
      </c>
    </row>
    <row r="255" spans="1:13" ht="14.25">
      <c r="A255" s="3">
        <v>41396</v>
      </c>
      <c r="B255" s="6">
        <v>21.8</v>
      </c>
      <c r="C255" s="6">
        <v>29.4</v>
      </c>
      <c r="D255" s="6">
        <v>12.8</v>
      </c>
      <c r="F255" s="6">
        <v>11</v>
      </c>
      <c r="H255" s="14">
        <v>20140430</v>
      </c>
      <c r="I255" s="15">
        <v>22.8</v>
      </c>
      <c r="J255" s="15">
        <v>29.4</v>
      </c>
      <c r="K255" s="15">
        <v>14.9</v>
      </c>
      <c r="L255" s="15">
        <v>0</v>
      </c>
      <c r="M255" s="15">
        <v>7.2</v>
      </c>
    </row>
    <row r="256" spans="1:13" ht="14.25">
      <c r="A256" s="9">
        <v>41397</v>
      </c>
      <c r="B256" s="6">
        <v>20.2</v>
      </c>
      <c r="C256" s="6">
        <v>24.3</v>
      </c>
      <c r="D256" s="6">
        <v>14.8</v>
      </c>
      <c r="F256" s="6">
        <v>10.3</v>
      </c>
      <c r="H256" s="14">
        <v>20140501</v>
      </c>
      <c r="I256" s="15">
        <v>22.4</v>
      </c>
      <c r="J256" s="15">
        <v>30.4</v>
      </c>
      <c r="K256" s="15">
        <v>15.6</v>
      </c>
      <c r="L256" s="15">
        <v>5.3</v>
      </c>
      <c r="M256" s="15">
        <v>5.9</v>
      </c>
    </row>
    <row r="257" spans="1:13" ht="14.25">
      <c r="A257" s="3">
        <v>41398</v>
      </c>
      <c r="B257" s="6">
        <v>19.7</v>
      </c>
      <c r="C257" s="6">
        <v>24.9</v>
      </c>
      <c r="D257" s="6">
        <v>13.3</v>
      </c>
      <c r="F257" s="6">
        <v>7</v>
      </c>
      <c r="H257" s="14">
        <v>20140502</v>
      </c>
      <c r="I257" s="15">
        <v>19.7</v>
      </c>
      <c r="J257" s="15">
        <v>23.2</v>
      </c>
      <c r="K257" s="15">
        <v>18</v>
      </c>
      <c r="L257" s="15">
        <v>0</v>
      </c>
      <c r="M257" s="15">
        <v>4.6</v>
      </c>
    </row>
    <row r="258" spans="1:13" s="13" customFormat="1" ht="14.25">
      <c r="A258" s="3">
        <v>41399</v>
      </c>
      <c r="B258" s="6">
        <v>22</v>
      </c>
      <c r="C258" s="6">
        <v>27.2</v>
      </c>
      <c r="D258" s="6">
        <v>15.8</v>
      </c>
      <c r="E258" s="6"/>
      <c r="F258" s="6">
        <v>7.9</v>
      </c>
      <c r="H258" s="14">
        <v>20140503</v>
      </c>
      <c r="I258" s="15">
        <v>19.2</v>
      </c>
      <c r="J258" s="15">
        <v>23.4</v>
      </c>
      <c r="K258" s="15">
        <v>13</v>
      </c>
      <c r="L258" s="15">
        <v>0</v>
      </c>
      <c r="M258" s="15">
        <v>7.5</v>
      </c>
    </row>
    <row r="259" spans="1:13" s="13" customFormat="1" ht="14.25">
      <c r="A259" s="3">
        <v>41400</v>
      </c>
      <c r="B259" s="6">
        <v>21.4</v>
      </c>
      <c r="C259" s="6">
        <v>24.2</v>
      </c>
      <c r="D259" s="6">
        <v>18.7</v>
      </c>
      <c r="E259" s="6">
        <v>0.1</v>
      </c>
      <c r="F259" s="6">
        <v>0</v>
      </c>
      <c r="H259" s="14">
        <v>20140504</v>
      </c>
      <c r="I259" s="15">
        <v>17.1</v>
      </c>
      <c r="J259" s="15">
        <v>21.8</v>
      </c>
      <c r="K259" s="15">
        <v>15.3</v>
      </c>
      <c r="L259" s="15">
        <v>0</v>
      </c>
      <c r="M259" s="15">
        <v>10.1</v>
      </c>
    </row>
    <row r="260" spans="1:13" ht="14.25">
      <c r="A260" s="3">
        <v>41401</v>
      </c>
      <c r="B260" s="6">
        <v>19.2</v>
      </c>
      <c r="C260" s="6">
        <v>22.1</v>
      </c>
      <c r="D260" s="6">
        <v>18.2</v>
      </c>
      <c r="E260" s="6">
        <v>5.1</v>
      </c>
      <c r="F260" s="6">
        <v>0</v>
      </c>
      <c r="H260" s="14">
        <v>20140505</v>
      </c>
      <c r="I260" s="15">
        <v>17.7</v>
      </c>
      <c r="J260" s="15">
        <v>24.1</v>
      </c>
      <c r="K260" s="15">
        <v>8.1</v>
      </c>
      <c r="L260" s="15">
        <v>0</v>
      </c>
      <c r="M260" s="15">
        <v>10.8</v>
      </c>
    </row>
    <row r="261" spans="1:13" ht="14.25">
      <c r="A261" s="3">
        <v>41402</v>
      </c>
      <c r="B261" s="6">
        <v>17.7</v>
      </c>
      <c r="C261" s="6">
        <v>18.9</v>
      </c>
      <c r="D261" s="6">
        <v>17.4</v>
      </c>
      <c r="E261" s="6">
        <v>5.7</v>
      </c>
      <c r="F261" s="6">
        <v>0</v>
      </c>
      <c r="H261" s="14">
        <v>20140506</v>
      </c>
      <c r="I261" s="15">
        <v>21.7</v>
      </c>
      <c r="J261" s="15">
        <v>27.9</v>
      </c>
      <c r="K261" s="15">
        <v>12.6</v>
      </c>
      <c r="L261" s="15">
        <v>0</v>
      </c>
      <c r="M261" s="15">
        <v>11.1</v>
      </c>
    </row>
    <row r="262" spans="1:13" ht="14.25">
      <c r="A262" s="3">
        <v>41403</v>
      </c>
      <c r="B262" s="6">
        <v>20.2</v>
      </c>
      <c r="C262" s="6">
        <v>26.2</v>
      </c>
      <c r="D262" s="6">
        <v>16.1</v>
      </c>
      <c r="F262" s="6">
        <v>1.3</v>
      </c>
      <c r="H262" s="14">
        <v>20140507</v>
      </c>
      <c r="I262" s="15">
        <v>25.8</v>
      </c>
      <c r="J262" s="15">
        <v>33.7</v>
      </c>
      <c r="K262" s="15">
        <v>19.3</v>
      </c>
      <c r="L262" s="15">
        <v>0</v>
      </c>
      <c r="M262" s="15">
        <v>11.5</v>
      </c>
    </row>
    <row r="263" spans="1:13" ht="14.25">
      <c r="A263" s="3">
        <v>41404</v>
      </c>
      <c r="B263" s="6">
        <v>22.7</v>
      </c>
      <c r="C263" s="6">
        <v>30.1</v>
      </c>
      <c r="D263" s="6">
        <v>13.1</v>
      </c>
      <c r="F263" s="6">
        <v>12.2</v>
      </c>
      <c r="H263" s="14">
        <v>20140508</v>
      </c>
      <c r="I263" s="15">
        <v>24</v>
      </c>
      <c r="J263" s="15">
        <v>29.2</v>
      </c>
      <c r="K263" s="15">
        <v>19.8</v>
      </c>
      <c r="L263" s="15">
        <v>0</v>
      </c>
      <c r="M263" s="15">
        <v>7.4</v>
      </c>
    </row>
    <row r="264" spans="1:13" ht="14.25">
      <c r="A264" s="3">
        <v>41405</v>
      </c>
      <c r="B264" s="6">
        <v>25.5</v>
      </c>
      <c r="C264" s="6">
        <v>34.6</v>
      </c>
      <c r="D264" s="6">
        <v>12.5</v>
      </c>
      <c r="F264" s="6">
        <v>12.4</v>
      </c>
      <c r="H264" s="14">
        <v>20140509</v>
      </c>
      <c r="I264" s="15">
        <v>23.2</v>
      </c>
      <c r="J264" s="15">
        <v>28.5</v>
      </c>
      <c r="K264" s="15">
        <v>18.3</v>
      </c>
      <c r="L264" s="15">
        <v>0</v>
      </c>
      <c r="M264" s="15">
        <v>8.8</v>
      </c>
    </row>
    <row r="265" spans="1:13" ht="14.25">
      <c r="A265" s="3">
        <v>41406</v>
      </c>
      <c r="B265" s="6">
        <v>28.6</v>
      </c>
      <c r="C265" s="6">
        <v>35.6</v>
      </c>
      <c r="D265" s="6">
        <v>16.9</v>
      </c>
      <c r="F265" s="6">
        <v>11.7</v>
      </c>
      <c r="H265" s="14">
        <v>20140510</v>
      </c>
      <c r="I265" s="15">
        <v>16.5</v>
      </c>
      <c r="J265" s="15">
        <v>25.3</v>
      </c>
      <c r="K265" s="15">
        <v>13.7</v>
      </c>
      <c r="L265" s="15">
        <v>18</v>
      </c>
      <c r="M265" s="15">
        <v>0</v>
      </c>
    </row>
    <row r="266" spans="1:13" ht="14.25">
      <c r="A266" s="3">
        <v>41407</v>
      </c>
      <c r="B266" s="6">
        <v>28.8</v>
      </c>
      <c r="C266" s="6">
        <v>34.9</v>
      </c>
      <c r="D266" s="6">
        <v>19.1</v>
      </c>
      <c r="F266" s="6">
        <v>11.1</v>
      </c>
      <c r="H266" s="14">
        <v>20140511</v>
      </c>
      <c r="I266" s="15">
        <v>19.5</v>
      </c>
      <c r="J266" s="15">
        <v>25.8</v>
      </c>
      <c r="K266" s="15">
        <v>13.4</v>
      </c>
      <c r="L266" s="15">
        <v>3.1</v>
      </c>
      <c r="M266" s="15">
        <v>11.4</v>
      </c>
    </row>
    <row r="267" spans="1:13" ht="14.25">
      <c r="A267" s="3">
        <v>41408</v>
      </c>
      <c r="B267" s="6">
        <v>25.8</v>
      </c>
      <c r="C267" s="6">
        <v>30.2</v>
      </c>
      <c r="D267" s="6">
        <v>23.7</v>
      </c>
      <c r="F267" s="6">
        <v>9.5</v>
      </c>
      <c r="H267" s="14">
        <v>20140512</v>
      </c>
      <c r="I267" s="15">
        <v>22.6</v>
      </c>
      <c r="J267" s="15">
        <v>31.2</v>
      </c>
      <c r="K267" s="15">
        <v>11.1</v>
      </c>
      <c r="L267" s="15">
        <v>0</v>
      </c>
      <c r="M267" s="15">
        <v>11.8</v>
      </c>
    </row>
    <row r="268" spans="1:13" ht="14.25">
      <c r="A268" s="3">
        <v>41409</v>
      </c>
      <c r="B268" s="6">
        <v>23.4</v>
      </c>
      <c r="C268" s="6">
        <v>25.2</v>
      </c>
      <c r="D268" s="6">
        <v>21.7</v>
      </c>
      <c r="F268" s="6">
        <v>0</v>
      </c>
      <c r="H268" s="14">
        <v>20140513</v>
      </c>
      <c r="I268" s="15">
        <v>22.9</v>
      </c>
      <c r="J268" s="15">
        <v>28</v>
      </c>
      <c r="K268" s="15">
        <v>17.6</v>
      </c>
      <c r="L268" s="15">
        <v>0.5</v>
      </c>
      <c r="M268" s="15">
        <v>3.3</v>
      </c>
    </row>
    <row r="269" spans="1:13" ht="14.25">
      <c r="A269" s="3">
        <v>41410</v>
      </c>
      <c r="B269" s="6">
        <v>22.3</v>
      </c>
      <c r="C269" s="6">
        <v>25.6</v>
      </c>
      <c r="D269" s="6">
        <v>18.4</v>
      </c>
      <c r="F269" s="6">
        <v>10.3</v>
      </c>
      <c r="H269" s="14">
        <v>20140514</v>
      </c>
      <c r="I269" s="15">
        <v>21.5</v>
      </c>
      <c r="J269" s="15">
        <v>24.6</v>
      </c>
      <c r="K269" s="15">
        <v>15.3</v>
      </c>
      <c r="L269" s="15">
        <v>0</v>
      </c>
      <c r="M269" s="15">
        <v>5</v>
      </c>
    </row>
    <row r="270" spans="1:13" ht="14.25">
      <c r="A270" s="3">
        <v>41411</v>
      </c>
      <c r="B270" s="6">
        <v>22.7</v>
      </c>
      <c r="C270" s="6">
        <v>26.7</v>
      </c>
      <c r="D270" s="6">
        <v>17.4</v>
      </c>
      <c r="E270" s="6">
        <v>0</v>
      </c>
      <c r="F270" s="6">
        <v>2</v>
      </c>
      <c r="H270" s="14">
        <v>20140515</v>
      </c>
      <c r="I270" s="15">
        <v>23</v>
      </c>
      <c r="J270" s="15">
        <v>29.3</v>
      </c>
      <c r="K270" s="15">
        <v>16</v>
      </c>
      <c r="L270" s="15">
        <v>0</v>
      </c>
      <c r="M270" s="15">
        <v>10.2</v>
      </c>
    </row>
    <row r="271" spans="1:13" ht="14.25">
      <c r="A271" s="3">
        <v>41412</v>
      </c>
      <c r="B271" s="6">
        <v>21.2</v>
      </c>
      <c r="C271" s="6">
        <v>26.5</v>
      </c>
      <c r="D271" s="6">
        <v>16.8</v>
      </c>
      <c r="E271" s="6">
        <v>4.8</v>
      </c>
      <c r="F271" s="6">
        <v>4.5</v>
      </c>
      <c r="H271" s="14">
        <v>20140516</v>
      </c>
      <c r="I271" s="15">
        <v>22.9</v>
      </c>
      <c r="J271" s="15">
        <v>29.2</v>
      </c>
      <c r="K271" s="15">
        <v>14.6</v>
      </c>
      <c r="L271" s="15">
        <v>0</v>
      </c>
      <c r="M271" s="15">
        <v>4.9</v>
      </c>
    </row>
    <row r="272" spans="1:13" ht="14.25">
      <c r="A272" s="3">
        <v>41413</v>
      </c>
      <c r="B272" s="6">
        <v>26.8</v>
      </c>
      <c r="C272" s="6">
        <v>35.7</v>
      </c>
      <c r="D272" s="6">
        <v>17.4</v>
      </c>
      <c r="F272" s="6">
        <v>9.7</v>
      </c>
      <c r="H272" s="14">
        <v>20140517</v>
      </c>
      <c r="I272" s="15">
        <v>22.8</v>
      </c>
      <c r="J272" s="15">
        <v>28</v>
      </c>
      <c r="K272" s="15">
        <v>16.1</v>
      </c>
      <c r="L272" s="15">
        <v>0</v>
      </c>
      <c r="M272" s="15">
        <v>8.3</v>
      </c>
    </row>
    <row r="273" spans="1:13" ht="14.25">
      <c r="A273" s="3">
        <v>41414</v>
      </c>
      <c r="B273" s="6">
        <v>26</v>
      </c>
      <c r="C273" s="6">
        <v>31.3</v>
      </c>
      <c r="D273" s="6">
        <v>20.1</v>
      </c>
      <c r="F273" s="6">
        <v>11.4</v>
      </c>
      <c r="H273" s="14">
        <v>20140518</v>
      </c>
      <c r="I273" s="15">
        <v>24</v>
      </c>
      <c r="J273" s="15">
        <v>29.2</v>
      </c>
      <c r="K273" s="15">
        <v>17.8</v>
      </c>
      <c r="L273" s="15">
        <v>0</v>
      </c>
      <c r="M273" s="15">
        <v>8.1</v>
      </c>
    </row>
    <row r="274" spans="1:13" ht="14.25">
      <c r="A274" s="3">
        <v>41415</v>
      </c>
      <c r="B274" s="6">
        <v>28.9</v>
      </c>
      <c r="C274" s="6">
        <v>35.6</v>
      </c>
      <c r="D274" s="6">
        <v>21.3</v>
      </c>
      <c r="F274" s="6">
        <v>10.5</v>
      </c>
      <c r="H274" s="14">
        <v>20140519</v>
      </c>
      <c r="I274" s="15">
        <v>24.4</v>
      </c>
      <c r="J274" s="15">
        <v>29</v>
      </c>
      <c r="K274" s="15">
        <v>21</v>
      </c>
      <c r="L274" s="15">
        <v>0</v>
      </c>
      <c r="M274" s="15">
        <v>1.1</v>
      </c>
    </row>
    <row r="275" spans="1:13" ht="14.25">
      <c r="A275" s="3">
        <v>41416</v>
      </c>
      <c r="B275" s="6">
        <v>26.6</v>
      </c>
      <c r="C275" s="6">
        <v>31.5</v>
      </c>
      <c r="D275" s="6">
        <v>22.3</v>
      </c>
      <c r="F275" s="6">
        <v>6.6</v>
      </c>
      <c r="H275" s="14">
        <v>20140520</v>
      </c>
      <c r="I275" s="15">
        <v>26.5</v>
      </c>
      <c r="J275" s="15">
        <v>36.5</v>
      </c>
      <c r="K275" s="15">
        <v>17.3</v>
      </c>
      <c r="L275" s="15">
        <v>0</v>
      </c>
      <c r="M275" s="15">
        <v>12.4</v>
      </c>
    </row>
    <row r="276" spans="1:13" ht="14.25">
      <c r="A276" s="3">
        <v>41417</v>
      </c>
      <c r="B276" s="6">
        <v>24.9</v>
      </c>
      <c r="C276" s="6">
        <v>28.4</v>
      </c>
      <c r="D276" s="6">
        <v>21.6</v>
      </c>
      <c r="F276" s="6">
        <v>2.2</v>
      </c>
      <c r="H276" s="14">
        <v>20140521</v>
      </c>
      <c r="I276" s="15">
        <v>26.7</v>
      </c>
      <c r="J276" s="15">
        <v>32.2</v>
      </c>
      <c r="K276" s="15">
        <v>17.1</v>
      </c>
      <c r="L276" s="15">
        <v>0</v>
      </c>
      <c r="M276" s="15">
        <v>11.6</v>
      </c>
    </row>
    <row r="277" spans="1:13" ht="14.25">
      <c r="A277" s="3">
        <v>41418</v>
      </c>
      <c r="B277" s="6">
        <v>24.5</v>
      </c>
      <c r="C277" s="6">
        <v>26.8</v>
      </c>
      <c r="D277" s="6">
        <v>22.4</v>
      </c>
      <c r="E277" s="6">
        <v>8.2</v>
      </c>
      <c r="F277" s="6">
        <v>0</v>
      </c>
      <c r="H277" s="14">
        <v>20140522</v>
      </c>
      <c r="I277" s="15">
        <v>27</v>
      </c>
      <c r="J277" s="15">
        <v>32.3</v>
      </c>
      <c r="K277" s="15">
        <v>19.6</v>
      </c>
      <c r="L277" s="15">
        <v>0</v>
      </c>
      <c r="M277" s="15">
        <v>7.7</v>
      </c>
    </row>
    <row r="278" spans="1:13" ht="14.25">
      <c r="A278" s="3">
        <v>41419</v>
      </c>
      <c r="B278" s="6">
        <v>20.5</v>
      </c>
      <c r="C278" s="6">
        <v>24.6</v>
      </c>
      <c r="D278" s="6">
        <v>18.2</v>
      </c>
      <c r="E278" s="6">
        <v>29.6</v>
      </c>
      <c r="F278" s="6">
        <v>0</v>
      </c>
      <c r="H278" s="14">
        <v>20140523</v>
      </c>
      <c r="I278" s="15">
        <v>25.8</v>
      </c>
      <c r="J278" s="15">
        <v>29.3</v>
      </c>
      <c r="K278" s="15">
        <v>19.7</v>
      </c>
      <c r="L278" s="15">
        <v>0</v>
      </c>
      <c r="M278" s="15">
        <v>7.6</v>
      </c>
    </row>
    <row r="279" spans="1:13" ht="14.25">
      <c r="A279" s="3">
        <v>41420</v>
      </c>
      <c r="B279" s="6">
        <v>20.1</v>
      </c>
      <c r="C279" s="6">
        <v>21.1</v>
      </c>
      <c r="D279" s="6">
        <v>19.1</v>
      </c>
      <c r="E279" s="6">
        <v>60</v>
      </c>
      <c r="F279" s="6">
        <v>0</v>
      </c>
      <c r="H279" s="14">
        <v>20140524</v>
      </c>
      <c r="I279" s="15">
        <v>25.3</v>
      </c>
      <c r="J279" s="15">
        <v>31.2</v>
      </c>
      <c r="K279" s="15">
        <v>21.5</v>
      </c>
      <c r="L279" s="15">
        <v>27.3</v>
      </c>
      <c r="M279" s="15">
        <v>5.4</v>
      </c>
    </row>
    <row r="280" spans="1:13" ht="14.25">
      <c r="A280" s="3">
        <v>41421</v>
      </c>
      <c r="B280" s="6">
        <v>22.2</v>
      </c>
      <c r="C280" s="6">
        <v>27</v>
      </c>
      <c r="D280" s="6">
        <v>18.3</v>
      </c>
      <c r="F280" s="6">
        <v>9.1</v>
      </c>
      <c r="H280" s="14">
        <v>20140525</v>
      </c>
      <c r="I280" s="15">
        <v>26.2</v>
      </c>
      <c r="J280" s="15">
        <v>30.2</v>
      </c>
      <c r="K280" s="15">
        <v>23.4</v>
      </c>
      <c r="L280" s="15">
        <v>0</v>
      </c>
      <c r="M280" s="15">
        <v>5</v>
      </c>
    </row>
    <row r="281" spans="1:13" ht="14.25">
      <c r="A281" s="3">
        <v>41422</v>
      </c>
      <c r="B281" s="6">
        <v>21.2</v>
      </c>
      <c r="C281" s="6">
        <v>25</v>
      </c>
      <c r="D281" s="6">
        <v>19.2</v>
      </c>
      <c r="E281" s="6">
        <v>0.7</v>
      </c>
      <c r="F281" s="6">
        <v>0.4</v>
      </c>
      <c r="H281" s="14">
        <v>20140526</v>
      </c>
      <c r="I281" s="15">
        <v>28</v>
      </c>
      <c r="J281" s="15">
        <v>34</v>
      </c>
      <c r="K281" s="15">
        <v>20.9</v>
      </c>
      <c r="L281" s="15">
        <v>0</v>
      </c>
      <c r="M281" s="15">
        <v>11.9</v>
      </c>
    </row>
    <row r="282" spans="1:13" ht="14.25">
      <c r="A282" s="3">
        <v>41423</v>
      </c>
      <c r="B282" s="6">
        <v>18.6</v>
      </c>
      <c r="C282" s="6">
        <v>21.3</v>
      </c>
      <c r="D282" s="6">
        <v>17</v>
      </c>
      <c r="E282" s="6">
        <v>2.1</v>
      </c>
      <c r="F282" s="6">
        <v>0.6</v>
      </c>
      <c r="H282" s="14">
        <v>20140527</v>
      </c>
      <c r="I282" s="15">
        <v>30.9</v>
      </c>
      <c r="J282" s="15">
        <v>36.7</v>
      </c>
      <c r="K282" s="15">
        <v>26.2</v>
      </c>
      <c r="L282" s="15">
        <v>0</v>
      </c>
      <c r="M282" s="15">
        <v>9.9</v>
      </c>
    </row>
    <row r="283" spans="1:13" ht="14.25">
      <c r="A283" s="3">
        <v>41424</v>
      </c>
      <c r="B283" s="6">
        <v>20.5</v>
      </c>
      <c r="C283" s="6">
        <v>26.2</v>
      </c>
      <c r="D283" s="6">
        <v>13</v>
      </c>
      <c r="F283" s="6">
        <v>6.1</v>
      </c>
      <c r="H283" s="14">
        <v>20140528</v>
      </c>
      <c r="I283" s="15">
        <v>30.5</v>
      </c>
      <c r="J283" s="15">
        <v>36.8</v>
      </c>
      <c r="K283" s="15">
        <v>20.6</v>
      </c>
      <c r="L283" s="15">
        <v>0</v>
      </c>
      <c r="M283" s="15">
        <v>10.4</v>
      </c>
    </row>
    <row r="284" spans="1:13" ht="14.25">
      <c r="A284" s="3">
        <v>41425</v>
      </c>
      <c r="B284" s="6">
        <v>21</v>
      </c>
      <c r="C284" s="6">
        <v>25.2</v>
      </c>
      <c r="D284" s="6">
        <v>17.4</v>
      </c>
      <c r="E284" s="6">
        <v>0</v>
      </c>
      <c r="F284" s="6">
        <v>1.1</v>
      </c>
      <c r="H284" s="14">
        <v>20140529</v>
      </c>
      <c r="I284" s="15">
        <v>31.8</v>
      </c>
      <c r="J284" s="15">
        <v>39.4</v>
      </c>
      <c r="K284" s="15">
        <v>21.6</v>
      </c>
      <c r="L284" s="15">
        <v>0</v>
      </c>
      <c r="M284" s="15">
        <v>11.1</v>
      </c>
    </row>
    <row r="285" spans="8:13" ht="14.25">
      <c r="H285" s="14">
        <v>20140530</v>
      </c>
      <c r="I285" s="15">
        <v>31</v>
      </c>
      <c r="J285" s="15">
        <v>36.2</v>
      </c>
      <c r="K285" s="15">
        <v>21.9</v>
      </c>
      <c r="L285" s="15">
        <v>0</v>
      </c>
      <c r="M285" s="15">
        <v>7.5</v>
      </c>
    </row>
    <row r="286" spans="1:13" ht="14.25">
      <c r="A286" s="3">
        <v>41426</v>
      </c>
      <c r="B286" s="6">
        <v>24.4</v>
      </c>
      <c r="C286" s="6">
        <v>29.8</v>
      </c>
      <c r="D286" s="6">
        <v>17.7</v>
      </c>
      <c r="F286" s="6">
        <v>5.3</v>
      </c>
      <c r="H286" s="14">
        <v>20140531</v>
      </c>
      <c r="I286" s="15">
        <v>26.2</v>
      </c>
      <c r="J286" s="15">
        <v>31.2</v>
      </c>
      <c r="K286" s="15">
        <v>21</v>
      </c>
      <c r="L286" s="15">
        <v>3.4</v>
      </c>
      <c r="M286" s="15">
        <v>0</v>
      </c>
    </row>
    <row r="287" spans="1:13" ht="14.25">
      <c r="A287" s="3">
        <v>41427</v>
      </c>
      <c r="B287" s="6">
        <v>25.9</v>
      </c>
      <c r="C287" s="6">
        <v>32</v>
      </c>
      <c r="D287" s="6">
        <v>19.4</v>
      </c>
      <c r="F287" s="6">
        <v>10.7</v>
      </c>
      <c r="H287" s="14">
        <v>20140601</v>
      </c>
      <c r="I287" s="15">
        <v>24.4</v>
      </c>
      <c r="J287" s="15">
        <v>30.9</v>
      </c>
      <c r="K287" s="15">
        <v>19.8</v>
      </c>
      <c r="L287" s="15">
        <v>0</v>
      </c>
      <c r="M287" s="15">
        <v>4.6</v>
      </c>
    </row>
    <row r="288" spans="1:13" ht="14.25">
      <c r="A288" s="3">
        <v>41428</v>
      </c>
      <c r="B288" s="6">
        <v>27.7</v>
      </c>
      <c r="C288" s="6">
        <v>34.8</v>
      </c>
      <c r="D288" s="6">
        <v>21.5</v>
      </c>
      <c r="F288" s="6">
        <v>6.5</v>
      </c>
      <c r="H288" s="14">
        <v>20140602</v>
      </c>
      <c r="I288" s="15">
        <v>24.1</v>
      </c>
      <c r="J288" s="15">
        <v>28.2</v>
      </c>
      <c r="K288" s="15">
        <v>19.8</v>
      </c>
      <c r="L288" s="15">
        <v>0</v>
      </c>
      <c r="M288" s="15">
        <v>10</v>
      </c>
    </row>
    <row r="289" spans="1:13" ht="14.25">
      <c r="A289" s="3">
        <v>41429</v>
      </c>
      <c r="B289" s="6">
        <v>29.2</v>
      </c>
      <c r="C289" s="6">
        <v>35.9</v>
      </c>
      <c r="D289" s="6">
        <v>15.8</v>
      </c>
      <c r="F289" s="6">
        <v>10.7</v>
      </c>
      <c r="H289" s="14">
        <v>20140603</v>
      </c>
      <c r="I289" s="15">
        <v>24.2</v>
      </c>
      <c r="J289" s="15">
        <v>29.4</v>
      </c>
      <c r="K289" s="15">
        <v>20.3</v>
      </c>
      <c r="L289" s="15">
        <v>0</v>
      </c>
      <c r="M289" s="15">
        <v>9</v>
      </c>
    </row>
    <row r="290" spans="1:13" ht="14.25">
      <c r="A290" s="3">
        <v>41430</v>
      </c>
      <c r="B290" s="6">
        <v>28.2</v>
      </c>
      <c r="C290" s="6">
        <v>33.3</v>
      </c>
      <c r="D290" s="6">
        <v>22.4</v>
      </c>
      <c r="F290" s="6">
        <v>9.6</v>
      </c>
      <c r="H290" s="14">
        <v>20140604</v>
      </c>
      <c r="I290" s="15">
        <v>26.2</v>
      </c>
      <c r="J290" s="15">
        <v>32.6</v>
      </c>
      <c r="K290" s="15">
        <v>19.7</v>
      </c>
      <c r="L290" s="15">
        <v>0</v>
      </c>
      <c r="M290" s="15">
        <v>6.6</v>
      </c>
    </row>
    <row r="291" spans="1:13" ht="14.25">
      <c r="A291" s="3">
        <v>41431</v>
      </c>
      <c r="B291" s="6">
        <v>26.6</v>
      </c>
      <c r="C291" s="6">
        <v>30.4</v>
      </c>
      <c r="D291" s="6">
        <v>23.6</v>
      </c>
      <c r="F291" s="6">
        <v>0</v>
      </c>
      <c r="H291" s="14">
        <v>20140605</v>
      </c>
      <c r="I291" s="15">
        <v>28.2</v>
      </c>
      <c r="J291" s="15">
        <v>34</v>
      </c>
      <c r="K291" s="15">
        <v>20.9</v>
      </c>
      <c r="L291" s="15">
        <v>0</v>
      </c>
      <c r="M291" s="15">
        <v>10.3</v>
      </c>
    </row>
    <row r="292" spans="1:13" ht="14.25">
      <c r="A292" s="3">
        <v>41432</v>
      </c>
      <c r="B292" s="6">
        <v>25.8</v>
      </c>
      <c r="C292" s="6">
        <v>28.2</v>
      </c>
      <c r="D292" s="6">
        <v>22.9</v>
      </c>
      <c r="F292" s="6">
        <v>0</v>
      </c>
      <c r="H292" s="14">
        <v>20140606</v>
      </c>
      <c r="I292" s="15">
        <v>30.3</v>
      </c>
      <c r="J292" s="15">
        <v>36.4</v>
      </c>
      <c r="K292" s="15">
        <v>25.4</v>
      </c>
      <c r="L292" s="15">
        <v>0</v>
      </c>
      <c r="M292" s="15">
        <v>6.7</v>
      </c>
    </row>
    <row r="293" spans="1:13" ht="14.25">
      <c r="A293" s="3">
        <v>41433</v>
      </c>
      <c r="B293" s="6">
        <v>26.2</v>
      </c>
      <c r="C293" s="6">
        <v>29.8</v>
      </c>
      <c r="D293" s="6">
        <v>23</v>
      </c>
      <c r="F293" s="6">
        <v>3.4</v>
      </c>
      <c r="H293" s="14">
        <v>20140607</v>
      </c>
      <c r="I293" s="15">
        <v>27.5</v>
      </c>
      <c r="J293" s="15">
        <v>33</v>
      </c>
      <c r="K293" s="15">
        <v>22.1</v>
      </c>
      <c r="L293" s="15">
        <v>0</v>
      </c>
      <c r="M293" s="15">
        <v>9.8</v>
      </c>
    </row>
    <row r="294" spans="1:13" ht="14.25">
      <c r="A294" s="3">
        <v>41434</v>
      </c>
      <c r="B294" s="6">
        <v>24</v>
      </c>
      <c r="C294" s="6">
        <v>27.9</v>
      </c>
      <c r="D294" s="6">
        <v>21.4</v>
      </c>
      <c r="E294" s="6">
        <v>0.3</v>
      </c>
      <c r="F294" s="6">
        <v>0</v>
      </c>
      <c r="H294" s="14">
        <v>20140608</v>
      </c>
      <c r="I294" s="15">
        <v>30.4</v>
      </c>
      <c r="J294" s="15">
        <v>36.7</v>
      </c>
      <c r="K294" s="15">
        <v>24.4</v>
      </c>
      <c r="L294" s="15">
        <v>0</v>
      </c>
      <c r="M294" s="15">
        <v>9.4</v>
      </c>
    </row>
    <row r="295" spans="1:13" ht="14.25">
      <c r="A295" s="3">
        <v>41435</v>
      </c>
      <c r="B295" s="6">
        <v>19</v>
      </c>
      <c r="C295" s="6">
        <v>21.4</v>
      </c>
      <c r="D295" s="6">
        <v>17.1</v>
      </c>
      <c r="E295" s="6">
        <v>3.2</v>
      </c>
      <c r="F295" s="6">
        <v>0</v>
      </c>
      <c r="H295" s="14">
        <v>20140609</v>
      </c>
      <c r="I295" s="15">
        <v>31.3</v>
      </c>
      <c r="J295" s="15">
        <v>36.6</v>
      </c>
      <c r="K295" s="15">
        <v>23.4</v>
      </c>
      <c r="L295" s="15">
        <v>0</v>
      </c>
      <c r="M295" s="15">
        <v>10.5</v>
      </c>
    </row>
    <row r="296" spans="1:13" ht="14.25">
      <c r="A296" s="3">
        <v>41436</v>
      </c>
      <c r="B296" s="6">
        <v>21.2</v>
      </c>
      <c r="C296" s="6">
        <v>28.7</v>
      </c>
      <c r="D296" s="6">
        <v>14.3</v>
      </c>
      <c r="F296" s="6">
        <v>9.8</v>
      </c>
      <c r="H296" s="14">
        <v>20140610</v>
      </c>
      <c r="I296" s="15">
        <v>28.7</v>
      </c>
      <c r="J296" s="15">
        <v>32.9</v>
      </c>
      <c r="K296" s="15">
        <v>23.9</v>
      </c>
      <c r="L296" s="15">
        <v>0</v>
      </c>
      <c r="M296" s="15">
        <v>7</v>
      </c>
    </row>
    <row r="297" spans="1:13" ht="14.25">
      <c r="A297" s="3">
        <v>41437</v>
      </c>
      <c r="B297" s="6">
        <v>24.5</v>
      </c>
      <c r="C297" s="6">
        <v>32.3</v>
      </c>
      <c r="D297" s="6">
        <v>14.9</v>
      </c>
      <c r="F297" s="6">
        <v>12.4</v>
      </c>
      <c r="H297" s="14">
        <v>20140611</v>
      </c>
      <c r="I297" s="15">
        <v>26.6</v>
      </c>
      <c r="J297" s="15">
        <v>30.5</v>
      </c>
      <c r="K297" s="15">
        <v>22.9</v>
      </c>
      <c r="L297" s="15">
        <v>0</v>
      </c>
      <c r="M297" s="15">
        <v>0</v>
      </c>
    </row>
    <row r="298" spans="1:13" ht="14.25">
      <c r="A298" s="3">
        <v>41438</v>
      </c>
      <c r="B298" s="6">
        <v>26.3</v>
      </c>
      <c r="C298" s="6">
        <v>31.3</v>
      </c>
      <c r="D298" s="6">
        <v>19.7</v>
      </c>
      <c r="F298" s="6">
        <v>11.3</v>
      </c>
      <c r="H298" s="14">
        <v>20140612</v>
      </c>
      <c r="I298" s="15">
        <v>28.3</v>
      </c>
      <c r="J298" s="15">
        <v>33.2</v>
      </c>
      <c r="K298" s="15">
        <v>21.1</v>
      </c>
      <c r="L298" s="15">
        <v>0</v>
      </c>
      <c r="M298" s="15">
        <v>8.9</v>
      </c>
    </row>
    <row r="299" spans="1:13" ht="14.25">
      <c r="A299" s="3">
        <v>41439</v>
      </c>
      <c r="B299" s="6">
        <v>26.2</v>
      </c>
      <c r="C299" s="6">
        <v>31.2</v>
      </c>
      <c r="D299" s="6">
        <v>20.4</v>
      </c>
      <c r="F299" s="6">
        <v>9.4</v>
      </c>
      <c r="H299" s="14">
        <v>20140613</v>
      </c>
      <c r="I299" s="15">
        <v>28.1</v>
      </c>
      <c r="J299" s="15">
        <v>32.7</v>
      </c>
      <c r="K299" s="15">
        <v>24.4</v>
      </c>
      <c r="L299" s="15">
        <v>0</v>
      </c>
      <c r="M299" s="15">
        <v>0.4</v>
      </c>
    </row>
    <row r="300" spans="1:13" ht="14.25">
      <c r="A300" s="3">
        <v>41440</v>
      </c>
      <c r="B300" s="6">
        <v>28.9</v>
      </c>
      <c r="C300" s="6">
        <v>33.7</v>
      </c>
      <c r="D300" s="6">
        <v>23.6</v>
      </c>
      <c r="F300" s="6">
        <v>10.5</v>
      </c>
      <c r="H300" s="14">
        <v>20140614</v>
      </c>
      <c r="I300" s="15">
        <v>25.8</v>
      </c>
      <c r="J300" s="15">
        <v>28.1</v>
      </c>
      <c r="K300" s="15">
        <v>23.6</v>
      </c>
      <c r="L300" s="15">
        <v>0</v>
      </c>
      <c r="M300" s="15">
        <v>0</v>
      </c>
    </row>
    <row r="301" spans="1:13" ht="14.25">
      <c r="A301" s="3">
        <v>41441</v>
      </c>
      <c r="B301" s="6">
        <v>31</v>
      </c>
      <c r="C301" s="6">
        <v>36.5</v>
      </c>
      <c r="D301" s="6">
        <v>23.9</v>
      </c>
      <c r="F301" s="6">
        <v>11</v>
      </c>
      <c r="H301" s="14">
        <v>20140615</v>
      </c>
      <c r="I301" s="15">
        <v>23</v>
      </c>
      <c r="J301" s="15">
        <v>25.6</v>
      </c>
      <c r="K301" s="15">
        <v>21.6</v>
      </c>
      <c r="L301" s="15">
        <v>0</v>
      </c>
      <c r="M301" s="15">
        <v>0</v>
      </c>
    </row>
    <row r="302" spans="1:13" ht="14.25">
      <c r="A302" s="3">
        <v>41442</v>
      </c>
      <c r="B302" s="6">
        <v>31.9</v>
      </c>
      <c r="C302" s="6">
        <v>36</v>
      </c>
      <c r="D302" s="6">
        <v>25.8</v>
      </c>
      <c r="F302" s="6">
        <v>8.1</v>
      </c>
      <c r="H302" s="14">
        <v>20140616</v>
      </c>
      <c r="I302" s="15">
        <v>23.4</v>
      </c>
      <c r="J302" s="15">
        <v>27</v>
      </c>
      <c r="K302" s="15">
        <v>20.9</v>
      </c>
      <c r="L302" s="15">
        <v>0</v>
      </c>
      <c r="M302" s="15">
        <v>0</v>
      </c>
    </row>
    <row r="303" spans="1:13" ht="14.25">
      <c r="A303" s="3">
        <v>41443</v>
      </c>
      <c r="B303" s="6">
        <v>27.6</v>
      </c>
      <c r="C303" s="6">
        <v>31.2</v>
      </c>
      <c r="D303" s="6">
        <v>24.9</v>
      </c>
      <c r="F303" s="6">
        <v>0.6</v>
      </c>
      <c r="H303" s="14">
        <v>20140617</v>
      </c>
      <c r="I303" s="15">
        <v>27.3</v>
      </c>
      <c r="J303" s="15">
        <v>34</v>
      </c>
      <c r="K303" s="15">
        <v>21.2</v>
      </c>
      <c r="L303" s="15">
        <v>0</v>
      </c>
      <c r="M303" s="15">
        <v>8.6</v>
      </c>
    </row>
    <row r="304" spans="1:13" ht="14.25">
      <c r="A304" s="3">
        <v>41444</v>
      </c>
      <c r="B304" s="6">
        <v>28</v>
      </c>
      <c r="C304" s="6">
        <v>32.8</v>
      </c>
      <c r="D304" s="6">
        <v>25.5</v>
      </c>
      <c r="E304" s="6">
        <v>0</v>
      </c>
      <c r="F304" s="6">
        <v>0.3</v>
      </c>
      <c r="H304" s="14">
        <v>20140618</v>
      </c>
      <c r="I304" s="15">
        <v>28.2</v>
      </c>
      <c r="J304" s="15">
        <v>33.5</v>
      </c>
      <c r="K304" s="15">
        <v>23.5</v>
      </c>
      <c r="L304" s="15">
        <v>0</v>
      </c>
      <c r="M304" s="15">
        <v>6</v>
      </c>
    </row>
    <row r="305" spans="1:13" ht="14.25">
      <c r="A305" s="3">
        <v>41445</v>
      </c>
      <c r="B305" s="6">
        <v>29.2</v>
      </c>
      <c r="C305" s="6">
        <v>32.1</v>
      </c>
      <c r="D305" s="6">
        <v>25</v>
      </c>
      <c r="E305" s="6">
        <v>0</v>
      </c>
      <c r="F305" s="6">
        <v>0</v>
      </c>
      <c r="H305" s="14">
        <v>20140619</v>
      </c>
      <c r="I305" s="15">
        <v>26.2</v>
      </c>
      <c r="J305" s="15">
        <v>31.2</v>
      </c>
      <c r="K305" s="15">
        <v>22.3</v>
      </c>
      <c r="L305" s="15">
        <v>20.9</v>
      </c>
      <c r="M305" s="15">
        <v>0</v>
      </c>
    </row>
    <row r="306" spans="1:13" ht="14.25">
      <c r="A306" s="3">
        <v>41446</v>
      </c>
      <c r="B306" s="6">
        <v>26</v>
      </c>
      <c r="C306" s="6">
        <v>30.9</v>
      </c>
      <c r="D306" s="6">
        <v>23.3</v>
      </c>
      <c r="F306" s="6">
        <v>2.6</v>
      </c>
      <c r="H306" s="14">
        <v>20140620</v>
      </c>
      <c r="I306" s="15">
        <v>24</v>
      </c>
      <c r="J306" s="15">
        <v>28.4</v>
      </c>
      <c r="K306" s="15">
        <v>20</v>
      </c>
      <c r="L306" s="15">
        <v>0</v>
      </c>
      <c r="M306" s="15">
        <v>4.1</v>
      </c>
    </row>
    <row r="307" spans="1:13" ht="14.25">
      <c r="A307" s="3">
        <v>41447</v>
      </c>
      <c r="B307" s="6">
        <v>23.3</v>
      </c>
      <c r="C307" s="6">
        <v>25.9</v>
      </c>
      <c r="D307" s="6">
        <v>23.3</v>
      </c>
      <c r="E307" s="6">
        <v>0</v>
      </c>
      <c r="F307" s="6">
        <v>0</v>
      </c>
      <c r="H307" s="14">
        <v>20140621</v>
      </c>
      <c r="I307" s="15">
        <v>26.1</v>
      </c>
      <c r="J307" s="15">
        <v>30.9</v>
      </c>
      <c r="K307" s="15">
        <v>20.9</v>
      </c>
      <c r="L307" s="15">
        <v>0</v>
      </c>
      <c r="M307" s="15">
        <v>8.4</v>
      </c>
    </row>
    <row r="308" spans="1:13" s="13" customFormat="1" ht="14.25">
      <c r="A308" s="3">
        <v>41448</v>
      </c>
      <c r="B308" s="6">
        <v>25.4</v>
      </c>
      <c r="C308" s="6">
        <v>30.2</v>
      </c>
      <c r="D308" s="6">
        <v>22</v>
      </c>
      <c r="E308" s="6"/>
      <c r="F308" s="6">
        <v>1.7</v>
      </c>
      <c r="H308" s="14">
        <v>20140622</v>
      </c>
      <c r="I308" s="15">
        <v>28.2</v>
      </c>
      <c r="J308" s="15">
        <v>33.4</v>
      </c>
      <c r="K308" s="15">
        <v>21</v>
      </c>
      <c r="L308" s="15">
        <v>0</v>
      </c>
      <c r="M308" s="15">
        <v>8.9</v>
      </c>
    </row>
    <row r="309" spans="1:13" s="13" customFormat="1" ht="14.25">
      <c r="A309" s="3">
        <v>41449</v>
      </c>
      <c r="B309" s="6">
        <v>27.7</v>
      </c>
      <c r="C309" s="6">
        <v>31.8</v>
      </c>
      <c r="D309" s="6">
        <v>22.2</v>
      </c>
      <c r="E309" s="6"/>
      <c r="F309" s="6">
        <v>1.6</v>
      </c>
      <c r="H309" s="14">
        <v>20140623</v>
      </c>
      <c r="I309" s="15">
        <v>25.6</v>
      </c>
      <c r="J309" s="15">
        <v>30.8</v>
      </c>
      <c r="K309" s="15">
        <v>22.4</v>
      </c>
      <c r="L309" s="15">
        <v>0</v>
      </c>
      <c r="M309" s="15">
        <v>0.9</v>
      </c>
    </row>
    <row r="310" spans="1:13" s="13" customFormat="1" ht="14.25">
      <c r="A310" s="3">
        <v>41450</v>
      </c>
      <c r="B310" s="6">
        <v>28.4</v>
      </c>
      <c r="C310" s="6">
        <v>32.9</v>
      </c>
      <c r="D310" s="6">
        <v>23.3</v>
      </c>
      <c r="E310" s="6">
        <v>0</v>
      </c>
      <c r="F310" s="6">
        <v>11.8</v>
      </c>
      <c r="H310" s="14">
        <v>20140624</v>
      </c>
      <c r="I310" s="15">
        <v>28.9</v>
      </c>
      <c r="J310" s="15">
        <v>34.2</v>
      </c>
      <c r="K310" s="15">
        <v>23.1</v>
      </c>
      <c r="L310" s="15">
        <v>0</v>
      </c>
      <c r="M310" s="15">
        <v>7.7</v>
      </c>
    </row>
    <row r="311" spans="1:9" s="13" customFormat="1" ht="14.25">
      <c r="A311" s="3">
        <v>41451</v>
      </c>
      <c r="B311" s="6">
        <v>27.1</v>
      </c>
      <c r="C311" s="6">
        <v>30.9</v>
      </c>
      <c r="D311" s="6">
        <v>23.7</v>
      </c>
      <c r="E311" s="6"/>
      <c r="F311" s="6">
        <v>1.2</v>
      </c>
      <c r="I311" s="6"/>
    </row>
    <row r="312" spans="1:9" s="13" customFormat="1" ht="14.25">
      <c r="A312" s="3">
        <v>41452</v>
      </c>
      <c r="B312" s="6">
        <v>29.3</v>
      </c>
      <c r="C312" s="6">
        <v>36.3</v>
      </c>
      <c r="D312" s="6">
        <v>21.4</v>
      </c>
      <c r="E312" s="6">
        <v>12.1</v>
      </c>
      <c r="F312" s="6">
        <v>11.5</v>
      </c>
      <c r="I312" s="6"/>
    </row>
    <row r="313" spans="1:9" s="13" customFormat="1" ht="14.25">
      <c r="A313" s="3">
        <v>41453</v>
      </c>
      <c r="B313" s="6">
        <v>30.1</v>
      </c>
      <c r="C313" s="6">
        <v>35.5</v>
      </c>
      <c r="D313" s="6">
        <v>24</v>
      </c>
      <c r="E313" s="6"/>
      <c r="F313" s="6">
        <v>11.5</v>
      </c>
      <c r="I313" s="6"/>
    </row>
    <row r="314" spans="1:9" s="13" customFormat="1" ht="14.25">
      <c r="A314" s="3">
        <v>41454</v>
      </c>
      <c r="B314" s="6">
        <v>29.1</v>
      </c>
      <c r="C314" s="6">
        <v>33.7</v>
      </c>
      <c r="D314" s="6">
        <v>24.1</v>
      </c>
      <c r="E314" s="6"/>
      <c r="F314" s="6">
        <v>9.3</v>
      </c>
      <c r="I314" s="6"/>
    </row>
    <row r="315" spans="1:6" ht="14.25">
      <c r="A315" s="3">
        <v>41455</v>
      </c>
      <c r="B315" s="6">
        <v>29.8</v>
      </c>
      <c r="C315" s="6">
        <v>33.9</v>
      </c>
      <c r="D315" s="6">
        <v>25.9</v>
      </c>
      <c r="E315" s="6">
        <v>0</v>
      </c>
      <c r="F315" s="6">
        <v>5.5</v>
      </c>
    </row>
    <row r="317" spans="1:6" ht="14.25">
      <c r="A317" s="3">
        <v>41456</v>
      </c>
      <c r="B317" s="6">
        <v>30.9</v>
      </c>
      <c r="C317" s="6">
        <v>36.2</v>
      </c>
      <c r="D317" s="6">
        <v>26.9</v>
      </c>
      <c r="E317" s="6">
        <v>0</v>
      </c>
      <c r="F317" s="6">
        <v>7.5</v>
      </c>
    </row>
    <row r="318" spans="1:6" ht="14.25">
      <c r="A318" s="3">
        <v>41457</v>
      </c>
      <c r="B318" s="6">
        <v>28.9</v>
      </c>
      <c r="C318" s="6">
        <v>35.7</v>
      </c>
      <c r="D318" s="6">
        <v>25.7</v>
      </c>
      <c r="E318" s="6">
        <v>5.6</v>
      </c>
      <c r="F318" s="6">
        <v>1.5</v>
      </c>
    </row>
    <row r="319" spans="1:6" ht="14.25">
      <c r="A319" s="3">
        <v>41458</v>
      </c>
      <c r="B319" s="6">
        <v>30.6</v>
      </c>
      <c r="C319" s="6">
        <v>35.6</v>
      </c>
      <c r="D319" s="6">
        <v>26.4</v>
      </c>
      <c r="E319" s="6">
        <v>0.6</v>
      </c>
      <c r="F319" s="6">
        <v>4.7</v>
      </c>
    </row>
    <row r="320" spans="1:6" ht="14.25">
      <c r="A320" s="3">
        <v>41459</v>
      </c>
      <c r="B320" s="6">
        <v>28.1</v>
      </c>
      <c r="C320" s="6">
        <v>32.8</v>
      </c>
      <c r="D320" s="6">
        <v>25.8</v>
      </c>
      <c r="E320" s="6">
        <v>17.2</v>
      </c>
      <c r="F320" s="6">
        <v>0</v>
      </c>
    </row>
    <row r="321" spans="1:6" ht="14.25">
      <c r="A321" s="3">
        <v>41460</v>
      </c>
      <c r="B321" s="6">
        <v>28.5</v>
      </c>
      <c r="C321" s="6">
        <v>32.9</v>
      </c>
      <c r="D321" s="6">
        <v>24</v>
      </c>
      <c r="E321" s="6">
        <v>0</v>
      </c>
      <c r="F321" s="6">
        <v>6.6</v>
      </c>
    </row>
    <row r="322" spans="1:6" ht="14.25">
      <c r="A322" s="3">
        <v>41461</v>
      </c>
      <c r="B322" s="6">
        <v>30.3</v>
      </c>
      <c r="C322" s="6">
        <v>34.5</v>
      </c>
      <c r="D322" s="6">
        <v>25.8</v>
      </c>
      <c r="E322" s="6">
        <v>0</v>
      </c>
      <c r="F322" s="6">
        <v>8.3</v>
      </c>
    </row>
  </sheetData>
  <mergeCells count="2">
    <mergeCell ref="B1:F1"/>
    <mergeCell ref="H1:L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workbookViewId="0" topLeftCell="E82">
      <selection activeCell="N25" sqref="N25"/>
    </sheetView>
  </sheetViews>
  <sheetFormatPr defaultColWidth="9.00390625" defaultRowHeight="14.25"/>
  <sheetData>
    <row r="1" spans="1:10" ht="14.25">
      <c r="A1" s="52" t="s">
        <v>28</v>
      </c>
      <c r="B1" s="52"/>
      <c r="I1" s="23"/>
      <c r="J1" s="23"/>
    </row>
    <row r="2" spans="1:10" ht="14.25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</row>
    <row r="3" spans="1:14" ht="14.25">
      <c r="A3" s="23" t="s">
        <v>39</v>
      </c>
      <c r="B3" s="23" t="s">
        <v>40</v>
      </c>
      <c r="C3" s="23">
        <v>34.5</v>
      </c>
      <c r="D3" s="23">
        <v>9</v>
      </c>
      <c r="E3" s="23">
        <v>16</v>
      </c>
      <c r="F3" s="23">
        <v>10</v>
      </c>
      <c r="G3" s="23">
        <v>19</v>
      </c>
      <c r="H3" s="23">
        <v>10</v>
      </c>
      <c r="I3" s="23">
        <v>19</v>
      </c>
      <c r="J3" s="23">
        <v>72</v>
      </c>
      <c r="N3" s="26" t="s">
        <v>213</v>
      </c>
    </row>
    <row r="4" spans="1:16" ht="14.25">
      <c r="A4" s="23"/>
      <c r="B4" s="23" t="s">
        <v>41</v>
      </c>
      <c r="C4" s="23"/>
      <c r="D4" s="23"/>
      <c r="E4" s="23"/>
      <c r="F4" s="23"/>
      <c r="G4" s="23"/>
      <c r="H4" s="23"/>
      <c r="I4" s="23">
        <v>17</v>
      </c>
      <c r="J4" s="23">
        <v>35</v>
      </c>
      <c r="N4" s="26" t="s">
        <v>178</v>
      </c>
      <c r="O4" s="27" t="s">
        <v>214</v>
      </c>
      <c r="P4" s="25" t="s">
        <v>215</v>
      </c>
    </row>
    <row r="5" spans="1:24" ht="14.25">
      <c r="A5" s="23"/>
      <c r="B5" s="23" t="s">
        <v>42</v>
      </c>
      <c r="C5" s="23">
        <v>37</v>
      </c>
      <c r="D5" s="23">
        <v>6</v>
      </c>
      <c r="E5" s="23">
        <v>21</v>
      </c>
      <c r="F5" s="23">
        <v>9</v>
      </c>
      <c r="G5" s="23">
        <v>19.2</v>
      </c>
      <c r="H5" s="23">
        <v>6</v>
      </c>
      <c r="I5" s="23">
        <v>19</v>
      </c>
      <c r="J5" s="23">
        <v>57</v>
      </c>
      <c r="O5" s="28" t="s">
        <v>216</v>
      </c>
      <c r="P5" s="29" t="s">
        <v>217</v>
      </c>
      <c r="Q5" s="29" t="s">
        <v>218</v>
      </c>
      <c r="R5" s="29" t="s">
        <v>219</v>
      </c>
      <c r="S5" s="29" t="s">
        <v>220</v>
      </c>
      <c r="T5" s="29" t="s">
        <v>221</v>
      </c>
      <c r="U5" s="29" t="s">
        <v>222</v>
      </c>
      <c r="V5" s="29" t="s">
        <v>223</v>
      </c>
      <c r="W5" s="29" t="s">
        <v>224</v>
      </c>
      <c r="X5" s="29" t="s">
        <v>225</v>
      </c>
    </row>
    <row r="6" spans="1:24" ht="14.25">
      <c r="A6" s="23"/>
      <c r="B6" s="23" t="s">
        <v>43</v>
      </c>
      <c r="C6" s="23"/>
      <c r="D6" s="23"/>
      <c r="E6" s="23"/>
      <c r="F6" s="23"/>
      <c r="G6" s="23"/>
      <c r="H6" s="23"/>
      <c r="I6" s="23">
        <v>19</v>
      </c>
      <c r="J6" s="23">
        <v>42</v>
      </c>
      <c r="P6" s="27">
        <v>1089.9</v>
      </c>
      <c r="Q6" s="27">
        <v>1194.4</v>
      </c>
      <c r="R6" s="27">
        <v>1309.4</v>
      </c>
      <c r="S6" s="27">
        <v>1437.8</v>
      </c>
      <c r="T6" s="27">
        <v>1502</v>
      </c>
      <c r="U6" s="27">
        <v>1560.6</v>
      </c>
      <c r="V6" s="27">
        <v>1621</v>
      </c>
      <c r="W6" s="27">
        <v>1718.2</v>
      </c>
      <c r="X6" s="27">
        <v>1806.5</v>
      </c>
    </row>
    <row r="7" spans="1:24" ht="14.25">
      <c r="A7" s="23"/>
      <c r="B7" s="23" t="s">
        <v>44</v>
      </c>
      <c r="C7" s="23">
        <v>35.5</v>
      </c>
      <c r="D7" s="23">
        <v>4</v>
      </c>
      <c r="E7" s="23">
        <v>11</v>
      </c>
      <c r="F7" s="23">
        <v>9</v>
      </c>
      <c r="G7" s="23">
        <v>20.5</v>
      </c>
      <c r="H7" s="23">
        <v>8</v>
      </c>
      <c r="I7" s="23">
        <v>18</v>
      </c>
      <c r="J7" s="23">
        <v>56</v>
      </c>
      <c r="O7" s="29" t="s">
        <v>226</v>
      </c>
      <c r="P7">
        <v>9</v>
      </c>
      <c r="Q7">
        <v>20.4</v>
      </c>
      <c r="R7">
        <v>30.5</v>
      </c>
      <c r="S7">
        <v>35.3</v>
      </c>
      <c r="T7">
        <v>28.18</v>
      </c>
      <c r="U7">
        <v>16</v>
      </c>
      <c r="V7">
        <v>10.83</v>
      </c>
      <c r="W7">
        <v>8</v>
      </c>
      <c r="X7">
        <v>5.85</v>
      </c>
    </row>
    <row r="8" spans="1:24" ht="14.25">
      <c r="A8" s="23"/>
      <c r="B8" s="23" t="s">
        <v>45</v>
      </c>
      <c r="C8" s="23"/>
      <c r="D8" s="23"/>
      <c r="E8" s="23"/>
      <c r="F8" s="23"/>
      <c r="G8" s="23"/>
      <c r="H8" s="23"/>
      <c r="I8" s="23">
        <v>18</v>
      </c>
      <c r="J8" s="23">
        <v>46</v>
      </c>
      <c r="O8" s="30" t="s">
        <v>259</v>
      </c>
      <c r="P8">
        <v>9</v>
      </c>
      <c r="Q8">
        <v>20.4</v>
      </c>
      <c r="R8">
        <v>30.5</v>
      </c>
      <c r="S8">
        <v>35.3</v>
      </c>
      <c r="T8">
        <v>29</v>
      </c>
      <c r="U8">
        <v>17</v>
      </c>
      <c r="V8">
        <v>11.83</v>
      </c>
      <c r="W8">
        <v>9.45</v>
      </c>
      <c r="X8">
        <v>7.85</v>
      </c>
    </row>
    <row r="9" spans="1:24" ht="14.25">
      <c r="A9" s="23"/>
      <c r="B9" s="23"/>
      <c r="C9" s="23"/>
      <c r="D9" s="23"/>
      <c r="E9" s="23"/>
      <c r="F9" s="23"/>
      <c r="G9" s="23"/>
      <c r="H9" s="23"/>
      <c r="I9" s="23"/>
      <c r="J9" s="23"/>
      <c r="O9" s="30" t="s">
        <v>26</v>
      </c>
      <c r="P9">
        <v>9</v>
      </c>
      <c r="Q9">
        <v>20.4</v>
      </c>
      <c r="R9">
        <v>30.5</v>
      </c>
      <c r="S9">
        <v>35.3</v>
      </c>
      <c r="T9">
        <v>29.78</v>
      </c>
      <c r="U9">
        <v>17.62</v>
      </c>
      <c r="V9">
        <v>13.56</v>
      </c>
      <c r="W9">
        <v>12.25</v>
      </c>
      <c r="X9">
        <v>10.88</v>
      </c>
    </row>
    <row r="10" spans="1:16" ht="14.25">
      <c r="A10" s="23" t="s">
        <v>46</v>
      </c>
      <c r="B10" s="23" t="s">
        <v>40</v>
      </c>
      <c r="C10" s="23">
        <v>35.5</v>
      </c>
      <c r="D10" s="23">
        <v>8</v>
      </c>
      <c r="E10" s="23">
        <v>15</v>
      </c>
      <c r="F10" s="23">
        <v>10</v>
      </c>
      <c r="G10" s="23">
        <v>17.5</v>
      </c>
      <c r="H10" s="23">
        <v>3.4</v>
      </c>
      <c r="I10" s="23">
        <v>19</v>
      </c>
      <c r="J10" s="23">
        <v>57</v>
      </c>
      <c r="O10" s="27" t="s">
        <v>214</v>
      </c>
      <c r="P10" s="25" t="s">
        <v>227</v>
      </c>
    </row>
    <row r="11" spans="1:24" ht="14.25">
      <c r="A11" s="23"/>
      <c r="B11" s="23" t="s">
        <v>41</v>
      </c>
      <c r="C11" s="23"/>
      <c r="D11" s="23"/>
      <c r="E11" s="23"/>
      <c r="F11" s="23"/>
      <c r="G11" s="23"/>
      <c r="H11" s="23"/>
      <c r="I11" s="23">
        <v>21</v>
      </c>
      <c r="J11" s="23">
        <v>46</v>
      </c>
      <c r="P11" s="27">
        <v>1089.9</v>
      </c>
      <c r="Q11" s="27">
        <v>1194.4</v>
      </c>
      <c r="R11" s="27">
        <v>1309.4</v>
      </c>
      <c r="S11" s="27">
        <v>1437.8</v>
      </c>
      <c r="T11" s="27">
        <v>1502</v>
      </c>
      <c r="U11" s="27">
        <v>1560.6</v>
      </c>
      <c r="V11" s="27">
        <v>1621</v>
      </c>
      <c r="W11" s="27">
        <v>1718.2</v>
      </c>
      <c r="X11" s="27">
        <v>1806.5</v>
      </c>
    </row>
    <row r="12" spans="1:24" ht="14.25">
      <c r="A12" s="23"/>
      <c r="B12" s="23" t="s">
        <v>42</v>
      </c>
      <c r="C12" s="23">
        <v>38</v>
      </c>
      <c r="D12" s="23">
        <v>5</v>
      </c>
      <c r="E12" s="23">
        <v>17</v>
      </c>
      <c r="F12" s="23">
        <v>8</v>
      </c>
      <c r="G12" s="23">
        <v>20.5</v>
      </c>
      <c r="H12" s="23">
        <v>6.6</v>
      </c>
      <c r="I12" s="23">
        <v>19</v>
      </c>
      <c r="J12" s="23">
        <v>62</v>
      </c>
      <c r="O12" s="29" t="s">
        <v>226</v>
      </c>
      <c r="P12">
        <v>30.5</v>
      </c>
      <c r="Q12">
        <v>50</v>
      </c>
      <c r="R12">
        <v>69.83</v>
      </c>
      <c r="S12">
        <v>77</v>
      </c>
      <c r="T12">
        <v>60.133</v>
      </c>
      <c r="U12">
        <v>39.75</v>
      </c>
      <c r="V12">
        <v>31.25</v>
      </c>
      <c r="W12">
        <v>29.25</v>
      </c>
      <c r="X12">
        <v>22.65</v>
      </c>
    </row>
    <row r="13" spans="1:24" ht="14.25">
      <c r="A13" s="23"/>
      <c r="B13" s="23" t="s">
        <v>43</v>
      </c>
      <c r="C13" s="23"/>
      <c r="D13" s="23"/>
      <c r="E13" s="23"/>
      <c r="F13" s="23"/>
      <c r="G13" s="23"/>
      <c r="H13" s="23"/>
      <c r="I13" s="23">
        <v>19</v>
      </c>
      <c r="J13" s="23">
        <v>57</v>
      </c>
      <c r="O13" s="30" t="s">
        <v>259</v>
      </c>
      <c r="P13">
        <v>30.5</v>
      </c>
      <c r="Q13">
        <v>50</v>
      </c>
      <c r="R13">
        <v>69.83</v>
      </c>
      <c r="S13">
        <v>77</v>
      </c>
      <c r="T13">
        <v>61.533</v>
      </c>
      <c r="U13">
        <v>42.25</v>
      </c>
      <c r="V13">
        <v>34.25</v>
      </c>
      <c r="W13">
        <v>30.76</v>
      </c>
      <c r="X13">
        <v>27.5</v>
      </c>
    </row>
    <row r="14" spans="1:24" ht="14.25">
      <c r="A14" s="23"/>
      <c r="B14" s="23" t="s">
        <v>44</v>
      </c>
      <c r="C14" s="23">
        <v>39.5</v>
      </c>
      <c r="D14" s="23">
        <v>4</v>
      </c>
      <c r="E14" s="23">
        <v>12</v>
      </c>
      <c r="F14" s="23">
        <v>9</v>
      </c>
      <c r="G14" s="23">
        <v>22</v>
      </c>
      <c r="H14" s="23">
        <v>6</v>
      </c>
      <c r="I14" s="23">
        <v>18</v>
      </c>
      <c r="J14" s="23">
        <v>42</v>
      </c>
      <c r="O14" s="30" t="s">
        <v>26</v>
      </c>
      <c r="P14">
        <v>30.5</v>
      </c>
      <c r="Q14">
        <v>50</v>
      </c>
      <c r="R14">
        <v>69.83</v>
      </c>
      <c r="S14">
        <v>77</v>
      </c>
      <c r="T14">
        <v>62.833</v>
      </c>
      <c r="U14">
        <v>43.5</v>
      </c>
      <c r="V14">
        <v>37.75</v>
      </c>
      <c r="W14">
        <v>36.25</v>
      </c>
      <c r="X14">
        <v>34.12</v>
      </c>
    </row>
    <row r="15" spans="1:16" ht="14.25">
      <c r="A15" s="23"/>
      <c r="B15" s="23" t="s">
        <v>45</v>
      </c>
      <c r="C15" s="23"/>
      <c r="D15" s="23"/>
      <c r="E15" s="23"/>
      <c r="F15" s="23"/>
      <c r="G15" s="23"/>
      <c r="H15" s="23"/>
      <c r="I15" s="23">
        <v>18</v>
      </c>
      <c r="J15" s="23">
        <v>42</v>
      </c>
      <c r="O15" s="27" t="s">
        <v>214</v>
      </c>
      <c r="P15" s="25" t="s">
        <v>228</v>
      </c>
    </row>
    <row r="16" spans="1:24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P16" s="27">
        <v>1089.9</v>
      </c>
      <c r="Q16" s="27">
        <v>1194.4</v>
      </c>
      <c r="R16" s="27">
        <v>1309.4</v>
      </c>
      <c r="S16" s="27">
        <v>1437.8</v>
      </c>
      <c r="T16" s="27">
        <v>1502</v>
      </c>
      <c r="U16" s="27">
        <v>1560.6</v>
      </c>
      <c r="V16" s="27">
        <v>1621</v>
      </c>
      <c r="W16" s="27">
        <v>1718.2</v>
      </c>
      <c r="X16" s="27">
        <v>1806.5</v>
      </c>
    </row>
    <row r="17" spans="1:24" ht="14.25">
      <c r="A17" s="23" t="s">
        <v>47</v>
      </c>
      <c r="B17" s="23" t="s">
        <v>40</v>
      </c>
      <c r="C17" s="23">
        <v>40.5</v>
      </c>
      <c r="D17" s="23">
        <v>5</v>
      </c>
      <c r="E17" s="23">
        <v>15</v>
      </c>
      <c r="F17" s="23">
        <v>9</v>
      </c>
      <c r="G17" s="23">
        <v>21.5</v>
      </c>
      <c r="H17" s="23">
        <v>14.1</v>
      </c>
      <c r="I17" s="23">
        <v>20</v>
      </c>
      <c r="J17" s="23">
        <v>85</v>
      </c>
      <c r="O17" s="29" t="s">
        <v>226</v>
      </c>
      <c r="P17">
        <v>5.7</v>
      </c>
      <c r="Q17">
        <v>20</v>
      </c>
      <c r="R17">
        <v>28.5</v>
      </c>
      <c r="S17">
        <v>34.5</v>
      </c>
      <c r="T17">
        <v>25</v>
      </c>
      <c r="U17">
        <v>14.5</v>
      </c>
      <c r="V17">
        <v>9.5</v>
      </c>
      <c r="W17">
        <v>7</v>
      </c>
      <c r="X17">
        <v>6</v>
      </c>
    </row>
    <row r="18" spans="1:24" ht="14.25">
      <c r="A18" s="23"/>
      <c r="B18" s="23" t="s">
        <v>41</v>
      </c>
      <c r="C18" s="23"/>
      <c r="D18" s="23"/>
      <c r="E18" s="23"/>
      <c r="F18" s="23"/>
      <c r="G18" s="23"/>
      <c r="H18" s="23"/>
      <c r="I18" s="23">
        <v>18</v>
      </c>
      <c r="J18" s="23">
        <v>65</v>
      </c>
      <c r="O18" s="30" t="s">
        <v>259</v>
      </c>
      <c r="P18">
        <v>5.7</v>
      </c>
      <c r="Q18">
        <v>20</v>
      </c>
      <c r="R18">
        <v>28.5</v>
      </c>
      <c r="S18">
        <v>34.5</v>
      </c>
      <c r="T18">
        <v>26</v>
      </c>
      <c r="U18">
        <v>15</v>
      </c>
      <c r="V18">
        <v>7</v>
      </c>
      <c r="W18">
        <v>4.5</v>
      </c>
      <c r="X18">
        <v>2.5</v>
      </c>
    </row>
    <row r="19" spans="1:24" ht="14.25">
      <c r="A19" s="23"/>
      <c r="B19" s="23" t="s">
        <v>42</v>
      </c>
      <c r="C19" s="23">
        <v>38</v>
      </c>
      <c r="D19" s="23">
        <v>4</v>
      </c>
      <c r="E19" s="23">
        <v>15</v>
      </c>
      <c r="F19" s="23">
        <v>9</v>
      </c>
      <c r="G19" s="23">
        <v>20.5</v>
      </c>
      <c r="H19" s="23">
        <v>13.5</v>
      </c>
      <c r="I19" s="23">
        <v>19</v>
      </c>
      <c r="J19" s="23">
        <v>62</v>
      </c>
      <c r="O19" s="30" t="s">
        <v>26</v>
      </c>
      <c r="P19">
        <v>5.7</v>
      </c>
      <c r="Q19">
        <v>20</v>
      </c>
      <c r="R19">
        <v>28.5</v>
      </c>
      <c r="S19">
        <v>34.5</v>
      </c>
      <c r="T19">
        <v>26.78</v>
      </c>
      <c r="U19">
        <v>16.5</v>
      </c>
      <c r="V19">
        <v>7.75</v>
      </c>
      <c r="W19">
        <v>7.55</v>
      </c>
      <c r="X19">
        <v>6.95</v>
      </c>
    </row>
    <row r="20" spans="1:10" ht="14.25">
      <c r="A20" s="23"/>
      <c r="B20" s="23" t="s">
        <v>43</v>
      </c>
      <c r="C20" s="23"/>
      <c r="D20" s="23"/>
      <c r="E20" s="23"/>
      <c r="F20" s="23"/>
      <c r="G20" s="23"/>
      <c r="H20" s="23"/>
      <c r="I20" s="23"/>
      <c r="J20" s="23"/>
    </row>
    <row r="21" spans="1:10" ht="14.25">
      <c r="A21" s="23"/>
      <c r="B21" s="23" t="s">
        <v>44</v>
      </c>
      <c r="C21" s="23">
        <v>38.5</v>
      </c>
      <c r="D21" s="23">
        <v>6</v>
      </c>
      <c r="E21" s="23">
        <v>11</v>
      </c>
      <c r="F21" s="23">
        <v>9</v>
      </c>
      <c r="G21" s="23">
        <v>19.5</v>
      </c>
      <c r="H21" s="23">
        <v>15</v>
      </c>
      <c r="I21" s="23">
        <v>20</v>
      </c>
      <c r="J21" s="23">
        <v>60</v>
      </c>
    </row>
    <row r="22" spans="1:10" ht="14.25">
      <c r="A22" s="23"/>
      <c r="B22" s="23" t="s">
        <v>45</v>
      </c>
      <c r="C22" s="23"/>
      <c r="D22" s="23"/>
      <c r="E22" s="23"/>
      <c r="F22" s="23"/>
      <c r="G22" s="23"/>
      <c r="H22" s="23"/>
      <c r="I22" s="23">
        <v>19</v>
      </c>
      <c r="J22" s="23">
        <v>58</v>
      </c>
    </row>
    <row r="23" spans="1:10" ht="14.2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4.25">
      <c r="A24" s="23" t="s">
        <v>48</v>
      </c>
      <c r="B24" s="23" t="s">
        <v>40</v>
      </c>
      <c r="C24" s="23">
        <v>37</v>
      </c>
      <c r="D24" s="23">
        <v>8</v>
      </c>
      <c r="E24" s="23">
        <v>12</v>
      </c>
      <c r="F24" s="23">
        <v>8</v>
      </c>
      <c r="G24" s="23">
        <v>19.5</v>
      </c>
      <c r="H24" s="23">
        <v>16</v>
      </c>
      <c r="I24" s="23">
        <v>21</v>
      </c>
      <c r="J24" s="23">
        <v>58</v>
      </c>
    </row>
    <row r="25" spans="1:10" ht="14.25">
      <c r="A25" s="23"/>
      <c r="B25" s="23" t="s">
        <v>41</v>
      </c>
      <c r="C25" s="23"/>
      <c r="D25" s="23"/>
      <c r="E25" s="23"/>
      <c r="F25" s="23"/>
      <c r="G25" s="23"/>
      <c r="H25" s="23"/>
      <c r="I25" s="23">
        <v>21</v>
      </c>
      <c r="J25" s="23">
        <v>44</v>
      </c>
    </row>
    <row r="26" spans="1:10" ht="14.25">
      <c r="A26" s="23"/>
      <c r="B26" s="23" t="s">
        <v>42</v>
      </c>
      <c r="C26" s="23">
        <v>35.6</v>
      </c>
      <c r="D26" s="23">
        <v>6</v>
      </c>
      <c r="E26" s="23">
        <v>11</v>
      </c>
      <c r="F26" s="23">
        <v>10</v>
      </c>
      <c r="G26" s="23">
        <v>19.5</v>
      </c>
      <c r="H26" s="23">
        <v>8</v>
      </c>
      <c r="I26" s="23">
        <v>23</v>
      </c>
      <c r="J26" s="23">
        <v>52</v>
      </c>
    </row>
    <row r="27" spans="1:10" ht="14.25">
      <c r="A27" s="23"/>
      <c r="B27" s="23" t="s">
        <v>43</v>
      </c>
      <c r="C27" s="23"/>
      <c r="D27" s="23"/>
      <c r="E27" s="23"/>
      <c r="F27" s="23"/>
      <c r="G27" s="23"/>
      <c r="H27" s="23"/>
      <c r="I27" s="23">
        <v>23</v>
      </c>
      <c r="J27" s="23">
        <v>52</v>
      </c>
    </row>
    <row r="28" spans="1:10" ht="14.25">
      <c r="A28" s="23"/>
      <c r="B28" s="23" t="s">
        <v>44</v>
      </c>
      <c r="C28" s="23">
        <v>34.8</v>
      </c>
      <c r="D28" s="23">
        <v>5</v>
      </c>
      <c r="E28" s="23">
        <v>10</v>
      </c>
      <c r="F28" s="23">
        <v>8</v>
      </c>
      <c r="G28" s="23">
        <v>18</v>
      </c>
      <c r="H28" s="23">
        <v>15.5</v>
      </c>
      <c r="I28" s="23">
        <v>23</v>
      </c>
      <c r="J28" s="23">
        <v>41</v>
      </c>
    </row>
    <row r="29" spans="1:10" ht="14.25">
      <c r="A29" s="23"/>
      <c r="B29" s="23" t="s">
        <v>45</v>
      </c>
      <c r="C29" s="23"/>
      <c r="D29" s="23"/>
      <c r="E29" s="23"/>
      <c r="F29" s="23"/>
      <c r="G29" s="23"/>
      <c r="H29" s="23"/>
      <c r="I29" s="23">
        <v>19</v>
      </c>
      <c r="J29" s="23">
        <v>28</v>
      </c>
    </row>
    <row r="31" spans="1:10" ht="14.25">
      <c r="A31" s="52" t="s">
        <v>49</v>
      </c>
      <c r="B31" s="52"/>
      <c r="C31" s="23"/>
      <c r="D31" s="23"/>
      <c r="E31" s="23"/>
      <c r="F31" s="23"/>
      <c r="G31" s="23"/>
      <c r="H31" s="23"/>
      <c r="I31" s="23"/>
      <c r="J31" s="23"/>
    </row>
    <row r="32" spans="1:12" ht="14.25">
      <c r="A32" s="24" t="s">
        <v>29</v>
      </c>
      <c r="B32" s="24" t="s">
        <v>30</v>
      </c>
      <c r="C32" s="24" t="s">
        <v>31</v>
      </c>
      <c r="D32" s="24" t="s">
        <v>34</v>
      </c>
      <c r="E32" s="25" t="s">
        <v>50</v>
      </c>
      <c r="F32" s="24" t="s">
        <v>33</v>
      </c>
      <c r="G32" s="24" t="s">
        <v>35</v>
      </c>
      <c r="H32" s="24" t="s">
        <v>36</v>
      </c>
      <c r="I32" s="25" t="s">
        <v>51</v>
      </c>
      <c r="J32" s="25" t="s">
        <v>52</v>
      </c>
      <c r="K32" s="25" t="s">
        <v>53</v>
      </c>
      <c r="L32" s="24" t="s">
        <v>37</v>
      </c>
    </row>
    <row r="33" spans="1:12" ht="14.25">
      <c r="A33" s="23" t="s">
        <v>54</v>
      </c>
      <c r="B33" s="23" t="s">
        <v>40</v>
      </c>
      <c r="C33" s="23">
        <v>42.3</v>
      </c>
      <c r="D33" s="23">
        <v>4</v>
      </c>
      <c r="E33" s="23">
        <v>18</v>
      </c>
      <c r="F33" s="23">
        <v>8</v>
      </c>
      <c r="G33" s="23">
        <v>19</v>
      </c>
      <c r="H33" s="23">
        <v>22.6</v>
      </c>
      <c r="I33" s="23" t="s">
        <v>55</v>
      </c>
      <c r="J33" s="23" t="s">
        <v>56</v>
      </c>
      <c r="K33" t="s">
        <v>57</v>
      </c>
      <c r="L33">
        <v>18</v>
      </c>
    </row>
    <row r="34" spans="1:12" ht="14.25">
      <c r="A34" s="23"/>
      <c r="B34" s="23" t="s">
        <v>41</v>
      </c>
      <c r="C34" s="23"/>
      <c r="D34" s="23"/>
      <c r="E34" s="23"/>
      <c r="F34" s="23"/>
      <c r="G34" s="23"/>
      <c r="H34" s="23"/>
      <c r="I34" s="23" t="s">
        <v>58</v>
      </c>
      <c r="J34" s="23" t="s">
        <v>58</v>
      </c>
      <c r="K34" t="s">
        <v>57</v>
      </c>
      <c r="L34">
        <v>18</v>
      </c>
    </row>
    <row r="35" spans="1:12" ht="14.25">
      <c r="A35" s="23"/>
      <c r="B35" s="23" t="s">
        <v>42</v>
      </c>
      <c r="C35" s="23">
        <v>40.8</v>
      </c>
      <c r="D35" s="23">
        <v>4</v>
      </c>
      <c r="E35" s="23">
        <v>17</v>
      </c>
      <c r="F35" s="23">
        <v>8</v>
      </c>
      <c r="G35" s="23">
        <v>21.2</v>
      </c>
      <c r="H35" s="23">
        <v>21.3</v>
      </c>
      <c r="I35" s="23" t="s">
        <v>58</v>
      </c>
      <c r="J35" s="23" t="s">
        <v>59</v>
      </c>
      <c r="K35" t="s">
        <v>60</v>
      </c>
      <c r="L35">
        <v>20</v>
      </c>
    </row>
    <row r="36" spans="1:12" ht="14.25">
      <c r="A36" s="23"/>
      <c r="B36" s="23" t="s">
        <v>43</v>
      </c>
      <c r="C36" s="23"/>
      <c r="D36" s="23"/>
      <c r="E36" s="23"/>
      <c r="F36" s="23"/>
      <c r="G36" s="23"/>
      <c r="H36" s="23"/>
      <c r="I36" s="23" t="s">
        <v>58</v>
      </c>
      <c r="J36" s="23" t="s">
        <v>61</v>
      </c>
      <c r="K36" t="s">
        <v>57</v>
      </c>
      <c r="L36">
        <v>18</v>
      </c>
    </row>
    <row r="37" spans="1:12" ht="14.25">
      <c r="A37" s="23" t="s">
        <v>62</v>
      </c>
      <c r="B37" s="23" t="s">
        <v>40</v>
      </c>
      <c r="C37" s="23">
        <v>42.5</v>
      </c>
      <c r="D37" s="23">
        <v>5</v>
      </c>
      <c r="E37" s="23">
        <v>20</v>
      </c>
      <c r="F37" s="23">
        <v>8</v>
      </c>
      <c r="G37" s="23">
        <v>14</v>
      </c>
      <c r="H37" s="23">
        <v>21.6</v>
      </c>
      <c r="I37" s="23" t="s">
        <v>63</v>
      </c>
      <c r="J37" s="23" t="s">
        <v>58</v>
      </c>
      <c r="K37" t="s">
        <v>64</v>
      </c>
      <c r="L37">
        <v>18</v>
      </c>
    </row>
    <row r="38" spans="1:12" ht="14.25">
      <c r="A38" s="23"/>
      <c r="B38" s="23" t="s">
        <v>41</v>
      </c>
      <c r="C38" s="23"/>
      <c r="D38" s="23"/>
      <c r="E38" s="23"/>
      <c r="F38" s="23"/>
      <c r="G38" s="23"/>
      <c r="H38" s="23"/>
      <c r="I38" s="23" t="s">
        <v>65</v>
      </c>
      <c r="J38" s="23" t="s">
        <v>58</v>
      </c>
      <c r="K38" t="s">
        <v>57</v>
      </c>
      <c r="L38">
        <v>18</v>
      </c>
    </row>
    <row r="39" spans="1:12" ht="14.25">
      <c r="A39" s="23"/>
      <c r="B39" s="23" t="s">
        <v>42</v>
      </c>
      <c r="C39" s="23">
        <v>46.7</v>
      </c>
      <c r="D39" s="23">
        <v>4</v>
      </c>
      <c r="E39" s="23">
        <v>22</v>
      </c>
      <c r="F39" s="23">
        <v>8</v>
      </c>
      <c r="G39" s="23">
        <v>19.5</v>
      </c>
      <c r="H39" s="23">
        <v>25.7</v>
      </c>
      <c r="I39" s="23" t="s">
        <v>55</v>
      </c>
      <c r="J39" s="23" t="s">
        <v>56</v>
      </c>
      <c r="K39" t="s">
        <v>57</v>
      </c>
      <c r="L39">
        <v>18</v>
      </c>
    </row>
    <row r="40" spans="1:12" ht="14.25">
      <c r="A40" s="23"/>
      <c r="B40" s="23" t="s">
        <v>43</v>
      </c>
      <c r="C40" s="23"/>
      <c r="D40" s="23"/>
      <c r="E40" s="23"/>
      <c r="F40" s="23"/>
      <c r="G40" s="23"/>
      <c r="H40" s="23"/>
      <c r="I40" s="23" t="s">
        <v>65</v>
      </c>
      <c r="J40" s="23" t="s">
        <v>58</v>
      </c>
      <c r="K40" t="s">
        <v>64</v>
      </c>
      <c r="L40">
        <v>18</v>
      </c>
    </row>
    <row r="41" spans="3:10" ht="14.25">
      <c r="C41" s="23"/>
      <c r="D41" s="23"/>
      <c r="E41" s="23"/>
      <c r="F41" s="23"/>
      <c r="G41" s="23"/>
      <c r="H41" s="23"/>
      <c r="I41" s="23"/>
      <c r="J41" s="23"/>
    </row>
    <row r="42" spans="1:12" ht="14.25">
      <c r="A42" s="23" t="s">
        <v>66</v>
      </c>
      <c r="B42" s="23" t="s">
        <v>40</v>
      </c>
      <c r="C42" s="23">
        <v>49.5</v>
      </c>
      <c r="D42" s="23">
        <v>4</v>
      </c>
      <c r="E42" s="23">
        <v>22</v>
      </c>
      <c r="F42" s="23">
        <v>7</v>
      </c>
      <c r="G42" s="23">
        <v>18.4</v>
      </c>
      <c r="H42" s="23">
        <v>24</v>
      </c>
      <c r="I42" s="23" t="s">
        <v>67</v>
      </c>
      <c r="J42" s="23" t="s">
        <v>68</v>
      </c>
      <c r="K42" t="s">
        <v>69</v>
      </c>
      <c r="L42">
        <v>21</v>
      </c>
    </row>
    <row r="43" spans="1:12" ht="14.25">
      <c r="A43" s="23"/>
      <c r="B43" s="23" t="s">
        <v>41</v>
      </c>
      <c r="C43" s="23"/>
      <c r="D43" s="23"/>
      <c r="E43" s="23"/>
      <c r="F43" s="23"/>
      <c r="G43" s="23"/>
      <c r="H43" s="23"/>
      <c r="I43" s="23" t="s">
        <v>55</v>
      </c>
      <c r="J43" s="23" t="s">
        <v>56</v>
      </c>
      <c r="K43" t="s">
        <v>57</v>
      </c>
      <c r="L43">
        <v>20</v>
      </c>
    </row>
    <row r="44" spans="1:12" ht="14.25">
      <c r="A44" s="23"/>
      <c r="B44" s="23" t="s">
        <v>42</v>
      </c>
      <c r="C44" s="23">
        <v>50</v>
      </c>
      <c r="D44" s="23">
        <v>4</v>
      </c>
      <c r="E44" s="23">
        <v>28</v>
      </c>
      <c r="F44" s="23">
        <v>7</v>
      </c>
      <c r="G44" s="23">
        <v>18</v>
      </c>
      <c r="H44" s="23">
        <v>23.3</v>
      </c>
      <c r="I44" s="23" t="s">
        <v>70</v>
      </c>
      <c r="J44" s="23" t="s">
        <v>71</v>
      </c>
      <c r="K44" t="s">
        <v>65</v>
      </c>
      <c r="L44">
        <v>20</v>
      </c>
    </row>
    <row r="45" spans="1:12" ht="14.25">
      <c r="A45" s="23"/>
      <c r="B45" s="23" t="s">
        <v>43</v>
      </c>
      <c r="C45" s="23"/>
      <c r="D45" s="23"/>
      <c r="E45" s="23"/>
      <c r="F45" s="23"/>
      <c r="G45" s="23"/>
      <c r="H45" s="23"/>
      <c r="I45" s="23" t="s">
        <v>61</v>
      </c>
      <c r="J45" s="23" t="s">
        <v>70</v>
      </c>
      <c r="K45" t="s">
        <v>57</v>
      </c>
      <c r="L45">
        <v>20</v>
      </c>
    </row>
    <row r="46" spans="1:12" ht="14.25">
      <c r="A46" s="23" t="s">
        <v>72</v>
      </c>
      <c r="B46" s="23" t="s">
        <v>40</v>
      </c>
      <c r="C46" s="23">
        <v>50</v>
      </c>
      <c r="D46" s="23">
        <v>4</v>
      </c>
      <c r="E46" s="23">
        <v>22</v>
      </c>
      <c r="F46" s="23">
        <v>8</v>
      </c>
      <c r="G46" s="23">
        <v>20.3</v>
      </c>
      <c r="H46" s="23">
        <v>23.2</v>
      </c>
      <c r="I46" s="23" t="s">
        <v>73</v>
      </c>
      <c r="J46" s="23" t="s">
        <v>56</v>
      </c>
      <c r="K46" t="s">
        <v>63</v>
      </c>
      <c r="L46">
        <v>20</v>
      </c>
    </row>
    <row r="47" spans="1:12" ht="14.25">
      <c r="A47" s="23"/>
      <c r="B47" s="23" t="s">
        <v>41</v>
      </c>
      <c r="C47" s="23"/>
      <c r="D47" s="23"/>
      <c r="E47" s="23"/>
      <c r="F47" s="23"/>
      <c r="G47" s="23"/>
      <c r="H47" s="23"/>
      <c r="I47" s="23" t="s">
        <v>63</v>
      </c>
      <c r="J47" s="23" t="s">
        <v>74</v>
      </c>
      <c r="K47" t="s">
        <v>75</v>
      </c>
      <c r="L47">
        <v>20</v>
      </c>
    </row>
    <row r="48" spans="1:12" ht="14.25">
      <c r="A48" s="23"/>
      <c r="B48" s="23" t="s">
        <v>42</v>
      </c>
      <c r="C48" s="23">
        <v>47.8</v>
      </c>
      <c r="D48" s="23">
        <v>3</v>
      </c>
      <c r="E48" s="23">
        <v>20</v>
      </c>
      <c r="F48" s="23">
        <v>8</v>
      </c>
      <c r="G48" s="23">
        <v>20.3</v>
      </c>
      <c r="H48" s="23">
        <v>25.3</v>
      </c>
      <c r="I48" s="23" t="s">
        <v>63</v>
      </c>
      <c r="J48" s="23" t="s">
        <v>76</v>
      </c>
      <c r="K48" t="s">
        <v>60</v>
      </c>
      <c r="L48">
        <v>18</v>
      </c>
    </row>
    <row r="49" spans="1:12" ht="14.25">
      <c r="A49" s="23"/>
      <c r="B49" s="23" t="s">
        <v>43</v>
      </c>
      <c r="C49" s="23"/>
      <c r="D49" s="23"/>
      <c r="E49" s="23"/>
      <c r="F49" s="23"/>
      <c r="G49" s="23"/>
      <c r="H49" s="23"/>
      <c r="I49" s="23" t="s">
        <v>63</v>
      </c>
      <c r="J49" s="23" t="s">
        <v>55</v>
      </c>
      <c r="K49" t="s">
        <v>77</v>
      </c>
      <c r="L49">
        <v>19</v>
      </c>
    </row>
    <row r="50" spans="3:10" ht="14.25">
      <c r="C50" s="23"/>
      <c r="D50" s="23"/>
      <c r="E50" s="23"/>
      <c r="F50" s="23"/>
      <c r="G50" s="23"/>
      <c r="H50" s="23"/>
      <c r="I50" s="23"/>
      <c r="J50" s="23"/>
    </row>
    <row r="51" spans="1:12" ht="14.25">
      <c r="A51" s="23" t="s">
        <v>78</v>
      </c>
      <c r="B51" s="23" t="s">
        <v>40</v>
      </c>
      <c r="C51" s="23">
        <v>55</v>
      </c>
      <c r="D51" s="23">
        <v>6</v>
      </c>
      <c r="E51" s="23">
        <v>20</v>
      </c>
      <c r="F51" s="23">
        <v>9</v>
      </c>
      <c r="G51" s="23">
        <v>21.2</v>
      </c>
      <c r="H51" s="23">
        <v>26.7</v>
      </c>
      <c r="I51" s="23" t="s">
        <v>56</v>
      </c>
      <c r="J51" s="23" t="s">
        <v>79</v>
      </c>
      <c r="K51" t="s">
        <v>57</v>
      </c>
      <c r="L51">
        <v>19</v>
      </c>
    </row>
    <row r="52" spans="1:12" ht="14.25">
      <c r="A52" s="23"/>
      <c r="B52" s="23" t="s">
        <v>41</v>
      </c>
      <c r="C52" s="23"/>
      <c r="D52" s="23"/>
      <c r="E52" s="23"/>
      <c r="F52" s="23"/>
      <c r="G52" s="23"/>
      <c r="H52" s="23"/>
      <c r="I52" s="23" t="s">
        <v>79</v>
      </c>
      <c r="J52" s="23" t="s">
        <v>80</v>
      </c>
      <c r="K52" t="s">
        <v>69</v>
      </c>
      <c r="L52">
        <v>18</v>
      </c>
    </row>
    <row r="53" spans="1:12" ht="14.25">
      <c r="A53" s="23"/>
      <c r="B53" s="23" t="s">
        <v>42</v>
      </c>
      <c r="C53">
        <v>51</v>
      </c>
      <c r="D53">
        <v>4</v>
      </c>
      <c r="E53">
        <v>16</v>
      </c>
      <c r="F53">
        <v>8</v>
      </c>
      <c r="G53">
        <v>21.2</v>
      </c>
      <c r="H53">
        <v>25.6</v>
      </c>
      <c r="I53" t="s">
        <v>73</v>
      </c>
      <c r="J53" t="s">
        <v>81</v>
      </c>
      <c r="K53" t="s">
        <v>73</v>
      </c>
      <c r="L53">
        <v>18</v>
      </c>
    </row>
    <row r="54" spans="1:12" ht="14.25">
      <c r="A54" s="23"/>
      <c r="B54" s="23" t="s">
        <v>43</v>
      </c>
      <c r="I54" t="s">
        <v>61</v>
      </c>
      <c r="J54" t="s">
        <v>82</v>
      </c>
      <c r="K54" t="s">
        <v>83</v>
      </c>
      <c r="L54">
        <v>18</v>
      </c>
    </row>
    <row r="55" spans="1:17" ht="14.25">
      <c r="A55" s="23" t="s">
        <v>84</v>
      </c>
      <c r="B55" s="23" t="s">
        <v>40</v>
      </c>
      <c r="C55">
        <v>55</v>
      </c>
      <c r="D55">
        <v>5</v>
      </c>
      <c r="E55">
        <v>28</v>
      </c>
      <c r="F55">
        <v>9</v>
      </c>
      <c r="G55">
        <v>23.5</v>
      </c>
      <c r="H55">
        <v>21.5</v>
      </c>
      <c r="I55" t="s">
        <v>56</v>
      </c>
      <c r="J55" t="s">
        <v>82</v>
      </c>
      <c r="K55" t="s">
        <v>85</v>
      </c>
      <c r="L55">
        <v>20</v>
      </c>
      <c r="O55" s="25" t="s">
        <v>246</v>
      </c>
      <c r="P55" s="22" t="s">
        <v>238</v>
      </c>
      <c r="Q55" s="22" t="s">
        <v>239</v>
      </c>
    </row>
    <row r="56" spans="1:27" ht="14.25">
      <c r="A56" s="23"/>
      <c r="B56" s="23" t="s">
        <v>41</v>
      </c>
      <c r="I56" t="s">
        <v>71</v>
      </c>
      <c r="J56" t="s">
        <v>86</v>
      </c>
      <c r="K56" t="s">
        <v>83</v>
      </c>
      <c r="L56">
        <v>18</v>
      </c>
      <c r="O56" s="22"/>
      <c r="P56" s="22" t="s">
        <v>240</v>
      </c>
      <c r="Q56" s="22" t="s">
        <v>241</v>
      </c>
      <c r="S56">
        <v>863.9</v>
      </c>
      <c r="T56">
        <v>939.5</v>
      </c>
      <c r="U56">
        <v>1004</v>
      </c>
      <c r="V56">
        <v>1084</v>
      </c>
      <c r="W56">
        <v>1180.5</v>
      </c>
      <c r="X56">
        <v>1331.1</v>
      </c>
      <c r="Y56">
        <v>1412.3</v>
      </c>
      <c r="Z56">
        <v>1529.9</v>
      </c>
      <c r="AA56">
        <v>1633.5</v>
      </c>
    </row>
    <row r="57" spans="1:27" ht="14.25">
      <c r="A57" s="23"/>
      <c r="B57" s="23" t="s">
        <v>42</v>
      </c>
      <c r="O57" s="22" t="s">
        <v>242</v>
      </c>
      <c r="P57" s="22">
        <v>-0.0006</v>
      </c>
      <c r="Q57" s="22">
        <v>0.7368</v>
      </c>
      <c r="R57" t="s">
        <v>243</v>
      </c>
      <c r="S57">
        <f>-0.0006*S56+0.7368</f>
        <v>0.2184600000000001</v>
      </c>
      <c r="T57">
        <f>-0.0006*T56+0.7368</f>
        <v>0.17310000000000003</v>
      </c>
      <c r="U57">
        <f>-0.0006*U56+0.7368</f>
        <v>0.13440000000000007</v>
      </c>
      <c r="V57">
        <f>-0.0006*V56+0.7368</f>
        <v>0.08640000000000003</v>
      </c>
      <c r="W57" s="22">
        <v>-0.09</v>
      </c>
      <c r="X57" s="22">
        <v>-0.09</v>
      </c>
      <c r="Y57" s="33">
        <v>-0.0448</v>
      </c>
      <c r="Z57" s="33">
        <v>-0.0448</v>
      </c>
      <c r="AA57" s="33">
        <v>-0.0448</v>
      </c>
    </row>
    <row r="58" spans="1:17" ht="14.25">
      <c r="A58" s="23"/>
      <c r="B58" s="23" t="s">
        <v>43</v>
      </c>
      <c r="O58" s="22"/>
      <c r="P58" s="22"/>
      <c r="Q58" s="25">
        <v>-0.09</v>
      </c>
    </row>
    <row r="59" spans="15:17" ht="14.25">
      <c r="O59" s="22"/>
      <c r="P59" s="22"/>
      <c r="Q59" s="22">
        <v>-0.0448</v>
      </c>
    </row>
    <row r="60" spans="1:27" ht="14.25">
      <c r="A60" s="23" t="s">
        <v>87</v>
      </c>
      <c r="B60" s="23" t="s">
        <v>40</v>
      </c>
      <c r="C60">
        <v>48</v>
      </c>
      <c r="D60">
        <v>5</v>
      </c>
      <c r="E60">
        <v>13</v>
      </c>
      <c r="F60">
        <v>8</v>
      </c>
      <c r="G60">
        <v>20.1</v>
      </c>
      <c r="H60">
        <v>23.6</v>
      </c>
      <c r="I60" t="s">
        <v>73</v>
      </c>
      <c r="J60" t="s">
        <v>71</v>
      </c>
      <c r="K60" t="s">
        <v>57</v>
      </c>
      <c r="L60">
        <v>22</v>
      </c>
      <c r="O60" s="22" t="s">
        <v>244</v>
      </c>
      <c r="P60" s="22">
        <v>-0.0012</v>
      </c>
      <c r="Q60" s="22">
        <v>1.4135</v>
      </c>
      <c r="S60">
        <v>863.9</v>
      </c>
      <c r="T60">
        <v>939.5</v>
      </c>
      <c r="U60">
        <v>1004</v>
      </c>
      <c r="V60">
        <v>1084</v>
      </c>
      <c r="W60">
        <v>1180.5</v>
      </c>
      <c r="X60">
        <v>1331.1</v>
      </c>
      <c r="Y60">
        <v>1412.3</v>
      </c>
      <c r="Z60">
        <v>1529.9</v>
      </c>
      <c r="AA60">
        <v>1633.5</v>
      </c>
    </row>
    <row r="61" spans="1:27" ht="14.25">
      <c r="A61" s="23"/>
      <c r="B61" s="23" t="s">
        <v>41</v>
      </c>
      <c r="I61" t="s">
        <v>73</v>
      </c>
      <c r="J61" t="s">
        <v>56</v>
      </c>
      <c r="K61" t="s">
        <v>57</v>
      </c>
      <c r="L61">
        <v>20</v>
      </c>
      <c r="O61" s="22"/>
      <c r="P61" s="22"/>
      <c r="Q61" s="22">
        <v>-0.1395</v>
      </c>
      <c r="S61">
        <f>-0.0012*S60+1.4135</f>
        <v>0.37682000000000015</v>
      </c>
      <c r="T61">
        <f>-0.0012*T60+1.4135</f>
        <v>0.2861</v>
      </c>
      <c r="U61">
        <f>-0.0012*U60+1.4135</f>
        <v>0.2087000000000001</v>
      </c>
      <c r="V61">
        <f>-0.0012*V60+1.4135</f>
        <v>0.11270000000000002</v>
      </c>
      <c r="W61" s="22">
        <v>-0.1395</v>
      </c>
      <c r="X61" s="22">
        <v>-0.1395</v>
      </c>
      <c r="Y61" s="33">
        <v>-0.0687</v>
      </c>
      <c r="Z61" s="33">
        <v>-0.0687</v>
      </c>
      <c r="AA61" s="33">
        <v>-0.0687</v>
      </c>
    </row>
    <row r="62" spans="1:17" ht="14.25">
      <c r="A62" s="23"/>
      <c r="B62" s="23" t="s">
        <v>42</v>
      </c>
      <c r="C62">
        <v>41.3</v>
      </c>
      <c r="D62">
        <v>5</v>
      </c>
      <c r="E62">
        <v>18</v>
      </c>
      <c r="F62">
        <v>8</v>
      </c>
      <c r="G62">
        <v>19.8</v>
      </c>
      <c r="H62">
        <v>17.1</v>
      </c>
      <c r="I62" t="s">
        <v>55</v>
      </c>
      <c r="J62" t="s">
        <v>56</v>
      </c>
      <c r="K62" t="s">
        <v>60</v>
      </c>
      <c r="L62">
        <v>22</v>
      </c>
      <c r="O62" s="22"/>
      <c r="P62" s="22"/>
      <c r="Q62" s="22">
        <v>-0.0687</v>
      </c>
    </row>
    <row r="63" spans="1:27" ht="14.25">
      <c r="A63" s="23"/>
      <c r="B63" s="23" t="s">
        <v>43</v>
      </c>
      <c r="I63" t="s">
        <v>58</v>
      </c>
      <c r="J63" t="s">
        <v>71</v>
      </c>
      <c r="K63" t="s">
        <v>64</v>
      </c>
      <c r="L63">
        <v>22</v>
      </c>
      <c r="O63" s="22" t="s">
        <v>245</v>
      </c>
      <c r="P63" s="22">
        <v>-0.0008</v>
      </c>
      <c r="Q63" s="22">
        <v>0.9458</v>
      </c>
      <c r="S63">
        <v>863.9</v>
      </c>
      <c r="T63">
        <v>939.5</v>
      </c>
      <c r="U63">
        <v>1004</v>
      </c>
      <c r="V63">
        <v>1084</v>
      </c>
      <c r="W63">
        <v>1180.5</v>
      </c>
      <c r="X63">
        <v>1331.1</v>
      </c>
      <c r="Y63">
        <v>1412.3</v>
      </c>
      <c r="Z63">
        <v>1529.9</v>
      </c>
      <c r="AA63">
        <v>1633.5</v>
      </c>
    </row>
    <row r="64" spans="1:27" ht="14.25">
      <c r="A64" s="23" t="s">
        <v>88</v>
      </c>
      <c r="B64" s="23" t="s">
        <v>40</v>
      </c>
      <c r="C64">
        <v>41.1</v>
      </c>
      <c r="D64">
        <v>5</v>
      </c>
      <c r="E64">
        <v>13</v>
      </c>
      <c r="F64">
        <v>8</v>
      </c>
      <c r="G64">
        <v>19.2</v>
      </c>
      <c r="H64">
        <v>21</v>
      </c>
      <c r="I64" t="s">
        <v>63</v>
      </c>
      <c r="J64" t="s">
        <v>73</v>
      </c>
      <c r="K64" t="s">
        <v>64</v>
      </c>
      <c r="L64">
        <v>20</v>
      </c>
      <c r="O64" s="22"/>
      <c r="P64" s="22"/>
      <c r="Q64" s="25">
        <v>-0.07</v>
      </c>
      <c r="S64">
        <f>-0.0008*S63+0.9458</f>
        <v>0.2546799999999999</v>
      </c>
      <c r="T64">
        <f>-0.0008*T63+0.9458</f>
        <v>0.19419999999999993</v>
      </c>
      <c r="U64">
        <f>-0.0008*U63+0.9458</f>
        <v>0.14259999999999995</v>
      </c>
      <c r="V64">
        <f>-0.0008*V63+0.9458</f>
        <v>0.07859999999999989</v>
      </c>
      <c r="W64" s="22">
        <v>-0.07</v>
      </c>
      <c r="X64" s="22">
        <v>-0.07</v>
      </c>
      <c r="Y64" s="33">
        <v>-0.016</v>
      </c>
      <c r="Z64" s="33">
        <v>-0.016</v>
      </c>
      <c r="AA64" s="33">
        <v>-0.016</v>
      </c>
    </row>
    <row r="65" spans="1:17" ht="14.25">
      <c r="A65" s="23"/>
      <c r="B65" s="23" t="s">
        <v>41</v>
      </c>
      <c r="I65" t="s">
        <v>89</v>
      </c>
      <c r="J65" t="s">
        <v>73</v>
      </c>
      <c r="K65" t="s">
        <v>77</v>
      </c>
      <c r="L65">
        <v>20</v>
      </c>
      <c r="O65" s="22"/>
      <c r="P65" s="22"/>
      <c r="Q65" s="25">
        <v>-0.016</v>
      </c>
    </row>
    <row r="66" spans="1:17" ht="14.25">
      <c r="A66" s="23"/>
      <c r="B66" s="23" t="s">
        <v>42</v>
      </c>
      <c r="O66" s="25" t="s">
        <v>247</v>
      </c>
      <c r="P66" s="22"/>
      <c r="Q66" s="22"/>
    </row>
    <row r="67" spans="1:27" ht="14.25">
      <c r="A67" s="23"/>
      <c r="B67" s="23" t="s">
        <v>43</v>
      </c>
      <c r="O67" s="22" t="s">
        <v>242</v>
      </c>
      <c r="P67" s="22">
        <v>-0.0006</v>
      </c>
      <c r="Q67" s="22">
        <v>0.7368</v>
      </c>
      <c r="S67">
        <v>863.9</v>
      </c>
      <c r="T67">
        <v>939.5</v>
      </c>
      <c r="U67">
        <v>1004</v>
      </c>
      <c r="V67">
        <v>1084</v>
      </c>
      <c r="W67">
        <v>1180.5</v>
      </c>
      <c r="X67">
        <v>1331.1</v>
      </c>
      <c r="Y67">
        <v>1412.3</v>
      </c>
      <c r="Z67">
        <v>1529.9</v>
      </c>
      <c r="AA67">
        <v>1633.5</v>
      </c>
    </row>
    <row r="68" spans="15:27" ht="14.25">
      <c r="O68" s="22"/>
      <c r="Q68" s="22">
        <v>-0.0721</v>
      </c>
      <c r="S68">
        <v>0.2184600000000001</v>
      </c>
      <c r="T68">
        <v>0.17310000000000003</v>
      </c>
      <c r="U68">
        <v>0.13440000000000007</v>
      </c>
      <c r="V68">
        <v>0.08640000000000003</v>
      </c>
      <c r="W68" s="22">
        <v>-0.0721</v>
      </c>
      <c r="X68" s="22">
        <v>-0.0721</v>
      </c>
      <c r="Y68" s="33">
        <v>-0.0239</v>
      </c>
      <c r="Z68" s="33">
        <v>-0.0239</v>
      </c>
      <c r="AA68" s="33">
        <v>-0.0239</v>
      </c>
    </row>
    <row r="69" spans="1:17" ht="14.25">
      <c r="A69" s="52" t="s">
        <v>90</v>
      </c>
      <c r="B69" s="52"/>
      <c r="C69" s="23"/>
      <c r="D69" s="23"/>
      <c r="E69" s="23"/>
      <c r="G69" s="23"/>
      <c r="H69" s="23"/>
      <c r="I69" s="23"/>
      <c r="J69" s="23"/>
      <c r="O69" s="22"/>
      <c r="Q69" s="22">
        <v>-0.0239</v>
      </c>
    </row>
    <row r="70" spans="1:27" ht="14.25">
      <c r="A70" s="24" t="s">
        <v>29</v>
      </c>
      <c r="B70" s="24" t="s">
        <v>30</v>
      </c>
      <c r="C70" s="24" t="s">
        <v>31</v>
      </c>
      <c r="D70" s="24" t="s">
        <v>34</v>
      </c>
      <c r="E70" s="25" t="s">
        <v>50</v>
      </c>
      <c r="F70" s="24" t="s">
        <v>33</v>
      </c>
      <c r="G70" s="24" t="s">
        <v>35</v>
      </c>
      <c r="H70" s="24" t="s">
        <v>36</v>
      </c>
      <c r="I70" s="25" t="s">
        <v>51</v>
      </c>
      <c r="J70" s="25" t="s">
        <v>52</v>
      </c>
      <c r="K70" s="25" t="s">
        <v>53</v>
      </c>
      <c r="L70" s="24" t="s">
        <v>37</v>
      </c>
      <c r="O70" s="22" t="s">
        <v>244</v>
      </c>
      <c r="P70" s="22">
        <v>-0.0012</v>
      </c>
      <c r="Q70" s="22">
        <v>1.4135</v>
      </c>
      <c r="S70">
        <v>863.9</v>
      </c>
      <c r="T70">
        <v>939.5</v>
      </c>
      <c r="U70">
        <v>1004</v>
      </c>
      <c r="V70">
        <v>1084</v>
      </c>
      <c r="W70">
        <v>1180.5</v>
      </c>
      <c r="X70">
        <v>1331.1</v>
      </c>
      <c r="Y70">
        <v>1412.3</v>
      </c>
      <c r="Z70">
        <v>1529.9</v>
      </c>
      <c r="AA70">
        <v>1633.5</v>
      </c>
    </row>
    <row r="71" spans="1:27" ht="14.25">
      <c r="A71" s="23" t="s">
        <v>54</v>
      </c>
      <c r="B71" s="23" t="s">
        <v>40</v>
      </c>
      <c r="C71" s="23">
        <v>57</v>
      </c>
      <c r="D71" s="23">
        <v>4</v>
      </c>
      <c r="E71" s="23">
        <v>15</v>
      </c>
      <c r="F71" s="23">
        <v>8</v>
      </c>
      <c r="G71" s="23">
        <v>25.6</v>
      </c>
      <c r="H71" s="23">
        <v>28.3</v>
      </c>
      <c r="I71" s="23" t="s">
        <v>91</v>
      </c>
      <c r="J71" s="23" t="s">
        <v>92</v>
      </c>
      <c r="K71" t="s">
        <v>93</v>
      </c>
      <c r="L71">
        <v>20</v>
      </c>
      <c r="O71" s="22"/>
      <c r="Q71" s="22">
        <v>-0.1221</v>
      </c>
      <c r="S71">
        <v>0.37682000000000015</v>
      </c>
      <c r="T71">
        <v>0.2861</v>
      </c>
      <c r="U71">
        <v>0.2087000000000001</v>
      </c>
      <c r="V71">
        <v>0.11270000000000002</v>
      </c>
      <c r="W71" s="22">
        <v>-0.1221</v>
      </c>
      <c r="X71" s="22">
        <v>-0.1221</v>
      </c>
      <c r="Y71" s="33">
        <v>-0.0339</v>
      </c>
      <c r="Z71" s="33">
        <v>-0.0339</v>
      </c>
      <c r="AA71" s="33">
        <v>-0.0339</v>
      </c>
    </row>
    <row r="72" spans="1:17" ht="14.25">
      <c r="A72" s="23"/>
      <c r="B72" s="23" t="s">
        <v>41</v>
      </c>
      <c r="C72" s="23"/>
      <c r="D72" s="23"/>
      <c r="E72" s="23"/>
      <c r="F72" s="23"/>
      <c r="G72" s="23"/>
      <c r="H72" s="23"/>
      <c r="I72" s="23" t="s">
        <v>94</v>
      </c>
      <c r="J72" s="23" t="s">
        <v>95</v>
      </c>
      <c r="K72" t="s">
        <v>55</v>
      </c>
      <c r="L72">
        <v>20</v>
      </c>
      <c r="O72" s="22"/>
      <c r="Q72" s="22">
        <v>-0.0339</v>
      </c>
    </row>
    <row r="73" spans="1:27" ht="14.25">
      <c r="A73" s="23"/>
      <c r="B73" s="23" t="s">
        <v>42</v>
      </c>
      <c r="C73" s="23">
        <v>54</v>
      </c>
      <c r="D73" s="23">
        <v>4</v>
      </c>
      <c r="E73" s="23">
        <v>15</v>
      </c>
      <c r="F73" s="23">
        <v>8</v>
      </c>
      <c r="G73" s="23">
        <v>25</v>
      </c>
      <c r="H73" s="23">
        <v>27</v>
      </c>
      <c r="I73" s="23" t="s">
        <v>96</v>
      </c>
      <c r="J73" s="23" t="s">
        <v>97</v>
      </c>
      <c r="K73" t="s">
        <v>98</v>
      </c>
      <c r="L73">
        <v>19</v>
      </c>
      <c r="O73" s="22" t="s">
        <v>245</v>
      </c>
      <c r="P73" s="22">
        <v>-0.0008</v>
      </c>
      <c r="Q73" s="22">
        <v>0.9458</v>
      </c>
      <c r="S73">
        <v>863.9</v>
      </c>
      <c r="T73">
        <v>939.5</v>
      </c>
      <c r="U73">
        <v>1004</v>
      </c>
      <c r="V73">
        <v>1084</v>
      </c>
      <c r="W73">
        <v>1180.5</v>
      </c>
      <c r="X73">
        <v>1331.1</v>
      </c>
      <c r="Y73">
        <v>1412.3</v>
      </c>
      <c r="Z73">
        <v>1529.9</v>
      </c>
      <c r="AA73">
        <v>1633.5</v>
      </c>
    </row>
    <row r="74" spans="1:27" ht="14.25">
      <c r="A74" s="23"/>
      <c r="B74" s="23" t="s">
        <v>43</v>
      </c>
      <c r="C74" s="23"/>
      <c r="D74" s="23"/>
      <c r="E74" s="23"/>
      <c r="F74" s="23"/>
      <c r="G74" s="23"/>
      <c r="H74" s="23"/>
      <c r="I74" s="23" t="s">
        <v>86</v>
      </c>
      <c r="J74" s="23" t="s">
        <v>99</v>
      </c>
      <c r="K74" t="s">
        <v>100</v>
      </c>
      <c r="L74">
        <v>18</v>
      </c>
      <c r="O74" s="22"/>
      <c r="Q74" s="22">
        <v>-0.0764</v>
      </c>
      <c r="S74">
        <v>0.2546799999999999</v>
      </c>
      <c r="T74">
        <v>0.19419999999999993</v>
      </c>
      <c r="U74">
        <v>0.14259999999999995</v>
      </c>
      <c r="V74">
        <v>0.07859999999999989</v>
      </c>
      <c r="W74" s="22">
        <v>-0.0764</v>
      </c>
      <c r="X74" s="22">
        <v>-0.0764</v>
      </c>
      <c r="Y74" s="33">
        <v>-0.0109</v>
      </c>
      <c r="Z74" s="33">
        <v>-0.0109</v>
      </c>
      <c r="AA74" s="33">
        <v>-0.0109</v>
      </c>
    </row>
    <row r="75" spans="1:17" ht="14.25">
      <c r="A75" s="23" t="s">
        <v>62</v>
      </c>
      <c r="B75" s="23" t="s">
        <v>40</v>
      </c>
      <c r="C75" s="23">
        <v>52.1</v>
      </c>
      <c r="D75" s="23">
        <v>4</v>
      </c>
      <c r="E75" s="23">
        <v>22</v>
      </c>
      <c r="F75" s="23">
        <v>8</v>
      </c>
      <c r="G75" s="23">
        <v>27</v>
      </c>
      <c r="H75" s="23">
        <v>23.8</v>
      </c>
      <c r="I75" s="23" t="s">
        <v>96</v>
      </c>
      <c r="J75" s="23" t="s">
        <v>101</v>
      </c>
      <c r="K75" t="s">
        <v>56</v>
      </c>
      <c r="L75">
        <v>19</v>
      </c>
      <c r="O75" s="22"/>
      <c r="Q75" s="22">
        <v>-0.0109</v>
      </c>
    </row>
    <row r="76" spans="1:15" ht="14.25">
      <c r="A76" s="23"/>
      <c r="B76" s="23" t="s">
        <v>41</v>
      </c>
      <c r="C76" s="23"/>
      <c r="D76" s="23"/>
      <c r="E76" s="23"/>
      <c r="F76" s="23"/>
      <c r="G76" s="23"/>
      <c r="H76" s="23"/>
      <c r="I76" s="23" t="s">
        <v>56</v>
      </c>
      <c r="J76" s="23" t="s">
        <v>97</v>
      </c>
      <c r="K76" t="s">
        <v>100</v>
      </c>
      <c r="L76">
        <v>19</v>
      </c>
      <c r="O76" s="25" t="s">
        <v>203</v>
      </c>
    </row>
    <row r="77" spans="1:27" ht="14.25">
      <c r="A77" s="23"/>
      <c r="B77" s="23" t="s">
        <v>42</v>
      </c>
      <c r="C77" s="23">
        <v>56.2</v>
      </c>
      <c r="D77" s="23">
        <v>7</v>
      </c>
      <c r="E77" s="23">
        <v>22</v>
      </c>
      <c r="F77" s="23">
        <v>8</v>
      </c>
      <c r="G77" s="23">
        <v>23.8</v>
      </c>
      <c r="H77" s="23">
        <v>28</v>
      </c>
      <c r="I77" s="23" t="s">
        <v>96</v>
      </c>
      <c r="J77" s="23" t="s">
        <v>102</v>
      </c>
      <c r="K77" t="s">
        <v>85</v>
      </c>
      <c r="L77">
        <v>18</v>
      </c>
      <c r="O77" s="22" t="s">
        <v>242</v>
      </c>
      <c r="P77" s="22">
        <v>-0.0006</v>
      </c>
      <c r="Q77" s="22">
        <v>0.7368</v>
      </c>
      <c r="S77">
        <v>863.9</v>
      </c>
      <c r="T77">
        <v>939.5</v>
      </c>
      <c r="U77">
        <v>1004</v>
      </c>
      <c r="V77">
        <v>1084</v>
      </c>
      <c r="W77">
        <v>1180.5</v>
      </c>
      <c r="X77">
        <v>1331.1</v>
      </c>
      <c r="Y77">
        <v>1412.3</v>
      </c>
      <c r="Z77">
        <v>1529.9</v>
      </c>
      <c r="AA77">
        <v>1633.5</v>
      </c>
    </row>
    <row r="78" spans="1:27" ht="14.25">
      <c r="A78" s="23"/>
      <c r="B78" s="23" t="s">
        <v>43</v>
      </c>
      <c r="C78" s="23"/>
      <c r="D78" s="23"/>
      <c r="E78" s="23"/>
      <c r="F78" s="23"/>
      <c r="G78" s="23"/>
      <c r="H78" s="23"/>
      <c r="I78" s="23" t="s">
        <v>103</v>
      </c>
      <c r="J78" s="23" t="s">
        <v>104</v>
      </c>
      <c r="K78" t="s">
        <v>105</v>
      </c>
      <c r="L78">
        <v>20</v>
      </c>
      <c r="O78" s="22"/>
      <c r="Q78" s="25">
        <v>-0.068</v>
      </c>
      <c r="S78">
        <v>0.21846</v>
      </c>
      <c r="T78">
        <v>0.1731</v>
      </c>
      <c r="U78">
        <v>0.1344</v>
      </c>
      <c r="V78">
        <v>0.0864</v>
      </c>
      <c r="W78" s="22">
        <v>-0.068</v>
      </c>
      <c r="X78" s="22">
        <v>-0.068</v>
      </c>
      <c r="Y78" s="33">
        <v>-0.0121</v>
      </c>
      <c r="Z78" s="33">
        <v>-0.0121</v>
      </c>
      <c r="AA78" s="33">
        <v>-0.0121</v>
      </c>
    </row>
    <row r="79" spans="3:17" ht="14.25">
      <c r="C79" s="23"/>
      <c r="D79" s="23"/>
      <c r="E79" s="23"/>
      <c r="F79" s="23"/>
      <c r="G79" s="23"/>
      <c r="H79" s="23"/>
      <c r="I79" s="23"/>
      <c r="J79" s="23"/>
      <c r="O79" s="22"/>
      <c r="Q79" s="22">
        <v>-0.0121</v>
      </c>
    </row>
    <row r="80" spans="1:27" ht="14.25">
      <c r="A80" s="23" t="s">
        <v>66</v>
      </c>
      <c r="B80" s="23" t="s">
        <v>40</v>
      </c>
      <c r="C80" s="23">
        <v>78</v>
      </c>
      <c r="D80" s="23">
        <v>5</v>
      </c>
      <c r="E80" s="23">
        <v>20</v>
      </c>
      <c r="F80" s="23">
        <v>8</v>
      </c>
      <c r="G80" s="23">
        <v>24</v>
      </c>
      <c r="H80" s="23">
        <v>25.2</v>
      </c>
      <c r="I80" s="23" t="s">
        <v>96</v>
      </c>
      <c r="J80" s="23" t="s">
        <v>106</v>
      </c>
      <c r="K80" t="s">
        <v>93</v>
      </c>
      <c r="L80">
        <v>21</v>
      </c>
      <c r="O80" s="22" t="s">
        <v>244</v>
      </c>
      <c r="P80" s="22">
        <v>-0.0012</v>
      </c>
      <c r="Q80" s="22">
        <v>1.4135</v>
      </c>
      <c r="S80">
        <v>863.9</v>
      </c>
      <c r="T80">
        <v>939.5</v>
      </c>
      <c r="U80">
        <v>1004</v>
      </c>
      <c r="V80">
        <v>1084</v>
      </c>
      <c r="W80">
        <v>1180.5</v>
      </c>
      <c r="X80">
        <v>1331.1</v>
      </c>
      <c r="Y80">
        <v>1412.3</v>
      </c>
      <c r="Z80">
        <v>1529.9</v>
      </c>
      <c r="AA80">
        <v>1633.5</v>
      </c>
    </row>
    <row r="81" spans="1:27" ht="14.25">
      <c r="A81" s="23"/>
      <c r="B81" s="23" t="s">
        <v>41</v>
      </c>
      <c r="C81" s="23"/>
      <c r="D81" s="23"/>
      <c r="E81" s="23"/>
      <c r="F81" s="23"/>
      <c r="G81" s="23"/>
      <c r="H81" s="23"/>
      <c r="I81" s="23" t="s">
        <v>107</v>
      </c>
      <c r="J81" s="23" t="s">
        <v>108</v>
      </c>
      <c r="K81" t="s">
        <v>56</v>
      </c>
      <c r="L81">
        <v>20</v>
      </c>
      <c r="O81" s="22"/>
      <c r="Q81" s="22">
        <v>-0.119</v>
      </c>
      <c r="S81">
        <v>0.37682000000000015</v>
      </c>
      <c r="T81">
        <v>0.2861</v>
      </c>
      <c r="U81">
        <v>0.2087000000000001</v>
      </c>
      <c r="V81">
        <v>0.11270000000000002</v>
      </c>
      <c r="W81" s="22">
        <v>-0.119</v>
      </c>
      <c r="X81" s="22">
        <v>-0.119</v>
      </c>
      <c r="Y81" s="33">
        <v>-0.0165</v>
      </c>
      <c r="Z81" s="33">
        <v>-0.0165</v>
      </c>
      <c r="AA81" s="33">
        <v>-0.0165</v>
      </c>
    </row>
    <row r="82" spans="1:17" ht="14.25">
      <c r="A82" s="23"/>
      <c r="B82" s="23" t="s">
        <v>42</v>
      </c>
      <c r="C82" s="23">
        <v>73</v>
      </c>
      <c r="D82" s="23">
        <v>3</v>
      </c>
      <c r="E82" s="23">
        <v>30</v>
      </c>
      <c r="F82" s="23">
        <v>8</v>
      </c>
      <c r="G82" s="23">
        <v>25</v>
      </c>
      <c r="H82" s="23">
        <v>30</v>
      </c>
      <c r="I82" s="23" t="s">
        <v>96</v>
      </c>
      <c r="J82" s="23" t="s">
        <v>109</v>
      </c>
      <c r="K82" t="s">
        <v>110</v>
      </c>
      <c r="L82">
        <v>21</v>
      </c>
      <c r="O82" s="22"/>
      <c r="Q82" s="22">
        <v>-0.0165</v>
      </c>
    </row>
    <row r="83" spans="1:27" ht="14.25">
      <c r="A83" s="23"/>
      <c r="B83" s="23" t="s">
        <v>43</v>
      </c>
      <c r="C83" s="23"/>
      <c r="D83" s="23"/>
      <c r="E83" s="23"/>
      <c r="F83" s="23"/>
      <c r="G83" s="23"/>
      <c r="H83" s="23"/>
      <c r="I83" s="23" t="s">
        <v>96</v>
      </c>
      <c r="J83" s="23" t="s">
        <v>111</v>
      </c>
      <c r="K83" t="s">
        <v>71</v>
      </c>
      <c r="L83">
        <v>19</v>
      </c>
      <c r="O83" s="22" t="s">
        <v>245</v>
      </c>
      <c r="P83" s="22">
        <v>-0.0008</v>
      </c>
      <c r="Q83" s="22">
        <v>0.9458</v>
      </c>
      <c r="S83">
        <v>863.9</v>
      </c>
      <c r="T83">
        <v>939.5</v>
      </c>
      <c r="U83">
        <v>1004</v>
      </c>
      <c r="V83">
        <v>1084</v>
      </c>
      <c r="W83">
        <v>1180.5</v>
      </c>
      <c r="X83">
        <v>1331.1</v>
      </c>
      <c r="Y83">
        <v>1412.3</v>
      </c>
      <c r="Z83">
        <v>1529.9</v>
      </c>
      <c r="AA83">
        <v>1633.5</v>
      </c>
    </row>
    <row r="84" spans="1:27" ht="14.25">
      <c r="A84" s="23" t="s">
        <v>72</v>
      </c>
      <c r="B84" s="23" t="s">
        <v>40</v>
      </c>
      <c r="C84" s="23">
        <v>70</v>
      </c>
      <c r="D84" s="23">
        <v>5</v>
      </c>
      <c r="E84" s="23">
        <v>22</v>
      </c>
      <c r="F84" s="23">
        <v>8</v>
      </c>
      <c r="G84" s="23">
        <v>25.2</v>
      </c>
      <c r="H84" s="23">
        <v>27.2</v>
      </c>
      <c r="I84" s="23" t="s">
        <v>112</v>
      </c>
      <c r="J84" s="23" t="s">
        <v>113</v>
      </c>
      <c r="K84" t="s">
        <v>86</v>
      </c>
      <c r="L84">
        <v>20</v>
      </c>
      <c r="O84" s="22"/>
      <c r="Q84" s="25">
        <v>-0.085</v>
      </c>
      <c r="S84">
        <v>0.2546799999999999</v>
      </c>
      <c r="T84">
        <v>0.19419999999999993</v>
      </c>
      <c r="U84">
        <v>0.14259999999999995</v>
      </c>
      <c r="V84">
        <v>0.07859999999999989</v>
      </c>
      <c r="W84" s="22">
        <v>-0.085</v>
      </c>
      <c r="X84" s="22">
        <v>-0.085</v>
      </c>
      <c r="Y84" s="33">
        <v>-0.0062</v>
      </c>
      <c r="Z84" s="33">
        <v>-0.0062</v>
      </c>
      <c r="AA84" s="33">
        <v>-0.0062</v>
      </c>
    </row>
    <row r="85" spans="1:17" ht="14.25">
      <c r="A85" s="23"/>
      <c r="B85" s="23" t="s">
        <v>41</v>
      </c>
      <c r="C85" s="23"/>
      <c r="D85" s="23"/>
      <c r="E85" s="23"/>
      <c r="F85" s="23"/>
      <c r="G85" s="23"/>
      <c r="H85" s="23"/>
      <c r="I85" s="23" t="s">
        <v>114</v>
      </c>
      <c r="J85" s="23" t="s">
        <v>115</v>
      </c>
      <c r="K85" t="s">
        <v>110</v>
      </c>
      <c r="L85">
        <v>20</v>
      </c>
      <c r="O85" s="22"/>
      <c r="Q85" s="22">
        <v>-0.0062</v>
      </c>
    </row>
    <row r="86" spans="1:15" ht="14.25">
      <c r="A86" s="23"/>
      <c r="B86" s="23" t="s">
        <v>42</v>
      </c>
      <c r="C86" s="23">
        <v>73</v>
      </c>
      <c r="D86" s="23">
        <v>3</v>
      </c>
      <c r="E86" s="23">
        <v>25</v>
      </c>
      <c r="F86" s="23">
        <v>8</v>
      </c>
      <c r="G86" s="23">
        <v>26.5</v>
      </c>
      <c r="H86" s="23">
        <v>26.7</v>
      </c>
      <c r="I86" s="23" t="s">
        <v>106</v>
      </c>
      <c r="J86" s="23" t="s">
        <v>104</v>
      </c>
      <c r="K86" t="s">
        <v>70</v>
      </c>
      <c r="L86">
        <v>21</v>
      </c>
      <c r="O86" s="25" t="s">
        <v>248</v>
      </c>
    </row>
    <row r="87" spans="1:27" ht="14.25">
      <c r="A87" s="23"/>
      <c r="B87" s="23" t="s">
        <v>43</v>
      </c>
      <c r="C87" s="23"/>
      <c r="D87" s="23"/>
      <c r="E87" s="23"/>
      <c r="F87" s="23"/>
      <c r="G87" s="23"/>
      <c r="H87" s="23"/>
      <c r="I87" s="23" t="s">
        <v>56</v>
      </c>
      <c r="J87" s="23" t="s">
        <v>116</v>
      </c>
      <c r="K87" t="s">
        <v>110</v>
      </c>
      <c r="L87">
        <v>19</v>
      </c>
      <c r="O87" s="22" t="s">
        <v>242</v>
      </c>
      <c r="P87" s="22">
        <v>-0.0006</v>
      </c>
      <c r="Q87" s="22">
        <v>0.7368</v>
      </c>
      <c r="S87">
        <v>863.9</v>
      </c>
      <c r="T87">
        <v>939.5</v>
      </c>
      <c r="U87">
        <v>1004</v>
      </c>
      <c r="V87">
        <v>1084</v>
      </c>
      <c r="W87">
        <v>1180.5</v>
      </c>
      <c r="X87">
        <v>1331.1</v>
      </c>
      <c r="Y87">
        <v>1412.3</v>
      </c>
      <c r="Z87">
        <v>1529.9</v>
      </c>
      <c r="AA87">
        <v>1633.5</v>
      </c>
    </row>
    <row r="88" spans="3:27" ht="14.25">
      <c r="C88" s="23"/>
      <c r="D88" s="23"/>
      <c r="E88" s="23"/>
      <c r="F88" s="23"/>
      <c r="G88" s="23"/>
      <c r="H88" s="23"/>
      <c r="I88" s="23"/>
      <c r="J88" s="23"/>
      <c r="O88" s="22"/>
      <c r="Q88" s="22">
        <v>-0.0846</v>
      </c>
      <c r="S88">
        <v>0.2184600000000001</v>
      </c>
      <c r="T88">
        <v>0.17310000000000003</v>
      </c>
      <c r="U88">
        <v>0.13440000000000007</v>
      </c>
      <c r="V88">
        <v>0.08640000000000003</v>
      </c>
      <c r="W88" s="22">
        <v>-0.0846</v>
      </c>
      <c r="X88" s="22">
        <v>-0.0846</v>
      </c>
      <c r="Y88" s="33">
        <v>-0.0348</v>
      </c>
      <c r="Z88" s="33">
        <v>-0.0348</v>
      </c>
      <c r="AA88" s="33">
        <v>-0.0348</v>
      </c>
    </row>
    <row r="89" spans="1:17" ht="14.25">
      <c r="A89" s="23" t="s">
        <v>78</v>
      </c>
      <c r="B89" s="23" t="s">
        <v>40</v>
      </c>
      <c r="C89" s="23">
        <v>70</v>
      </c>
      <c r="D89" s="23">
        <v>3</v>
      </c>
      <c r="E89" s="23">
        <v>18</v>
      </c>
      <c r="F89" s="23">
        <v>8.5</v>
      </c>
      <c r="G89" s="23">
        <v>29</v>
      </c>
      <c r="H89" s="23">
        <v>15.5</v>
      </c>
      <c r="I89" s="23" t="s">
        <v>117</v>
      </c>
      <c r="J89" s="23" t="s">
        <v>118</v>
      </c>
      <c r="K89" t="s">
        <v>119</v>
      </c>
      <c r="L89">
        <v>20</v>
      </c>
      <c r="O89" s="22"/>
      <c r="Q89" s="25">
        <v>-0.0348</v>
      </c>
    </row>
    <row r="90" spans="1:27" ht="14.25">
      <c r="A90" s="23"/>
      <c r="B90" s="23" t="s">
        <v>41</v>
      </c>
      <c r="C90" s="23"/>
      <c r="D90" s="23"/>
      <c r="E90" s="23"/>
      <c r="F90" s="23"/>
      <c r="G90" s="23"/>
      <c r="H90" s="23"/>
      <c r="I90" s="23" t="s">
        <v>120</v>
      </c>
      <c r="J90" s="23" t="s">
        <v>121</v>
      </c>
      <c r="K90" t="s">
        <v>85</v>
      </c>
      <c r="L90">
        <v>19</v>
      </c>
      <c r="O90" s="22" t="s">
        <v>244</v>
      </c>
      <c r="P90" s="22">
        <v>-0.0012</v>
      </c>
      <c r="Q90" s="22">
        <v>1.4135</v>
      </c>
      <c r="S90">
        <v>863.9</v>
      </c>
      <c r="T90">
        <v>939.5</v>
      </c>
      <c r="U90">
        <v>1004</v>
      </c>
      <c r="V90">
        <v>1084</v>
      </c>
      <c r="W90">
        <v>1180.5</v>
      </c>
      <c r="X90">
        <v>1331.1</v>
      </c>
      <c r="Y90">
        <v>1412.3</v>
      </c>
      <c r="Z90">
        <v>1529.9</v>
      </c>
      <c r="AA90">
        <v>1633.5</v>
      </c>
    </row>
    <row r="91" spans="1:27" ht="14.25">
      <c r="A91" s="23"/>
      <c r="B91" s="23" t="s">
        <v>42</v>
      </c>
      <c r="C91">
        <v>67.2</v>
      </c>
      <c r="D91">
        <v>5</v>
      </c>
      <c r="E91">
        <v>18</v>
      </c>
      <c r="F91">
        <v>8.5</v>
      </c>
      <c r="G91">
        <v>26</v>
      </c>
      <c r="H91">
        <v>30</v>
      </c>
      <c r="I91" t="s">
        <v>120</v>
      </c>
      <c r="J91" t="s">
        <v>122</v>
      </c>
      <c r="K91" t="s">
        <v>105</v>
      </c>
      <c r="L91">
        <v>18</v>
      </c>
      <c r="O91" s="22"/>
      <c r="Q91" s="22">
        <v>-0.1291</v>
      </c>
      <c r="S91">
        <v>0.37682000000000015</v>
      </c>
      <c r="T91">
        <v>0.2861</v>
      </c>
      <c r="U91">
        <v>0.2087000000000001</v>
      </c>
      <c r="V91">
        <v>0.11270000000000002</v>
      </c>
      <c r="W91" s="22">
        <v>-0.1291</v>
      </c>
      <c r="X91" s="22">
        <v>-0.1291</v>
      </c>
      <c r="Y91" s="33">
        <v>-0.0384</v>
      </c>
      <c r="Z91" s="33">
        <v>-0.0384</v>
      </c>
      <c r="AA91" s="33">
        <v>-0.0384</v>
      </c>
    </row>
    <row r="92" spans="1:17" ht="14.25">
      <c r="A92" s="23"/>
      <c r="B92" s="23" t="s">
        <v>43</v>
      </c>
      <c r="I92" t="s">
        <v>81</v>
      </c>
      <c r="J92" t="s">
        <v>93</v>
      </c>
      <c r="K92" t="s">
        <v>93</v>
      </c>
      <c r="L92">
        <v>19</v>
      </c>
      <c r="O92" s="22"/>
      <c r="Q92" s="22">
        <v>-0.0384</v>
      </c>
    </row>
    <row r="93" spans="1:27" ht="14.25">
      <c r="A93" s="23" t="s">
        <v>84</v>
      </c>
      <c r="B93" s="23" t="s">
        <v>40</v>
      </c>
      <c r="C93">
        <v>64.2</v>
      </c>
      <c r="D93">
        <v>3</v>
      </c>
      <c r="E93">
        <v>13</v>
      </c>
      <c r="F93">
        <v>8.5</v>
      </c>
      <c r="G93">
        <v>25.1</v>
      </c>
      <c r="H93">
        <v>26.2</v>
      </c>
      <c r="I93" t="s">
        <v>123</v>
      </c>
      <c r="J93" t="s">
        <v>124</v>
      </c>
      <c r="K93" t="s">
        <v>110</v>
      </c>
      <c r="L93">
        <v>18</v>
      </c>
      <c r="O93" s="22" t="s">
        <v>245</v>
      </c>
      <c r="P93" s="22">
        <v>-0.0008</v>
      </c>
      <c r="Q93" s="22">
        <v>0.9458</v>
      </c>
      <c r="S93">
        <v>863.9</v>
      </c>
      <c r="T93">
        <v>939.5</v>
      </c>
      <c r="U93">
        <v>1004</v>
      </c>
      <c r="V93">
        <v>1084</v>
      </c>
      <c r="W93">
        <v>1180.5</v>
      </c>
      <c r="X93">
        <v>1331.1</v>
      </c>
      <c r="Y93">
        <v>1412.3</v>
      </c>
      <c r="Z93">
        <v>1529.9</v>
      </c>
      <c r="AA93">
        <v>1633.5</v>
      </c>
    </row>
    <row r="94" spans="1:27" ht="14.25">
      <c r="A94" s="23"/>
      <c r="B94" s="23" t="s">
        <v>41</v>
      </c>
      <c r="I94" t="s">
        <v>106</v>
      </c>
      <c r="J94" t="s">
        <v>125</v>
      </c>
      <c r="K94" t="s">
        <v>105</v>
      </c>
      <c r="L94">
        <v>17</v>
      </c>
      <c r="Q94" s="25">
        <v>-0.09</v>
      </c>
      <c r="S94">
        <v>0.2546799999999999</v>
      </c>
      <c r="T94">
        <v>0.19419999999999993</v>
      </c>
      <c r="U94">
        <v>0.14259999999999995</v>
      </c>
      <c r="V94">
        <v>0.07859999999999989</v>
      </c>
      <c r="W94" s="22">
        <v>-0.09</v>
      </c>
      <c r="X94" s="22">
        <v>-0.09</v>
      </c>
      <c r="Y94" s="33">
        <v>-0.0348</v>
      </c>
      <c r="Z94" s="33">
        <v>-0.0348</v>
      </c>
      <c r="AA94" s="33">
        <v>-0.0348</v>
      </c>
    </row>
    <row r="95" spans="2:17" ht="14.25">
      <c r="B95" s="23" t="s">
        <v>42</v>
      </c>
      <c r="C95">
        <v>65</v>
      </c>
      <c r="D95">
        <v>5</v>
      </c>
      <c r="E95">
        <v>17</v>
      </c>
      <c r="F95">
        <v>8.5</v>
      </c>
      <c r="G95">
        <v>26.2</v>
      </c>
      <c r="H95">
        <v>27.6</v>
      </c>
      <c r="I95" t="s">
        <v>102</v>
      </c>
      <c r="J95" t="s">
        <v>126</v>
      </c>
      <c r="K95" t="s">
        <v>93</v>
      </c>
      <c r="L95">
        <v>19</v>
      </c>
      <c r="Q95" s="25">
        <v>-0.0348</v>
      </c>
    </row>
    <row r="96" spans="2:12" ht="14.25">
      <c r="B96" s="23" t="s">
        <v>43</v>
      </c>
      <c r="I96" t="s">
        <v>106</v>
      </c>
      <c r="J96" t="s">
        <v>127</v>
      </c>
      <c r="K96" t="s">
        <v>110</v>
      </c>
      <c r="L96">
        <v>18</v>
      </c>
    </row>
    <row r="98" spans="1:12" ht="15" thickBot="1">
      <c r="A98" s="23" t="s">
        <v>87</v>
      </c>
      <c r="B98" s="23" t="s">
        <v>40</v>
      </c>
      <c r="C98">
        <v>57</v>
      </c>
      <c r="D98">
        <v>4</v>
      </c>
      <c r="E98">
        <v>25</v>
      </c>
      <c r="F98">
        <v>8</v>
      </c>
      <c r="G98">
        <v>21</v>
      </c>
      <c r="H98">
        <v>22.3</v>
      </c>
      <c r="I98" t="s">
        <v>110</v>
      </c>
      <c r="J98" t="s">
        <v>128</v>
      </c>
      <c r="K98" t="s">
        <v>85</v>
      </c>
      <c r="L98">
        <v>23</v>
      </c>
    </row>
    <row r="99" spans="1:20" ht="24.75" thickBot="1">
      <c r="A99" s="23"/>
      <c r="B99" s="23" t="s">
        <v>41</v>
      </c>
      <c r="I99" t="s">
        <v>106</v>
      </c>
      <c r="J99" t="s">
        <v>109</v>
      </c>
      <c r="K99" t="s">
        <v>93</v>
      </c>
      <c r="L99">
        <v>19</v>
      </c>
      <c r="O99" s="45" t="s">
        <v>320</v>
      </c>
      <c r="P99" s="45" t="s">
        <v>321</v>
      </c>
      <c r="Q99" s="45" t="s">
        <v>282</v>
      </c>
      <c r="R99" s="45" t="s">
        <v>322</v>
      </c>
      <c r="S99" s="45" t="s">
        <v>323</v>
      </c>
      <c r="T99" s="45" t="s">
        <v>324</v>
      </c>
    </row>
    <row r="100" spans="1:20" ht="15">
      <c r="A100" s="23"/>
      <c r="B100" s="23" t="s">
        <v>42</v>
      </c>
      <c r="C100">
        <v>58</v>
      </c>
      <c r="D100">
        <v>3</v>
      </c>
      <c r="E100">
        <v>18</v>
      </c>
      <c r="F100">
        <v>9</v>
      </c>
      <c r="G100">
        <v>21.3</v>
      </c>
      <c r="H100">
        <v>21.8</v>
      </c>
      <c r="I100" t="s">
        <v>82</v>
      </c>
      <c r="J100" t="s">
        <v>129</v>
      </c>
      <c r="K100" t="s">
        <v>110</v>
      </c>
      <c r="L100">
        <v>22</v>
      </c>
      <c r="O100" s="48" t="s">
        <v>316</v>
      </c>
      <c r="P100" s="48" t="s">
        <v>325</v>
      </c>
      <c r="Q100" s="42" t="s">
        <v>317</v>
      </c>
      <c r="R100" s="42" t="s">
        <v>326</v>
      </c>
      <c r="S100" s="42" t="s">
        <v>327</v>
      </c>
      <c r="T100" s="42" t="s">
        <v>328</v>
      </c>
    </row>
    <row r="101" spans="1:20" ht="15">
      <c r="A101" s="23"/>
      <c r="B101" s="23" t="s">
        <v>43</v>
      </c>
      <c r="I101" t="s">
        <v>93</v>
      </c>
      <c r="J101" t="s">
        <v>130</v>
      </c>
      <c r="K101" t="s">
        <v>103</v>
      </c>
      <c r="L101">
        <v>21</v>
      </c>
      <c r="O101" s="49"/>
      <c r="P101" s="49"/>
      <c r="Q101" s="42" t="s">
        <v>318</v>
      </c>
      <c r="R101" s="42" t="s">
        <v>326</v>
      </c>
      <c r="S101" s="42" t="s">
        <v>329</v>
      </c>
      <c r="T101" s="42" t="s">
        <v>330</v>
      </c>
    </row>
    <row r="102" spans="1:20" ht="15">
      <c r="A102" s="23" t="s">
        <v>88</v>
      </c>
      <c r="B102" s="23" t="s">
        <v>40</v>
      </c>
      <c r="C102">
        <v>57</v>
      </c>
      <c r="D102">
        <v>4</v>
      </c>
      <c r="E102">
        <v>20</v>
      </c>
      <c r="F102">
        <v>9</v>
      </c>
      <c r="G102">
        <v>20</v>
      </c>
      <c r="H102">
        <v>22</v>
      </c>
      <c r="I102" t="s">
        <v>106</v>
      </c>
      <c r="J102" t="s">
        <v>126</v>
      </c>
      <c r="K102" t="s">
        <v>103</v>
      </c>
      <c r="L102">
        <v>23</v>
      </c>
      <c r="O102" s="49"/>
      <c r="P102" s="49" t="s">
        <v>331</v>
      </c>
      <c r="Q102" s="42" t="s">
        <v>317</v>
      </c>
      <c r="R102" s="42" t="s">
        <v>332</v>
      </c>
      <c r="S102" s="42" t="s">
        <v>333</v>
      </c>
      <c r="T102" s="42" t="s">
        <v>334</v>
      </c>
    </row>
    <row r="103" spans="1:20" ht="15">
      <c r="A103" s="23"/>
      <c r="B103" s="23" t="s">
        <v>41</v>
      </c>
      <c r="I103" t="s">
        <v>81</v>
      </c>
      <c r="J103" t="s">
        <v>131</v>
      </c>
      <c r="K103" t="s">
        <v>93</v>
      </c>
      <c r="L103">
        <v>21</v>
      </c>
      <c r="O103" s="49"/>
      <c r="P103" s="49"/>
      <c r="Q103" s="42" t="s">
        <v>318</v>
      </c>
      <c r="R103" s="42" t="s">
        <v>332</v>
      </c>
      <c r="S103" s="42" t="s">
        <v>335</v>
      </c>
      <c r="T103" s="42" t="s">
        <v>336</v>
      </c>
    </row>
    <row r="104" spans="1:20" ht="15">
      <c r="A104" s="23"/>
      <c r="B104" s="23" t="s">
        <v>42</v>
      </c>
      <c r="C104">
        <v>55</v>
      </c>
      <c r="D104">
        <v>4</v>
      </c>
      <c r="E104">
        <v>25</v>
      </c>
      <c r="F104">
        <v>9</v>
      </c>
      <c r="G104">
        <v>21.8</v>
      </c>
      <c r="H104">
        <v>22.7</v>
      </c>
      <c r="I104" t="s">
        <v>106</v>
      </c>
      <c r="J104" t="s">
        <v>132</v>
      </c>
      <c r="K104" t="s">
        <v>105</v>
      </c>
      <c r="L104">
        <v>21</v>
      </c>
      <c r="O104" s="49"/>
      <c r="P104" s="49" t="s">
        <v>337</v>
      </c>
      <c r="Q104" s="42" t="s">
        <v>317</v>
      </c>
      <c r="R104" s="42" t="s">
        <v>338</v>
      </c>
      <c r="S104" s="42" t="s">
        <v>339</v>
      </c>
      <c r="T104" s="42" t="s">
        <v>340</v>
      </c>
    </row>
    <row r="105" spans="1:20" ht="15.75" thickBot="1">
      <c r="A105" s="23"/>
      <c r="B105" s="23" t="s">
        <v>43</v>
      </c>
      <c r="I105" t="s">
        <v>133</v>
      </c>
      <c r="J105" t="s">
        <v>134</v>
      </c>
      <c r="K105" t="s">
        <v>103</v>
      </c>
      <c r="L105">
        <v>20</v>
      </c>
      <c r="O105" s="50"/>
      <c r="P105" s="50"/>
      <c r="Q105" s="46" t="s">
        <v>318</v>
      </c>
      <c r="R105" s="46" t="s">
        <v>338</v>
      </c>
      <c r="S105" s="46" t="s">
        <v>341</v>
      </c>
      <c r="T105" s="46" t="s">
        <v>342</v>
      </c>
    </row>
    <row r="106" spans="15:20" ht="15">
      <c r="O106" s="48" t="s">
        <v>319</v>
      </c>
      <c r="P106" s="48" t="s">
        <v>325</v>
      </c>
      <c r="Q106" s="42" t="s">
        <v>317</v>
      </c>
      <c r="R106" s="42" t="s">
        <v>343</v>
      </c>
      <c r="S106" s="42" t="s">
        <v>344</v>
      </c>
      <c r="T106" s="42" t="s">
        <v>345</v>
      </c>
    </row>
    <row r="107" spans="1:20" ht="15">
      <c r="A107" s="52" t="s">
        <v>135</v>
      </c>
      <c r="B107" s="52"/>
      <c r="C107" s="23"/>
      <c r="D107" s="23"/>
      <c r="E107" s="23"/>
      <c r="G107" s="23"/>
      <c r="H107" s="23"/>
      <c r="I107" s="23"/>
      <c r="J107" s="23"/>
      <c r="O107" s="49"/>
      <c r="P107" s="49"/>
      <c r="Q107" s="42" t="s">
        <v>318</v>
      </c>
      <c r="R107" s="42" t="s">
        <v>346</v>
      </c>
      <c r="S107" s="42" t="s">
        <v>347</v>
      </c>
      <c r="T107" s="42" t="s">
        <v>348</v>
      </c>
    </row>
    <row r="108" spans="1:20" ht="15">
      <c r="A108" s="24" t="s">
        <v>29</v>
      </c>
      <c r="B108" s="24" t="s">
        <v>30</v>
      </c>
      <c r="C108" s="24" t="s">
        <v>31</v>
      </c>
      <c r="D108" s="24" t="s">
        <v>34</v>
      </c>
      <c r="E108" s="25" t="s">
        <v>50</v>
      </c>
      <c r="F108" s="24" t="s">
        <v>33</v>
      </c>
      <c r="G108" s="24" t="s">
        <v>35</v>
      </c>
      <c r="H108" s="24" t="s">
        <v>36</v>
      </c>
      <c r="I108" s="25" t="s">
        <v>51</v>
      </c>
      <c r="J108" s="25" t="s">
        <v>52</v>
      </c>
      <c r="K108" s="25" t="s">
        <v>53</v>
      </c>
      <c r="L108" s="24" t="s">
        <v>37</v>
      </c>
      <c r="O108" s="49"/>
      <c r="P108" s="49" t="s">
        <v>331</v>
      </c>
      <c r="Q108" s="42" t="s">
        <v>317</v>
      </c>
      <c r="R108" s="42" t="s">
        <v>349</v>
      </c>
      <c r="S108" s="42" t="s">
        <v>350</v>
      </c>
      <c r="T108" s="42" t="s">
        <v>351</v>
      </c>
    </row>
    <row r="109" spans="1:20" ht="15">
      <c r="A109" s="23" t="s">
        <v>39</v>
      </c>
      <c r="B109" s="23" t="s">
        <v>40</v>
      </c>
      <c r="C109">
        <v>63</v>
      </c>
      <c r="D109">
        <v>4</v>
      </c>
      <c r="E109">
        <v>15</v>
      </c>
      <c r="F109">
        <v>9</v>
      </c>
      <c r="G109">
        <v>29</v>
      </c>
      <c r="H109">
        <v>16.5</v>
      </c>
      <c r="I109" s="23" t="s">
        <v>136</v>
      </c>
      <c r="J109" s="23" t="s">
        <v>137</v>
      </c>
      <c r="K109" t="s">
        <v>138</v>
      </c>
      <c r="L109">
        <v>19</v>
      </c>
      <c r="O109" s="49"/>
      <c r="P109" s="49"/>
      <c r="Q109" s="42" t="s">
        <v>318</v>
      </c>
      <c r="R109" s="42" t="s">
        <v>349</v>
      </c>
      <c r="S109" s="42" t="s">
        <v>352</v>
      </c>
      <c r="T109" s="42" t="s">
        <v>353</v>
      </c>
    </row>
    <row r="110" spans="1:20" ht="15">
      <c r="A110" s="23"/>
      <c r="B110" s="23" t="s">
        <v>41</v>
      </c>
      <c r="C110" s="23"/>
      <c r="D110" s="23"/>
      <c r="E110" s="23"/>
      <c r="F110" s="23"/>
      <c r="G110" s="23"/>
      <c r="H110" s="23"/>
      <c r="I110" s="23" t="s">
        <v>139</v>
      </c>
      <c r="J110" s="23" t="s">
        <v>140</v>
      </c>
      <c r="K110" t="s">
        <v>141</v>
      </c>
      <c r="L110">
        <v>18</v>
      </c>
      <c r="O110" s="49"/>
      <c r="P110" s="49" t="s">
        <v>337</v>
      </c>
      <c r="Q110" s="42" t="s">
        <v>317</v>
      </c>
      <c r="R110" s="42" t="s">
        <v>354</v>
      </c>
      <c r="S110" s="42" t="s">
        <v>355</v>
      </c>
      <c r="T110" s="42" t="s">
        <v>356</v>
      </c>
    </row>
    <row r="111" spans="1:20" ht="15.75" thickBot="1">
      <c r="A111" s="23"/>
      <c r="B111" s="23" t="s">
        <v>42</v>
      </c>
      <c r="C111" s="23">
        <v>64</v>
      </c>
      <c r="D111" s="23">
        <v>4</v>
      </c>
      <c r="E111" s="23">
        <v>12</v>
      </c>
      <c r="F111" s="23">
        <v>9</v>
      </c>
      <c r="G111" s="23">
        <v>28</v>
      </c>
      <c r="H111" s="23">
        <v>13.4</v>
      </c>
      <c r="I111" s="23" t="s">
        <v>142</v>
      </c>
      <c r="J111" s="23" t="s">
        <v>143</v>
      </c>
      <c r="K111" t="s">
        <v>144</v>
      </c>
      <c r="L111">
        <v>19</v>
      </c>
      <c r="O111" s="50"/>
      <c r="P111" s="50"/>
      <c r="Q111" s="46" t="s">
        <v>318</v>
      </c>
      <c r="R111" s="46" t="s">
        <v>354</v>
      </c>
      <c r="S111" s="46" t="s">
        <v>357</v>
      </c>
      <c r="T111" s="46" t="s">
        <v>358</v>
      </c>
    </row>
    <row r="112" spans="1:12" ht="14.25">
      <c r="A112" s="23"/>
      <c r="B112" s="23" t="s">
        <v>43</v>
      </c>
      <c r="C112" s="23"/>
      <c r="D112" s="23"/>
      <c r="E112" s="23"/>
      <c r="F112" s="23"/>
      <c r="G112" s="23"/>
      <c r="H112" s="23"/>
      <c r="I112" s="23" t="s">
        <v>145</v>
      </c>
      <c r="J112" s="23" t="s">
        <v>146</v>
      </c>
      <c r="K112" t="s">
        <v>102</v>
      </c>
      <c r="L112">
        <v>18</v>
      </c>
    </row>
    <row r="113" spans="1:12" ht="14.25">
      <c r="A113" s="23"/>
      <c r="B113" s="23" t="s">
        <v>44</v>
      </c>
      <c r="C113" s="23">
        <v>61.4</v>
      </c>
      <c r="D113" s="23">
        <v>4</v>
      </c>
      <c r="E113" s="23">
        <v>15</v>
      </c>
      <c r="F113" s="23">
        <v>9</v>
      </c>
      <c r="G113" s="23">
        <v>24.1</v>
      </c>
      <c r="H113" s="23">
        <v>10</v>
      </c>
      <c r="I113" s="23" t="s">
        <v>147</v>
      </c>
      <c r="J113" s="23" t="s">
        <v>145</v>
      </c>
      <c r="K113" t="s">
        <v>148</v>
      </c>
      <c r="L113">
        <v>18</v>
      </c>
    </row>
    <row r="114" spans="1:10" ht="14.25">
      <c r="A114" s="23"/>
      <c r="B114" s="23" t="s">
        <v>45</v>
      </c>
      <c r="C114" s="23"/>
      <c r="D114" s="23"/>
      <c r="E114" s="23"/>
      <c r="F114" s="23"/>
      <c r="G114" s="23"/>
      <c r="H114" s="23"/>
      <c r="I114" s="23"/>
      <c r="J114" s="23"/>
    </row>
    <row r="115" spans="3:10" ht="14.25">
      <c r="C115" s="23"/>
      <c r="D115" s="23"/>
      <c r="E115" s="23"/>
      <c r="F115" s="23"/>
      <c r="G115" s="23"/>
      <c r="H115" s="23"/>
      <c r="I115" s="23"/>
      <c r="J115" s="23"/>
    </row>
    <row r="116" spans="1:12" ht="14.25">
      <c r="A116" s="23" t="s">
        <v>46</v>
      </c>
      <c r="B116" s="23" t="s">
        <v>40</v>
      </c>
      <c r="C116" s="23">
        <v>85</v>
      </c>
      <c r="D116" s="23">
        <v>3</v>
      </c>
      <c r="E116" s="23">
        <v>14</v>
      </c>
      <c r="F116" s="23">
        <v>9</v>
      </c>
      <c r="G116" s="23">
        <v>27</v>
      </c>
      <c r="H116" s="23">
        <v>24</v>
      </c>
      <c r="I116" s="23" t="s">
        <v>149</v>
      </c>
      <c r="J116" s="23" t="s">
        <v>150</v>
      </c>
      <c r="K116" t="s">
        <v>151</v>
      </c>
      <c r="L116">
        <v>21</v>
      </c>
    </row>
    <row r="117" spans="1:12" ht="14.25">
      <c r="A117" s="23"/>
      <c r="B117" s="23" t="s">
        <v>41</v>
      </c>
      <c r="C117" s="23"/>
      <c r="D117" s="23"/>
      <c r="E117" s="23"/>
      <c r="F117" s="23"/>
      <c r="G117" s="23"/>
      <c r="H117" s="23"/>
      <c r="I117" s="23" t="s">
        <v>97</v>
      </c>
      <c r="J117" s="23" t="s">
        <v>152</v>
      </c>
      <c r="K117" t="s">
        <v>153</v>
      </c>
      <c r="L117">
        <v>18</v>
      </c>
    </row>
    <row r="118" spans="1:12" ht="14.25">
      <c r="A118" s="23"/>
      <c r="B118" s="23" t="s">
        <v>42</v>
      </c>
      <c r="C118" s="23">
        <v>87</v>
      </c>
      <c r="D118" s="23">
        <v>2</v>
      </c>
      <c r="E118" s="23">
        <v>13</v>
      </c>
      <c r="F118" s="23">
        <v>9</v>
      </c>
      <c r="G118" s="23">
        <v>28</v>
      </c>
      <c r="H118" s="23">
        <v>28</v>
      </c>
      <c r="I118" s="23" t="s">
        <v>154</v>
      </c>
      <c r="J118" s="23" t="s">
        <v>155</v>
      </c>
      <c r="K118" t="s">
        <v>156</v>
      </c>
      <c r="L118">
        <v>19</v>
      </c>
    </row>
    <row r="119" spans="1:12" ht="14.25">
      <c r="A119" s="23"/>
      <c r="B119" s="23" t="s">
        <v>43</v>
      </c>
      <c r="C119" s="23"/>
      <c r="D119" s="23"/>
      <c r="E119" s="23"/>
      <c r="F119" s="23"/>
      <c r="G119" s="23"/>
      <c r="H119" s="23"/>
      <c r="I119" s="23" t="s">
        <v>145</v>
      </c>
      <c r="J119" s="23" t="s">
        <v>157</v>
      </c>
      <c r="K119" t="s">
        <v>158</v>
      </c>
      <c r="L119">
        <v>19</v>
      </c>
    </row>
    <row r="120" spans="1:12" ht="14.25">
      <c r="A120" s="23"/>
      <c r="B120" s="23" t="s">
        <v>44</v>
      </c>
      <c r="C120" s="23">
        <v>87</v>
      </c>
      <c r="D120" s="23">
        <v>3</v>
      </c>
      <c r="E120" s="23">
        <v>18</v>
      </c>
      <c r="F120" s="23">
        <v>9</v>
      </c>
      <c r="G120" s="23"/>
      <c r="H120" s="23"/>
      <c r="I120" s="23" t="s">
        <v>159</v>
      </c>
      <c r="J120" s="23" t="s">
        <v>155</v>
      </c>
      <c r="K120" t="s">
        <v>160</v>
      </c>
      <c r="L120">
        <v>20</v>
      </c>
    </row>
    <row r="121" spans="1:12" ht="14.25">
      <c r="A121" s="23"/>
      <c r="B121" s="23" t="s">
        <v>45</v>
      </c>
      <c r="C121" s="23"/>
      <c r="D121" s="23"/>
      <c r="E121" s="23"/>
      <c r="F121" s="23"/>
      <c r="G121" s="23"/>
      <c r="H121" s="23"/>
      <c r="I121" s="23" t="s">
        <v>161</v>
      </c>
      <c r="J121" s="23" t="s">
        <v>162</v>
      </c>
      <c r="K121" t="s">
        <v>163</v>
      </c>
      <c r="L121">
        <v>19</v>
      </c>
    </row>
    <row r="122" spans="3:10" ht="14.25">
      <c r="C122" s="23"/>
      <c r="D122" s="23"/>
      <c r="E122" s="23"/>
      <c r="F122" s="23"/>
      <c r="G122" s="23"/>
      <c r="H122" s="23"/>
      <c r="I122" s="23"/>
      <c r="J122" s="23"/>
    </row>
    <row r="123" spans="1:12" ht="14.25">
      <c r="A123" s="23" t="s">
        <v>47</v>
      </c>
      <c r="B123" s="23" t="s">
        <v>40</v>
      </c>
      <c r="C123" s="23">
        <v>75</v>
      </c>
      <c r="D123" s="23">
        <v>4</v>
      </c>
      <c r="E123" s="23">
        <v>15</v>
      </c>
      <c r="F123" s="23">
        <v>9</v>
      </c>
      <c r="G123" s="23">
        <v>29.3</v>
      </c>
      <c r="H123" s="23">
        <v>28</v>
      </c>
      <c r="I123" s="23" t="s">
        <v>164</v>
      </c>
      <c r="J123" s="23" t="s">
        <v>165</v>
      </c>
      <c r="K123" t="s">
        <v>166</v>
      </c>
      <c r="L123">
        <v>19</v>
      </c>
    </row>
    <row r="124" spans="1:12" ht="14.25">
      <c r="A124" s="23"/>
      <c r="B124" s="23" t="s">
        <v>41</v>
      </c>
      <c r="C124" s="23"/>
      <c r="D124" s="23"/>
      <c r="E124" s="23"/>
      <c r="F124" s="23"/>
      <c r="G124" s="23"/>
      <c r="H124" s="23"/>
      <c r="I124" s="23" t="s">
        <v>167</v>
      </c>
      <c r="J124" s="23" t="s">
        <v>168</v>
      </c>
      <c r="K124" t="s">
        <v>169</v>
      </c>
      <c r="L124">
        <v>19</v>
      </c>
    </row>
    <row r="125" spans="1:12" ht="14.25">
      <c r="A125" s="23"/>
      <c r="B125" s="23" t="s">
        <v>42</v>
      </c>
      <c r="C125">
        <v>78</v>
      </c>
      <c r="D125">
        <v>4</v>
      </c>
      <c r="E125">
        <v>12</v>
      </c>
      <c r="F125">
        <v>9</v>
      </c>
      <c r="G125">
        <v>28.5</v>
      </c>
      <c r="H125">
        <v>27</v>
      </c>
      <c r="I125" t="s">
        <v>164</v>
      </c>
      <c r="J125" t="s">
        <v>170</v>
      </c>
      <c r="K125" t="s">
        <v>171</v>
      </c>
      <c r="L125">
        <v>19</v>
      </c>
    </row>
    <row r="126" spans="1:2" ht="14.25">
      <c r="A126" s="23"/>
      <c r="B126" s="23" t="s">
        <v>43</v>
      </c>
    </row>
    <row r="127" spans="1:12" ht="14.25">
      <c r="A127" s="23"/>
      <c r="B127" s="23" t="s">
        <v>44</v>
      </c>
      <c r="C127">
        <v>79</v>
      </c>
      <c r="D127">
        <v>5</v>
      </c>
      <c r="E127">
        <v>15</v>
      </c>
      <c r="F127">
        <v>9</v>
      </c>
      <c r="G127">
        <v>28.2</v>
      </c>
      <c r="H127">
        <v>20.7</v>
      </c>
      <c r="I127" t="s">
        <v>172</v>
      </c>
      <c r="J127" t="s">
        <v>173</v>
      </c>
      <c r="K127" t="s">
        <v>174</v>
      </c>
      <c r="L127">
        <v>19</v>
      </c>
    </row>
    <row r="128" spans="1:12" ht="14.25">
      <c r="A128" s="23"/>
      <c r="B128" s="23" t="s">
        <v>45</v>
      </c>
      <c r="I128" t="s">
        <v>175</v>
      </c>
      <c r="J128" t="s">
        <v>176</v>
      </c>
      <c r="K128" t="s">
        <v>177</v>
      </c>
      <c r="L128">
        <v>18</v>
      </c>
    </row>
    <row r="129" spans="1:2" ht="14.25">
      <c r="A129" s="23"/>
      <c r="B129" s="23"/>
    </row>
    <row r="130" spans="1:12" ht="14.25">
      <c r="A130" s="23" t="s">
        <v>178</v>
      </c>
      <c r="B130" s="23" t="s">
        <v>40</v>
      </c>
      <c r="C130">
        <v>65.2</v>
      </c>
      <c r="D130">
        <v>4</v>
      </c>
      <c r="E130">
        <v>15</v>
      </c>
      <c r="F130">
        <v>9</v>
      </c>
      <c r="G130">
        <v>25</v>
      </c>
      <c r="H130">
        <v>21.5</v>
      </c>
      <c r="I130" t="s">
        <v>175</v>
      </c>
      <c r="J130" t="s">
        <v>179</v>
      </c>
      <c r="K130" t="s">
        <v>180</v>
      </c>
      <c r="L130">
        <v>21</v>
      </c>
    </row>
    <row r="131" spans="1:12" ht="14.25">
      <c r="A131" s="23"/>
      <c r="B131" s="23" t="s">
        <v>41</v>
      </c>
      <c r="I131" t="s">
        <v>181</v>
      </c>
      <c r="J131" t="s">
        <v>182</v>
      </c>
      <c r="K131" t="s">
        <v>183</v>
      </c>
      <c r="L131">
        <v>22</v>
      </c>
    </row>
    <row r="132" spans="2:12" ht="14.25">
      <c r="B132" s="23" t="s">
        <v>42</v>
      </c>
      <c r="C132">
        <v>70</v>
      </c>
      <c r="D132">
        <v>4</v>
      </c>
      <c r="E132">
        <v>12</v>
      </c>
      <c r="F132">
        <v>9</v>
      </c>
      <c r="G132">
        <v>24.7</v>
      </c>
      <c r="H132">
        <v>26</v>
      </c>
      <c r="I132" t="s">
        <v>175</v>
      </c>
      <c r="J132" t="s">
        <v>184</v>
      </c>
      <c r="K132" t="s">
        <v>185</v>
      </c>
      <c r="L132">
        <v>21</v>
      </c>
    </row>
    <row r="133" spans="2:12" ht="14.25">
      <c r="B133" s="23" t="s">
        <v>43</v>
      </c>
      <c r="I133" t="s">
        <v>186</v>
      </c>
      <c r="J133" t="s">
        <v>187</v>
      </c>
      <c r="K133" t="s">
        <v>188</v>
      </c>
      <c r="L133">
        <v>20</v>
      </c>
    </row>
    <row r="134" spans="1:12" ht="14.25">
      <c r="A134" s="23"/>
      <c r="B134" s="23" t="s">
        <v>44</v>
      </c>
      <c r="C134">
        <v>61</v>
      </c>
      <c r="D134">
        <v>4</v>
      </c>
      <c r="E134">
        <v>15</v>
      </c>
      <c r="F134">
        <v>9</v>
      </c>
      <c r="G134">
        <v>24.2</v>
      </c>
      <c r="H134">
        <v>18.7</v>
      </c>
      <c r="I134" t="s">
        <v>124</v>
      </c>
      <c r="J134" t="s">
        <v>189</v>
      </c>
      <c r="K134" t="s">
        <v>167</v>
      </c>
      <c r="L134">
        <v>23</v>
      </c>
    </row>
    <row r="135" spans="1:12" ht="14.25">
      <c r="A135" s="23"/>
      <c r="B135" s="23" t="s">
        <v>45</v>
      </c>
      <c r="I135" t="s">
        <v>92</v>
      </c>
      <c r="J135" t="s">
        <v>190</v>
      </c>
      <c r="K135" t="s">
        <v>188</v>
      </c>
      <c r="L135">
        <v>22</v>
      </c>
    </row>
    <row r="136" spans="1:2" ht="14.25">
      <c r="A136" s="23"/>
      <c r="B136" s="23"/>
    </row>
    <row r="137" spans="1:2" ht="14.25">
      <c r="A137" s="23"/>
      <c r="B137" s="23"/>
    </row>
    <row r="138" spans="1:10" ht="14.25">
      <c r="A138" s="51" t="s">
        <v>191</v>
      </c>
      <c r="B138" s="51"/>
      <c r="C138" s="23"/>
      <c r="D138" s="23"/>
      <c r="E138" s="23"/>
      <c r="F138" s="23"/>
      <c r="G138" s="23"/>
      <c r="H138" s="23"/>
      <c r="I138" s="23"/>
      <c r="J138" s="23"/>
    </row>
    <row r="139" spans="1:12" ht="14.25">
      <c r="A139" s="24" t="s">
        <v>29</v>
      </c>
      <c r="B139" s="24" t="s">
        <v>30</v>
      </c>
      <c r="C139" s="24" t="s">
        <v>31</v>
      </c>
      <c r="D139" s="24" t="s">
        <v>34</v>
      </c>
      <c r="E139" s="25" t="s">
        <v>50</v>
      </c>
      <c r="F139" s="24" t="s">
        <v>33</v>
      </c>
      <c r="G139" s="24" t="s">
        <v>35</v>
      </c>
      <c r="H139" s="24" t="s">
        <v>36</v>
      </c>
      <c r="I139" s="25" t="s">
        <v>51</v>
      </c>
      <c r="J139" s="25" t="s">
        <v>52</v>
      </c>
      <c r="K139" s="25" t="s">
        <v>53</v>
      </c>
      <c r="L139" s="24" t="s">
        <v>37</v>
      </c>
    </row>
    <row r="140" spans="1:12" ht="14.25">
      <c r="A140" t="s">
        <v>192</v>
      </c>
      <c r="B140" s="23" t="s">
        <v>40</v>
      </c>
      <c r="C140" s="23">
        <v>77</v>
      </c>
      <c r="D140" s="23">
        <v>3</v>
      </c>
      <c r="E140" s="23">
        <v>18</v>
      </c>
      <c r="F140" s="23">
        <v>12</v>
      </c>
      <c r="G140" s="23">
        <v>18.5</v>
      </c>
      <c r="H140" s="23">
        <v>17.2</v>
      </c>
      <c r="I140" s="23" t="s">
        <v>193</v>
      </c>
      <c r="J140" s="23" t="s">
        <v>194</v>
      </c>
      <c r="L140">
        <v>22</v>
      </c>
    </row>
    <row r="141" spans="2:12" ht="14.25">
      <c r="B141" s="23" t="s">
        <v>41</v>
      </c>
      <c r="C141" s="23"/>
      <c r="D141" s="23"/>
      <c r="E141" s="23"/>
      <c r="F141" s="23"/>
      <c r="G141" s="23"/>
      <c r="H141" s="23"/>
      <c r="I141" s="23" t="s">
        <v>195</v>
      </c>
      <c r="J141" s="23" t="s">
        <v>194</v>
      </c>
      <c r="K141" t="s">
        <v>196</v>
      </c>
      <c r="L141">
        <v>20</v>
      </c>
    </row>
    <row r="142" spans="1:12" ht="14.25">
      <c r="A142" t="s">
        <v>197</v>
      </c>
      <c r="B142" s="23" t="s">
        <v>42</v>
      </c>
      <c r="C142" s="23">
        <v>87</v>
      </c>
      <c r="D142" s="23">
        <v>3</v>
      </c>
      <c r="E142" s="23">
        <v>22</v>
      </c>
      <c r="F142" s="23">
        <v>12</v>
      </c>
      <c r="G142" s="23">
        <v>19.2</v>
      </c>
      <c r="H142" s="23">
        <v>14</v>
      </c>
      <c r="I142" s="23" t="s">
        <v>195</v>
      </c>
      <c r="J142" s="23" t="s">
        <v>198</v>
      </c>
      <c r="K142" t="s">
        <v>196</v>
      </c>
      <c r="L142">
        <v>20</v>
      </c>
    </row>
    <row r="143" spans="2:12" ht="14.25">
      <c r="B143" s="23" t="s">
        <v>43</v>
      </c>
      <c r="C143" s="23"/>
      <c r="D143" s="23"/>
      <c r="E143" s="23"/>
      <c r="F143" s="23"/>
      <c r="G143" s="23"/>
      <c r="H143" s="23"/>
      <c r="I143" s="23" t="s">
        <v>199</v>
      </c>
      <c r="J143" s="23" t="s">
        <v>194</v>
      </c>
      <c r="K143" t="s">
        <v>200</v>
      </c>
      <c r="L143">
        <v>21</v>
      </c>
    </row>
    <row r="144" spans="2:12" ht="14.25">
      <c r="B144" s="23" t="s">
        <v>44</v>
      </c>
      <c r="C144" s="23">
        <v>79</v>
      </c>
      <c r="D144" s="23">
        <v>3</v>
      </c>
      <c r="E144" s="23">
        <v>25</v>
      </c>
      <c r="F144" s="23">
        <v>12</v>
      </c>
      <c r="G144" s="23">
        <v>18.4</v>
      </c>
      <c r="H144" s="23">
        <v>16.2</v>
      </c>
      <c r="I144" s="23"/>
      <c r="J144" s="23" t="s">
        <v>201</v>
      </c>
      <c r="K144" t="s">
        <v>196</v>
      </c>
      <c r="L144">
        <v>23</v>
      </c>
    </row>
    <row r="145" spans="2:12" ht="14.25">
      <c r="B145" s="23" t="s">
        <v>45</v>
      </c>
      <c r="C145" s="23"/>
      <c r="D145" s="23"/>
      <c r="E145" s="23"/>
      <c r="F145" s="23"/>
      <c r="G145" s="23"/>
      <c r="H145" s="23"/>
      <c r="I145" s="23"/>
      <c r="J145" s="23" t="s">
        <v>202</v>
      </c>
      <c r="K145" t="s">
        <v>196</v>
      </c>
      <c r="L145">
        <v>22</v>
      </c>
    </row>
    <row r="146" spans="3:10" ht="14.25">
      <c r="C146" s="23"/>
      <c r="D146" s="23"/>
      <c r="E146" s="23"/>
      <c r="F146" s="23"/>
      <c r="G146" s="23"/>
      <c r="H146" s="23"/>
      <c r="I146" s="23"/>
      <c r="J146" s="23"/>
    </row>
    <row r="147" spans="1:12" ht="14.25">
      <c r="A147" t="s">
        <v>203</v>
      </c>
      <c r="B147" s="23" t="s">
        <v>40</v>
      </c>
      <c r="C147">
        <v>83.5</v>
      </c>
      <c r="D147">
        <v>4</v>
      </c>
      <c r="E147">
        <v>23</v>
      </c>
      <c r="F147">
        <v>12</v>
      </c>
      <c r="G147">
        <v>21</v>
      </c>
      <c r="H147">
        <v>16</v>
      </c>
      <c r="J147" t="s">
        <v>204</v>
      </c>
      <c r="K147" t="s">
        <v>195</v>
      </c>
      <c r="L147">
        <v>25</v>
      </c>
    </row>
    <row r="148" spans="2:12" ht="14.25">
      <c r="B148" s="23" t="s">
        <v>41</v>
      </c>
      <c r="J148" t="s">
        <v>205</v>
      </c>
      <c r="K148" t="s">
        <v>196</v>
      </c>
      <c r="L148">
        <v>23</v>
      </c>
    </row>
    <row r="149" spans="1:12" ht="14.25">
      <c r="A149" t="s">
        <v>206</v>
      </c>
      <c r="B149" s="23" t="s">
        <v>42</v>
      </c>
      <c r="C149">
        <v>83.5</v>
      </c>
      <c r="D149">
        <v>3</v>
      </c>
      <c r="E149">
        <v>20</v>
      </c>
      <c r="F149">
        <v>12</v>
      </c>
      <c r="G149">
        <v>22.5</v>
      </c>
      <c r="H149">
        <v>21</v>
      </c>
      <c r="J149" t="s">
        <v>204</v>
      </c>
      <c r="L149">
        <v>22</v>
      </c>
    </row>
    <row r="150" spans="2:12" ht="14.25">
      <c r="B150" s="23" t="s">
        <v>43</v>
      </c>
      <c r="J150" t="s">
        <v>205</v>
      </c>
      <c r="L150">
        <v>22</v>
      </c>
    </row>
    <row r="151" spans="2:12" ht="14.25">
      <c r="B151" s="23" t="s">
        <v>44</v>
      </c>
      <c r="C151">
        <v>85</v>
      </c>
      <c r="D151">
        <v>4</v>
      </c>
      <c r="E151">
        <v>25</v>
      </c>
      <c r="F151">
        <v>12</v>
      </c>
      <c r="G151">
        <v>22.3</v>
      </c>
      <c r="H151">
        <v>20</v>
      </c>
      <c r="J151" t="s">
        <v>205</v>
      </c>
      <c r="K151" t="s">
        <v>200</v>
      </c>
      <c r="L151">
        <v>23</v>
      </c>
    </row>
    <row r="152" spans="2:12" ht="14.25">
      <c r="B152" s="23" t="s">
        <v>45</v>
      </c>
      <c r="I152" t="s">
        <v>195</v>
      </c>
      <c r="J152" t="s">
        <v>205</v>
      </c>
      <c r="K152" t="s">
        <v>196</v>
      </c>
      <c r="L152">
        <v>22</v>
      </c>
    </row>
    <row r="154" spans="1:12" ht="14.25">
      <c r="A154" t="s">
        <v>211</v>
      </c>
      <c r="B154" s="23" t="s">
        <v>40</v>
      </c>
      <c r="C154">
        <v>82.5</v>
      </c>
      <c r="D154">
        <v>4</v>
      </c>
      <c r="E154">
        <v>28</v>
      </c>
      <c r="F154">
        <v>12</v>
      </c>
      <c r="G154">
        <v>24.3</v>
      </c>
      <c r="H154">
        <v>23</v>
      </c>
      <c r="J154" t="s">
        <v>205</v>
      </c>
      <c r="K154" t="s">
        <v>196</v>
      </c>
      <c r="L154">
        <v>22</v>
      </c>
    </row>
    <row r="155" spans="2:12" ht="14.25">
      <c r="B155" s="23" t="s">
        <v>41</v>
      </c>
      <c r="J155" t="s">
        <v>194</v>
      </c>
      <c r="L155">
        <v>22</v>
      </c>
    </row>
    <row r="156" spans="1:12" ht="14.25">
      <c r="A156" t="s">
        <v>212</v>
      </c>
      <c r="B156" s="23" t="s">
        <v>42</v>
      </c>
      <c r="C156">
        <v>74.8</v>
      </c>
      <c r="D156">
        <v>4</v>
      </c>
      <c r="E156">
        <v>25</v>
      </c>
      <c r="F156">
        <v>12</v>
      </c>
      <c r="G156">
        <v>19.5</v>
      </c>
      <c r="H156">
        <v>14.2</v>
      </c>
      <c r="J156" t="s">
        <v>194</v>
      </c>
      <c r="K156" t="s">
        <v>196</v>
      </c>
      <c r="L156">
        <v>22</v>
      </c>
    </row>
    <row r="157" spans="2:12" ht="14.25">
      <c r="B157" s="23" t="s">
        <v>43</v>
      </c>
      <c r="J157" t="s">
        <v>198</v>
      </c>
      <c r="L157">
        <v>22</v>
      </c>
    </row>
    <row r="158" spans="2:12" ht="14.25">
      <c r="B158" s="23" t="s">
        <v>44</v>
      </c>
      <c r="C158">
        <v>79.2</v>
      </c>
      <c r="D158">
        <v>4</v>
      </c>
      <c r="E158">
        <v>25</v>
      </c>
      <c r="F158">
        <v>12</v>
      </c>
      <c r="G158">
        <v>21.2</v>
      </c>
      <c r="H158">
        <v>15</v>
      </c>
      <c r="I158" t="s">
        <v>207</v>
      </c>
      <c r="J158" t="s">
        <v>205</v>
      </c>
      <c r="K158" t="s">
        <v>196</v>
      </c>
      <c r="L158">
        <v>22</v>
      </c>
    </row>
    <row r="159" spans="2:12" ht="14.25">
      <c r="B159" s="23" t="s">
        <v>45</v>
      </c>
      <c r="J159" t="s">
        <v>205</v>
      </c>
      <c r="L159">
        <v>21</v>
      </c>
    </row>
    <row r="162" spans="1:2" ht="14.25">
      <c r="A162" s="52" t="s">
        <v>208</v>
      </c>
      <c r="B162" s="52"/>
    </row>
    <row r="163" spans="1:12" ht="14.25">
      <c r="A163" s="24" t="s">
        <v>29</v>
      </c>
      <c r="B163" s="24" t="s">
        <v>30</v>
      </c>
      <c r="C163" s="24" t="s">
        <v>31</v>
      </c>
      <c r="D163" s="24" t="s">
        <v>34</v>
      </c>
      <c r="E163" s="25" t="s">
        <v>50</v>
      </c>
      <c r="F163" s="24" t="s">
        <v>33</v>
      </c>
      <c r="G163" s="24" t="s">
        <v>35</v>
      </c>
      <c r="H163" s="24" t="s">
        <v>36</v>
      </c>
      <c r="I163" s="25" t="s">
        <v>51</v>
      </c>
      <c r="J163" s="25" t="s">
        <v>52</v>
      </c>
      <c r="K163" s="25" t="s">
        <v>53</v>
      </c>
      <c r="L163" s="24" t="s">
        <v>37</v>
      </c>
    </row>
    <row r="164" spans="1:12" ht="14.25">
      <c r="A164" t="s">
        <v>192</v>
      </c>
      <c r="B164" s="23" t="s">
        <v>40</v>
      </c>
      <c r="C164" s="23">
        <v>88</v>
      </c>
      <c r="D164" s="23">
        <v>5</v>
      </c>
      <c r="E164" s="23">
        <v>32</v>
      </c>
      <c r="F164" s="23">
        <v>12</v>
      </c>
      <c r="G164" s="23">
        <v>19</v>
      </c>
      <c r="H164" s="23">
        <v>15</v>
      </c>
      <c r="I164" s="23"/>
      <c r="J164" s="23" t="s">
        <v>194</v>
      </c>
      <c r="K164" t="s">
        <v>209</v>
      </c>
      <c r="L164">
        <v>23</v>
      </c>
    </row>
    <row r="165" spans="2:12" ht="14.25">
      <c r="B165" s="23" t="s">
        <v>41</v>
      </c>
      <c r="C165" s="23"/>
      <c r="D165" s="23"/>
      <c r="E165" s="23"/>
      <c r="F165" s="23"/>
      <c r="G165" s="23"/>
      <c r="H165" s="23"/>
      <c r="I165" s="23"/>
      <c r="J165" s="23" t="s">
        <v>205</v>
      </c>
      <c r="K165" t="s">
        <v>196</v>
      </c>
      <c r="L165">
        <v>23</v>
      </c>
    </row>
    <row r="166" spans="1:12" ht="14.25">
      <c r="A166" t="s">
        <v>197</v>
      </c>
      <c r="B166" s="23" t="s">
        <v>42</v>
      </c>
      <c r="C166" s="23">
        <v>82</v>
      </c>
      <c r="D166" s="23">
        <v>3</v>
      </c>
      <c r="E166" s="23">
        <v>20</v>
      </c>
      <c r="F166" s="23">
        <v>12</v>
      </c>
      <c r="G166" s="23">
        <v>19.2</v>
      </c>
      <c r="H166" s="23">
        <v>18</v>
      </c>
      <c r="I166" s="23"/>
      <c r="J166" s="23" t="s">
        <v>201</v>
      </c>
      <c r="L166">
        <v>23</v>
      </c>
    </row>
    <row r="167" spans="2:12" ht="14.25">
      <c r="B167" s="23" t="s">
        <v>43</v>
      </c>
      <c r="C167" s="23"/>
      <c r="D167" s="23"/>
      <c r="E167" s="23"/>
      <c r="F167" s="23"/>
      <c r="G167" s="23"/>
      <c r="H167" s="23"/>
      <c r="I167" s="23"/>
      <c r="J167" s="23" t="s">
        <v>194</v>
      </c>
      <c r="L167">
        <v>22</v>
      </c>
    </row>
    <row r="168" spans="2:12" ht="14.25">
      <c r="B168" s="23" t="s">
        <v>44</v>
      </c>
      <c r="C168" s="23">
        <v>87.5</v>
      </c>
      <c r="D168" s="23">
        <v>4</v>
      </c>
      <c r="E168" s="23">
        <v>35</v>
      </c>
      <c r="F168" s="23">
        <v>12</v>
      </c>
      <c r="G168" s="23">
        <v>18.5</v>
      </c>
      <c r="H168" s="23">
        <v>18.5</v>
      </c>
      <c r="I168" s="23"/>
      <c r="J168" s="23" t="s">
        <v>205</v>
      </c>
      <c r="K168" t="s">
        <v>196</v>
      </c>
      <c r="L168">
        <v>20</v>
      </c>
    </row>
    <row r="169" spans="2:12" ht="14.25">
      <c r="B169" s="23" t="s">
        <v>45</v>
      </c>
      <c r="C169" s="23"/>
      <c r="D169" s="23"/>
      <c r="E169" s="23"/>
      <c r="F169" s="23"/>
      <c r="G169" s="23"/>
      <c r="H169" s="23"/>
      <c r="I169" s="23"/>
      <c r="J169" s="23" t="s">
        <v>205</v>
      </c>
      <c r="L169">
        <v>22</v>
      </c>
    </row>
    <row r="171" spans="1:12" ht="14.25">
      <c r="A171" t="s">
        <v>203</v>
      </c>
      <c r="B171" s="23" t="s">
        <v>40</v>
      </c>
      <c r="C171">
        <v>81</v>
      </c>
      <c r="D171">
        <v>3</v>
      </c>
      <c r="E171">
        <v>15</v>
      </c>
      <c r="F171">
        <v>12</v>
      </c>
      <c r="G171">
        <v>22</v>
      </c>
      <c r="H171">
        <v>20.3</v>
      </c>
      <c r="J171" t="s">
        <v>205</v>
      </c>
      <c r="K171" t="s">
        <v>196</v>
      </c>
      <c r="L171">
        <v>22</v>
      </c>
    </row>
    <row r="172" spans="2:12" ht="14.25">
      <c r="B172" s="23" t="s">
        <v>41</v>
      </c>
      <c r="J172" t="s">
        <v>205</v>
      </c>
      <c r="K172" t="s">
        <v>196</v>
      </c>
      <c r="L172">
        <v>21</v>
      </c>
    </row>
    <row r="173" spans="1:12" ht="14.25">
      <c r="A173" t="s">
        <v>206</v>
      </c>
      <c r="B173" s="23" t="s">
        <v>42</v>
      </c>
      <c r="C173">
        <v>87.5</v>
      </c>
      <c r="D173">
        <v>3</v>
      </c>
      <c r="E173">
        <v>18</v>
      </c>
      <c r="F173">
        <v>12</v>
      </c>
      <c r="G173">
        <v>18.7</v>
      </c>
      <c r="H173">
        <v>16</v>
      </c>
      <c r="J173" t="s">
        <v>194</v>
      </c>
      <c r="K173" t="s">
        <v>196</v>
      </c>
      <c r="L173">
        <v>21</v>
      </c>
    </row>
    <row r="174" spans="2:12" ht="14.25">
      <c r="B174" s="23" t="s">
        <v>43</v>
      </c>
      <c r="J174" t="s">
        <v>194</v>
      </c>
      <c r="K174" t="s">
        <v>196</v>
      </c>
      <c r="L174">
        <v>19</v>
      </c>
    </row>
    <row r="175" spans="2:12" ht="14.25">
      <c r="B175" s="23" t="s">
        <v>44</v>
      </c>
      <c r="C175">
        <v>81</v>
      </c>
      <c r="D175">
        <v>3</v>
      </c>
      <c r="E175">
        <v>17</v>
      </c>
      <c r="F175">
        <v>12</v>
      </c>
      <c r="G175">
        <v>23.5</v>
      </c>
      <c r="H175">
        <v>24</v>
      </c>
      <c r="J175" t="s">
        <v>205</v>
      </c>
      <c r="K175" t="s">
        <v>196</v>
      </c>
      <c r="L175">
        <v>21</v>
      </c>
    </row>
    <row r="176" spans="2:12" ht="14.25">
      <c r="B176" s="23" t="s">
        <v>45</v>
      </c>
      <c r="J176" t="s">
        <v>205</v>
      </c>
      <c r="K176" t="s">
        <v>196</v>
      </c>
      <c r="L176">
        <v>20</v>
      </c>
    </row>
    <row r="178" spans="1:12" ht="14.25">
      <c r="A178" t="s">
        <v>211</v>
      </c>
      <c r="B178" s="23" t="s">
        <v>40</v>
      </c>
      <c r="C178">
        <v>89</v>
      </c>
      <c r="D178">
        <v>3</v>
      </c>
      <c r="E178">
        <v>17</v>
      </c>
      <c r="F178">
        <v>12</v>
      </c>
      <c r="G178">
        <v>19.2</v>
      </c>
      <c r="H178">
        <v>16.1</v>
      </c>
      <c r="J178" t="s">
        <v>205</v>
      </c>
      <c r="L178">
        <v>24</v>
      </c>
    </row>
    <row r="179" spans="2:12" ht="14.25">
      <c r="B179" s="23" t="s">
        <v>41</v>
      </c>
      <c r="J179" t="s">
        <v>194</v>
      </c>
      <c r="L179">
        <v>23</v>
      </c>
    </row>
    <row r="180" spans="1:12" ht="14.25">
      <c r="A180" t="s">
        <v>212</v>
      </c>
      <c r="B180" s="23" t="s">
        <v>42</v>
      </c>
      <c r="C180">
        <v>83</v>
      </c>
      <c r="D180">
        <v>4</v>
      </c>
      <c r="E180">
        <v>15</v>
      </c>
      <c r="F180">
        <v>12</v>
      </c>
      <c r="G180">
        <v>20</v>
      </c>
      <c r="H180">
        <v>19.6</v>
      </c>
      <c r="J180" t="s">
        <v>205</v>
      </c>
      <c r="K180" t="s">
        <v>196</v>
      </c>
      <c r="L180">
        <v>24</v>
      </c>
    </row>
    <row r="181" spans="2:12" ht="14.25">
      <c r="B181" s="23" t="s">
        <v>43</v>
      </c>
      <c r="J181" t="s">
        <v>194</v>
      </c>
      <c r="K181" t="s">
        <v>196</v>
      </c>
      <c r="L181">
        <v>23</v>
      </c>
    </row>
    <row r="182" spans="2:12" ht="14.25">
      <c r="B182" s="23" t="s">
        <v>44</v>
      </c>
      <c r="C182">
        <v>87</v>
      </c>
      <c r="D182">
        <v>4</v>
      </c>
      <c r="E182">
        <v>15</v>
      </c>
      <c r="F182">
        <v>12</v>
      </c>
      <c r="G182">
        <v>20.5</v>
      </c>
      <c r="H182">
        <v>18.6</v>
      </c>
      <c r="J182" t="s">
        <v>194</v>
      </c>
      <c r="K182" t="s">
        <v>196</v>
      </c>
      <c r="L182">
        <v>23</v>
      </c>
    </row>
    <row r="183" spans="2:12" ht="14.25">
      <c r="B183" s="23" t="s">
        <v>45</v>
      </c>
      <c r="J183" t="s">
        <v>194</v>
      </c>
      <c r="K183" t="s">
        <v>196</v>
      </c>
      <c r="L183">
        <v>21</v>
      </c>
    </row>
    <row r="186" spans="1:2" ht="14.25">
      <c r="A186" s="51" t="s">
        <v>210</v>
      </c>
      <c r="B186" s="51"/>
    </row>
    <row r="187" spans="1:12" ht="14.25">
      <c r="A187" s="24" t="s">
        <v>29</v>
      </c>
      <c r="B187" s="24" t="s">
        <v>30</v>
      </c>
      <c r="C187" s="24" t="s">
        <v>31</v>
      </c>
      <c r="D187" s="24" t="s">
        <v>34</v>
      </c>
      <c r="E187" s="25" t="s">
        <v>50</v>
      </c>
      <c r="F187" s="24" t="s">
        <v>33</v>
      </c>
      <c r="G187" s="24" t="s">
        <v>35</v>
      </c>
      <c r="H187" s="24" t="s">
        <v>36</v>
      </c>
      <c r="I187" s="25" t="s">
        <v>51</v>
      </c>
      <c r="J187" s="25" t="s">
        <v>52</v>
      </c>
      <c r="K187" s="25" t="s">
        <v>53</v>
      </c>
      <c r="L187" s="24" t="s">
        <v>37</v>
      </c>
    </row>
    <row r="188" spans="1:12" ht="14.25">
      <c r="A188" t="s">
        <v>192</v>
      </c>
      <c r="B188" s="23" t="s">
        <v>40</v>
      </c>
      <c r="C188" s="23">
        <v>86</v>
      </c>
      <c r="D188" s="23">
        <v>3</v>
      </c>
      <c r="E188" s="23">
        <v>15</v>
      </c>
      <c r="F188" s="23">
        <v>12</v>
      </c>
      <c r="G188" s="23">
        <v>19.5</v>
      </c>
      <c r="H188" s="23">
        <v>19</v>
      </c>
      <c r="I188" s="23"/>
      <c r="J188" s="23" t="s">
        <v>205</v>
      </c>
      <c r="K188" t="s">
        <v>196</v>
      </c>
      <c r="L188">
        <v>23</v>
      </c>
    </row>
    <row r="189" spans="2:12" ht="14.25">
      <c r="B189" s="23" t="s">
        <v>41</v>
      </c>
      <c r="C189" s="23"/>
      <c r="D189" s="23"/>
      <c r="E189" s="23"/>
      <c r="F189" s="23"/>
      <c r="G189" s="23"/>
      <c r="H189" s="23"/>
      <c r="I189" s="23"/>
      <c r="J189" s="23" t="s">
        <v>205</v>
      </c>
      <c r="K189" t="s">
        <v>196</v>
      </c>
      <c r="L189">
        <v>20</v>
      </c>
    </row>
    <row r="190" spans="1:12" ht="14.25">
      <c r="A190" t="s">
        <v>197</v>
      </c>
      <c r="B190" s="23" t="s">
        <v>42</v>
      </c>
      <c r="C190" s="23">
        <v>94</v>
      </c>
      <c r="D190" s="23">
        <v>4</v>
      </c>
      <c r="E190" s="23">
        <v>18</v>
      </c>
      <c r="F190" s="23">
        <v>12</v>
      </c>
      <c r="G190" s="23">
        <v>22</v>
      </c>
      <c r="H190" s="23">
        <v>20.5</v>
      </c>
      <c r="I190" s="23"/>
      <c r="J190" s="23" t="s">
        <v>205</v>
      </c>
      <c r="K190" t="s">
        <v>196</v>
      </c>
      <c r="L190">
        <v>24</v>
      </c>
    </row>
    <row r="191" spans="2:12" ht="14.25">
      <c r="B191" s="23" t="s">
        <v>43</v>
      </c>
      <c r="C191" s="23"/>
      <c r="D191" s="23"/>
      <c r="E191" s="23"/>
      <c r="F191" s="23"/>
      <c r="G191" s="23"/>
      <c r="H191" s="23"/>
      <c r="I191" s="23"/>
      <c r="J191" s="23" t="s">
        <v>205</v>
      </c>
      <c r="K191" t="s">
        <v>196</v>
      </c>
      <c r="L191">
        <v>22</v>
      </c>
    </row>
    <row r="192" spans="2:12" ht="14.25">
      <c r="B192" s="23" t="s">
        <v>44</v>
      </c>
      <c r="C192" s="23">
        <v>83</v>
      </c>
      <c r="D192" s="23">
        <v>4</v>
      </c>
      <c r="E192" s="23">
        <v>25</v>
      </c>
      <c r="F192" s="23">
        <v>12</v>
      </c>
      <c r="G192" s="23">
        <v>21.5</v>
      </c>
      <c r="H192" s="23">
        <v>19</v>
      </c>
      <c r="I192" s="23"/>
      <c r="J192" s="23" t="s">
        <v>205</v>
      </c>
      <c r="L192">
        <v>22</v>
      </c>
    </row>
    <row r="193" spans="2:12" ht="14.25">
      <c r="B193" s="23" t="s">
        <v>45</v>
      </c>
      <c r="C193" s="23"/>
      <c r="D193" s="23"/>
      <c r="E193" s="23"/>
      <c r="F193" s="23"/>
      <c r="G193" s="23"/>
      <c r="H193" s="23"/>
      <c r="I193" s="23"/>
      <c r="J193" s="23" t="s">
        <v>194</v>
      </c>
      <c r="K193" t="s">
        <v>196</v>
      </c>
      <c r="L193">
        <v>22</v>
      </c>
    </row>
    <row r="195" spans="1:12" ht="14.25">
      <c r="A195" t="s">
        <v>203</v>
      </c>
      <c r="B195" s="23" t="s">
        <v>40</v>
      </c>
      <c r="C195">
        <v>87</v>
      </c>
      <c r="D195">
        <v>4</v>
      </c>
      <c r="E195">
        <v>20</v>
      </c>
      <c r="F195">
        <v>12</v>
      </c>
      <c r="G195">
        <v>21</v>
      </c>
      <c r="H195">
        <v>19</v>
      </c>
      <c r="J195" t="s">
        <v>194</v>
      </c>
      <c r="L195">
        <v>23</v>
      </c>
    </row>
    <row r="196" spans="2:12" ht="14.25">
      <c r="B196" s="23" t="s">
        <v>41</v>
      </c>
      <c r="J196" t="s">
        <v>205</v>
      </c>
      <c r="L196">
        <v>23</v>
      </c>
    </row>
    <row r="197" spans="1:12" ht="14.25">
      <c r="A197" t="s">
        <v>206</v>
      </c>
      <c r="B197" s="23" t="s">
        <v>42</v>
      </c>
      <c r="C197">
        <v>88</v>
      </c>
      <c r="D197">
        <v>3</v>
      </c>
      <c r="E197">
        <v>20</v>
      </c>
      <c r="F197">
        <v>12</v>
      </c>
      <c r="G197">
        <v>20.5</v>
      </c>
      <c r="H197">
        <v>16</v>
      </c>
      <c r="J197" t="s">
        <v>205</v>
      </c>
      <c r="L197">
        <v>23</v>
      </c>
    </row>
    <row r="198" spans="2:12" ht="14.25">
      <c r="B198" s="23" t="s">
        <v>43</v>
      </c>
      <c r="J198" t="s">
        <v>194</v>
      </c>
      <c r="K198" t="s">
        <v>196</v>
      </c>
      <c r="L198">
        <v>21</v>
      </c>
    </row>
    <row r="199" spans="2:12" ht="14.25">
      <c r="B199" s="23" t="s">
        <v>44</v>
      </c>
      <c r="C199">
        <v>87.5</v>
      </c>
      <c r="D199">
        <v>4</v>
      </c>
      <c r="E199">
        <v>20</v>
      </c>
      <c r="F199">
        <v>12</v>
      </c>
      <c r="G199">
        <v>20.7</v>
      </c>
      <c r="H199">
        <v>16</v>
      </c>
      <c r="J199" t="s">
        <v>205</v>
      </c>
      <c r="K199" t="s">
        <v>196</v>
      </c>
      <c r="L199">
        <v>21</v>
      </c>
    </row>
    <row r="200" spans="2:12" ht="14.25">
      <c r="B200" s="23" t="s">
        <v>45</v>
      </c>
      <c r="J200" t="s">
        <v>194</v>
      </c>
      <c r="K200" t="s">
        <v>196</v>
      </c>
      <c r="L200">
        <v>21</v>
      </c>
    </row>
    <row r="202" spans="1:12" ht="14.25">
      <c r="A202" t="s">
        <v>211</v>
      </c>
      <c r="B202" s="23" t="s">
        <v>40</v>
      </c>
      <c r="C202">
        <v>85</v>
      </c>
      <c r="D202">
        <v>5</v>
      </c>
      <c r="E202">
        <v>20</v>
      </c>
      <c r="F202">
        <v>12</v>
      </c>
      <c r="G202">
        <v>19.2</v>
      </c>
      <c r="H202">
        <v>18</v>
      </c>
      <c r="J202" t="s">
        <v>205</v>
      </c>
      <c r="K202" t="s">
        <v>196</v>
      </c>
      <c r="L202">
        <v>23</v>
      </c>
    </row>
    <row r="203" spans="2:12" ht="14.25">
      <c r="B203" s="23" t="s">
        <v>41</v>
      </c>
      <c r="J203" t="s">
        <v>194</v>
      </c>
      <c r="K203" t="s">
        <v>196</v>
      </c>
      <c r="L203">
        <v>23</v>
      </c>
    </row>
    <row r="204" spans="1:12" ht="14.25">
      <c r="A204" t="s">
        <v>212</v>
      </c>
      <c r="B204" s="23" t="s">
        <v>42</v>
      </c>
      <c r="C204">
        <v>82.5</v>
      </c>
      <c r="D204">
        <v>2</v>
      </c>
      <c r="E204">
        <v>18</v>
      </c>
      <c r="F204">
        <v>12</v>
      </c>
      <c r="G204">
        <v>20</v>
      </c>
      <c r="H204">
        <v>12</v>
      </c>
      <c r="J204" t="s">
        <v>205</v>
      </c>
      <c r="K204" t="s">
        <v>196</v>
      </c>
      <c r="L204">
        <v>23</v>
      </c>
    </row>
    <row r="205" spans="2:12" ht="14.25">
      <c r="B205" s="23" t="s">
        <v>43</v>
      </c>
      <c r="J205" t="s">
        <v>194</v>
      </c>
      <c r="K205" t="s">
        <v>196</v>
      </c>
      <c r="L205">
        <v>22</v>
      </c>
    </row>
    <row r="206" spans="2:12" ht="14.25">
      <c r="B206" s="23" t="s">
        <v>44</v>
      </c>
      <c r="C206">
        <v>89</v>
      </c>
      <c r="D206">
        <v>3</v>
      </c>
      <c r="E206">
        <v>20</v>
      </c>
      <c r="F206">
        <v>12</v>
      </c>
      <c r="G206">
        <v>24</v>
      </c>
      <c r="H206">
        <v>23</v>
      </c>
      <c r="I206" t="s">
        <v>194</v>
      </c>
      <c r="J206" t="s">
        <v>205</v>
      </c>
      <c r="K206" t="s">
        <v>196</v>
      </c>
      <c r="L206">
        <v>23</v>
      </c>
    </row>
    <row r="207" spans="2:12" ht="14.25">
      <c r="B207" s="23" t="s">
        <v>45</v>
      </c>
      <c r="J207" t="s">
        <v>194</v>
      </c>
      <c r="K207" t="s">
        <v>196</v>
      </c>
      <c r="L207">
        <v>22</v>
      </c>
    </row>
    <row r="208" spans="3:10" ht="14.25">
      <c r="C208" s="23"/>
      <c r="D208" s="23"/>
      <c r="E208" s="23"/>
      <c r="F208" s="23"/>
      <c r="G208" s="23"/>
      <c r="H208" s="23"/>
      <c r="I208" s="23"/>
      <c r="J208" s="23"/>
    </row>
    <row r="209" spans="1:10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</sheetData>
  <mergeCells count="15">
    <mergeCell ref="A138:B138"/>
    <mergeCell ref="A162:B162"/>
    <mergeCell ref="A186:B186"/>
    <mergeCell ref="A1:B1"/>
    <mergeCell ref="A31:B31"/>
    <mergeCell ref="A69:B69"/>
    <mergeCell ref="A107:B107"/>
    <mergeCell ref="O100:O105"/>
    <mergeCell ref="P100:P101"/>
    <mergeCell ref="P102:P103"/>
    <mergeCell ref="P104:P105"/>
    <mergeCell ref="O106:O111"/>
    <mergeCell ref="P106:P107"/>
    <mergeCell ref="P108:P109"/>
    <mergeCell ref="P110:P1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workbookViewId="0" topLeftCell="A61">
      <selection activeCell="L55" sqref="L55"/>
    </sheetView>
  </sheetViews>
  <sheetFormatPr defaultColWidth="9.00390625" defaultRowHeight="14.25"/>
  <sheetData>
    <row r="1" spans="1:14" ht="15">
      <c r="A1" s="51" t="s">
        <v>249</v>
      </c>
      <c r="B1" s="51"/>
      <c r="C1" s="51"/>
      <c r="D1" s="51"/>
      <c r="N1" s="34"/>
    </row>
    <row r="2" spans="1:14" ht="15">
      <c r="A2" s="53" t="s">
        <v>250</v>
      </c>
      <c r="B2" s="53"/>
      <c r="C2" s="53"/>
      <c r="N2" s="34"/>
    </row>
    <row r="3" spans="1:26" ht="15">
      <c r="A3" s="22" t="s">
        <v>251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  <c r="M3" s="25">
        <v>12</v>
      </c>
      <c r="N3" s="35">
        <v>13</v>
      </c>
      <c r="O3" s="25">
        <v>14</v>
      </c>
      <c r="P3" s="25">
        <v>15</v>
      </c>
      <c r="Q3" s="25">
        <v>16</v>
      </c>
      <c r="R3" s="25">
        <v>17</v>
      </c>
      <c r="S3" s="25">
        <v>18</v>
      </c>
      <c r="T3" s="25">
        <v>19</v>
      </c>
      <c r="U3" s="25">
        <v>20</v>
      </c>
      <c r="V3" s="25">
        <v>21</v>
      </c>
      <c r="W3" s="25">
        <v>22</v>
      </c>
      <c r="X3" s="25">
        <v>23</v>
      </c>
      <c r="Y3" s="25">
        <v>24</v>
      </c>
      <c r="Z3" s="25">
        <v>25</v>
      </c>
    </row>
    <row r="4" spans="1:24" ht="15">
      <c r="A4" s="25" t="s">
        <v>252</v>
      </c>
      <c r="B4">
        <v>0</v>
      </c>
      <c r="C4">
        <v>0</v>
      </c>
      <c r="D4">
        <v>0.05</v>
      </c>
      <c r="E4">
        <v>0.5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s="3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0.75</v>
      </c>
      <c r="V4">
        <v>0.7</v>
      </c>
      <c r="W4">
        <v>0.2</v>
      </c>
      <c r="X4">
        <v>0.15</v>
      </c>
    </row>
    <row r="5" spans="1:24" ht="15">
      <c r="A5" s="25" t="s">
        <v>253</v>
      </c>
      <c r="B5">
        <v>0</v>
      </c>
      <c r="C5">
        <v>0</v>
      </c>
      <c r="D5">
        <v>0</v>
      </c>
      <c r="E5">
        <v>0</v>
      </c>
      <c r="F5">
        <v>0.3</v>
      </c>
      <c r="G5">
        <v>0.7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34">
        <v>1</v>
      </c>
      <c r="O5">
        <v>1</v>
      </c>
      <c r="P5">
        <v>0.9</v>
      </c>
      <c r="Q5">
        <v>0.8</v>
      </c>
      <c r="R5">
        <v>0.5</v>
      </c>
      <c r="S5">
        <v>0.05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5">
      <c r="A6" s="25" t="s">
        <v>254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0.15</v>
      </c>
      <c r="I6">
        <v>0.45</v>
      </c>
      <c r="J6">
        <v>0.6</v>
      </c>
      <c r="K6">
        <v>0.55</v>
      </c>
      <c r="L6">
        <v>0.5</v>
      </c>
      <c r="M6">
        <v>0.35</v>
      </c>
      <c r="N6" s="34">
        <v>0.25</v>
      </c>
      <c r="O6">
        <v>0.05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5">
      <c r="A7" s="25" t="s">
        <v>255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34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6" ht="15">
      <c r="A8" s="22" t="s">
        <v>259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3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</row>
    <row r="9" spans="1:25" ht="15">
      <c r="A9" s="25" t="s">
        <v>252</v>
      </c>
      <c r="B9">
        <v>0</v>
      </c>
      <c r="C9">
        <v>0.15</v>
      </c>
      <c r="D9">
        <v>0.9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 s="34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0.85</v>
      </c>
      <c r="W9">
        <v>0.55</v>
      </c>
      <c r="X9">
        <v>0.25</v>
      </c>
      <c r="Y9">
        <v>0.15</v>
      </c>
    </row>
    <row r="10" spans="1:25" ht="15">
      <c r="A10" s="25" t="s">
        <v>253</v>
      </c>
      <c r="B10">
        <v>0</v>
      </c>
      <c r="C10">
        <v>0</v>
      </c>
      <c r="D10">
        <v>0</v>
      </c>
      <c r="E10">
        <v>0.6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 s="34">
        <v>1</v>
      </c>
      <c r="O10">
        <v>1</v>
      </c>
      <c r="P10">
        <v>1</v>
      </c>
      <c r="Q10">
        <v>0.9</v>
      </c>
      <c r="R10">
        <v>0.8</v>
      </c>
      <c r="S10">
        <v>0.5</v>
      </c>
      <c r="T10">
        <v>0.2</v>
      </c>
      <c r="U10">
        <v>0.1</v>
      </c>
      <c r="V10">
        <v>0</v>
      </c>
      <c r="W10">
        <v>0</v>
      </c>
      <c r="X10">
        <v>0</v>
      </c>
      <c r="Y10">
        <v>0</v>
      </c>
    </row>
    <row r="11" spans="1:25" ht="15">
      <c r="A11" s="25" t="s">
        <v>254</v>
      </c>
      <c r="B11">
        <v>0</v>
      </c>
      <c r="C11">
        <v>0</v>
      </c>
      <c r="D11">
        <v>0</v>
      </c>
      <c r="E11">
        <v>0</v>
      </c>
      <c r="F11">
        <v>0.35</v>
      </c>
      <c r="G11">
        <v>0.6</v>
      </c>
      <c r="H11">
        <v>0.8</v>
      </c>
      <c r="I11">
        <v>0.8</v>
      </c>
      <c r="J11">
        <v>1</v>
      </c>
      <c r="K11">
        <v>0.9</v>
      </c>
      <c r="L11">
        <v>0.9</v>
      </c>
      <c r="M11">
        <v>0.75</v>
      </c>
      <c r="N11" s="34">
        <v>0.65</v>
      </c>
      <c r="O11">
        <v>0.3</v>
      </c>
      <c r="P11">
        <v>0.1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25" t="s">
        <v>255</v>
      </c>
      <c r="B12">
        <v>0</v>
      </c>
      <c r="C12">
        <v>0</v>
      </c>
      <c r="D12">
        <v>0</v>
      </c>
      <c r="E12">
        <v>0</v>
      </c>
      <c r="F12">
        <v>0</v>
      </c>
      <c r="G12">
        <v>0.2</v>
      </c>
      <c r="H12">
        <v>0.35</v>
      </c>
      <c r="I12">
        <v>0.5</v>
      </c>
      <c r="J12">
        <v>0.65</v>
      </c>
      <c r="K12">
        <v>0.5</v>
      </c>
      <c r="L12">
        <v>0.47</v>
      </c>
      <c r="M12">
        <v>0.37</v>
      </c>
      <c r="N12" s="34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6" ht="15">
      <c r="A13" s="22" t="s">
        <v>260</v>
      </c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35">
        <v>13</v>
      </c>
      <c r="O13" s="25">
        <v>14</v>
      </c>
      <c r="P13" s="25">
        <v>15</v>
      </c>
      <c r="Q13" s="25">
        <v>16</v>
      </c>
      <c r="R13" s="25">
        <v>17</v>
      </c>
      <c r="S13" s="25">
        <v>18</v>
      </c>
      <c r="T13" s="25">
        <v>19</v>
      </c>
      <c r="U13" s="25">
        <v>20</v>
      </c>
      <c r="V13" s="25">
        <v>21</v>
      </c>
      <c r="W13" s="25">
        <v>22</v>
      </c>
      <c r="X13" s="25">
        <v>23</v>
      </c>
      <c r="Y13" s="25">
        <v>24</v>
      </c>
      <c r="Z13" s="25">
        <v>25</v>
      </c>
    </row>
    <row r="14" spans="1:25" ht="15">
      <c r="A14" s="25" t="s">
        <v>252</v>
      </c>
      <c r="B14">
        <v>0.05</v>
      </c>
      <c r="C14">
        <v>0.15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 s="3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0.9</v>
      </c>
      <c r="W14">
        <v>0.65</v>
      </c>
      <c r="X14">
        <v>0.3</v>
      </c>
      <c r="Y14">
        <v>0.2</v>
      </c>
    </row>
    <row r="15" spans="1:25" ht="15">
      <c r="A15" s="25" t="s">
        <v>253</v>
      </c>
      <c r="B15">
        <v>0</v>
      </c>
      <c r="C15">
        <v>0</v>
      </c>
      <c r="D15">
        <v>0.25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 s="34">
        <v>1</v>
      </c>
      <c r="O15">
        <v>1</v>
      </c>
      <c r="P15">
        <v>1</v>
      </c>
      <c r="Q15">
        <v>1</v>
      </c>
      <c r="R15">
        <v>0.85</v>
      </c>
      <c r="S15">
        <v>0.65</v>
      </c>
      <c r="T15">
        <v>0.25</v>
      </c>
      <c r="U15">
        <v>0.15</v>
      </c>
      <c r="V15">
        <v>0</v>
      </c>
      <c r="W15">
        <v>0</v>
      </c>
      <c r="X15">
        <v>0</v>
      </c>
      <c r="Y15">
        <v>0</v>
      </c>
    </row>
    <row r="16" spans="1:25" ht="15">
      <c r="A16" s="25" t="s">
        <v>254</v>
      </c>
      <c r="B16">
        <v>0</v>
      </c>
      <c r="C16">
        <v>0</v>
      </c>
      <c r="D16">
        <v>0</v>
      </c>
      <c r="E16">
        <v>0.15</v>
      </c>
      <c r="F16">
        <v>0.5</v>
      </c>
      <c r="G16">
        <v>0.7</v>
      </c>
      <c r="H16">
        <v>0.85</v>
      </c>
      <c r="I16">
        <v>0.95</v>
      </c>
      <c r="J16">
        <v>1</v>
      </c>
      <c r="K16">
        <v>0.95</v>
      </c>
      <c r="L16">
        <v>0.91</v>
      </c>
      <c r="M16">
        <v>0.85</v>
      </c>
      <c r="N16" s="34">
        <v>0.75</v>
      </c>
      <c r="O16">
        <v>0.35</v>
      </c>
      <c r="P16">
        <v>0.3</v>
      </c>
      <c r="Q16">
        <v>0.05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5">
      <c r="A17" s="25" t="s">
        <v>255</v>
      </c>
      <c r="B17">
        <v>0</v>
      </c>
      <c r="C17">
        <v>0</v>
      </c>
      <c r="D17">
        <v>0</v>
      </c>
      <c r="E17">
        <v>0</v>
      </c>
      <c r="F17">
        <v>0.35</v>
      </c>
      <c r="G17">
        <v>0.5</v>
      </c>
      <c r="H17">
        <v>0.58</v>
      </c>
      <c r="I17">
        <v>0.7</v>
      </c>
      <c r="J17">
        <v>1</v>
      </c>
      <c r="K17">
        <v>0.9</v>
      </c>
      <c r="L17">
        <v>0.75</v>
      </c>
      <c r="M17">
        <v>0.55</v>
      </c>
      <c r="N17" s="34">
        <v>0.35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6" ht="15">
      <c r="A18" s="2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14" ht="15.75">
      <c r="A19" s="25"/>
      <c r="C19" s="27" t="s">
        <v>257</v>
      </c>
      <c r="D19" t="s">
        <v>259</v>
      </c>
      <c r="H19" s="27" t="s">
        <v>257</v>
      </c>
      <c r="I19" t="s">
        <v>260</v>
      </c>
      <c r="K19" s="36"/>
      <c r="N19" s="34"/>
    </row>
    <row r="20" spans="1:26" ht="14.25">
      <c r="A20" s="25"/>
      <c r="L20" s="22"/>
      <c r="M20" s="25"/>
      <c r="N20" s="25"/>
      <c r="O20" s="25"/>
      <c r="P20" s="27"/>
      <c r="Q20" s="25"/>
      <c r="T20" s="27"/>
      <c r="U20" s="25"/>
      <c r="X20" s="27"/>
      <c r="Y20" s="22"/>
      <c r="Z20" s="25"/>
    </row>
    <row r="21" spans="1:20" ht="15">
      <c r="A21" s="25"/>
      <c r="N21" s="34"/>
      <c r="T21" s="34"/>
    </row>
    <row r="22" spans="1:14" ht="15">
      <c r="A22" s="25"/>
      <c r="N22" s="34"/>
    </row>
    <row r="23" spans="11:26" ht="15">
      <c r="K23" s="37"/>
      <c r="N23" s="34"/>
      <c r="Y23" s="25"/>
      <c r="Z23" s="25"/>
    </row>
    <row r="24" ht="15">
      <c r="N24" s="34"/>
    </row>
    <row r="25" ht="15">
      <c r="N25" s="34"/>
    </row>
    <row r="26" ht="15">
      <c r="N26" s="34"/>
    </row>
    <row r="27" ht="15">
      <c r="N27" s="34"/>
    </row>
    <row r="28" ht="15">
      <c r="N28" s="34"/>
    </row>
    <row r="29" ht="15">
      <c r="N29" s="34"/>
    </row>
    <row r="30" ht="15">
      <c r="N30" s="34"/>
    </row>
    <row r="31" ht="15">
      <c r="N31" s="34"/>
    </row>
    <row r="32" ht="15">
      <c r="N32" s="34"/>
    </row>
    <row r="33" ht="15">
      <c r="N33" s="34"/>
    </row>
    <row r="34" ht="15">
      <c r="N34" s="34"/>
    </row>
    <row r="35" ht="15">
      <c r="N35" s="34"/>
    </row>
    <row r="36" ht="15">
      <c r="N36" s="34"/>
    </row>
    <row r="37" ht="15">
      <c r="N37" s="34"/>
    </row>
    <row r="38" ht="15">
      <c r="N38" s="34"/>
    </row>
    <row r="39" ht="15">
      <c r="N39" s="34"/>
    </row>
    <row r="40" ht="15">
      <c r="N40" s="34"/>
    </row>
    <row r="41" ht="15">
      <c r="N41" s="34"/>
    </row>
    <row r="42" ht="15">
      <c r="N42" s="34"/>
    </row>
    <row r="43" ht="15">
      <c r="N43" s="34"/>
    </row>
    <row r="44" ht="15">
      <c r="N44" s="34"/>
    </row>
    <row r="45" ht="15">
      <c r="N45" s="34"/>
    </row>
    <row r="46" ht="15">
      <c r="N46" s="34"/>
    </row>
    <row r="47" ht="15">
      <c r="N47" s="34"/>
    </row>
    <row r="48" ht="15">
      <c r="N48" s="34"/>
    </row>
    <row r="49" ht="15">
      <c r="N49" s="34"/>
    </row>
    <row r="50" ht="15">
      <c r="N50" s="34"/>
    </row>
    <row r="51" ht="15">
      <c r="N51" s="34"/>
    </row>
    <row r="52" ht="15">
      <c r="N52" s="34"/>
    </row>
    <row r="53" ht="15">
      <c r="N53" s="34"/>
    </row>
    <row r="54" ht="15">
      <c r="N54" s="34"/>
    </row>
    <row r="55" ht="15">
      <c r="N55" s="34"/>
    </row>
    <row r="56" ht="15">
      <c r="N56" s="34"/>
    </row>
    <row r="57" ht="15">
      <c r="N57" s="34"/>
    </row>
    <row r="58" ht="15">
      <c r="N58" s="34"/>
    </row>
    <row r="59" ht="15">
      <c r="N59" s="34"/>
    </row>
    <row r="60" ht="15">
      <c r="N60" s="34"/>
    </row>
    <row r="61" ht="15">
      <c r="N61" s="34"/>
    </row>
    <row r="62" ht="15">
      <c r="N62" s="34"/>
    </row>
    <row r="63" ht="15">
      <c r="N63" s="34"/>
    </row>
    <row r="64" ht="15">
      <c r="N64" s="34"/>
    </row>
    <row r="65" ht="15">
      <c r="N65" s="34"/>
    </row>
    <row r="66" ht="15">
      <c r="N66" s="34"/>
    </row>
    <row r="67" ht="15">
      <c r="N67" s="34"/>
    </row>
    <row r="68" ht="15">
      <c r="N68" s="34"/>
    </row>
    <row r="69" ht="15">
      <c r="N69" s="34"/>
    </row>
    <row r="70" ht="15">
      <c r="N70" s="34"/>
    </row>
    <row r="71" ht="15">
      <c r="N71" s="34"/>
    </row>
    <row r="72" ht="15">
      <c r="N72" s="34"/>
    </row>
    <row r="73" ht="15">
      <c r="N73" s="34"/>
    </row>
    <row r="74" ht="15">
      <c r="N74" s="34"/>
    </row>
    <row r="75" ht="15">
      <c r="N75" s="34"/>
    </row>
    <row r="76" ht="15">
      <c r="N76" s="34"/>
    </row>
    <row r="77" ht="15">
      <c r="N77" s="34"/>
    </row>
    <row r="78" ht="15">
      <c r="N78" s="34"/>
    </row>
    <row r="79" ht="15">
      <c r="N79" s="34"/>
    </row>
    <row r="80" ht="15">
      <c r="N80" s="34"/>
    </row>
    <row r="81" ht="15">
      <c r="N81" s="34"/>
    </row>
    <row r="82" ht="15">
      <c r="N82" s="34"/>
    </row>
    <row r="83" ht="15">
      <c r="N83" s="34"/>
    </row>
    <row r="84" ht="15">
      <c r="N84" s="34"/>
    </row>
    <row r="85" ht="15">
      <c r="N85" s="34"/>
    </row>
    <row r="86" ht="15">
      <c r="N86" s="34"/>
    </row>
    <row r="87" ht="15">
      <c r="N87" s="34"/>
    </row>
    <row r="88" spans="1:26" ht="14.25">
      <c r="A88" s="22" t="s">
        <v>252</v>
      </c>
      <c r="B88" s="25"/>
      <c r="C88" s="25"/>
      <c r="D88" s="25"/>
      <c r="E88" s="27" t="s">
        <v>258</v>
      </c>
      <c r="F88" s="25"/>
      <c r="I88" s="27" t="s">
        <v>258</v>
      </c>
      <c r="J88" s="25"/>
      <c r="M88" s="27" t="s">
        <v>258</v>
      </c>
      <c r="N88" s="22" t="s">
        <v>253</v>
      </c>
      <c r="O88" s="25"/>
      <c r="P88" s="25"/>
      <c r="Q88" s="25"/>
      <c r="R88" s="27" t="s">
        <v>258</v>
      </c>
      <c r="S88" s="25"/>
      <c r="V88" s="27" t="s">
        <v>258</v>
      </c>
      <c r="W88" s="25"/>
      <c r="Z88" s="27" t="s">
        <v>258</v>
      </c>
    </row>
    <row r="89" spans="2:26" ht="15">
      <c r="B89">
        <v>0</v>
      </c>
      <c r="C89">
        <v>0</v>
      </c>
      <c r="D89">
        <f>B89*2-C89</f>
        <v>0</v>
      </c>
      <c r="E89">
        <f>STDEV(C89:D89)</f>
        <v>0</v>
      </c>
      <c r="F89">
        <v>0</v>
      </c>
      <c r="G89">
        <v>0</v>
      </c>
      <c r="H89">
        <f>F89*2-G89</f>
        <v>0</v>
      </c>
      <c r="I89">
        <f>STDEV(G89:H89)</f>
        <v>0</v>
      </c>
      <c r="J89">
        <v>0.05</v>
      </c>
      <c r="K89">
        <v>0.045</v>
      </c>
      <c r="L89">
        <f>J89*2-K89</f>
        <v>0.05500000000000001</v>
      </c>
      <c r="M89">
        <f>STDEV(K89:L89)</f>
        <v>0.007071067811865481</v>
      </c>
      <c r="N89" s="34"/>
      <c r="O89">
        <v>0</v>
      </c>
      <c r="P89">
        <v>0</v>
      </c>
      <c r="Q89">
        <f>O89*2-P89</f>
        <v>0</v>
      </c>
      <c r="R89">
        <f>STDEV(P89:Q89)</f>
        <v>0</v>
      </c>
      <c r="S89">
        <v>0</v>
      </c>
      <c r="T89">
        <f>0</f>
        <v>0</v>
      </c>
      <c r="U89">
        <f>S89*2-T89</f>
        <v>0</v>
      </c>
      <c r="V89">
        <f>STDEV(T89:U89)</f>
        <v>0</v>
      </c>
      <c r="W89">
        <v>0</v>
      </c>
      <c r="X89">
        <v>0</v>
      </c>
      <c r="Y89">
        <f>W89*2-X89</f>
        <v>0</v>
      </c>
      <c r="Z89">
        <f>STDEV(X89:Y89)</f>
        <v>0</v>
      </c>
    </row>
    <row r="90" spans="2:26" ht="15">
      <c r="B90">
        <v>0</v>
      </c>
      <c r="C90">
        <v>0</v>
      </c>
      <c r="D90">
        <f aca="true" t="shared" si="0" ref="D90:D111">B90*2-C90</f>
        <v>0</v>
      </c>
      <c r="E90">
        <f aca="true" t="shared" si="1" ref="E90:E111">STDEV(C90:D90)</f>
        <v>0</v>
      </c>
      <c r="F90">
        <v>0.15</v>
      </c>
      <c r="G90">
        <v>0.2</v>
      </c>
      <c r="H90">
        <f aca="true" t="shared" si="2" ref="H90:H112">F90*2-G90</f>
        <v>0.09999999999999998</v>
      </c>
      <c r="I90">
        <f aca="true" t="shared" si="3" ref="I90:I112">STDEV(G90:H90)</f>
        <v>0.07071067811865478</v>
      </c>
      <c r="J90">
        <v>0.15</v>
      </c>
      <c r="K90">
        <v>0.2</v>
      </c>
      <c r="L90">
        <f aca="true" t="shared" si="4" ref="L90:L112">J90*2-K90</f>
        <v>0.09999999999999998</v>
      </c>
      <c r="M90">
        <f aca="true" t="shared" si="5" ref="M90:M112">STDEV(K90:L90)</f>
        <v>0.07071067811865478</v>
      </c>
      <c r="N90" s="34"/>
      <c r="O90">
        <v>0</v>
      </c>
      <c r="P90">
        <v>0</v>
      </c>
      <c r="Q90">
        <f aca="true" t="shared" si="6" ref="Q90:Q111">O90*2-P90</f>
        <v>0</v>
      </c>
      <c r="R90">
        <f aca="true" t="shared" si="7" ref="R90:R111">STDEV(P90:Q90)</f>
        <v>0</v>
      </c>
      <c r="S90">
        <v>0</v>
      </c>
      <c r="T90">
        <v>0</v>
      </c>
      <c r="U90">
        <f aca="true" t="shared" si="8" ref="U90:U112">S90*2-T90</f>
        <v>0</v>
      </c>
      <c r="V90">
        <f aca="true" t="shared" si="9" ref="V90:V112">STDEV(T90:U90)</f>
        <v>0</v>
      </c>
      <c r="W90">
        <v>0</v>
      </c>
      <c r="X90">
        <v>0</v>
      </c>
      <c r="Y90">
        <f aca="true" t="shared" si="10" ref="Y90:Y112">W90*2-X90</f>
        <v>0</v>
      </c>
      <c r="Z90">
        <f aca="true" t="shared" si="11" ref="Z90:Z112">STDEV(X90:Y90)</f>
        <v>0</v>
      </c>
    </row>
    <row r="91" spans="2:26" ht="15">
      <c r="B91">
        <v>0.05</v>
      </c>
      <c r="C91">
        <v>0.045</v>
      </c>
      <c r="D91">
        <f t="shared" si="0"/>
        <v>0.05500000000000001</v>
      </c>
      <c r="E91">
        <f t="shared" si="1"/>
        <v>0.007071067811865481</v>
      </c>
      <c r="F91">
        <v>0.9</v>
      </c>
      <c r="G91">
        <v>0.95</v>
      </c>
      <c r="H91">
        <f t="shared" si="2"/>
        <v>0.8500000000000001</v>
      </c>
      <c r="I91">
        <f t="shared" si="3"/>
        <v>0.070710678118654</v>
      </c>
      <c r="J91">
        <v>1</v>
      </c>
      <c r="K91">
        <v>1</v>
      </c>
      <c r="L91">
        <f t="shared" si="4"/>
        <v>1</v>
      </c>
      <c r="M91">
        <f t="shared" si="5"/>
        <v>0</v>
      </c>
      <c r="N91" s="34"/>
      <c r="O91">
        <v>0</v>
      </c>
      <c r="P91">
        <v>0</v>
      </c>
      <c r="Q91">
        <f t="shared" si="6"/>
        <v>0</v>
      </c>
      <c r="R91">
        <f t="shared" si="7"/>
        <v>0</v>
      </c>
      <c r="S91">
        <v>0</v>
      </c>
      <c r="T91">
        <v>0</v>
      </c>
      <c r="U91">
        <f t="shared" si="8"/>
        <v>0</v>
      </c>
      <c r="V91">
        <f t="shared" si="9"/>
        <v>0</v>
      </c>
      <c r="W91">
        <v>0.25</v>
      </c>
      <c r="X91">
        <v>0.24</v>
      </c>
      <c r="Y91">
        <f t="shared" si="10"/>
        <v>0.26</v>
      </c>
      <c r="Z91">
        <f t="shared" si="11"/>
        <v>0.014142135623730963</v>
      </c>
    </row>
    <row r="92" spans="2:26" ht="15">
      <c r="B92">
        <v>0.5</v>
      </c>
      <c r="C92">
        <v>0.55</v>
      </c>
      <c r="D92">
        <f t="shared" si="0"/>
        <v>0.44999999999999996</v>
      </c>
      <c r="E92">
        <f t="shared" si="1"/>
        <v>0.07071067811865478</v>
      </c>
      <c r="F92">
        <v>1</v>
      </c>
      <c r="G92">
        <v>1</v>
      </c>
      <c r="H92">
        <f t="shared" si="2"/>
        <v>1</v>
      </c>
      <c r="I92">
        <f t="shared" si="3"/>
        <v>0</v>
      </c>
      <c r="J92">
        <v>1</v>
      </c>
      <c r="K92">
        <v>1</v>
      </c>
      <c r="L92">
        <f t="shared" si="4"/>
        <v>1</v>
      </c>
      <c r="M92">
        <f t="shared" si="5"/>
        <v>0</v>
      </c>
      <c r="N92" s="34"/>
      <c r="O92">
        <v>0</v>
      </c>
      <c r="P92">
        <v>0</v>
      </c>
      <c r="Q92">
        <f t="shared" si="6"/>
        <v>0</v>
      </c>
      <c r="R92">
        <f t="shared" si="7"/>
        <v>0</v>
      </c>
      <c r="S92">
        <v>0.6</v>
      </c>
      <c r="T92">
        <v>0.66</v>
      </c>
      <c r="U92">
        <f t="shared" si="8"/>
        <v>0.5399999999999999</v>
      </c>
      <c r="V92">
        <f t="shared" si="9"/>
        <v>0.08485281374238561</v>
      </c>
      <c r="W92">
        <v>1</v>
      </c>
      <c r="X92">
        <v>1</v>
      </c>
      <c r="Y92">
        <f t="shared" si="10"/>
        <v>1</v>
      </c>
      <c r="Z92">
        <f t="shared" si="11"/>
        <v>0</v>
      </c>
    </row>
    <row r="93" spans="2:26" ht="15">
      <c r="B93">
        <v>1</v>
      </c>
      <c r="C93">
        <v>1</v>
      </c>
      <c r="D93">
        <f t="shared" si="0"/>
        <v>1</v>
      </c>
      <c r="E93">
        <f t="shared" si="1"/>
        <v>0</v>
      </c>
      <c r="F93">
        <v>1</v>
      </c>
      <c r="G93">
        <v>1</v>
      </c>
      <c r="H93">
        <f t="shared" si="2"/>
        <v>1</v>
      </c>
      <c r="I93">
        <f t="shared" si="3"/>
        <v>0</v>
      </c>
      <c r="J93">
        <v>1</v>
      </c>
      <c r="K93">
        <v>1</v>
      </c>
      <c r="L93">
        <f t="shared" si="4"/>
        <v>1</v>
      </c>
      <c r="M93">
        <f t="shared" si="5"/>
        <v>0</v>
      </c>
      <c r="N93" s="34"/>
      <c r="O93">
        <v>0.3</v>
      </c>
      <c r="P93">
        <v>0.35</v>
      </c>
      <c r="Q93">
        <f t="shared" si="6"/>
        <v>0.25</v>
      </c>
      <c r="R93">
        <f t="shared" si="7"/>
        <v>0.07071067811865478</v>
      </c>
      <c r="S93">
        <v>1</v>
      </c>
      <c r="T93">
        <v>1</v>
      </c>
      <c r="U93">
        <f t="shared" si="8"/>
        <v>1</v>
      </c>
      <c r="V93">
        <f t="shared" si="9"/>
        <v>0</v>
      </c>
      <c r="W93">
        <v>1</v>
      </c>
      <c r="X93">
        <v>1</v>
      </c>
      <c r="Y93">
        <f t="shared" si="10"/>
        <v>1</v>
      </c>
      <c r="Z93">
        <f t="shared" si="11"/>
        <v>0</v>
      </c>
    </row>
    <row r="94" spans="2:26" ht="15">
      <c r="B94">
        <v>1</v>
      </c>
      <c r="C94">
        <v>1</v>
      </c>
      <c r="D94">
        <f t="shared" si="0"/>
        <v>1</v>
      </c>
      <c r="E94">
        <f t="shared" si="1"/>
        <v>0</v>
      </c>
      <c r="F94">
        <v>1</v>
      </c>
      <c r="G94">
        <v>1</v>
      </c>
      <c r="H94">
        <f t="shared" si="2"/>
        <v>1</v>
      </c>
      <c r="I94">
        <f t="shared" si="3"/>
        <v>0</v>
      </c>
      <c r="J94">
        <v>1</v>
      </c>
      <c r="K94">
        <v>1</v>
      </c>
      <c r="L94">
        <f t="shared" si="4"/>
        <v>1</v>
      </c>
      <c r="M94">
        <f t="shared" si="5"/>
        <v>0</v>
      </c>
      <c r="N94" s="34"/>
      <c r="O94">
        <v>0.7</v>
      </c>
      <c r="P94">
        <v>0.65</v>
      </c>
      <c r="Q94">
        <f t="shared" si="6"/>
        <v>0.7499999999999999</v>
      </c>
      <c r="R94">
        <f t="shared" si="7"/>
        <v>0.07071067811865478</v>
      </c>
      <c r="S94">
        <v>1</v>
      </c>
      <c r="T94">
        <v>1</v>
      </c>
      <c r="U94">
        <f t="shared" si="8"/>
        <v>1</v>
      </c>
      <c r="V94">
        <f t="shared" si="9"/>
        <v>0</v>
      </c>
      <c r="W94">
        <v>1</v>
      </c>
      <c r="X94">
        <v>1</v>
      </c>
      <c r="Y94">
        <f t="shared" si="10"/>
        <v>1</v>
      </c>
      <c r="Z94">
        <f t="shared" si="11"/>
        <v>0</v>
      </c>
    </row>
    <row r="95" spans="2:26" ht="15">
      <c r="B95">
        <v>1</v>
      </c>
      <c r="C95">
        <v>1</v>
      </c>
      <c r="D95">
        <f t="shared" si="0"/>
        <v>1</v>
      </c>
      <c r="E95">
        <f t="shared" si="1"/>
        <v>0</v>
      </c>
      <c r="F95">
        <v>1</v>
      </c>
      <c r="G95">
        <v>1</v>
      </c>
      <c r="H95">
        <f t="shared" si="2"/>
        <v>1</v>
      </c>
      <c r="I95">
        <f t="shared" si="3"/>
        <v>0</v>
      </c>
      <c r="J95">
        <v>1</v>
      </c>
      <c r="K95">
        <v>1</v>
      </c>
      <c r="L95">
        <f t="shared" si="4"/>
        <v>1</v>
      </c>
      <c r="M95">
        <f t="shared" si="5"/>
        <v>0</v>
      </c>
      <c r="N95" s="34"/>
      <c r="O95">
        <v>1</v>
      </c>
      <c r="P95">
        <v>1</v>
      </c>
      <c r="Q95">
        <f t="shared" si="6"/>
        <v>1</v>
      </c>
      <c r="R95">
        <f t="shared" si="7"/>
        <v>0</v>
      </c>
      <c r="S95">
        <v>1</v>
      </c>
      <c r="T95">
        <v>1</v>
      </c>
      <c r="U95">
        <f t="shared" si="8"/>
        <v>1</v>
      </c>
      <c r="V95">
        <f t="shared" si="9"/>
        <v>0</v>
      </c>
      <c r="W95">
        <v>1</v>
      </c>
      <c r="X95">
        <v>1</v>
      </c>
      <c r="Y95">
        <f t="shared" si="10"/>
        <v>1</v>
      </c>
      <c r="Z95">
        <f t="shared" si="11"/>
        <v>0</v>
      </c>
    </row>
    <row r="96" spans="2:26" ht="15">
      <c r="B96">
        <v>1</v>
      </c>
      <c r="C96">
        <v>1</v>
      </c>
      <c r="D96">
        <f t="shared" si="0"/>
        <v>1</v>
      </c>
      <c r="E96">
        <f t="shared" si="1"/>
        <v>0</v>
      </c>
      <c r="F96">
        <v>1</v>
      </c>
      <c r="G96">
        <v>1</v>
      </c>
      <c r="H96">
        <f t="shared" si="2"/>
        <v>1</v>
      </c>
      <c r="I96">
        <f t="shared" si="3"/>
        <v>0</v>
      </c>
      <c r="J96">
        <v>1</v>
      </c>
      <c r="K96">
        <v>1</v>
      </c>
      <c r="L96">
        <f t="shared" si="4"/>
        <v>1</v>
      </c>
      <c r="M96">
        <f t="shared" si="5"/>
        <v>0</v>
      </c>
      <c r="N96" s="34"/>
      <c r="O96">
        <v>1</v>
      </c>
      <c r="P96">
        <v>1</v>
      </c>
      <c r="Q96">
        <f t="shared" si="6"/>
        <v>1</v>
      </c>
      <c r="R96">
        <f t="shared" si="7"/>
        <v>0</v>
      </c>
      <c r="S96">
        <v>1</v>
      </c>
      <c r="T96">
        <v>1</v>
      </c>
      <c r="U96">
        <f t="shared" si="8"/>
        <v>1</v>
      </c>
      <c r="V96">
        <f t="shared" si="9"/>
        <v>0</v>
      </c>
      <c r="W96">
        <v>1</v>
      </c>
      <c r="X96">
        <v>1</v>
      </c>
      <c r="Y96">
        <f t="shared" si="10"/>
        <v>1</v>
      </c>
      <c r="Z96">
        <f t="shared" si="11"/>
        <v>0</v>
      </c>
    </row>
    <row r="97" spans="2:26" ht="15">
      <c r="B97">
        <v>1</v>
      </c>
      <c r="C97">
        <v>1</v>
      </c>
      <c r="D97">
        <f t="shared" si="0"/>
        <v>1</v>
      </c>
      <c r="E97">
        <f t="shared" si="1"/>
        <v>0</v>
      </c>
      <c r="F97">
        <v>1</v>
      </c>
      <c r="G97">
        <v>1</v>
      </c>
      <c r="H97">
        <v>1</v>
      </c>
      <c r="I97">
        <f t="shared" si="3"/>
        <v>0</v>
      </c>
      <c r="J97">
        <v>1</v>
      </c>
      <c r="K97">
        <v>1</v>
      </c>
      <c r="L97">
        <f t="shared" si="4"/>
        <v>1</v>
      </c>
      <c r="M97">
        <f t="shared" si="5"/>
        <v>0</v>
      </c>
      <c r="N97" s="34"/>
      <c r="O97">
        <v>1</v>
      </c>
      <c r="P97">
        <v>1</v>
      </c>
      <c r="Q97">
        <f t="shared" si="6"/>
        <v>1</v>
      </c>
      <c r="R97">
        <f t="shared" si="7"/>
        <v>0</v>
      </c>
      <c r="S97">
        <v>1</v>
      </c>
      <c r="T97">
        <v>1</v>
      </c>
      <c r="U97">
        <f t="shared" si="8"/>
        <v>1</v>
      </c>
      <c r="V97">
        <f t="shared" si="9"/>
        <v>0</v>
      </c>
      <c r="W97">
        <v>1</v>
      </c>
      <c r="X97">
        <v>1</v>
      </c>
      <c r="Y97">
        <f t="shared" si="10"/>
        <v>1</v>
      </c>
      <c r="Z97">
        <f t="shared" si="11"/>
        <v>0</v>
      </c>
    </row>
    <row r="98" spans="2:26" ht="15">
      <c r="B98">
        <v>1</v>
      </c>
      <c r="C98">
        <v>1</v>
      </c>
      <c r="D98">
        <f t="shared" si="0"/>
        <v>1</v>
      </c>
      <c r="E98">
        <f t="shared" si="1"/>
        <v>0</v>
      </c>
      <c r="F98">
        <v>1</v>
      </c>
      <c r="G98">
        <v>1</v>
      </c>
      <c r="H98">
        <f t="shared" si="2"/>
        <v>1</v>
      </c>
      <c r="I98">
        <f t="shared" si="3"/>
        <v>0</v>
      </c>
      <c r="J98">
        <v>1</v>
      </c>
      <c r="K98">
        <v>1</v>
      </c>
      <c r="L98">
        <f t="shared" si="4"/>
        <v>1</v>
      </c>
      <c r="M98">
        <f t="shared" si="5"/>
        <v>0</v>
      </c>
      <c r="N98" s="34"/>
      <c r="O98">
        <v>1</v>
      </c>
      <c r="P98">
        <v>1</v>
      </c>
      <c r="Q98">
        <f t="shared" si="6"/>
        <v>1</v>
      </c>
      <c r="R98">
        <f t="shared" si="7"/>
        <v>0</v>
      </c>
      <c r="S98">
        <v>1</v>
      </c>
      <c r="T98">
        <v>1</v>
      </c>
      <c r="U98">
        <f t="shared" si="8"/>
        <v>1</v>
      </c>
      <c r="V98">
        <f t="shared" si="9"/>
        <v>0</v>
      </c>
      <c r="W98">
        <v>1</v>
      </c>
      <c r="X98">
        <v>1</v>
      </c>
      <c r="Y98">
        <f t="shared" si="10"/>
        <v>1</v>
      </c>
      <c r="Z98">
        <f t="shared" si="11"/>
        <v>0</v>
      </c>
    </row>
    <row r="99" spans="2:26" ht="15">
      <c r="B99">
        <v>1</v>
      </c>
      <c r="C99">
        <v>1</v>
      </c>
      <c r="D99">
        <f t="shared" si="0"/>
        <v>1</v>
      </c>
      <c r="E99">
        <f t="shared" si="1"/>
        <v>0</v>
      </c>
      <c r="F99">
        <v>1</v>
      </c>
      <c r="G99">
        <v>1</v>
      </c>
      <c r="H99">
        <f t="shared" si="2"/>
        <v>1</v>
      </c>
      <c r="I99">
        <f t="shared" si="3"/>
        <v>0</v>
      </c>
      <c r="J99">
        <v>1</v>
      </c>
      <c r="K99">
        <v>1</v>
      </c>
      <c r="L99">
        <f t="shared" si="4"/>
        <v>1</v>
      </c>
      <c r="M99">
        <f t="shared" si="5"/>
        <v>0</v>
      </c>
      <c r="N99" s="34"/>
      <c r="O99">
        <v>1</v>
      </c>
      <c r="P99">
        <v>1</v>
      </c>
      <c r="Q99">
        <f t="shared" si="6"/>
        <v>1</v>
      </c>
      <c r="R99">
        <f t="shared" si="7"/>
        <v>0</v>
      </c>
      <c r="S99">
        <v>1</v>
      </c>
      <c r="T99">
        <v>1</v>
      </c>
      <c r="U99">
        <f t="shared" si="8"/>
        <v>1</v>
      </c>
      <c r="V99">
        <f t="shared" si="9"/>
        <v>0</v>
      </c>
      <c r="W99">
        <v>1</v>
      </c>
      <c r="X99">
        <v>1</v>
      </c>
      <c r="Y99">
        <f t="shared" si="10"/>
        <v>1</v>
      </c>
      <c r="Z99">
        <f t="shared" si="11"/>
        <v>0</v>
      </c>
    </row>
    <row r="100" spans="2:26" ht="15">
      <c r="B100">
        <v>1</v>
      </c>
      <c r="C100">
        <v>1</v>
      </c>
      <c r="D100">
        <f t="shared" si="0"/>
        <v>1</v>
      </c>
      <c r="E100">
        <f t="shared" si="1"/>
        <v>0</v>
      </c>
      <c r="F100">
        <v>1</v>
      </c>
      <c r="G100">
        <v>1</v>
      </c>
      <c r="H100">
        <f t="shared" si="2"/>
        <v>1</v>
      </c>
      <c r="I100">
        <f t="shared" si="3"/>
        <v>0</v>
      </c>
      <c r="J100">
        <v>1</v>
      </c>
      <c r="K100">
        <v>1</v>
      </c>
      <c r="L100">
        <f t="shared" si="4"/>
        <v>1</v>
      </c>
      <c r="M100">
        <f t="shared" si="5"/>
        <v>0</v>
      </c>
      <c r="N100" s="34"/>
      <c r="O100">
        <v>1</v>
      </c>
      <c r="P100">
        <v>1</v>
      </c>
      <c r="Q100">
        <f t="shared" si="6"/>
        <v>1</v>
      </c>
      <c r="R100">
        <f t="shared" si="7"/>
        <v>0</v>
      </c>
      <c r="S100">
        <v>1</v>
      </c>
      <c r="T100">
        <v>1</v>
      </c>
      <c r="U100">
        <f t="shared" si="8"/>
        <v>1</v>
      </c>
      <c r="V100">
        <f t="shared" si="9"/>
        <v>0</v>
      </c>
      <c r="W100">
        <v>1</v>
      </c>
      <c r="X100">
        <v>1</v>
      </c>
      <c r="Y100">
        <f t="shared" si="10"/>
        <v>1</v>
      </c>
      <c r="Z100">
        <f t="shared" si="11"/>
        <v>0</v>
      </c>
    </row>
    <row r="101" spans="2:26" ht="15">
      <c r="B101">
        <v>1</v>
      </c>
      <c r="C101">
        <v>1</v>
      </c>
      <c r="D101">
        <f t="shared" si="0"/>
        <v>1</v>
      </c>
      <c r="E101">
        <f t="shared" si="1"/>
        <v>0</v>
      </c>
      <c r="F101">
        <v>1</v>
      </c>
      <c r="G101">
        <v>1</v>
      </c>
      <c r="H101">
        <f t="shared" si="2"/>
        <v>1</v>
      </c>
      <c r="I101">
        <f t="shared" si="3"/>
        <v>0</v>
      </c>
      <c r="J101">
        <v>1</v>
      </c>
      <c r="K101">
        <v>1</v>
      </c>
      <c r="L101">
        <f t="shared" si="4"/>
        <v>1</v>
      </c>
      <c r="M101">
        <f t="shared" si="5"/>
        <v>0</v>
      </c>
      <c r="N101" s="34"/>
      <c r="O101">
        <v>1</v>
      </c>
      <c r="P101">
        <v>1</v>
      </c>
      <c r="Q101">
        <f t="shared" si="6"/>
        <v>1</v>
      </c>
      <c r="R101">
        <f t="shared" si="7"/>
        <v>0</v>
      </c>
      <c r="S101">
        <v>1</v>
      </c>
      <c r="T101">
        <v>1</v>
      </c>
      <c r="U101">
        <f t="shared" si="8"/>
        <v>1</v>
      </c>
      <c r="V101">
        <f t="shared" si="9"/>
        <v>0</v>
      </c>
      <c r="W101">
        <v>1</v>
      </c>
      <c r="X101">
        <v>1</v>
      </c>
      <c r="Y101">
        <f t="shared" si="10"/>
        <v>1</v>
      </c>
      <c r="Z101">
        <f t="shared" si="11"/>
        <v>0</v>
      </c>
    </row>
    <row r="102" spans="2:26" ht="15">
      <c r="B102">
        <v>1</v>
      </c>
      <c r="C102">
        <v>1</v>
      </c>
      <c r="D102">
        <f t="shared" si="0"/>
        <v>1</v>
      </c>
      <c r="E102">
        <f t="shared" si="1"/>
        <v>0</v>
      </c>
      <c r="F102">
        <v>1</v>
      </c>
      <c r="G102">
        <v>1</v>
      </c>
      <c r="H102">
        <f t="shared" si="2"/>
        <v>1</v>
      </c>
      <c r="I102">
        <f t="shared" si="3"/>
        <v>0</v>
      </c>
      <c r="J102">
        <v>1</v>
      </c>
      <c r="K102">
        <v>1</v>
      </c>
      <c r="L102">
        <f t="shared" si="4"/>
        <v>1</v>
      </c>
      <c r="M102">
        <f t="shared" si="5"/>
        <v>0</v>
      </c>
      <c r="N102" s="34"/>
      <c r="O102">
        <v>1</v>
      </c>
      <c r="P102">
        <v>1</v>
      </c>
      <c r="Q102">
        <f t="shared" si="6"/>
        <v>1</v>
      </c>
      <c r="R102">
        <f t="shared" si="7"/>
        <v>0</v>
      </c>
      <c r="S102">
        <v>1</v>
      </c>
      <c r="T102">
        <v>1</v>
      </c>
      <c r="U102">
        <f t="shared" si="8"/>
        <v>1</v>
      </c>
      <c r="V102">
        <f t="shared" si="9"/>
        <v>0</v>
      </c>
      <c r="W102">
        <v>1</v>
      </c>
      <c r="X102">
        <v>1</v>
      </c>
      <c r="Y102">
        <f t="shared" si="10"/>
        <v>1</v>
      </c>
      <c r="Z102">
        <f t="shared" si="11"/>
        <v>0</v>
      </c>
    </row>
    <row r="103" spans="2:26" ht="15">
      <c r="B103">
        <v>1</v>
      </c>
      <c r="C103">
        <v>1</v>
      </c>
      <c r="D103">
        <f t="shared" si="0"/>
        <v>1</v>
      </c>
      <c r="E103">
        <f t="shared" si="1"/>
        <v>0</v>
      </c>
      <c r="F103">
        <v>1</v>
      </c>
      <c r="G103">
        <v>1</v>
      </c>
      <c r="H103">
        <f t="shared" si="2"/>
        <v>1</v>
      </c>
      <c r="I103">
        <f t="shared" si="3"/>
        <v>0</v>
      </c>
      <c r="J103">
        <v>1</v>
      </c>
      <c r="K103">
        <v>1</v>
      </c>
      <c r="L103">
        <f t="shared" si="4"/>
        <v>1</v>
      </c>
      <c r="M103">
        <f t="shared" si="5"/>
        <v>0</v>
      </c>
      <c r="N103" s="34"/>
      <c r="O103">
        <v>0.9</v>
      </c>
      <c r="P103">
        <v>0.95</v>
      </c>
      <c r="Q103">
        <f t="shared" si="6"/>
        <v>0.8500000000000001</v>
      </c>
      <c r="R103">
        <f t="shared" si="7"/>
        <v>0.070710678118654</v>
      </c>
      <c r="S103">
        <v>1</v>
      </c>
      <c r="T103">
        <v>1</v>
      </c>
      <c r="U103">
        <f t="shared" si="8"/>
        <v>1</v>
      </c>
      <c r="V103">
        <f t="shared" si="9"/>
        <v>0</v>
      </c>
      <c r="W103">
        <v>1</v>
      </c>
      <c r="X103">
        <v>1</v>
      </c>
      <c r="Y103">
        <f t="shared" si="10"/>
        <v>1</v>
      </c>
      <c r="Z103">
        <f t="shared" si="11"/>
        <v>0</v>
      </c>
    </row>
    <row r="104" spans="2:26" ht="15">
      <c r="B104">
        <v>1</v>
      </c>
      <c r="C104">
        <v>1</v>
      </c>
      <c r="D104">
        <f t="shared" si="0"/>
        <v>1</v>
      </c>
      <c r="E104">
        <f t="shared" si="1"/>
        <v>0</v>
      </c>
      <c r="F104">
        <v>1</v>
      </c>
      <c r="G104">
        <v>1</v>
      </c>
      <c r="H104">
        <f t="shared" si="2"/>
        <v>1</v>
      </c>
      <c r="I104">
        <f t="shared" si="3"/>
        <v>0</v>
      </c>
      <c r="J104">
        <v>1</v>
      </c>
      <c r="K104">
        <v>1</v>
      </c>
      <c r="L104">
        <f t="shared" si="4"/>
        <v>1</v>
      </c>
      <c r="M104">
        <f t="shared" si="5"/>
        <v>0</v>
      </c>
      <c r="N104" s="34"/>
      <c r="O104">
        <v>0.8</v>
      </c>
      <c r="P104">
        <v>0.85</v>
      </c>
      <c r="Q104">
        <f t="shared" si="6"/>
        <v>0.7500000000000001</v>
      </c>
      <c r="R104">
        <f t="shared" si="7"/>
        <v>0.070710678118654</v>
      </c>
      <c r="S104">
        <v>0.9</v>
      </c>
      <c r="T104">
        <v>0.92</v>
      </c>
      <c r="U104">
        <f t="shared" si="8"/>
        <v>0.88</v>
      </c>
      <c r="V104">
        <f t="shared" si="9"/>
        <v>0.028284271247461926</v>
      </c>
      <c r="W104">
        <v>1</v>
      </c>
      <c r="X104">
        <v>1</v>
      </c>
      <c r="Y104">
        <f t="shared" si="10"/>
        <v>1</v>
      </c>
      <c r="Z104">
        <f t="shared" si="11"/>
        <v>0</v>
      </c>
    </row>
    <row r="105" spans="2:26" ht="15">
      <c r="B105">
        <v>1</v>
      </c>
      <c r="C105">
        <v>1</v>
      </c>
      <c r="D105">
        <f t="shared" si="0"/>
        <v>1</v>
      </c>
      <c r="E105">
        <f t="shared" si="1"/>
        <v>0</v>
      </c>
      <c r="F105">
        <v>1</v>
      </c>
      <c r="G105">
        <v>1</v>
      </c>
      <c r="H105">
        <f t="shared" si="2"/>
        <v>1</v>
      </c>
      <c r="I105">
        <f t="shared" si="3"/>
        <v>0</v>
      </c>
      <c r="J105">
        <v>1</v>
      </c>
      <c r="K105">
        <v>1</v>
      </c>
      <c r="L105">
        <f t="shared" si="4"/>
        <v>1</v>
      </c>
      <c r="M105">
        <f t="shared" si="5"/>
        <v>0</v>
      </c>
      <c r="N105" s="34"/>
      <c r="O105">
        <v>0.5</v>
      </c>
      <c r="P105">
        <v>0.55</v>
      </c>
      <c r="Q105">
        <f t="shared" si="6"/>
        <v>0.44999999999999996</v>
      </c>
      <c r="R105">
        <f t="shared" si="7"/>
        <v>0.07071067811865478</v>
      </c>
      <c r="S105">
        <v>0.8</v>
      </c>
      <c r="T105">
        <v>0.81</v>
      </c>
      <c r="U105">
        <f t="shared" si="8"/>
        <v>0.79</v>
      </c>
      <c r="V105">
        <f t="shared" si="9"/>
        <v>0.014142135623730963</v>
      </c>
      <c r="W105">
        <v>0.85</v>
      </c>
      <c r="X105">
        <v>0.9</v>
      </c>
      <c r="Y105">
        <f t="shared" si="10"/>
        <v>0.7999999999999999</v>
      </c>
      <c r="Z105">
        <f t="shared" si="11"/>
        <v>0.07071067811865557</v>
      </c>
    </row>
    <row r="106" spans="2:26" ht="15">
      <c r="B106">
        <v>1</v>
      </c>
      <c r="C106">
        <v>1</v>
      </c>
      <c r="D106">
        <f t="shared" si="0"/>
        <v>1</v>
      </c>
      <c r="E106">
        <f t="shared" si="1"/>
        <v>0</v>
      </c>
      <c r="F106">
        <v>1</v>
      </c>
      <c r="G106">
        <v>1</v>
      </c>
      <c r="H106">
        <f t="shared" si="2"/>
        <v>1</v>
      </c>
      <c r="I106">
        <f t="shared" si="3"/>
        <v>0</v>
      </c>
      <c r="J106">
        <v>1</v>
      </c>
      <c r="K106">
        <v>1</v>
      </c>
      <c r="L106">
        <f t="shared" si="4"/>
        <v>1</v>
      </c>
      <c r="M106">
        <f t="shared" si="5"/>
        <v>0</v>
      </c>
      <c r="N106" s="34"/>
      <c r="O106">
        <v>0.05</v>
      </c>
      <c r="P106">
        <v>0.045</v>
      </c>
      <c r="Q106">
        <f t="shared" si="6"/>
        <v>0.05500000000000001</v>
      </c>
      <c r="R106">
        <f t="shared" si="7"/>
        <v>0.007071067811865481</v>
      </c>
      <c r="S106">
        <v>0.5</v>
      </c>
      <c r="T106">
        <v>0.54</v>
      </c>
      <c r="U106">
        <f t="shared" si="8"/>
        <v>0.45999999999999996</v>
      </c>
      <c r="V106">
        <f t="shared" si="9"/>
        <v>0.05656854249492363</v>
      </c>
      <c r="W106">
        <v>0.65</v>
      </c>
      <c r="X106">
        <v>0.7</v>
      </c>
      <c r="Y106">
        <f t="shared" si="10"/>
        <v>0.6000000000000001</v>
      </c>
      <c r="Z106">
        <f t="shared" si="11"/>
        <v>0.07071067811865478</v>
      </c>
    </row>
    <row r="107" spans="2:26" ht="15">
      <c r="B107">
        <v>1</v>
      </c>
      <c r="C107">
        <v>1</v>
      </c>
      <c r="D107">
        <f t="shared" si="0"/>
        <v>1</v>
      </c>
      <c r="E107">
        <f t="shared" si="1"/>
        <v>0</v>
      </c>
      <c r="F107">
        <v>1</v>
      </c>
      <c r="G107">
        <v>1</v>
      </c>
      <c r="H107">
        <f t="shared" si="2"/>
        <v>1</v>
      </c>
      <c r="I107">
        <f t="shared" si="3"/>
        <v>0</v>
      </c>
      <c r="J107">
        <v>1</v>
      </c>
      <c r="K107">
        <v>1</v>
      </c>
      <c r="L107">
        <f t="shared" si="4"/>
        <v>1</v>
      </c>
      <c r="M107">
        <f t="shared" si="5"/>
        <v>0</v>
      </c>
      <c r="N107" s="34"/>
      <c r="O107">
        <v>0</v>
      </c>
      <c r="P107">
        <v>0</v>
      </c>
      <c r="Q107">
        <f t="shared" si="6"/>
        <v>0</v>
      </c>
      <c r="R107">
        <f t="shared" si="7"/>
        <v>0</v>
      </c>
      <c r="S107">
        <v>0.2</v>
      </c>
      <c r="T107">
        <v>0.21</v>
      </c>
      <c r="U107">
        <f t="shared" si="8"/>
        <v>0.19000000000000003</v>
      </c>
      <c r="V107">
        <f t="shared" si="9"/>
        <v>0.014142135623730925</v>
      </c>
      <c r="W107">
        <v>0.25</v>
      </c>
      <c r="X107">
        <v>0.22</v>
      </c>
      <c r="Y107">
        <f t="shared" si="10"/>
        <v>0.28</v>
      </c>
      <c r="Z107">
        <f t="shared" si="11"/>
        <v>0.04242640687119313</v>
      </c>
    </row>
    <row r="108" spans="2:26" ht="15">
      <c r="B108">
        <v>0.75</v>
      </c>
      <c r="C108">
        <v>0.8</v>
      </c>
      <c r="D108">
        <f t="shared" si="0"/>
        <v>0.7</v>
      </c>
      <c r="E108">
        <f t="shared" si="1"/>
        <v>0.07071067811865557</v>
      </c>
      <c r="F108">
        <v>1</v>
      </c>
      <c r="G108">
        <v>1</v>
      </c>
      <c r="H108">
        <f t="shared" si="2"/>
        <v>1</v>
      </c>
      <c r="I108">
        <f t="shared" si="3"/>
        <v>0</v>
      </c>
      <c r="J108">
        <v>1</v>
      </c>
      <c r="K108">
        <v>1</v>
      </c>
      <c r="L108">
        <f t="shared" si="4"/>
        <v>1</v>
      </c>
      <c r="M108">
        <f t="shared" si="5"/>
        <v>0</v>
      </c>
      <c r="N108" s="34"/>
      <c r="O108">
        <v>0</v>
      </c>
      <c r="P108">
        <v>0</v>
      </c>
      <c r="Q108">
        <f t="shared" si="6"/>
        <v>0</v>
      </c>
      <c r="R108">
        <f t="shared" si="7"/>
        <v>0</v>
      </c>
      <c r="S108">
        <v>0.1</v>
      </c>
      <c r="T108">
        <v>0.098</v>
      </c>
      <c r="U108">
        <f t="shared" si="8"/>
        <v>0.10200000000000001</v>
      </c>
      <c r="V108">
        <f t="shared" si="9"/>
        <v>0.0028284271247461927</v>
      </c>
      <c r="W108">
        <v>0.15</v>
      </c>
      <c r="X108">
        <v>0.17</v>
      </c>
      <c r="Y108">
        <f t="shared" si="10"/>
        <v>0.12999999999999998</v>
      </c>
      <c r="Z108">
        <f t="shared" si="11"/>
        <v>0.02828427124746194</v>
      </c>
    </row>
    <row r="109" spans="2:26" ht="15">
      <c r="B109">
        <v>0.7</v>
      </c>
      <c r="C109">
        <v>0.75</v>
      </c>
      <c r="D109">
        <f t="shared" si="0"/>
        <v>0.6499999999999999</v>
      </c>
      <c r="E109">
        <f t="shared" si="1"/>
        <v>0.07071067811865478</v>
      </c>
      <c r="F109">
        <v>0.85</v>
      </c>
      <c r="G109">
        <v>0.8</v>
      </c>
      <c r="H109">
        <f t="shared" si="2"/>
        <v>0.8999999999999999</v>
      </c>
      <c r="I109">
        <f t="shared" si="3"/>
        <v>0.07071067811865557</v>
      </c>
      <c r="J109">
        <v>0.9</v>
      </c>
      <c r="K109">
        <v>0.95</v>
      </c>
      <c r="L109">
        <f t="shared" si="4"/>
        <v>0.8500000000000001</v>
      </c>
      <c r="M109">
        <f t="shared" si="5"/>
        <v>0.070710678118654</v>
      </c>
      <c r="N109" s="34"/>
      <c r="O109">
        <v>0</v>
      </c>
      <c r="P109">
        <v>0</v>
      </c>
      <c r="Q109">
        <f t="shared" si="6"/>
        <v>0</v>
      </c>
      <c r="R109">
        <f t="shared" si="7"/>
        <v>0</v>
      </c>
      <c r="S109">
        <v>0</v>
      </c>
      <c r="T109">
        <v>0</v>
      </c>
      <c r="U109">
        <f t="shared" si="8"/>
        <v>0</v>
      </c>
      <c r="V109">
        <f t="shared" si="9"/>
        <v>0</v>
      </c>
      <c r="W109">
        <v>0</v>
      </c>
      <c r="X109">
        <v>0</v>
      </c>
      <c r="Y109">
        <f t="shared" si="10"/>
        <v>0</v>
      </c>
      <c r="Z109">
        <f t="shared" si="11"/>
        <v>0</v>
      </c>
    </row>
    <row r="110" spans="2:26" ht="15">
      <c r="B110">
        <v>0.2</v>
      </c>
      <c r="C110">
        <v>0.25</v>
      </c>
      <c r="D110">
        <f t="shared" si="0"/>
        <v>0.15000000000000002</v>
      </c>
      <c r="E110">
        <f t="shared" si="1"/>
        <v>0.07071067811865468</v>
      </c>
      <c r="F110">
        <v>0.55</v>
      </c>
      <c r="G110">
        <v>0.5</v>
      </c>
      <c r="H110">
        <f t="shared" si="2"/>
        <v>0.6000000000000001</v>
      </c>
      <c r="I110">
        <f t="shared" si="3"/>
        <v>0.07071067811865478</v>
      </c>
      <c r="J110">
        <v>0.65</v>
      </c>
      <c r="K110">
        <v>0.6</v>
      </c>
      <c r="L110">
        <f t="shared" si="4"/>
        <v>0.7000000000000001</v>
      </c>
      <c r="M110">
        <f t="shared" si="5"/>
        <v>0.07071067811865478</v>
      </c>
      <c r="N110" s="34"/>
      <c r="O110">
        <v>0</v>
      </c>
      <c r="P110">
        <v>0</v>
      </c>
      <c r="Q110">
        <f t="shared" si="6"/>
        <v>0</v>
      </c>
      <c r="R110">
        <f t="shared" si="7"/>
        <v>0</v>
      </c>
      <c r="S110">
        <v>0</v>
      </c>
      <c r="T110">
        <v>0</v>
      </c>
      <c r="U110">
        <f t="shared" si="8"/>
        <v>0</v>
      </c>
      <c r="V110">
        <f t="shared" si="9"/>
        <v>0</v>
      </c>
      <c r="W110">
        <v>0</v>
      </c>
      <c r="X110">
        <v>0</v>
      </c>
      <c r="Y110">
        <f t="shared" si="10"/>
        <v>0</v>
      </c>
      <c r="Z110">
        <f t="shared" si="11"/>
        <v>0</v>
      </c>
    </row>
    <row r="111" spans="2:26" ht="15">
      <c r="B111">
        <v>0.15</v>
      </c>
      <c r="C111">
        <v>0.1</v>
      </c>
      <c r="D111">
        <f t="shared" si="0"/>
        <v>0.19999999999999998</v>
      </c>
      <c r="E111">
        <f t="shared" si="1"/>
        <v>0.07071067811865474</v>
      </c>
      <c r="F111">
        <v>0.25</v>
      </c>
      <c r="G111">
        <v>0.3</v>
      </c>
      <c r="H111">
        <f t="shared" si="2"/>
        <v>0.2</v>
      </c>
      <c r="I111">
        <f t="shared" si="3"/>
        <v>0.07071067811865478</v>
      </c>
      <c r="J111">
        <v>0.3</v>
      </c>
      <c r="K111">
        <v>0.35</v>
      </c>
      <c r="L111">
        <f t="shared" si="4"/>
        <v>0.25</v>
      </c>
      <c r="M111">
        <f t="shared" si="5"/>
        <v>0.07071067811865478</v>
      </c>
      <c r="N111" s="34"/>
      <c r="O111">
        <v>0</v>
      </c>
      <c r="P111">
        <v>0</v>
      </c>
      <c r="Q111">
        <f t="shared" si="6"/>
        <v>0</v>
      </c>
      <c r="R111">
        <f t="shared" si="7"/>
        <v>0</v>
      </c>
      <c r="S111">
        <v>0</v>
      </c>
      <c r="T111">
        <v>0</v>
      </c>
      <c r="U111">
        <f t="shared" si="8"/>
        <v>0</v>
      </c>
      <c r="V111">
        <f t="shared" si="9"/>
        <v>0</v>
      </c>
      <c r="W111">
        <v>0</v>
      </c>
      <c r="X111">
        <v>0</v>
      </c>
      <c r="Y111">
        <f t="shared" si="10"/>
        <v>0</v>
      </c>
      <c r="Z111">
        <f t="shared" si="11"/>
        <v>0</v>
      </c>
    </row>
    <row r="112" spans="6:26" ht="15">
      <c r="F112">
        <v>0.15</v>
      </c>
      <c r="G112">
        <v>0.2</v>
      </c>
      <c r="H112">
        <f t="shared" si="2"/>
        <v>0.09999999999999998</v>
      </c>
      <c r="I112">
        <f t="shared" si="3"/>
        <v>0.07071067811865478</v>
      </c>
      <c r="J112">
        <v>0.2</v>
      </c>
      <c r="K112">
        <v>0.25</v>
      </c>
      <c r="L112">
        <f t="shared" si="4"/>
        <v>0.15000000000000002</v>
      </c>
      <c r="M112">
        <f t="shared" si="5"/>
        <v>0.07071067811865468</v>
      </c>
      <c r="N112" s="34"/>
      <c r="S112">
        <v>0</v>
      </c>
      <c r="T112">
        <v>0</v>
      </c>
      <c r="U112">
        <f t="shared" si="8"/>
        <v>0</v>
      </c>
      <c r="V112">
        <f t="shared" si="9"/>
        <v>0</v>
      </c>
      <c r="W112">
        <v>0</v>
      </c>
      <c r="X112">
        <v>0</v>
      </c>
      <c r="Y112">
        <f t="shared" si="10"/>
        <v>0</v>
      </c>
      <c r="Z112">
        <f t="shared" si="11"/>
        <v>0</v>
      </c>
    </row>
    <row r="113" spans="1:26" ht="14.25">
      <c r="A113" s="22" t="s">
        <v>254</v>
      </c>
      <c r="B113" s="25"/>
      <c r="C113" s="25"/>
      <c r="D113" s="25"/>
      <c r="E113" s="27" t="s">
        <v>258</v>
      </c>
      <c r="F113" s="25"/>
      <c r="G113" s="25"/>
      <c r="H113" s="25"/>
      <c r="I113" s="27" t="s">
        <v>258</v>
      </c>
      <c r="J113" s="25"/>
      <c r="K113" s="25"/>
      <c r="L113" s="25"/>
      <c r="M113" s="27" t="s">
        <v>258</v>
      </c>
      <c r="N113" s="22" t="s">
        <v>255</v>
      </c>
      <c r="O113" s="25"/>
      <c r="P113" s="25"/>
      <c r="Q113" s="25"/>
      <c r="R113" s="27" t="s">
        <v>258</v>
      </c>
      <c r="S113" s="25"/>
      <c r="T113" s="25"/>
      <c r="U113" s="25"/>
      <c r="V113" s="27" t="s">
        <v>258</v>
      </c>
      <c r="W113" s="25"/>
      <c r="X113" s="25"/>
      <c r="Y113" s="25"/>
      <c r="Z113" s="27" t="s">
        <v>258</v>
      </c>
    </row>
    <row r="114" spans="2:26" ht="15">
      <c r="B114">
        <v>0</v>
      </c>
      <c r="C114">
        <v>0</v>
      </c>
      <c r="D114">
        <f>B114*2-C114</f>
        <v>0</v>
      </c>
      <c r="E114">
        <f>STDEV(C114:D114)</f>
        <v>0</v>
      </c>
      <c r="F114">
        <v>0</v>
      </c>
      <c r="G114">
        <v>0</v>
      </c>
      <c r="H114">
        <f>F114*2-G114</f>
        <v>0</v>
      </c>
      <c r="I114">
        <f>STDEV(G114:H114)</f>
        <v>0</v>
      </c>
      <c r="J114">
        <v>0</v>
      </c>
      <c r="K114">
        <v>0</v>
      </c>
      <c r="L114">
        <f>J114*2-K114</f>
        <v>0</v>
      </c>
      <c r="M114">
        <f>STDEV(K114:L114)</f>
        <v>0</v>
      </c>
      <c r="N114" s="34"/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f>S114*2-T114</f>
        <v>0</v>
      </c>
      <c r="V114">
        <f>STDEV(T114:U114)</f>
        <v>0</v>
      </c>
      <c r="W114">
        <v>0</v>
      </c>
      <c r="X114">
        <v>0</v>
      </c>
      <c r="Y114">
        <f>W114*2-X114</f>
        <v>0</v>
      </c>
      <c r="Z114">
        <f>STDEV(X114:Y114)</f>
        <v>0</v>
      </c>
    </row>
    <row r="115" spans="2:26" ht="15">
      <c r="B115">
        <v>0</v>
      </c>
      <c r="C115">
        <v>0</v>
      </c>
      <c r="D115">
        <f aca="true" t="shared" si="12" ref="D115:D136">B115*2-C115</f>
        <v>0</v>
      </c>
      <c r="E115">
        <f aca="true" t="shared" si="13" ref="E115:E136">STDEV(C115:D115)</f>
        <v>0</v>
      </c>
      <c r="F115">
        <v>0</v>
      </c>
      <c r="G115">
        <v>0</v>
      </c>
      <c r="H115">
        <f aca="true" t="shared" si="14" ref="H115:H137">F115*2-G115</f>
        <v>0</v>
      </c>
      <c r="I115">
        <f aca="true" t="shared" si="15" ref="I115:I137">STDEV(G115:H115)</f>
        <v>0</v>
      </c>
      <c r="J115">
        <v>0</v>
      </c>
      <c r="K115">
        <v>0</v>
      </c>
      <c r="L115">
        <f aca="true" t="shared" si="16" ref="L115:L136">J115*2-K115</f>
        <v>0</v>
      </c>
      <c r="M115">
        <f aca="true" t="shared" si="17" ref="M115:M137">STDEV(K115:L115)</f>
        <v>0</v>
      </c>
      <c r="N115" s="34"/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f aca="true" t="shared" si="18" ref="U115:U137">S115*2-T115</f>
        <v>0</v>
      </c>
      <c r="V115">
        <f aca="true" t="shared" si="19" ref="V115:V137">STDEV(T115:U115)</f>
        <v>0</v>
      </c>
      <c r="W115">
        <v>0</v>
      </c>
      <c r="X115">
        <v>0</v>
      </c>
      <c r="Y115">
        <f aca="true" t="shared" si="20" ref="Y115:Y137">W115*2-X115</f>
        <v>0</v>
      </c>
      <c r="Z115">
        <f aca="true" t="shared" si="21" ref="Z115:Z137">STDEV(X115:Y115)</f>
        <v>0</v>
      </c>
    </row>
    <row r="116" spans="2:26" ht="15">
      <c r="B116">
        <v>0</v>
      </c>
      <c r="C116">
        <v>0</v>
      </c>
      <c r="D116">
        <f t="shared" si="12"/>
        <v>0</v>
      </c>
      <c r="E116">
        <f t="shared" si="13"/>
        <v>0</v>
      </c>
      <c r="F116">
        <v>0</v>
      </c>
      <c r="G116">
        <v>0</v>
      </c>
      <c r="H116">
        <f t="shared" si="14"/>
        <v>0</v>
      </c>
      <c r="I116">
        <f t="shared" si="15"/>
        <v>0</v>
      </c>
      <c r="J116">
        <v>0</v>
      </c>
      <c r="K116">
        <v>0</v>
      </c>
      <c r="L116">
        <f t="shared" si="16"/>
        <v>0</v>
      </c>
      <c r="M116">
        <f t="shared" si="17"/>
        <v>0</v>
      </c>
      <c r="N116" s="34"/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f t="shared" si="18"/>
        <v>0</v>
      </c>
      <c r="V116">
        <f t="shared" si="19"/>
        <v>0</v>
      </c>
      <c r="W116">
        <v>0</v>
      </c>
      <c r="X116">
        <v>0</v>
      </c>
      <c r="Y116">
        <f t="shared" si="20"/>
        <v>0</v>
      </c>
      <c r="Z116">
        <f t="shared" si="21"/>
        <v>0</v>
      </c>
    </row>
    <row r="117" spans="2:26" ht="15">
      <c r="B117">
        <v>0</v>
      </c>
      <c r="C117">
        <v>0</v>
      </c>
      <c r="D117">
        <f t="shared" si="12"/>
        <v>0</v>
      </c>
      <c r="E117">
        <f t="shared" si="13"/>
        <v>0</v>
      </c>
      <c r="F117">
        <v>0</v>
      </c>
      <c r="G117">
        <v>0</v>
      </c>
      <c r="H117">
        <f t="shared" si="14"/>
        <v>0</v>
      </c>
      <c r="I117">
        <f t="shared" si="15"/>
        <v>0</v>
      </c>
      <c r="J117">
        <v>0.15</v>
      </c>
      <c r="K117">
        <v>0.12</v>
      </c>
      <c r="L117">
        <f t="shared" si="16"/>
        <v>0.18</v>
      </c>
      <c r="M117">
        <f t="shared" si="17"/>
        <v>0.042426406871192805</v>
      </c>
      <c r="N117" s="34"/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f t="shared" si="18"/>
        <v>0</v>
      </c>
      <c r="V117">
        <f t="shared" si="19"/>
        <v>0</v>
      </c>
      <c r="W117">
        <v>0</v>
      </c>
      <c r="X117">
        <v>0</v>
      </c>
      <c r="Y117">
        <f t="shared" si="20"/>
        <v>0</v>
      </c>
      <c r="Z117">
        <f t="shared" si="21"/>
        <v>0</v>
      </c>
    </row>
    <row r="118" spans="2:26" ht="15">
      <c r="B118">
        <v>0</v>
      </c>
      <c r="C118">
        <v>0</v>
      </c>
      <c r="D118">
        <f t="shared" si="12"/>
        <v>0</v>
      </c>
      <c r="E118">
        <f t="shared" si="13"/>
        <v>0</v>
      </c>
      <c r="F118">
        <v>0.35</v>
      </c>
      <c r="G118">
        <v>0.33</v>
      </c>
      <c r="H118">
        <f t="shared" si="14"/>
        <v>0.36999999999999994</v>
      </c>
      <c r="I118">
        <f t="shared" si="15"/>
        <v>0.028284271247461815</v>
      </c>
      <c r="J118">
        <v>0.5</v>
      </c>
      <c r="K118">
        <v>0.47</v>
      </c>
      <c r="L118">
        <f t="shared" si="16"/>
        <v>0.53</v>
      </c>
      <c r="M118">
        <f t="shared" si="17"/>
        <v>0.04242640687119313</v>
      </c>
      <c r="N118" s="34"/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f t="shared" si="18"/>
        <v>0</v>
      </c>
      <c r="V118">
        <f t="shared" si="19"/>
        <v>0</v>
      </c>
      <c r="W118">
        <v>0.35</v>
      </c>
      <c r="X118">
        <v>0.31</v>
      </c>
      <c r="Y118">
        <f t="shared" si="20"/>
        <v>0.38999999999999996</v>
      </c>
      <c r="Z118">
        <f t="shared" si="21"/>
        <v>0.05656854249492388</v>
      </c>
    </row>
    <row r="119" spans="2:26" ht="15">
      <c r="B119">
        <v>0</v>
      </c>
      <c r="C119">
        <v>0</v>
      </c>
      <c r="D119">
        <f t="shared" si="12"/>
        <v>0</v>
      </c>
      <c r="E119">
        <f t="shared" si="13"/>
        <v>0</v>
      </c>
      <c r="F119">
        <v>0.6</v>
      </c>
      <c r="G119">
        <v>0.65</v>
      </c>
      <c r="H119">
        <f t="shared" si="14"/>
        <v>0.5499999999999999</v>
      </c>
      <c r="I119">
        <f t="shared" si="15"/>
        <v>0.07071067811865478</v>
      </c>
      <c r="J119">
        <v>0.7</v>
      </c>
      <c r="K119">
        <v>0.64</v>
      </c>
      <c r="L119">
        <f t="shared" si="16"/>
        <v>0.7599999999999999</v>
      </c>
      <c r="M119">
        <f t="shared" si="17"/>
        <v>0.08485281374238561</v>
      </c>
      <c r="N119" s="34"/>
      <c r="O119">
        <v>0</v>
      </c>
      <c r="P119">
        <v>0</v>
      </c>
      <c r="Q119">
        <v>0</v>
      </c>
      <c r="R119">
        <v>0</v>
      </c>
      <c r="S119">
        <v>0.2</v>
      </c>
      <c r="T119">
        <v>0.15</v>
      </c>
      <c r="U119">
        <f t="shared" si="18"/>
        <v>0.25</v>
      </c>
      <c r="V119">
        <f t="shared" si="19"/>
        <v>0.07071067811865459</v>
      </c>
      <c r="W119">
        <v>0.5</v>
      </c>
      <c r="X119">
        <v>0.46</v>
      </c>
      <c r="Y119">
        <f t="shared" si="20"/>
        <v>0.54</v>
      </c>
      <c r="Z119">
        <f t="shared" si="21"/>
        <v>0.056568542494924615</v>
      </c>
    </row>
    <row r="120" spans="2:26" ht="15">
      <c r="B120">
        <v>0.15</v>
      </c>
      <c r="C120">
        <v>0.16</v>
      </c>
      <c r="D120">
        <f t="shared" si="12"/>
        <v>0.13999999999999999</v>
      </c>
      <c r="E120">
        <f t="shared" si="13"/>
        <v>0.014142135623730907</v>
      </c>
      <c r="F120">
        <v>0.8</v>
      </c>
      <c r="G120">
        <v>0.84</v>
      </c>
      <c r="H120">
        <f t="shared" si="14"/>
        <v>0.7600000000000001</v>
      </c>
      <c r="I120">
        <f t="shared" si="15"/>
        <v>0.05656854249492265</v>
      </c>
      <c r="J120">
        <v>0.85</v>
      </c>
      <c r="K120">
        <v>0.81</v>
      </c>
      <c r="L120">
        <f t="shared" si="16"/>
        <v>0.8899999999999999</v>
      </c>
      <c r="M120">
        <f t="shared" si="17"/>
        <v>0.056568542494924615</v>
      </c>
      <c r="N120" s="34"/>
      <c r="O120">
        <v>0</v>
      </c>
      <c r="P120">
        <v>0</v>
      </c>
      <c r="Q120">
        <v>0</v>
      </c>
      <c r="R120">
        <v>0</v>
      </c>
      <c r="S120">
        <v>0.35</v>
      </c>
      <c r="T120">
        <v>0.33</v>
      </c>
      <c r="U120">
        <f t="shared" si="18"/>
        <v>0.36999999999999994</v>
      </c>
      <c r="V120">
        <f t="shared" si="19"/>
        <v>0.028284271247461815</v>
      </c>
      <c r="W120">
        <v>0.58</v>
      </c>
      <c r="X120">
        <v>0.54</v>
      </c>
      <c r="Y120">
        <f t="shared" si="20"/>
        <v>0.6199999999999999</v>
      </c>
      <c r="Z120">
        <f t="shared" si="21"/>
        <v>0.05656854249492363</v>
      </c>
    </row>
    <row r="121" spans="2:26" ht="15">
      <c r="B121">
        <v>0.45</v>
      </c>
      <c r="C121">
        <v>0.4</v>
      </c>
      <c r="D121">
        <f t="shared" si="12"/>
        <v>0.5</v>
      </c>
      <c r="E121">
        <f t="shared" si="13"/>
        <v>0.07071067811865478</v>
      </c>
      <c r="F121">
        <v>0.8</v>
      </c>
      <c r="G121">
        <v>0.81</v>
      </c>
      <c r="H121">
        <f t="shared" si="14"/>
        <v>0.79</v>
      </c>
      <c r="I121">
        <f t="shared" si="15"/>
        <v>0.014142135623730963</v>
      </c>
      <c r="J121">
        <v>0.95</v>
      </c>
      <c r="K121">
        <v>0.92</v>
      </c>
      <c r="L121">
        <f t="shared" si="16"/>
        <v>0.9799999999999999</v>
      </c>
      <c r="M121">
        <f t="shared" si="17"/>
        <v>0.042426406871190515</v>
      </c>
      <c r="N121" s="34"/>
      <c r="O121">
        <v>0</v>
      </c>
      <c r="P121">
        <v>0</v>
      </c>
      <c r="Q121">
        <v>0</v>
      </c>
      <c r="R121">
        <v>0</v>
      </c>
      <c r="S121">
        <v>0.5</v>
      </c>
      <c r="T121">
        <v>0.45</v>
      </c>
      <c r="U121">
        <f t="shared" si="18"/>
        <v>0.55</v>
      </c>
      <c r="V121">
        <f t="shared" si="19"/>
        <v>0.07071067811865557</v>
      </c>
      <c r="W121">
        <v>0.7</v>
      </c>
      <c r="X121">
        <v>0.68</v>
      </c>
      <c r="Y121">
        <f t="shared" si="20"/>
        <v>0.7199999999999999</v>
      </c>
      <c r="Z121">
        <f t="shared" si="21"/>
        <v>0.028284271247462307</v>
      </c>
    </row>
    <row r="122" spans="2:26" ht="15">
      <c r="B122">
        <v>0.6</v>
      </c>
      <c r="C122">
        <v>0.58</v>
      </c>
      <c r="D122">
        <f t="shared" si="12"/>
        <v>0.62</v>
      </c>
      <c r="E122">
        <f t="shared" si="13"/>
        <v>0.028284271247462307</v>
      </c>
      <c r="F122">
        <v>1</v>
      </c>
      <c r="G122">
        <v>1</v>
      </c>
      <c r="H122">
        <f t="shared" si="14"/>
        <v>1</v>
      </c>
      <c r="I122">
        <f t="shared" si="15"/>
        <v>0</v>
      </c>
      <c r="J122">
        <v>1</v>
      </c>
      <c r="K122">
        <v>1</v>
      </c>
      <c r="L122">
        <f t="shared" si="16"/>
        <v>1</v>
      </c>
      <c r="M122">
        <f t="shared" si="17"/>
        <v>0</v>
      </c>
      <c r="N122" s="34"/>
      <c r="O122">
        <v>0</v>
      </c>
      <c r="P122">
        <v>0</v>
      </c>
      <c r="Q122">
        <v>0</v>
      </c>
      <c r="R122">
        <v>0</v>
      </c>
      <c r="S122">
        <v>0.65</v>
      </c>
      <c r="T122">
        <v>0.61</v>
      </c>
      <c r="U122">
        <f t="shared" si="18"/>
        <v>0.6900000000000001</v>
      </c>
      <c r="V122">
        <f t="shared" si="19"/>
        <v>0.05656854249492363</v>
      </c>
      <c r="W122">
        <v>1</v>
      </c>
      <c r="X122">
        <v>1</v>
      </c>
      <c r="Y122">
        <f t="shared" si="20"/>
        <v>1</v>
      </c>
      <c r="Z122">
        <f t="shared" si="21"/>
        <v>0</v>
      </c>
    </row>
    <row r="123" spans="2:26" ht="15">
      <c r="B123">
        <v>0.55</v>
      </c>
      <c r="C123">
        <v>0.5</v>
      </c>
      <c r="D123">
        <f t="shared" si="12"/>
        <v>0.6000000000000001</v>
      </c>
      <c r="E123">
        <f t="shared" si="13"/>
        <v>0.07071067811865478</v>
      </c>
      <c r="F123">
        <v>0.9</v>
      </c>
      <c r="G123">
        <v>0.95</v>
      </c>
      <c r="H123">
        <f t="shared" si="14"/>
        <v>0.8500000000000001</v>
      </c>
      <c r="I123">
        <f t="shared" si="15"/>
        <v>0.070710678118654</v>
      </c>
      <c r="J123">
        <v>0.95</v>
      </c>
      <c r="K123">
        <v>0.92</v>
      </c>
      <c r="L123">
        <f t="shared" si="16"/>
        <v>0.9799999999999999</v>
      </c>
      <c r="M123">
        <f t="shared" si="17"/>
        <v>0.042426406871190515</v>
      </c>
      <c r="N123" s="34"/>
      <c r="O123">
        <v>0</v>
      </c>
      <c r="P123">
        <v>0</v>
      </c>
      <c r="Q123">
        <v>0</v>
      </c>
      <c r="R123">
        <v>0</v>
      </c>
      <c r="S123">
        <v>0.5</v>
      </c>
      <c r="T123">
        <v>0.47</v>
      </c>
      <c r="U123">
        <f t="shared" si="18"/>
        <v>0.53</v>
      </c>
      <c r="V123">
        <f t="shared" si="19"/>
        <v>0.04242640687119313</v>
      </c>
      <c r="W123">
        <v>0.9</v>
      </c>
      <c r="X123">
        <v>0.87</v>
      </c>
      <c r="Y123">
        <f t="shared" si="20"/>
        <v>0.93</v>
      </c>
      <c r="Z123">
        <f t="shared" si="21"/>
        <v>0.04242640687119313</v>
      </c>
    </row>
    <row r="124" spans="2:26" ht="15">
      <c r="B124">
        <v>0.5</v>
      </c>
      <c r="C124">
        <v>0.54</v>
      </c>
      <c r="D124">
        <f t="shared" si="12"/>
        <v>0.45999999999999996</v>
      </c>
      <c r="E124">
        <f t="shared" si="13"/>
        <v>0.05656854249492363</v>
      </c>
      <c r="F124">
        <v>0.9</v>
      </c>
      <c r="G124">
        <v>0.96</v>
      </c>
      <c r="H124">
        <f t="shared" si="14"/>
        <v>0.8400000000000001</v>
      </c>
      <c r="I124">
        <f t="shared" si="15"/>
        <v>0.08485281374238626</v>
      </c>
      <c r="J124">
        <v>0.91</v>
      </c>
      <c r="K124">
        <v>0.9</v>
      </c>
      <c r="L124">
        <f t="shared" si="16"/>
        <v>0.92</v>
      </c>
      <c r="M124">
        <f t="shared" si="17"/>
        <v>0.014142135623730963</v>
      </c>
      <c r="N124" s="34"/>
      <c r="O124">
        <v>0</v>
      </c>
      <c r="P124">
        <v>0</v>
      </c>
      <c r="Q124">
        <v>0</v>
      </c>
      <c r="R124">
        <v>0</v>
      </c>
      <c r="S124">
        <v>0.47</v>
      </c>
      <c r="T124">
        <v>0.45</v>
      </c>
      <c r="U124">
        <f t="shared" si="18"/>
        <v>0.48999999999999994</v>
      </c>
      <c r="V124">
        <f t="shared" si="19"/>
        <v>0.028284271247461325</v>
      </c>
      <c r="W124">
        <v>0.75</v>
      </c>
      <c r="X124">
        <v>0.79</v>
      </c>
      <c r="Y124">
        <f t="shared" si="20"/>
        <v>0.71</v>
      </c>
      <c r="Z124">
        <f t="shared" si="21"/>
        <v>0.056568542494924615</v>
      </c>
    </row>
    <row r="125" spans="2:26" ht="15">
      <c r="B125">
        <v>0.35</v>
      </c>
      <c r="C125">
        <v>0.32</v>
      </c>
      <c r="D125">
        <f t="shared" si="12"/>
        <v>0.37999999999999995</v>
      </c>
      <c r="E125">
        <f t="shared" si="13"/>
        <v>0.042426406871192805</v>
      </c>
      <c r="F125">
        <v>0.75</v>
      </c>
      <c r="G125">
        <v>0.74</v>
      </c>
      <c r="H125">
        <f t="shared" si="14"/>
        <v>0.76</v>
      </c>
      <c r="I125">
        <f t="shared" si="15"/>
        <v>0.014142135623730963</v>
      </c>
      <c r="J125">
        <v>0.85</v>
      </c>
      <c r="K125">
        <v>0.87</v>
      </c>
      <c r="L125">
        <f t="shared" si="16"/>
        <v>0.83</v>
      </c>
      <c r="M125">
        <f t="shared" si="17"/>
        <v>0.028284271247461926</v>
      </c>
      <c r="N125" s="34"/>
      <c r="O125">
        <v>0</v>
      </c>
      <c r="P125">
        <v>0</v>
      </c>
      <c r="Q125">
        <v>0</v>
      </c>
      <c r="R125">
        <v>0</v>
      </c>
      <c r="S125">
        <v>0.37</v>
      </c>
      <c r="T125">
        <v>0.34</v>
      </c>
      <c r="U125">
        <f t="shared" si="18"/>
        <v>0.39999999999999997</v>
      </c>
      <c r="V125">
        <f t="shared" si="19"/>
        <v>0.04242640687119313</v>
      </c>
      <c r="W125">
        <v>0.55</v>
      </c>
      <c r="X125">
        <v>0.5</v>
      </c>
      <c r="Y125">
        <f t="shared" si="20"/>
        <v>0.6000000000000001</v>
      </c>
      <c r="Z125">
        <f t="shared" si="21"/>
        <v>0.07071067811865478</v>
      </c>
    </row>
    <row r="126" spans="2:26" ht="15">
      <c r="B126">
        <v>0.25</v>
      </c>
      <c r="C126">
        <v>0.24</v>
      </c>
      <c r="D126">
        <f t="shared" si="12"/>
        <v>0.26</v>
      </c>
      <c r="E126">
        <f t="shared" si="13"/>
        <v>0.014142135623730963</v>
      </c>
      <c r="F126">
        <v>0.65</v>
      </c>
      <c r="G126">
        <v>0.66</v>
      </c>
      <c r="H126">
        <f t="shared" si="14"/>
        <v>0.64</v>
      </c>
      <c r="I126">
        <f t="shared" si="15"/>
        <v>0.014142135623730963</v>
      </c>
      <c r="J126">
        <v>0.75</v>
      </c>
      <c r="K126">
        <v>0.76</v>
      </c>
      <c r="L126">
        <f t="shared" si="16"/>
        <v>0.74</v>
      </c>
      <c r="M126">
        <f t="shared" si="17"/>
        <v>0.014142135623730963</v>
      </c>
      <c r="N126" s="34"/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f t="shared" si="18"/>
        <v>0</v>
      </c>
      <c r="V126">
        <f t="shared" si="19"/>
        <v>0</v>
      </c>
      <c r="W126">
        <v>0.35</v>
      </c>
      <c r="X126">
        <v>0.3</v>
      </c>
      <c r="Y126">
        <f t="shared" si="20"/>
        <v>0.39999999999999997</v>
      </c>
      <c r="Z126">
        <f t="shared" si="21"/>
        <v>0.07071067811865478</v>
      </c>
    </row>
    <row r="127" spans="2:26" ht="15">
      <c r="B127">
        <v>0.05</v>
      </c>
      <c r="C127">
        <v>0.047</v>
      </c>
      <c r="D127">
        <f t="shared" si="12"/>
        <v>0.053000000000000005</v>
      </c>
      <c r="E127">
        <f t="shared" si="13"/>
        <v>0.004242640687119289</v>
      </c>
      <c r="F127">
        <v>0.3</v>
      </c>
      <c r="G127">
        <v>0.31</v>
      </c>
      <c r="H127">
        <f t="shared" si="14"/>
        <v>0.29</v>
      </c>
      <c r="I127">
        <f t="shared" si="15"/>
        <v>0.014142135623730963</v>
      </c>
      <c r="J127">
        <v>0.35</v>
      </c>
      <c r="K127">
        <v>0.33</v>
      </c>
      <c r="L127">
        <f t="shared" si="16"/>
        <v>0.36999999999999994</v>
      </c>
      <c r="M127">
        <f t="shared" si="17"/>
        <v>0.028284271247461815</v>
      </c>
      <c r="N127" s="34"/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f t="shared" si="18"/>
        <v>0</v>
      </c>
      <c r="V127">
        <f t="shared" si="19"/>
        <v>0</v>
      </c>
      <c r="W127">
        <v>0</v>
      </c>
      <c r="X127">
        <v>0</v>
      </c>
      <c r="Y127">
        <f t="shared" si="20"/>
        <v>0</v>
      </c>
      <c r="Z127">
        <f t="shared" si="21"/>
        <v>0</v>
      </c>
    </row>
    <row r="128" spans="2:26" ht="15">
      <c r="B128">
        <v>0</v>
      </c>
      <c r="C128">
        <v>0</v>
      </c>
      <c r="D128">
        <f t="shared" si="12"/>
        <v>0</v>
      </c>
      <c r="E128">
        <f t="shared" si="13"/>
        <v>0</v>
      </c>
      <c r="F128">
        <v>0.1</v>
      </c>
      <c r="G128">
        <v>0.14</v>
      </c>
      <c r="H128">
        <f t="shared" si="14"/>
        <v>0.06</v>
      </c>
      <c r="I128">
        <f t="shared" si="15"/>
        <v>0.05656854249492378</v>
      </c>
      <c r="J128">
        <v>0.3</v>
      </c>
      <c r="K128">
        <v>0.31</v>
      </c>
      <c r="L128">
        <f t="shared" si="16"/>
        <v>0.29</v>
      </c>
      <c r="M128">
        <f t="shared" si="17"/>
        <v>0.014142135623730963</v>
      </c>
      <c r="N128" s="34"/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f t="shared" si="18"/>
        <v>0</v>
      </c>
      <c r="V128">
        <f t="shared" si="19"/>
        <v>0</v>
      </c>
      <c r="W128">
        <v>0</v>
      </c>
      <c r="X128">
        <v>0</v>
      </c>
      <c r="Y128">
        <f t="shared" si="20"/>
        <v>0</v>
      </c>
      <c r="Z128">
        <f t="shared" si="21"/>
        <v>0</v>
      </c>
    </row>
    <row r="129" spans="2:26" ht="15">
      <c r="B129">
        <v>0</v>
      </c>
      <c r="C129">
        <v>0</v>
      </c>
      <c r="D129">
        <f t="shared" si="12"/>
        <v>0</v>
      </c>
      <c r="E129">
        <f t="shared" si="13"/>
        <v>0</v>
      </c>
      <c r="F129">
        <v>0</v>
      </c>
      <c r="G129">
        <v>0</v>
      </c>
      <c r="H129">
        <f t="shared" si="14"/>
        <v>0</v>
      </c>
      <c r="I129">
        <f t="shared" si="15"/>
        <v>0</v>
      </c>
      <c r="J129">
        <v>0.05</v>
      </c>
      <c r="K129">
        <v>0.045</v>
      </c>
      <c r="L129">
        <f t="shared" si="16"/>
        <v>0.05500000000000001</v>
      </c>
      <c r="M129">
        <f t="shared" si="17"/>
        <v>0.007071067811865481</v>
      </c>
      <c r="N129" s="34"/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f t="shared" si="18"/>
        <v>0</v>
      </c>
      <c r="V129">
        <f t="shared" si="19"/>
        <v>0</v>
      </c>
      <c r="W129">
        <v>0</v>
      </c>
      <c r="X129">
        <v>0</v>
      </c>
      <c r="Y129">
        <f t="shared" si="20"/>
        <v>0</v>
      </c>
      <c r="Z129">
        <f t="shared" si="21"/>
        <v>0</v>
      </c>
    </row>
    <row r="130" spans="2:26" ht="15">
      <c r="B130">
        <v>0</v>
      </c>
      <c r="C130">
        <v>0</v>
      </c>
      <c r="D130">
        <f t="shared" si="12"/>
        <v>0</v>
      </c>
      <c r="E130">
        <f t="shared" si="13"/>
        <v>0</v>
      </c>
      <c r="F130">
        <v>0</v>
      </c>
      <c r="G130">
        <v>0</v>
      </c>
      <c r="H130">
        <f t="shared" si="14"/>
        <v>0</v>
      </c>
      <c r="I130">
        <f t="shared" si="15"/>
        <v>0</v>
      </c>
      <c r="J130">
        <v>0</v>
      </c>
      <c r="K130">
        <v>0</v>
      </c>
      <c r="L130">
        <f t="shared" si="16"/>
        <v>0</v>
      </c>
      <c r="M130">
        <f t="shared" si="17"/>
        <v>0</v>
      </c>
      <c r="N130" s="34"/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f t="shared" si="18"/>
        <v>0</v>
      </c>
      <c r="V130">
        <f t="shared" si="19"/>
        <v>0</v>
      </c>
      <c r="W130">
        <v>0</v>
      </c>
      <c r="X130">
        <v>0</v>
      </c>
      <c r="Y130">
        <f t="shared" si="20"/>
        <v>0</v>
      </c>
      <c r="Z130">
        <f t="shared" si="21"/>
        <v>0</v>
      </c>
    </row>
    <row r="131" spans="2:26" ht="15">
      <c r="B131">
        <v>0</v>
      </c>
      <c r="C131">
        <v>0</v>
      </c>
      <c r="D131">
        <f t="shared" si="12"/>
        <v>0</v>
      </c>
      <c r="E131">
        <f t="shared" si="13"/>
        <v>0</v>
      </c>
      <c r="F131">
        <v>0</v>
      </c>
      <c r="G131">
        <v>0</v>
      </c>
      <c r="H131">
        <f t="shared" si="14"/>
        <v>0</v>
      </c>
      <c r="I131">
        <f t="shared" si="15"/>
        <v>0</v>
      </c>
      <c r="J131">
        <v>0</v>
      </c>
      <c r="K131">
        <v>0</v>
      </c>
      <c r="L131">
        <f t="shared" si="16"/>
        <v>0</v>
      </c>
      <c r="M131">
        <f t="shared" si="17"/>
        <v>0</v>
      </c>
      <c r="N131" s="34"/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f t="shared" si="18"/>
        <v>0</v>
      </c>
      <c r="V131">
        <f t="shared" si="19"/>
        <v>0</v>
      </c>
      <c r="W131">
        <v>0</v>
      </c>
      <c r="X131">
        <v>0</v>
      </c>
      <c r="Y131">
        <f t="shared" si="20"/>
        <v>0</v>
      </c>
      <c r="Z131">
        <f t="shared" si="21"/>
        <v>0</v>
      </c>
    </row>
    <row r="132" spans="2:26" ht="15">
      <c r="B132">
        <v>0</v>
      </c>
      <c r="C132">
        <v>0</v>
      </c>
      <c r="D132">
        <f t="shared" si="12"/>
        <v>0</v>
      </c>
      <c r="E132">
        <f t="shared" si="13"/>
        <v>0</v>
      </c>
      <c r="F132">
        <v>0</v>
      </c>
      <c r="G132">
        <v>0</v>
      </c>
      <c r="H132">
        <f t="shared" si="14"/>
        <v>0</v>
      </c>
      <c r="I132">
        <f t="shared" si="15"/>
        <v>0</v>
      </c>
      <c r="J132">
        <v>0</v>
      </c>
      <c r="K132">
        <v>0</v>
      </c>
      <c r="L132">
        <f t="shared" si="16"/>
        <v>0</v>
      </c>
      <c r="M132">
        <f t="shared" si="17"/>
        <v>0</v>
      </c>
      <c r="N132" s="34"/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f t="shared" si="18"/>
        <v>0</v>
      </c>
      <c r="V132">
        <f t="shared" si="19"/>
        <v>0</v>
      </c>
      <c r="W132">
        <v>0</v>
      </c>
      <c r="X132">
        <v>0</v>
      </c>
      <c r="Y132">
        <f t="shared" si="20"/>
        <v>0</v>
      </c>
      <c r="Z132">
        <f t="shared" si="21"/>
        <v>0</v>
      </c>
    </row>
    <row r="133" spans="2:26" ht="15">
      <c r="B133">
        <v>0</v>
      </c>
      <c r="C133">
        <v>0</v>
      </c>
      <c r="D133">
        <f t="shared" si="12"/>
        <v>0</v>
      </c>
      <c r="E133">
        <f t="shared" si="13"/>
        <v>0</v>
      </c>
      <c r="F133">
        <v>0</v>
      </c>
      <c r="G133">
        <v>0</v>
      </c>
      <c r="H133">
        <f t="shared" si="14"/>
        <v>0</v>
      </c>
      <c r="I133">
        <f t="shared" si="15"/>
        <v>0</v>
      </c>
      <c r="J133">
        <v>0</v>
      </c>
      <c r="K133">
        <v>0</v>
      </c>
      <c r="L133">
        <f t="shared" si="16"/>
        <v>0</v>
      </c>
      <c r="M133">
        <f t="shared" si="17"/>
        <v>0</v>
      </c>
      <c r="N133" s="34"/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f t="shared" si="18"/>
        <v>0</v>
      </c>
      <c r="V133">
        <f t="shared" si="19"/>
        <v>0</v>
      </c>
      <c r="W133">
        <v>0</v>
      </c>
      <c r="X133">
        <v>0</v>
      </c>
      <c r="Y133">
        <f t="shared" si="20"/>
        <v>0</v>
      </c>
      <c r="Z133">
        <f t="shared" si="21"/>
        <v>0</v>
      </c>
    </row>
    <row r="134" spans="2:26" ht="15">
      <c r="B134">
        <v>0</v>
      </c>
      <c r="C134">
        <v>0</v>
      </c>
      <c r="D134">
        <f t="shared" si="12"/>
        <v>0</v>
      </c>
      <c r="E134">
        <f t="shared" si="13"/>
        <v>0</v>
      </c>
      <c r="F134">
        <v>0</v>
      </c>
      <c r="G134">
        <v>0</v>
      </c>
      <c r="H134">
        <f t="shared" si="14"/>
        <v>0</v>
      </c>
      <c r="I134">
        <f t="shared" si="15"/>
        <v>0</v>
      </c>
      <c r="J134">
        <v>0</v>
      </c>
      <c r="K134">
        <v>0</v>
      </c>
      <c r="L134">
        <f t="shared" si="16"/>
        <v>0</v>
      </c>
      <c r="M134">
        <f t="shared" si="17"/>
        <v>0</v>
      </c>
      <c r="N134" s="34"/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f t="shared" si="18"/>
        <v>0</v>
      </c>
      <c r="V134">
        <f t="shared" si="19"/>
        <v>0</v>
      </c>
      <c r="W134">
        <v>0</v>
      </c>
      <c r="X134">
        <v>0</v>
      </c>
      <c r="Y134">
        <f t="shared" si="20"/>
        <v>0</v>
      </c>
      <c r="Z134">
        <f t="shared" si="21"/>
        <v>0</v>
      </c>
    </row>
    <row r="135" spans="2:26" ht="15">
      <c r="B135">
        <v>0</v>
      </c>
      <c r="C135">
        <v>0</v>
      </c>
      <c r="D135">
        <f t="shared" si="12"/>
        <v>0</v>
      </c>
      <c r="E135">
        <f t="shared" si="13"/>
        <v>0</v>
      </c>
      <c r="F135">
        <v>0</v>
      </c>
      <c r="G135">
        <v>0</v>
      </c>
      <c r="H135">
        <f t="shared" si="14"/>
        <v>0</v>
      </c>
      <c r="I135">
        <f t="shared" si="15"/>
        <v>0</v>
      </c>
      <c r="J135">
        <v>0</v>
      </c>
      <c r="K135">
        <v>0</v>
      </c>
      <c r="L135">
        <f t="shared" si="16"/>
        <v>0</v>
      </c>
      <c r="M135">
        <f t="shared" si="17"/>
        <v>0</v>
      </c>
      <c r="N135" s="34"/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f t="shared" si="18"/>
        <v>0</v>
      </c>
      <c r="V135">
        <f t="shared" si="19"/>
        <v>0</v>
      </c>
      <c r="W135">
        <v>0</v>
      </c>
      <c r="X135">
        <v>0</v>
      </c>
      <c r="Y135">
        <f t="shared" si="20"/>
        <v>0</v>
      </c>
      <c r="Z135">
        <f t="shared" si="21"/>
        <v>0</v>
      </c>
    </row>
    <row r="136" spans="2:26" ht="15">
      <c r="B136">
        <v>0</v>
      </c>
      <c r="C136">
        <v>0</v>
      </c>
      <c r="D136">
        <f t="shared" si="12"/>
        <v>0</v>
      </c>
      <c r="E136">
        <f t="shared" si="13"/>
        <v>0</v>
      </c>
      <c r="F136">
        <v>0</v>
      </c>
      <c r="G136">
        <v>0</v>
      </c>
      <c r="H136">
        <f t="shared" si="14"/>
        <v>0</v>
      </c>
      <c r="I136">
        <f t="shared" si="15"/>
        <v>0</v>
      </c>
      <c r="J136">
        <v>0</v>
      </c>
      <c r="K136">
        <v>0</v>
      </c>
      <c r="L136">
        <f t="shared" si="16"/>
        <v>0</v>
      </c>
      <c r="M136">
        <f t="shared" si="17"/>
        <v>0</v>
      </c>
      <c r="N136" s="34"/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f t="shared" si="18"/>
        <v>0</v>
      </c>
      <c r="V136">
        <f t="shared" si="19"/>
        <v>0</v>
      </c>
      <c r="W136">
        <v>0</v>
      </c>
      <c r="X136">
        <v>0</v>
      </c>
      <c r="Y136">
        <f t="shared" si="20"/>
        <v>0</v>
      </c>
      <c r="Z136">
        <f t="shared" si="21"/>
        <v>0</v>
      </c>
    </row>
    <row r="137" spans="6:26" ht="15">
      <c r="F137">
        <v>0</v>
      </c>
      <c r="G137">
        <v>0</v>
      </c>
      <c r="H137">
        <f t="shared" si="14"/>
        <v>0</v>
      </c>
      <c r="I137">
        <f t="shared" si="15"/>
        <v>0</v>
      </c>
      <c r="J137">
        <v>0</v>
      </c>
      <c r="K137">
        <v>0</v>
      </c>
      <c r="L137">
        <f>J137*2-K137</f>
        <v>0</v>
      </c>
      <c r="M137">
        <f t="shared" si="17"/>
        <v>0</v>
      </c>
      <c r="N137" s="34"/>
      <c r="S137">
        <v>0</v>
      </c>
      <c r="T137">
        <v>0</v>
      </c>
      <c r="U137">
        <f t="shared" si="18"/>
        <v>0</v>
      </c>
      <c r="V137">
        <f t="shared" si="19"/>
        <v>0</v>
      </c>
      <c r="W137">
        <v>0</v>
      </c>
      <c r="X137">
        <v>0</v>
      </c>
      <c r="Y137">
        <f t="shared" si="20"/>
        <v>0</v>
      </c>
      <c r="Z137">
        <f t="shared" si="21"/>
        <v>0</v>
      </c>
    </row>
  </sheetData>
  <mergeCells count="2">
    <mergeCell ref="A1:D1"/>
    <mergeCell ref="A2:C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25">
      <selection activeCell="S10" sqref="R10:S10"/>
    </sheetView>
  </sheetViews>
  <sheetFormatPr defaultColWidth="9.00390625" defaultRowHeight="14.25"/>
  <sheetData>
    <row r="1" spans="1:20" ht="14.25">
      <c r="A1" s="51" t="s">
        <v>249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19" ht="14.25">
      <c r="A2" s="53" t="s">
        <v>250</v>
      </c>
      <c r="B2" s="53"/>
      <c r="C2" s="53"/>
      <c r="D2" s="53"/>
      <c r="E2" s="53"/>
      <c r="F2" s="53"/>
      <c r="G2" s="53"/>
      <c r="I2" s="53"/>
      <c r="J2" s="53"/>
      <c r="K2" s="53"/>
      <c r="M2" s="53"/>
      <c r="N2" s="53"/>
      <c r="O2" s="53"/>
      <c r="Q2" s="53"/>
      <c r="R2" s="53"/>
      <c r="S2" s="53"/>
    </row>
    <row r="4" spans="2:11" ht="14.25">
      <c r="B4" s="32"/>
      <c r="C4" s="31" t="s">
        <v>251</v>
      </c>
      <c r="D4" s="30"/>
      <c r="E4" s="30"/>
      <c r="F4" s="32"/>
      <c r="G4" s="31" t="s">
        <v>259</v>
      </c>
      <c r="H4" s="30"/>
      <c r="I4" s="30"/>
      <c r="J4" s="32"/>
      <c r="K4" s="31" t="s">
        <v>260</v>
      </c>
    </row>
    <row r="5" spans="1:9" ht="14.25">
      <c r="A5" s="31" t="s">
        <v>261</v>
      </c>
      <c r="E5" s="31" t="s">
        <v>261</v>
      </c>
      <c r="I5" s="31" t="s">
        <v>261</v>
      </c>
    </row>
    <row r="6" spans="1:11" ht="14.25">
      <c r="A6" s="38" t="s">
        <v>262</v>
      </c>
      <c r="B6" s="22" t="s">
        <v>263</v>
      </c>
      <c r="C6">
        <v>4.25</v>
      </c>
      <c r="E6" s="38" t="s">
        <v>262</v>
      </c>
      <c r="F6" s="22" t="s">
        <v>263</v>
      </c>
      <c r="G6">
        <v>4.95</v>
      </c>
      <c r="I6" s="38" t="s">
        <v>262</v>
      </c>
      <c r="J6" s="22" t="s">
        <v>263</v>
      </c>
      <c r="K6">
        <v>5.95</v>
      </c>
    </row>
    <row r="7" spans="1:11" ht="14.25">
      <c r="A7" s="38" t="s">
        <v>264</v>
      </c>
      <c r="B7" s="22" t="s">
        <v>263</v>
      </c>
      <c r="C7">
        <v>7.85</v>
      </c>
      <c r="E7" s="38" t="s">
        <v>264</v>
      </c>
      <c r="F7" s="22" t="s">
        <v>263</v>
      </c>
      <c r="G7">
        <v>8.85</v>
      </c>
      <c r="I7" s="38" t="s">
        <v>264</v>
      </c>
      <c r="J7" s="22" t="s">
        <v>263</v>
      </c>
      <c r="K7">
        <v>9.6</v>
      </c>
    </row>
    <row r="8" spans="1:11" ht="14.25">
      <c r="A8" s="38" t="s">
        <v>265</v>
      </c>
      <c r="B8" s="22" t="s">
        <v>263</v>
      </c>
      <c r="C8">
        <f>C6/C7*100</f>
        <v>54.14012738853503</v>
      </c>
      <c r="E8" s="38" t="s">
        <v>265</v>
      </c>
      <c r="F8" s="22" t="s">
        <v>263</v>
      </c>
      <c r="G8">
        <f>G6/G7*100</f>
        <v>55.93220338983051</v>
      </c>
      <c r="I8" s="38" t="s">
        <v>265</v>
      </c>
      <c r="J8" s="22" t="s">
        <v>263</v>
      </c>
      <c r="K8">
        <f>K6/K7*100</f>
        <v>61.97916666666667</v>
      </c>
    </row>
    <row r="9" spans="1:9" ht="14.25">
      <c r="A9" s="31" t="s">
        <v>266</v>
      </c>
      <c r="E9" s="31" t="s">
        <v>266</v>
      </c>
      <c r="I9" s="31" t="s">
        <v>266</v>
      </c>
    </row>
    <row r="10" spans="1:11" ht="14.25">
      <c r="A10" s="38" t="s">
        <v>262</v>
      </c>
      <c r="B10" s="22" t="s">
        <v>263</v>
      </c>
      <c r="C10">
        <v>30.35</v>
      </c>
      <c r="E10" s="38" t="s">
        <v>262</v>
      </c>
      <c r="F10" s="22" t="s">
        <v>263</v>
      </c>
      <c r="G10">
        <v>33.1</v>
      </c>
      <c r="I10" s="38" t="s">
        <v>262</v>
      </c>
      <c r="J10" s="22" t="s">
        <v>263</v>
      </c>
      <c r="K10">
        <v>37</v>
      </c>
    </row>
    <row r="11" spans="1:11" ht="14.25">
      <c r="A11" s="38" t="s">
        <v>264</v>
      </c>
      <c r="B11" s="22" t="s">
        <v>263</v>
      </c>
      <c r="C11">
        <v>33</v>
      </c>
      <c r="E11" s="38" t="s">
        <v>264</v>
      </c>
      <c r="F11" s="22" t="s">
        <v>263</v>
      </c>
      <c r="G11">
        <v>34</v>
      </c>
      <c r="I11" s="38" t="s">
        <v>264</v>
      </c>
      <c r="J11" s="22" t="s">
        <v>263</v>
      </c>
      <c r="K11">
        <v>37.85</v>
      </c>
    </row>
    <row r="12" spans="1:11" ht="14.25">
      <c r="A12" s="38" t="s">
        <v>265</v>
      </c>
      <c r="B12" s="22" t="s">
        <v>263</v>
      </c>
      <c r="C12">
        <f>C10/C11*100</f>
        <v>91.96969696969698</v>
      </c>
      <c r="E12" s="38" t="s">
        <v>265</v>
      </c>
      <c r="F12" s="22" t="s">
        <v>263</v>
      </c>
      <c r="G12">
        <f>G10/G11*100</f>
        <v>97.3529411764706</v>
      </c>
      <c r="I12" s="38" t="s">
        <v>265</v>
      </c>
      <c r="J12" s="22" t="s">
        <v>263</v>
      </c>
      <c r="K12">
        <f>K10/K11*100</f>
        <v>97.75429326287978</v>
      </c>
    </row>
    <row r="13" spans="1:9" ht="14.25">
      <c r="A13" s="31" t="s">
        <v>267</v>
      </c>
      <c r="E13" s="31" t="s">
        <v>267</v>
      </c>
      <c r="I13" s="31" t="s">
        <v>267</v>
      </c>
    </row>
    <row r="14" spans="1:11" ht="14.25">
      <c r="A14" s="38" t="s">
        <v>262</v>
      </c>
      <c r="B14" s="22" t="s">
        <v>263</v>
      </c>
      <c r="C14">
        <v>4.12</v>
      </c>
      <c r="E14" s="38" t="s">
        <v>262</v>
      </c>
      <c r="F14" s="22" t="s">
        <v>263</v>
      </c>
      <c r="G14">
        <v>3.34</v>
      </c>
      <c r="I14" s="38" t="s">
        <v>262</v>
      </c>
      <c r="J14" s="22" t="s">
        <v>263</v>
      </c>
      <c r="K14">
        <v>5.55</v>
      </c>
    </row>
    <row r="15" spans="1:11" ht="14.25">
      <c r="A15" s="38" t="s">
        <v>264</v>
      </c>
      <c r="B15" s="22" t="s">
        <v>263</v>
      </c>
      <c r="C15">
        <v>7.56</v>
      </c>
      <c r="E15" s="38" t="s">
        <v>264</v>
      </c>
      <c r="F15" s="22" t="s">
        <v>263</v>
      </c>
      <c r="G15">
        <v>6.45</v>
      </c>
      <c r="I15" s="38" t="s">
        <v>264</v>
      </c>
      <c r="J15" s="22" t="s">
        <v>263</v>
      </c>
      <c r="K15">
        <v>6.9</v>
      </c>
    </row>
    <row r="16" spans="1:11" ht="14.25">
      <c r="A16" s="38" t="s">
        <v>265</v>
      </c>
      <c r="B16" s="22" t="s">
        <v>263</v>
      </c>
      <c r="C16">
        <f>C14/C15*100</f>
        <v>54.4973544973545</v>
      </c>
      <c r="E16" s="38" t="s">
        <v>265</v>
      </c>
      <c r="F16" s="22" t="s">
        <v>263</v>
      </c>
      <c r="G16">
        <f>G14/G15*100</f>
        <v>51.78294573643411</v>
      </c>
      <c r="I16" s="38" t="s">
        <v>265</v>
      </c>
      <c r="J16" s="22" t="s">
        <v>263</v>
      </c>
      <c r="K16">
        <f>K14/K15*100</f>
        <v>80.43478260869564</v>
      </c>
    </row>
    <row r="17" ht="14.25">
      <c r="A17" s="31" t="s">
        <v>256</v>
      </c>
    </row>
    <row r="18" spans="1:20" ht="14.25">
      <c r="A18" s="51" t="s">
        <v>268</v>
      </c>
      <c r="B18" s="51"/>
      <c r="C18" s="51"/>
      <c r="D18" s="25">
        <v>1</v>
      </c>
      <c r="E18" s="25">
        <v>2</v>
      </c>
      <c r="F18" s="39" t="s">
        <v>258</v>
      </c>
      <c r="H18" s="51" t="s">
        <v>269</v>
      </c>
      <c r="I18" s="51"/>
      <c r="J18" s="51"/>
      <c r="K18" s="25">
        <v>1</v>
      </c>
      <c r="L18" s="25">
        <v>2</v>
      </c>
      <c r="M18" s="39" t="s">
        <v>258</v>
      </c>
      <c r="O18" s="51" t="s">
        <v>270</v>
      </c>
      <c r="P18" s="51"/>
      <c r="Q18" s="51"/>
      <c r="R18" s="25">
        <v>1</v>
      </c>
      <c r="S18" s="25">
        <v>2</v>
      </c>
      <c r="T18" s="39" t="s">
        <v>258</v>
      </c>
    </row>
    <row r="19" spans="1:20" ht="14.25">
      <c r="A19" s="55" t="s">
        <v>271</v>
      </c>
      <c r="B19" s="22" t="s">
        <v>272</v>
      </c>
      <c r="C19">
        <v>4.95</v>
      </c>
      <c r="D19">
        <v>5</v>
      </c>
      <c r="E19">
        <f>C19*2-D19</f>
        <v>4.9</v>
      </c>
      <c r="F19">
        <f>STDEV(D19:E19)</f>
        <v>0.07071067811867283</v>
      </c>
      <c r="H19" s="55" t="s">
        <v>271</v>
      </c>
      <c r="I19" s="22" t="s">
        <v>272</v>
      </c>
      <c r="J19">
        <v>35.1</v>
      </c>
      <c r="K19">
        <v>32</v>
      </c>
      <c r="L19">
        <f>J19*2-K19</f>
        <v>38.2</v>
      </c>
      <c r="M19">
        <f>STDEV(K19:L19)</f>
        <v>4.384062043356623</v>
      </c>
      <c r="O19" s="55" t="s">
        <v>271</v>
      </c>
      <c r="P19" s="22" t="s">
        <v>272</v>
      </c>
      <c r="Q19">
        <v>3</v>
      </c>
      <c r="R19">
        <v>3.2</v>
      </c>
      <c r="S19">
        <f>Q19*2-R19</f>
        <v>2.8</v>
      </c>
      <c r="T19">
        <f>STDEV(R19:S19)</f>
        <v>0.2828427124746223</v>
      </c>
    </row>
    <row r="20" spans="1:20" ht="14.25">
      <c r="A20" s="54"/>
      <c r="B20" s="22" t="s">
        <v>273</v>
      </c>
      <c r="C20">
        <v>4.25</v>
      </c>
      <c r="D20">
        <v>4</v>
      </c>
      <c r="E20">
        <f aca="true" t="shared" si="0" ref="E20:E26">C20*2-D20</f>
        <v>4.5</v>
      </c>
      <c r="F20">
        <f>STDEV(D20:E20)</f>
        <v>0.3535533905932738</v>
      </c>
      <c r="H20" s="54"/>
      <c r="I20" s="22" t="s">
        <v>273</v>
      </c>
      <c r="J20">
        <v>30.35</v>
      </c>
      <c r="K20">
        <v>29</v>
      </c>
      <c r="L20">
        <f aca="true" t="shared" si="1" ref="L20:L26">J20*2-K20</f>
        <v>31.700000000000003</v>
      </c>
      <c r="M20">
        <f aca="true" t="shared" si="2" ref="M20:M26">STDEV(K20:L20)</f>
        <v>1.9091883092037332</v>
      </c>
      <c r="O20" s="54"/>
      <c r="P20" s="22" t="s">
        <v>273</v>
      </c>
      <c r="Q20">
        <v>4.25</v>
      </c>
      <c r="R20">
        <v>4.3</v>
      </c>
      <c r="S20">
        <f aca="true" t="shared" si="3" ref="S20:S26">Q20*2-R20</f>
        <v>4.2</v>
      </c>
      <c r="T20">
        <f aca="true" t="shared" si="4" ref="T20:T26">STDEV(R20:S20)</f>
        <v>0.0707106781186226</v>
      </c>
    </row>
    <row r="21" spans="1:15" ht="14.25">
      <c r="A21" s="40"/>
      <c r="B21" s="40"/>
      <c r="H21" s="40"/>
      <c r="O21" s="40"/>
    </row>
    <row r="22" spans="1:20" ht="14.25">
      <c r="A22" s="55" t="s">
        <v>274</v>
      </c>
      <c r="B22" s="22" t="s">
        <v>272</v>
      </c>
      <c r="C22">
        <v>8.85</v>
      </c>
      <c r="D22">
        <v>8.64</v>
      </c>
      <c r="E22">
        <f>C22*2-D22</f>
        <v>9.059999999999999</v>
      </c>
      <c r="F22">
        <f>STDEV(D22:E22)</f>
        <v>0.2969848480983508</v>
      </c>
      <c r="H22" s="55" t="s">
        <v>274</v>
      </c>
      <c r="I22" s="22" t="s">
        <v>272</v>
      </c>
      <c r="J22">
        <v>34</v>
      </c>
      <c r="K22">
        <v>34.5</v>
      </c>
      <c r="L22">
        <f>J22*2-K22</f>
        <v>33.5</v>
      </c>
      <c r="M22">
        <f>STDEV(K22:L22)</f>
        <v>0.7071067811865476</v>
      </c>
      <c r="O22" s="55" t="s">
        <v>274</v>
      </c>
      <c r="P22" s="22" t="s">
        <v>272</v>
      </c>
      <c r="Q22">
        <v>6.45</v>
      </c>
      <c r="R22">
        <v>6.6</v>
      </c>
      <c r="S22">
        <f>Q22*2-R22</f>
        <v>6.300000000000001</v>
      </c>
      <c r="T22">
        <f>STDEV(R22:S22)</f>
        <v>0.21213203435596828</v>
      </c>
    </row>
    <row r="23" spans="1:20" ht="14.25">
      <c r="A23" s="54"/>
      <c r="B23" s="22" t="s">
        <v>273</v>
      </c>
      <c r="C23">
        <v>7.85</v>
      </c>
      <c r="D23">
        <v>7.5</v>
      </c>
      <c r="E23">
        <f t="shared" si="0"/>
        <v>8.2</v>
      </c>
      <c r="F23">
        <f>STDEV(D23:E23)</f>
        <v>0.49497474683058784</v>
      </c>
      <c r="H23" s="54"/>
      <c r="I23" s="22" t="s">
        <v>273</v>
      </c>
      <c r="J23">
        <v>33</v>
      </c>
      <c r="K23">
        <v>33.8</v>
      </c>
      <c r="L23">
        <f t="shared" si="1"/>
        <v>32.2</v>
      </c>
      <c r="M23">
        <f t="shared" si="2"/>
        <v>1.1313708498983635</v>
      </c>
      <c r="O23" s="54"/>
      <c r="P23" s="22" t="s">
        <v>273</v>
      </c>
      <c r="Q23">
        <v>7.56</v>
      </c>
      <c r="R23">
        <v>7.8</v>
      </c>
      <c r="S23">
        <f t="shared" si="3"/>
        <v>7.319999999999999</v>
      </c>
      <c r="T23">
        <f t="shared" si="4"/>
        <v>0.3394112549695241</v>
      </c>
    </row>
    <row r="24" spans="1:15" ht="14.25">
      <c r="A24" s="40"/>
      <c r="B24" s="40"/>
      <c r="H24" s="40"/>
      <c r="O24" s="40"/>
    </row>
    <row r="25" spans="1:20" ht="14.25">
      <c r="A25" s="55" t="s">
        <v>275</v>
      </c>
      <c r="B25" s="22" t="s">
        <v>272</v>
      </c>
      <c r="C25">
        <v>60.9322033898305</v>
      </c>
      <c r="D25">
        <v>55.5</v>
      </c>
      <c r="E25">
        <f>C25*2-D25</f>
        <v>66.364406779661</v>
      </c>
      <c r="F25">
        <f>STDEV(D25:E25)</f>
        <v>7.682295707467365</v>
      </c>
      <c r="H25" s="55" t="s">
        <v>275</v>
      </c>
      <c r="I25" s="22" t="s">
        <v>272</v>
      </c>
      <c r="J25">
        <v>97.3529411764706</v>
      </c>
      <c r="K25">
        <v>97</v>
      </c>
      <c r="L25">
        <f>J25*2-K25</f>
        <v>97.70588235294119</v>
      </c>
      <c r="M25">
        <f>STDEV(K25:L25)</f>
        <v>0.4991341984865385</v>
      </c>
      <c r="O25" s="55" t="s">
        <v>275</v>
      </c>
      <c r="P25" s="22" t="s">
        <v>272</v>
      </c>
      <c r="Q25">
        <v>51.78294573643411</v>
      </c>
      <c r="R25">
        <v>51</v>
      </c>
      <c r="S25">
        <f>Q25*2-R25</f>
        <v>52.565891472868216</v>
      </c>
      <c r="T25">
        <f>STDEV(R25:S25)</f>
        <v>1.107252479067482</v>
      </c>
    </row>
    <row r="26" spans="1:20" ht="14.25">
      <c r="A26" s="54"/>
      <c r="B26" s="22" t="s">
        <v>273</v>
      </c>
      <c r="C26">
        <v>54.14012738853503</v>
      </c>
      <c r="D26">
        <v>53.9</v>
      </c>
      <c r="E26">
        <f t="shared" si="0"/>
        <v>54.38025477707006</v>
      </c>
      <c r="F26">
        <f>STDEV(D26:E26)</f>
        <v>0.3395914095625616</v>
      </c>
      <c r="H26" s="54"/>
      <c r="I26" s="22" t="s">
        <v>273</v>
      </c>
      <c r="J26">
        <v>91.96969696969698</v>
      </c>
      <c r="K26">
        <v>90</v>
      </c>
      <c r="L26">
        <f t="shared" si="1"/>
        <v>93.93939393939397</v>
      </c>
      <c r="M26">
        <f t="shared" si="2"/>
        <v>2.7855721683110866</v>
      </c>
      <c r="O26" s="54"/>
      <c r="P26" s="22" t="s">
        <v>273</v>
      </c>
      <c r="Q26">
        <v>54.4973544973545</v>
      </c>
      <c r="R26">
        <v>50</v>
      </c>
      <c r="S26">
        <f t="shared" si="3"/>
        <v>58.994708994709</v>
      </c>
      <c r="T26">
        <f t="shared" si="4"/>
        <v>6.360219724958388</v>
      </c>
    </row>
    <row r="28" ht="14.25">
      <c r="A28" s="31" t="s">
        <v>257</v>
      </c>
    </row>
    <row r="29" spans="1:20" ht="14.25">
      <c r="A29" s="51" t="s">
        <v>268</v>
      </c>
      <c r="B29" s="51"/>
      <c r="C29" s="51"/>
      <c r="D29" s="25">
        <v>1</v>
      </c>
      <c r="E29" s="25">
        <v>2</v>
      </c>
      <c r="F29" s="39" t="s">
        <v>258</v>
      </c>
      <c r="H29" s="51" t="s">
        <v>269</v>
      </c>
      <c r="I29" s="51"/>
      <c r="J29" s="51"/>
      <c r="K29" s="25">
        <v>1</v>
      </c>
      <c r="L29" s="25">
        <v>2</v>
      </c>
      <c r="M29" s="39" t="s">
        <v>258</v>
      </c>
      <c r="O29" s="51" t="s">
        <v>270</v>
      </c>
      <c r="P29" s="51"/>
      <c r="Q29" s="51"/>
      <c r="R29" s="25">
        <v>1</v>
      </c>
      <c r="S29" s="25">
        <v>2</v>
      </c>
      <c r="T29" s="39" t="s">
        <v>258</v>
      </c>
    </row>
    <row r="30" spans="1:20" ht="14.25">
      <c r="A30" s="54" t="s">
        <v>271</v>
      </c>
      <c r="B30" s="22" t="s">
        <v>272</v>
      </c>
      <c r="C30">
        <v>5.95</v>
      </c>
      <c r="D30">
        <v>5.8</v>
      </c>
      <c r="E30">
        <f aca="true" t="shared" si="5" ref="E30:E37">C30*2-D30</f>
        <v>6.1000000000000005</v>
      </c>
      <c r="F30">
        <f>STDEV(D30:E30)</f>
        <v>0.21213203435596828</v>
      </c>
      <c r="H30" s="55" t="s">
        <v>271</v>
      </c>
      <c r="I30" s="22" t="s">
        <v>272</v>
      </c>
      <c r="J30">
        <v>37</v>
      </c>
      <c r="K30">
        <v>35</v>
      </c>
      <c r="L30">
        <f aca="true" t="shared" si="6" ref="L30:L37">J30*2-K30</f>
        <v>39</v>
      </c>
      <c r="M30">
        <f aca="true" t="shared" si="7" ref="M30:M37">STDEV(K30:L30)</f>
        <v>2.8284271247461903</v>
      </c>
      <c r="O30" s="55" t="s">
        <v>271</v>
      </c>
      <c r="P30" s="22" t="s">
        <v>272</v>
      </c>
      <c r="Q30">
        <v>5.55</v>
      </c>
      <c r="R30">
        <v>5.8</v>
      </c>
      <c r="S30">
        <f aca="true" t="shared" si="8" ref="S30:S37">Q30*2-R30</f>
        <v>5.3</v>
      </c>
      <c r="T30">
        <f aca="true" t="shared" si="9" ref="T30:T37">STDEV(R30:S30)</f>
        <v>0.35355339059328383</v>
      </c>
    </row>
    <row r="31" spans="1:20" ht="14.25">
      <c r="A31" s="54"/>
      <c r="B31" s="22" t="s">
        <v>273</v>
      </c>
      <c r="C31">
        <v>5</v>
      </c>
      <c r="D31">
        <v>4.5</v>
      </c>
      <c r="E31">
        <f t="shared" si="5"/>
        <v>5.5</v>
      </c>
      <c r="F31">
        <f>STDEV(D31:E31)</f>
        <v>0.7071067811865476</v>
      </c>
      <c r="H31" s="55"/>
      <c r="I31" s="22" t="s">
        <v>273</v>
      </c>
      <c r="J31">
        <v>28</v>
      </c>
      <c r="K31">
        <v>29</v>
      </c>
      <c r="L31">
        <f t="shared" si="6"/>
        <v>27</v>
      </c>
      <c r="M31">
        <f t="shared" si="7"/>
        <v>1.4142135623730951</v>
      </c>
      <c r="O31" s="55"/>
      <c r="P31" s="22" t="s">
        <v>273</v>
      </c>
      <c r="Q31">
        <v>4.12</v>
      </c>
      <c r="R31">
        <v>4.5</v>
      </c>
      <c r="S31">
        <f t="shared" si="8"/>
        <v>3.74</v>
      </c>
      <c r="T31">
        <f t="shared" si="9"/>
        <v>0.5374011537017779</v>
      </c>
    </row>
    <row r="32" spans="1:2" ht="14.25">
      <c r="A32" s="40"/>
      <c r="B32" s="40"/>
    </row>
    <row r="33" spans="1:20" ht="14.25">
      <c r="A33" s="54" t="s">
        <v>274</v>
      </c>
      <c r="B33" s="22" t="s">
        <v>272</v>
      </c>
      <c r="C33">
        <v>9.6</v>
      </c>
      <c r="D33">
        <v>9.5</v>
      </c>
      <c r="E33">
        <f t="shared" si="5"/>
        <v>9.7</v>
      </c>
      <c r="F33">
        <f>STDEV(D33:E33)</f>
        <v>0.1414213562372452</v>
      </c>
      <c r="H33" s="55" t="s">
        <v>274</v>
      </c>
      <c r="I33" s="22" t="s">
        <v>272</v>
      </c>
      <c r="J33">
        <v>37.85</v>
      </c>
      <c r="K33">
        <v>36</v>
      </c>
      <c r="L33">
        <f t="shared" si="6"/>
        <v>39.7</v>
      </c>
      <c r="M33">
        <f t="shared" si="7"/>
        <v>2.616295090390188</v>
      </c>
      <c r="O33" s="55" t="s">
        <v>274</v>
      </c>
      <c r="P33" s="22" t="s">
        <v>272</v>
      </c>
      <c r="Q33">
        <v>6.9</v>
      </c>
      <c r="R33">
        <v>7</v>
      </c>
      <c r="S33">
        <f t="shared" si="8"/>
        <v>6.800000000000001</v>
      </c>
      <c r="T33">
        <f t="shared" si="9"/>
        <v>0.14142135623729543</v>
      </c>
    </row>
    <row r="34" spans="1:20" ht="14.25">
      <c r="A34" s="54"/>
      <c r="B34" s="22" t="s">
        <v>273</v>
      </c>
      <c r="C34">
        <v>7.85</v>
      </c>
      <c r="D34">
        <v>7.5</v>
      </c>
      <c r="E34">
        <f t="shared" si="5"/>
        <v>8.2</v>
      </c>
      <c r="F34">
        <f>STDEV(D34:E34)</f>
        <v>0.49497474683058784</v>
      </c>
      <c r="H34" s="55"/>
      <c r="I34" s="22" t="s">
        <v>273</v>
      </c>
      <c r="J34">
        <v>33</v>
      </c>
      <c r="K34">
        <v>33.8</v>
      </c>
      <c r="L34">
        <f t="shared" si="6"/>
        <v>32.2</v>
      </c>
      <c r="M34">
        <f t="shared" si="7"/>
        <v>1.1313708498983635</v>
      </c>
      <c r="O34" s="55"/>
      <c r="P34" s="22" t="s">
        <v>273</v>
      </c>
      <c r="Q34">
        <v>7.56</v>
      </c>
      <c r="R34">
        <v>7.8</v>
      </c>
      <c r="S34">
        <f t="shared" si="8"/>
        <v>7.319999999999999</v>
      </c>
      <c r="T34">
        <f t="shared" si="9"/>
        <v>0.3394112549695241</v>
      </c>
    </row>
    <row r="35" spans="1:2" ht="14.25">
      <c r="A35" s="40"/>
      <c r="B35" s="40"/>
    </row>
    <row r="36" spans="1:20" ht="14.25">
      <c r="A36" s="54" t="s">
        <v>275</v>
      </c>
      <c r="B36" s="22" t="s">
        <v>272</v>
      </c>
      <c r="C36">
        <v>61.97916666666667</v>
      </c>
      <c r="D36">
        <v>60</v>
      </c>
      <c r="E36">
        <f t="shared" si="5"/>
        <v>63.95833333333334</v>
      </c>
      <c r="F36">
        <f>STDEV(D36:E36)</f>
        <v>2.7989643421967143</v>
      </c>
      <c r="H36" s="55" t="s">
        <v>275</v>
      </c>
      <c r="I36" s="22" t="s">
        <v>272</v>
      </c>
      <c r="J36">
        <v>97.75429326287978</v>
      </c>
      <c r="K36">
        <v>98</v>
      </c>
      <c r="L36">
        <f t="shared" si="6"/>
        <v>97.50858652575957</v>
      </c>
      <c r="M36">
        <f t="shared" si="7"/>
        <v>0.347481800000984</v>
      </c>
      <c r="O36" s="55" t="s">
        <v>275</v>
      </c>
      <c r="P36" s="22" t="s">
        <v>272</v>
      </c>
      <c r="Q36">
        <v>80.43478260869564</v>
      </c>
      <c r="R36">
        <v>85</v>
      </c>
      <c r="S36">
        <f t="shared" si="8"/>
        <v>75.86956521739128</v>
      </c>
      <c r="T36">
        <f t="shared" si="9"/>
        <v>6.456192349964133</v>
      </c>
    </row>
    <row r="37" spans="1:20" ht="14.25">
      <c r="A37" s="54"/>
      <c r="B37" s="22" t="s">
        <v>273</v>
      </c>
      <c r="C37">
        <v>54.140127388535</v>
      </c>
      <c r="D37">
        <v>53</v>
      </c>
      <c r="E37">
        <f t="shared" si="5"/>
        <v>55.28025477707</v>
      </c>
      <c r="F37">
        <f>STDEV(D37:E37)</f>
        <v>1.6123836156989473</v>
      </c>
      <c r="H37" s="55"/>
      <c r="I37" s="22" t="s">
        <v>273</v>
      </c>
      <c r="J37">
        <v>91.96969696969698</v>
      </c>
      <c r="K37">
        <v>90</v>
      </c>
      <c r="L37">
        <f t="shared" si="6"/>
        <v>93.93939393939397</v>
      </c>
      <c r="M37">
        <f t="shared" si="7"/>
        <v>2.7855721683110866</v>
      </c>
      <c r="O37" s="55"/>
      <c r="P37" s="22" t="s">
        <v>273</v>
      </c>
      <c r="Q37">
        <v>44</v>
      </c>
      <c r="R37">
        <v>46</v>
      </c>
      <c r="S37">
        <f t="shared" si="8"/>
        <v>42</v>
      </c>
      <c r="T37">
        <f t="shared" si="9"/>
        <v>2.8284271247461903</v>
      </c>
    </row>
    <row r="38" spans="1:7" ht="14.25">
      <c r="A38" s="31" t="s">
        <v>257</v>
      </c>
      <c r="G38" s="31" t="s">
        <v>257</v>
      </c>
    </row>
    <row r="59" spans="1:7" ht="14.25">
      <c r="A59" s="31" t="s">
        <v>257</v>
      </c>
      <c r="G59" s="31" t="s">
        <v>257</v>
      </c>
    </row>
  </sheetData>
  <mergeCells count="34">
    <mergeCell ref="Q1:T1"/>
    <mergeCell ref="A2:D2"/>
    <mergeCell ref="E2:G2"/>
    <mergeCell ref="I2:K2"/>
    <mergeCell ref="M2:O2"/>
    <mergeCell ref="Q2:S2"/>
    <mergeCell ref="A1:D1"/>
    <mergeCell ref="E1:H1"/>
    <mergeCell ref="I1:L1"/>
    <mergeCell ref="M1:P1"/>
    <mergeCell ref="A18:C18"/>
    <mergeCell ref="H18:J18"/>
    <mergeCell ref="O18:Q18"/>
    <mergeCell ref="A19:A20"/>
    <mergeCell ref="H19:H20"/>
    <mergeCell ref="O19:O20"/>
    <mergeCell ref="A22:A23"/>
    <mergeCell ref="H22:H23"/>
    <mergeCell ref="O22:O23"/>
    <mergeCell ref="A25:A26"/>
    <mergeCell ref="H25:H26"/>
    <mergeCell ref="O25:O26"/>
    <mergeCell ref="A29:C29"/>
    <mergeCell ref="H29:J29"/>
    <mergeCell ref="O29:Q29"/>
    <mergeCell ref="A30:A31"/>
    <mergeCell ref="H30:H31"/>
    <mergeCell ref="O30:O31"/>
    <mergeCell ref="A33:A34"/>
    <mergeCell ref="H33:H34"/>
    <mergeCell ref="O33:O34"/>
    <mergeCell ref="A36:A37"/>
    <mergeCell ref="H36:H37"/>
    <mergeCell ref="O36:O3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L28" sqref="L28"/>
    </sheetView>
  </sheetViews>
  <sheetFormatPr defaultColWidth="9.00390625" defaultRowHeight="14.25"/>
  <sheetData>
    <row r="1" spans="1:9" ht="14.25">
      <c r="A1" t="s">
        <v>259</v>
      </c>
      <c r="I1" t="s">
        <v>260</v>
      </c>
    </row>
    <row r="2" spans="1:13" ht="14.25">
      <c r="A2" t="s">
        <v>276</v>
      </c>
      <c r="B2" t="s">
        <v>277</v>
      </c>
      <c r="C2" t="s">
        <v>278</v>
      </c>
      <c r="D2" t="s">
        <v>279</v>
      </c>
      <c r="E2" t="s">
        <v>280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</row>
    <row r="3" spans="1:13" ht="14.25">
      <c r="A3" t="s">
        <v>359</v>
      </c>
      <c r="B3">
        <v>624</v>
      </c>
      <c r="C3">
        <v>32</v>
      </c>
      <c r="D3">
        <v>41</v>
      </c>
      <c r="E3">
        <v>8001</v>
      </c>
      <c r="I3" t="s">
        <v>359</v>
      </c>
      <c r="J3">
        <v>691</v>
      </c>
      <c r="K3">
        <v>27</v>
      </c>
      <c r="L3">
        <v>51</v>
      </c>
      <c r="M3">
        <v>8124.5</v>
      </c>
    </row>
    <row r="4" spans="1:13" ht="14.25">
      <c r="A4" t="s">
        <v>360</v>
      </c>
      <c r="B4">
        <v>625.33</v>
      </c>
      <c r="C4">
        <v>29</v>
      </c>
      <c r="D4">
        <v>38</v>
      </c>
      <c r="E4">
        <v>7899</v>
      </c>
      <c r="I4" t="s">
        <v>360</v>
      </c>
      <c r="J4">
        <v>689</v>
      </c>
      <c r="K4">
        <v>24</v>
      </c>
      <c r="L4">
        <v>53</v>
      </c>
      <c r="M4">
        <v>7996.45</v>
      </c>
    </row>
    <row r="5" spans="1:13" ht="14.25">
      <c r="A5" t="s">
        <v>361</v>
      </c>
      <c r="B5">
        <v>626</v>
      </c>
      <c r="C5">
        <v>31.76</v>
      </c>
      <c r="D5">
        <v>41.67</v>
      </c>
      <c r="E5">
        <v>8073.81</v>
      </c>
      <c r="I5" t="s">
        <v>361</v>
      </c>
      <c r="J5">
        <v>692</v>
      </c>
      <c r="K5">
        <v>26.35</v>
      </c>
      <c r="L5">
        <v>53.01</v>
      </c>
      <c r="M5">
        <v>8112.42</v>
      </c>
    </row>
    <row r="6" spans="2:13" ht="14.25">
      <c r="B6" s="27">
        <f>AVERAGE(B3:B5)</f>
        <v>625.11</v>
      </c>
      <c r="C6" s="27">
        <f>AVERAGE(C3:C5)</f>
        <v>30.92</v>
      </c>
      <c r="D6" s="27">
        <f>AVERAGE(D3:D5)</f>
        <v>40.223333333333336</v>
      </c>
      <c r="E6" s="27">
        <f>AVERAGE(E3:E5)</f>
        <v>7991.27</v>
      </c>
      <c r="J6" s="27">
        <f>AVERAGE(J3:J5)</f>
        <v>690.6666666666666</v>
      </c>
      <c r="K6" s="27">
        <f>AVERAGE(K3:K5)</f>
        <v>25.78333333333333</v>
      </c>
      <c r="L6" s="27">
        <f>AVERAGE(L3:L5)</f>
        <v>52.336666666666666</v>
      </c>
      <c r="M6" s="27">
        <f>AVERAGE(M3:M5)</f>
        <v>8077.790000000001</v>
      </c>
    </row>
    <row r="7" spans="1:13" ht="14.25">
      <c r="A7" t="s">
        <v>362</v>
      </c>
      <c r="B7">
        <v>627</v>
      </c>
      <c r="C7">
        <v>36</v>
      </c>
      <c r="D7">
        <v>42</v>
      </c>
      <c r="E7">
        <v>8450</v>
      </c>
      <c r="I7" t="s">
        <v>362</v>
      </c>
      <c r="J7">
        <v>691</v>
      </c>
      <c r="K7">
        <v>31.5</v>
      </c>
      <c r="L7">
        <v>52</v>
      </c>
      <c r="M7">
        <v>8645.23</v>
      </c>
    </row>
    <row r="8" spans="1:13" ht="14.25">
      <c r="A8" t="s">
        <v>363</v>
      </c>
      <c r="B8">
        <v>623</v>
      </c>
      <c r="C8">
        <v>33</v>
      </c>
      <c r="D8">
        <v>40</v>
      </c>
      <c r="E8">
        <v>8529</v>
      </c>
      <c r="I8" t="s">
        <v>363</v>
      </c>
      <c r="J8">
        <v>688</v>
      </c>
      <c r="K8">
        <v>28.46</v>
      </c>
      <c r="L8">
        <v>51</v>
      </c>
      <c r="M8">
        <v>8801.2</v>
      </c>
    </row>
    <row r="9" spans="1:13" ht="14.25">
      <c r="A9" t="s">
        <v>364</v>
      </c>
      <c r="B9">
        <v>626.2</v>
      </c>
      <c r="C9">
        <v>35.04</v>
      </c>
      <c r="D9">
        <v>41.15</v>
      </c>
      <c r="E9">
        <v>8443.61</v>
      </c>
      <c r="I9" t="s">
        <v>364</v>
      </c>
      <c r="J9">
        <v>690.6</v>
      </c>
      <c r="K9">
        <v>30.82</v>
      </c>
      <c r="L9">
        <v>54</v>
      </c>
      <c r="M9">
        <v>8745.32</v>
      </c>
    </row>
    <row r="10" spans="2:13" ht="14.25">
      <c r="B10" s="27">
        <f>AVERAGE(B7:B9)</f>
        <v>625.4</v>
      </c>
      <c r="C10" s="27">
        <f>AVERAGE(C7:C9)</f>
        <v>34.68</v>
      </c>
      <c r="D10" s="27">
        <f>AVERAGE(D7:D9)</f>
        <v>41.050000000000004</v>
      </c>
      <c r="E10" s="27">
        <f>AVERAGE(E7:E9)</f>
        <v>8474.203333333333</v>
      </c>
      <c r="J10" s="27">
        <f>AVERAGE(J7:J9)</f>
        <v>689.8666666666667</v>
      </c>
      <c r="K10" s="27">
        <f>AVERAGE(K7:K9)</f>
        <v>30.26</v>
      </c>
      <c r="L10" s="27">
        <f>AVERAGE(L7:L9)</f>
        <v>52.333333333333336</v>
      </c>
      <c r="M10" s="27">
        <f>AVERAGE(M7:M9)</f>
        <v>8730.583333333334</v>
      </c>
    </row>
    <row r="14" spans="2:18" ht="14.25">
      <c r="B14">
        <v>624</v>
      </c>
      <c r="C14">
        <v>625.33</v>
      </c>
      <c r="D14">
        <v>626</v>
      </c>
      <c r="E14" s="27">
        <f>STDEV(B14:D14)</f>
        <v>1.0179882121302464</v>
      </c>
      <c r="F14">
        <v>627</v>
      </c>
      <c r="G14">
        <v>623</v>
      </c>
      <c r="H14">
        <v>626.2</v>
      </c>
      <c r="I14" s="27">
        <f>STDEV(F14:H14)</f>
        <v>2.116601048847272</v>
      </c>
      <c r="L14">
        <v>691</v>
      </c>
      <c r="M14">
        <v>689</v>
      </c>
      <c r="N14">
        <v>692</v>
      </c>
      <c r="O14" s="27">
        <f>STDEV(L14:N14)</f>
        <v>1.5275252316646486</v>
      </c>
      <c r="P14">
        <v>691</v>
      </c>
      <c r="Q14">
        <v>688</v>
      </c>
      <c r="R14">
        <v>690.6</v>
      </c>
    </row>
    <row r="15" spans="2:18" ht="14.25">
      <c r="B15">
        <v>32</v>
      </c>
      <c r="C15">
        <v>29</v>
      </c>
      <c r="D15">
        <v>31.76</v>
      </c>
      <c r="E15" s="27">
        <f>STDEV(B15:D15)</f>
        <v>1.6670932787339603</v>
      </c>
      <c r="F15">
        <v>36</v>
      </c>
      <c r="G15">
        <v>33</v>
      </c>
      <c r="H15">
        <v>35.04</v>
      </c>
      <c r="I15" s="27">
        <f>STDEV(F15:H15)</f>
        <v>1.53205744017657</v>
      </c>
      <c r="L15">
        <v>27</v>
      </c>
      <c r="M15">
        <v>24</v>
      </c>
      <c r="N15">
        <v>26.35</v>
      </c>
      <c r="O15" s="27">
        <f>STDEV(L15:N15)</f>
        <v>1.5782374134881056</v>
      </c>
      <c r="P15">
        <v>31.5</v>
      </c>
      <c r="Q15">
        <v>28.46</v>
      </c>
      <c r="R15">
        <v>30.82</v>
      </c>
    </row>
    <row r="16" spans="2:18" ht="14.25">
      <c r="B16">
        <v>41</v>
      </c>
      <c r="C16">
        <v>38</v>
      </c>
      <c r="D16">
        <v>41.67</v>
      </c>
      <c r="E16" s="27">
        <f>STDEV(B16:D16)</f>
        <v>1.9543882248246018</v>
      </c>
      <c r="F16">
        <v>42</v>
      </c>
      <c r="G16">
        <v>40</v>
      </c>
      <c r="H16">
        <v>41.15</v>
      </c>
      <c r="I16" s="27">
        <f>STDEV(F16:H16)</f>
        <v>1.0037429949943182</v>
      </c>
      <c r="L16">
        <v>51</v>
      </c>
      <c r="M16">
        <v>53</v>
      </c>
      <c r="N16">
        <v>53.01</v>
      </c>
      <c r="O16" s="27">
        <f>STDEV(L16:N16)</f>
        <v>1.157598087996408</v>
      </c>
      <c r="P16">
        <v>52</v>
      </c>
      <c r="Q16">
        <v>51</v>
      </c>
      <c r="R16">
        <v>54</v>
      </c>
    </row>
    <row r="17" spans="2:18" ht="14.25">
      <c r="B17">
        <v>8001</v>
      </c>
      <c r="C17">
        <v>7899</v>
      </c>
      <c r="D17">
        <v>8073.81</v>
      </c>
      <c r="E17" s="27">
        <f>STDEV(B17:D17)</f>
        <v>87.81024256881136</v>
      </c>
      <c r="F17">
        <v>8450</v>
      </c>
      <c r="G17">
        <v>8529</v>
      </c>
      <c r="H17">
        <v>8443.61</v>
      </c>
      <c r="I17" s="27">
        <f>STDEV(F17:H17)</f>
        <v>47.562737866269295</v>
      </c>
      <c r="L17">
        <v>8124.5</v>
      </c>
      <c r="M17">
        <v>7996.45</v>
      </c>
      <c r="N17">
        <v>8112.42</v>
      </c>
      <c r="O17" s="27">
        <f>STDEV(L17:N17)</f>
        <v>70.70097806948186</v>
      </c>
      <c r="P17">
        <v>8645.23</v>
      </c>
      <c r="Q17">
        <v>8801.2</v>
      </c>
      <c r="R17">
        <v>8745.32</v>
      </c>
    </row>
    <row r="20" spans="2:7" ht="27">
      <c r="B20" s="41" t="s">
        <v>281</v>
      </c>
      <c r="C20" s="41" t="s">
        <v>282</v>
      </c>
      <c r="D20" s="41" t="s">
        <v>283</v>
      </c>
      <c r="E20" s="41" t="s">
        <v>284</v>
      </c>
      <c r="F20" s="41" t="s">
        <v>285</v>
      </c>
      <c r="G20" s="41" t="s">
        <v>286</v>
      </c>
    </row>
    <row r="21" spans="2:7" ht="15">
      <c r="B21" s="56" t="s">
        <v>287</v>
      </c>
      <c r="C21" s="42" t="s">
        <v>288</v>
      </c>
      <c r="D21" s="42" t="s">
        <v>289</v>
      </c>
      <c r="E21" s="42" t="s">
        <v>290</v>
      </c>
      <c r="F21" s="42" t="s">
        <v>291</v>
      </c>
      <c r="G21" s="42" t="s">
        <v>292</v>
      </c>
    </row>
    <row r="22" spans="2:7" ht="15">
      <c r="B22" s="56"/>
      <c r="C22" s="43" t="s">
        <v>293</v>
      </c>
      <c r="D22" s="43" t="s">
        <v>294</v>
      </c>
      <c r="E22" s="43" t="s">
        <v>295</v>
      </c>
      <c r="F22" s="43" t="s">
        <v>296</v>
      </c>
      <c r="G22" s="43" t="s">
        <v>297</v>
      </c>
    </row>
    <row r="23" spans="2:10" ht="15.75">
      <c r="B23" s="57"/>
      <c r="C23" s="44" t="s">
        <v>298</v>
      </c>
      <c r="D23" s="44" t="s">
        <v>299</v>
      </c>
      <c r="E23" s="44" t="s">
        <v>300</v>
      </c>
      <c r="F23" s="44" t="s">
        <v>301</v>
      </c>
      <c r="G23" s="44" t="s">
        <v>302</v>
      </c>
      <c r="J23" s="18"/>
    </row>
    <row r="24" spans="2:18" ht="15.75">
      <c r="B24" s="58" t="s">
        <v>303</v>
      </c>
      <c r="C24" s="42" t="s">
        <v>288</v>
      </c>
      <c r="D24" s="42" t="s">
        <v>304</v>
      </c>
      <c r="E24" s="42" t="s">
        <v>305</v>
      </c>
      <c r="F24" s="42" t="s">
        <v>306</v>
      </c>
      <c r="G24" s="42" t="s">
        <v>307</v>
      </c>
      <c r="K24" s="19"/>
      <c r="L24" s="19"/>
      <c r="M24" s="19"/>
      <c r="N24" s="19"/>
      <c r="O24" s="19"/>
      <c r="P24" s="19"/>
      <c r="Q24" s="19"/>
      <c r="R24" s="19"/>
    </row>
    <row r="25" spans="2:18" ht="15.75">
      <c r="B25" s="56"/>
      <c r="C25" s="43" t="s">
        <v>293</v>
      </c>
      <c r="D25" s="43" t="s">
        <v>308</v>
      </c>
      <c r="E25" s="43" t="s">
        <v>309</v>
      </c>
      <c r="F25" s="43" t="s">
        <v>310</v>
      </c>
      <c r="G25" s="43" t="s">
        <v>311</v>
      </c>
      <c r="J25" s="20"/>
      <c r="K25" s="19"/>
      <c r="L25" s="19"/>
      <c r="M25" s="19"/>
      <c r="N25" s="19"/>
      <c r="O25" s="19"/>
      <c r="P25" s="19"/>
      <c r="Q25" s="19"/>
      <c r="R25" s="21"/>
    </row>
    <row r="26" spans="2:18" ht="15.75">
      <c r="B26" s="57"/>
      <c r="C26" s="44" t="s">
        <v>298</v>
      </c>
      <c r="D26" s="44" t="s">
        <v>312</v>
      </c>
      <c r="E26" s="44" t="s">
        <v>313</v>
      </c>
      <c r="F26" s="44" t="s">
        <v>314</v>
      </c>
      <c r="G26" s="44" t="s">
        <v>315</v>
      </c>
      <c r="J26" s="20"/>
      <c r="K26" s="19"/>
      <c r="L26" s="19"/>
      <c r="M26" s="19"/>
      <c r="N26" s="19"/>
      <c r="O26" s="19"/>
      <c r="P26" s="19"/>
      <c r="Q26" s="19"/>
      <c r="R26" s="21"/>
    </row>
  </sheetData>
  <mergeCells count="2">
    <mergeCell ref="B21:B23"/>
    <mergeCell ref="B24:B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3">
      <selection activeCell="K44" sqref="K44"/>
    </sheetView>
  </sheetViews>
  <sheetFormatPr defaultColWidth="9.00390625" defaultRowHeight="14.25"/>
  <sheetData>
    <row r="1" spans="1:3" ht="14.25">
      <c r="A1" s="53" t="s">
        <v>229</v>
      </c>
      <c r="B1" s="53"/>
      <c r="C1" s="53"/>
    </row>
    <row r="2" spans="1:28" ht="14.25">
      <c r="A2" s="22" t="s">
        <v>234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</row>
    <row r="3" spans="1:22" ht="14.25">
      <c r="A3" s="25" t="s">
        <v>230</v>
      </c>
      <c r="B3">
        <v>0</v>
      </c>
      <c r="C3">
        <v>0.0667</v>
      </c>
      <c r="D3">
        <v>0.233</v>
      </c>
      <c r="E3">
        <v>0.367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0.8667</v>
      </c>
      <c r="U3">
        <v>0.7</v>
      </c>
      <c r="V3">
        <v>0.4</v>
      </c>
    </row>
    <row r="4" spans="1:22" ht="14.25">
      <c r="A4" s="25" t="s">
        <v>231</v>
      </c>
      <c r="B4">
        <v>0</v>
      </c>
      <c r="C4">
        <v>0</v>
      </c>
      <c r="D4">
        <v>0</v>
      </c>
      <c r="E4">
        <v>0</v>
      </c>
      <c r="F4">
        <v>0.9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0.767</v>
      </c>
      <c r="R4">
        <v>0.367</v>
      </c>
      <c r="S4">
        <v>0.167</v>
      </c>
      <c r="T4">
        <v>0</v>
      </c>
      <c r="U4">
        <v>0</v>
      </c>
      <c r="V4">
        <v>0</v>
      </c>
    </row>
    <row r="5" spans="1:22" ht="14.25">
      <c r="A5" s="25" t="s">
        <v>232</v>
      </c>
      <c r="B5">
        <v>0</v>
      </c>
      <c r="C5">
        <v>0</v>
      </c>
      <c r="D5">
        <v>0</v>
      </c>
      <c r="E5">
        <v>0</v>
      </c>
      <c r="F5">
        <v>0</v>
      </c>
      <c r="G5">
        <v>0.5</v>
      </c>
      <c r="H5">
        <v>0.8</v>
      </c>
      <c r="I5">
        <v>0.98</v>
      </c>
      <c r="J5">
        <v>1</v>
      </c>
      <c r="K5">
        <v>0.967</v>
      </c>
      <c r="L5">
        <v>0.933</v>
      </c>
      <c r="M5">
        <v>0.767</v>
      </c>
      <c r="N5">
        <v>0.433</v>
      </c>
      <c r="O5">
        <v>0.4</v>
      </c>
      <c r="P5">
        <v>0.1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4.25">
      <c r="A6" s="25" t="s">
        <v>233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8" ht="14.25">
      <c r="A7" s="22" t="s">
        <v>235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  <c r="Z7" s="25">
        <v>25</v>
      </c>
      <c r="AA7" s="25">
        <v>26</v>
      </c>
      <c r="AB7" s="25">
        <v>27</v>
      </c>
    </row>
    <row r="8" spans="1:25" ht="14.25">
      <c r="A8" s="25" t="s">
        <v>230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0.8</v>
      </c>
      <c r="X8">
        <v>0.1</v>
      </c>
      <c r="Y8">
        <v>0</v>
      </c>
    </row>
    <row r="9" spans="1:25" ht="14.25">
      <c r="A9" s="25" t="s">
        <v>231</v>
      </c>
      <c r="B9">
        <v>0</v>
      </c>
      <c r="C9">
        <v>0</v>
      </c>
      <c r="D9">
        <v>0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0.9</v>
      </c>
      <c r="S9">
        <v>0.7</v>
      </c>
      <c r="T9">
        <v>0.6</v>
      </c>
      <c r="U9">
        <v>0.2</v>
      </c>
      <c r="V9">
        <v>0.1</v>
      </c>
      <c r="W9">
        <v>0</v>
      </c>
      <c r="X9">
        <v>0</v>
      </c>
      <c r="Y9">
        <v>0</v>
      </c>
    </row>
    <row r="10" spans="1:25" ht="14.25">
      <c r="A10" s="25" t="s">
        <v>232</v>
      </c>
      <c r="B10">
        <v>0</v>
      </c>
      <c r="C10">
        <v>0</v>
      </c>
      <c r="D10">
        <v>0</v>
      </c>
      <c r="E10">
        <v>0</v>
      </c>
      <c r="F10">
        <v>0.7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0.9</v>
      </c>
      <c r="P10">
        <v>0.6</v>
      </c>
      <c r="Q10">
        <v>0.3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4.25">
      <c r="A11" s="25" t="s">
        <v>233</v>
      </c>
      <c r="B11">
        <v>0</v>
      </c>
      <c r="C11">
        <v>0</v>
      </c>
      <c r="D11">
        <v>0</v>
      </c>
      <c r="E11">
        <v>0</v>
      </c>
      <c r="F11">
        <v>0</v>
      </c>
      <c r="G11">
        <v>0.4</v>
      </c>
      <c r="H11">
        <v>0.5</v>
      </c>
      <c r="I11">
        <v>0.6</v>
      </c>
      <c r="J11">
        <v>0.8</v>
      </c>
      <c r="K11">
        <v>0.7</v>
      </c>
      <c r="L11">
        <v>0.6</v>
      </c>
      <c r="M11">
        <v>0.48</v>
      </c>
      <c r="N11">
        <v>0.2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8" ht="14.25">
      <c r="A12" s="22" t="s">
        <v>236</v>
      </c>
      <c r="B12" s="25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25">
        <v>11</v>
      </c>
      <c r="M12" s="25">
        <v>12</v>
      </c>
      <c r="N12" s="25">
        <v>13</v>
      </c>
      <c r="O12" s="25">
        <v>14</v>
      </c>
      <c r="P12" s="25">
        <v>15</v>
      </c>
      <c r="Q12" s="25">
        <v>16</v>
      </c>
      <c r="R12" s="25">
        <v>17</v>
      </c>
      <c r="S12" s="25">
        <v>18</v>
      </c>
      <c r="T12" s="25">
        <v>19</v>
      </c>
      <c r="U12" s="25">
        <v>20</v>
      </c>
      <c r="V12" s="25">
        <v>21</v>
      </c>
      <c r="W12" s="25">
        <v>22</v>
      </c>
      <c r="X12" s="25">
        <v>23</v>
      </c>
      <c r="Y12" s="25">
        <v>24</v>
      </c>
      <c r="Z12" s="25">
        <v>25</v>
      </c>
      <c r="AA12" s="25">
        <v>26</v>
      </c>
      <c r="AB12" s="25">
        <v>27</v>
      </c>
    </row>
    <row r="13" spans="1:24" ht="14.25">
      <c r="A13" s="25" t="s">
        <v>230</v>
      </c>
      <c r="B13">
        <v>0</v>
      </c>
      <c r="C13">
        <v>0.2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0.8</v>
      </c>
      <c r="X13">
        <v>0.2</v>
      </c>
    </row>
    <row r="14" spans="1:24" ht="14.25">
      <c r="A14" s="25" t="s">
        <v>231</v>
      </c>
      <c r="B14">
        <v>0</v>
      </c>
      <c r="C14">
        <v>0</v>
      </c>
      <c r="D14">
        <v>0.3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0.8</v>
      </c>
      <c r="T14">
        <v>0.65</v>
      </c>
      <c r="U14">
        <v>0.3</v>
      </c>
      <c r="V14">
        <v>0.1</v>
      </c>
      <c r="W14">
        <v>0</v>
      </c>
      <c r="X14">
        <v>0</v>
      </c>
    </row>
    <row r="15" spans="1:24" ht="14.25">
      <c r="A15" s="25" t="s">
        <v>232</v>
      </c>
      <c r="B15">
        <v>0</v>
      </c>
      <c r="C15">
        <v>0</v>
      </c>
      <c r="D15">
        <v>0</v>
      </c>
      <c r="E15">
        <v>0.1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0.7</v>
      </c>
      <c r="Q15">
        <v>0.5</v>
      </c>
      <c r="R15">
        <v>0.3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4.25">
      <c r="A16" s="25" t="s">
        <v>233</v>
      </c>
      <c r="B16">
        <v>0</v>
      </c>
      <c r="C16">
        <v>0</v>
      </c>
      <c r="D16">
        <v>0</v>
      </c>
      <c r="E16">
        <v>0</v>
      </c>
      <c r="F16">
        <v>0.3</v>
      </c>
      <c r="G16">
        <v>0.5</v>
      </c>
      <c r="H16">
        <v>0.58</v>
      </c>
      <c r="I16">
        <v>0.7</v>
      </c>
      <c r="J16">
        <v>1</v>
      </c>
      <c r="K16">
        <v>0.9</v>
      </c>
      <c r="L16">
        <v>0.75</v>
      </c>
      <c r="M16">
        <v>0.5</v>
      </c>
      <c r="N16">
        <v>0.3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8" ht="14.25">
      <c r="A17" s="22" t="s">
        <v>237</v>
      </c>
      <c r="B17" s="25">
        <v>1</v>
      </c>
      <c r="C17" s="25">
        <v>2</v>
      </c>
      <c r="D17" s="25">
        <v>3</v>
      </c>
      <c r="E17" s="25">
        <v>4</v>
      </c>
      <c r="F17" s="25">
        <v>5</v>
      </c>
      <c r="G17" s="25">
        <v>6</v>
      </c>
      <c r="H17" s="25">
        <v>7</v>
      </c>
      <c r="I17" s="25">
        <v>8</v>
      </c>
      <c r="J17" s="25">
        <v>9</v>
      </c>
      <c r="K17" s="25">
        <v>10</v>
      </c>
      <c r="L17" s="25">
        <v>11</v>
      </c>
      <c r="M17" s="25">
        <v>12</v>
      </c>
      <c r="N17" s="25">
        <v>13</v>
      </c>
      <c r="O17" s="25">
        <v>14</v>
      </c>
      <c r="P17" s="25">
        <v>15</v>
      </c>
      <c r="Q17" s="25">
        <v>16</v>
      </c>
      <c r="R17" s="25">
        <v>17</v>
      </c>
      <c r="S17" s="25">
        <v>18</v>
      </c>
      <c r="T17" s="25">
        <v>19</v>
      </c>
      <c r="U17" s="25">
        <v>20</v>
      </c>
      <c r="V17" s="25">
        <v>21</v>
      </c>
      <c r="W17" s="25">
        <v>22</v>
      </c>
      <c r="X17" s="25">
        <v>23</v>
      </c>
      <c r="Y17" s="25">
        <v>24</v>
      </c>
      <c r="Z17" s="25">
        <v>25</v>
      </c>
      <c r="AA17" s="25">
        <v>26</v>
      </c>
      <c r="AB17" s="25">
        <v>27</v>
      </c>
    </row>
    <row r="18" spans="1:23" ht="14.25">
      <c r="A18" s="25" t="s">
        <v>230</v>
      </c>
      <c r="B18">
        <v>0</v>
      </c>
      <c r="C18">
        <v>0</v>
      </c>
      <c r="D18">
        <v>0.7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0.8</v>
      </c>
      <c r="V18">
        <v>0.5</v>
      </c>
      <c r="W18">
        <v>0.4</v>
      </c>
    </row>
    <row r="19" spans="1:23" ht="14.25">
      <c r="A19" s="25" t="s">
        <v>231</v>
      </c>
      <c r="B19">
        <v>0</v>
      </c>
      <c r="C19">
        <v>0</v>
      </c>
      <c r="D19">
        <v>0</v>
      </c>
      <c r="E19">
        <v>0.6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0.8</v>
      </c>
      <c r="S19">
        <v>0.5</v>
      </c>
      <c r="T19">
        <v>0.4</v>
      </c>
      <c r="U19">
        <v>0.1</v>
      </c>
      <c r="V19">
        <v>0</v>
      </c>
      <c r="W19">
        <v>0</v>
      </c>
    </row>
    <row r="20" spans="1:23" ht="14.25">
      <c r="A20" s="25" t="s">
        <v>232</v>
      </c>
      <c r="B20">
        <v>0</v>
      </c>
      <c r="C20">
        <v>0</v>
      </c>
      <c r="D20">
        <v>0</v>
      </c>
      <c r="E20">
        <v>0</v>
      </c>
      <c r="F20">
        <v>0.8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0.9</v>
      </c>
      <c r="O20">
        <v>0.7</v>
      </c>
      <c r="P20">
        <v>0.5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4.25">
      <c r="A21" s="25" t="s">
        <v>233</v>
      </c>
      <c r="B21">
        <v>0</v>
      </c>
      <c r="C21">
        <v>0</v>
      </c>
      <c r="D21">
        <v>0</v>
      </c>
      <c r="E21">
        <v>0</v>
      </c>
      <c r="F21">
        <v>0</v>
      </c>
      <c r="G21">
        <v>0.3</v>
      </c>
      <c r="H21">
        <v>0.4</v>
      </c>
      <c r="I21">
        <v>0.55</v>
      </c>
      <c r="J21">
        <v>0.6</v>
      </c>
      <c r="K21">
        <v>0.5</v>
      </c>
      <c r="L21">
        <v>0.47</v>
      </c>
      <c r="M21">
        <v>0.4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2016-01-13T13:30:31Z</dcterms:modified>
  <cp:category/>
  <cp:version/>
  <cp:contentType/>
  <cp:contentStatus/>
</cp:coreProperties>
</file>