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\\fs-home-j\home-004\ossc02\My Documents\papers\COMPLETED\Flounder synthesis PLoS ONE\Flounder PLoS\Revised PLoS\"/>
    </mc:Choice>
  </mc:AlternateContent>
  <bookViews>
    <workbookView xWindow="0" yWindow="0" windowWidth="19200" windowHeight="10995" tabRatio="606"/>
  </bookViews>
  <sheets>
    <sheet name="Raw excretion data" sheetId="6" r:id="rId1"/>
    <sheet name="Excretion data for Figure 1" sheetId="4" r:id="rId2"/>
    <sheet name="Synthesis data for Figure 2" sheetId="2" r:id="rId3"/>
    <sheet name="Data for Figure 3" sheetId="3" r:id="rId4"/>
    <sheet name="Data for Figure 4" sheetId="7" r:id="rId5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5" i="7" l="1"/>
  <c r="M55" i="7"/>
  <c r="M53" i="7"/>
  <c r="M49" i="7"/>
  <c r="M42" i="7"/>
  <c r="M40" i="7"/>
  <c r="M35" i="7"/>
  <c r="M23" i="7"/>
  <c r="O12" i="7"/>
  <c r="O11" i="7"/>
  <c r="O10" i="7"/>
  <c r="O9" i="7"/>
  <c r="O8" i="7"/>
  <c r="O7" i="7"/>
  <c r="O6" i="7"/>
  <c r="H53" i="7"/>
  <c r="H51" i="7"/>
  <c r="H49" i="7"/>
  <c r="H39" i="7"/>
  <c r="H34" i="7"/>
  <c r="H28" i="7"/>
  <c r="J11" i="7"/>
  <c r="J10" i="7"/>
  <c r="J9" i="7"/>
  <c r="J8" i="7"/>
  <c r="J7" i="7"/>
  <c r="J6" i="7"/>
  <c r="C74" i="7"/>
  <c r="C65" i="7"/>
  <c r="C46" i="7"/>
  <c r="C33" i="7"/>
  <c r="C25" i="7"/>
  <c r="S30" i="7"/>
  <c r="R30" i="7"/>
  <c r="Q30" i="7"/>
  <c r="V11" i="7"/>
  <c r="V12" i="7"/>
  <c r="C55" i="6"/>
  <c r="D55" i="6"/>
  <c r="E55" i="6"/>
  <c r="F55" i="6"/>
  <c r="G55" i="6"/>
  <c r="H55" i="6"/>
  <c r="I55" i="6"/>
  <c r="C54" i="6"/>
  <c r="D54" i="6"/>
  <c r="E54" i="6"/>
  <c r="F54" i="6"/>
  <c r="G54" i="6"/>
  <c r="H54" i="6"/>
  <c r="I54" i="6"/>
  <c r="B55" i="6"/>
  <c r="B54" i="6"/>
  <c r="C28" i="6"/>
  <c r="D28" i="6"/>
  <c r="E28" i="6"/>
  <c r="F28" i="6"/>
  <c r="G28" i="6"/>
  <c r="H28" i="6"/>
  <c r="I28" i="6"/>
  <c r="B28" i="6"/>
  <c r="C27" i="6"/>
  <c r="D27" i="6"/>
  <c r="E27" i="6"/>
  <c r="F27" i="6"/>
  <c r="G27" i="6"/>
  <c r="H27" i="6"/>
  <c r="I27" i="6"/>
  <c r="B27" i="6"/>
  <c r="B23" i="2"/>
  <c r="B22" i="2"/>
  <c r="N3" i="2"/>
  <c r="N4" i="2"/>
  <c r="N5" i="2"/>
  <c r="N6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3" i="2"/>
  <c r="M3" i="2"/>
  <c r="M4" i="2"/>
  <c r="M5" i="2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3" i="2"/>
  <c r="L23" i="2"/>
  <c r="K23" i="2"/>
  <c r="J23" i="2"/>
  <c r="I23" i="2"/>
  <c r="H23" i="2"/>
  <c r="G23" i="2"/>
  <c r="F23" i="2"/>
  <c r="E23" i="2"/>
  <c r="D23" i="2"/>
  <c r="C23" i="2"/>
  <c r="N22" i="2"/>
  <c r="M22" i="2"/>
  <c r="L22" i="2"/>
  <c r="K22" i="2"/>
  <c r="J22" i="2"/>
  <c r="I22" i="2"/>
  <c r="H22" i="2"/>
  <c r="G22" i="2"/>
  <c r="F22" i="2"/>
  <c r="E22" i="2"/>
  <c r="D22" i="2"/>
  <c r="C22" i="2"/>
</calcChain>
</file>

<file path=xl/sharedStrings.xml><?xml version="1.0" encoding="utf-8"?>
<sst xmlns="http://schemas.openxmlformats.org/spreadsheetml/2006/main" count="192" uniqueCount="116">
  <si>
    <t>Mass d14</t>
  </si>
  <si>
    <t>Ar d 14</t>
  </si>
  <si>
    <t>Ar d42</t>
  </si>
  <si>
    <t>As d14</t>
  </si>
  <si>
    <t>As d42</t>
  </si>
  <si>
    <t>Ar</t>
  </si>
  <si>
    <t>As</t>
  </si>
  <si>
    <t>Species</t>
  </si>
  <si>
    <t>ToC</t>
  </si>
  <si>
    <t>mass-corrected 12g</t>
  </si>
  <si>
    <t>Flounder</t>
  </si>
  <si>
    <t>This study</t>
  </si>
  <si>
    <t xml:space="preserve">Flounder </t>
  </si>
  <si>
    <t>Greenback</t>
  </si>
  <si>
    <t>Carter &amp; Bransden (2001)</t>
  </si>
  <si>
    <t>trout</t>
  </si>
  <si>
    <t>McCarthy (1993)</t>
  </si>
  <si>
    <t>Carter et al. (1994)</t>
  </si>
  <si>
    <t>Carter et al. (1998)</t>
  </si>
  <si>
    <t>Salmon</t>
  </si>
  <si>
    <t xml:space="preserve">Carter et al. (1993) </t>
  </si>
  <si>
    <t>Dobly et al (2003)</t>
  </si>
  <si>
    <t>Figure 3</t>
  </si>
  <si>
    <t>Fish</t>
  </si>
  <si>
    <t>wt(g)</t>
  </si>
  <si>
    <t>Mass d1</t>
  </si>
  <si>
    <t>using mass-corrected data</t>
  </si>
  <si>
    <t>on the same plane of nutrition</t>
  </si>
  <si>
    <r>
      <t xml:space="preserve">Consistency in rates of protein synthesis in </t>
    </r>
    <r>
      <rPr>
        <i/>
        <sz val="11"/>
        <color theme="1"/>
        <rFont val="Calibri"/>
        <scheme val="minor"/>
      </rPr>
      <t>P. flesus</t>
    </r>
    <r>
      <rPr>
        <sz val="11"/>
        <color theme="1"/>
        <rFont val="Calibri"/>
        <family val="2"/>
        <scheme val="minor"/>
      </rPr>
      <t xml:space="preserve"> maintained</t>
    </r>
  </si>
  <si>
    <t xml:space="preserve"> </t>
  </si>
  <si>
    <t>Mean</t>
  </si>
  <si>
    <t>SD</t>
  </si>
  <si>
    <t>Reference</t>
  </si>
  <si>
    <t>T (hours)</t>
  </si>
  <si>
    <t>ug/g/h</t>
  </si>
  <si>
    <t>Cumulative 15N excretion (% dose)</t>
  </si>
  <si>
    <t>mean</t>
  </si>
  <si>
    <t>ugN.g-1.h-1 excreted</t>
  </si>
  <si>
    <t>SS</t>
  </si>
  <si>
    <t>Degr. of</t>
  </si>
  <si>
    <t>MS</t>
  </si>
  <si>
    <t>F</t>
  </si>
  <si>
    <t>p</t>
  </si>
  <si>
    <t>Intercept</t>
  </si>
  <si>
    <t>Error</t>
  </si>
  <si>
    <t>TIME</t>
  </si>
  <si>
    <t>{1}</t>
  </si>
  <si>
    <t>{2}</t>
  </si>
  <si>
    <t>{3}</t>
  </si>
  <si>
    <t>{4}</t>
  </si>
  <si>
    <t>{5}</t>
  </si>
  <si>
    <t>{6}</t>
  </si>
  <si>
    <t>{7}</t>
  </si>
  <si>
    <t>1</t>
  </si>
  <si>
    <t>2</t>
  </si>
  <si>
    <t>3</t>
  </si>
  <si>
    <t>7</t>
  </si>
  <si>
    <t>t7</t>
  </si>
  <si>
    <t>6</t>
  </si>
  <si>
    <t>t6</t>
  </si>
  <si>
    <t>5</t>
  </si>
  <si>
    <t>t5</t>
  </si>
  <si>
    <t>4</t>
  </si>
  <si>
    <t>t3</t>
  </si>
  <si>
    <t>t4</t>
  </si>
  <si>
    <t>t2</t>
  </si>
  <si>
    <t>t1</t>
  </si>
  <si>
    <t>sd</t>
  </si>
  <si>
    <t>cumulative excretion</t>
  </si>
  <si>
    <t>% e*</t>
  </si>
  <si>
    <t>Repeated-measured ANOVA on cumulative rate of isotope excretion</t>
  </si>
  <si>
    <t>Ammonia-Nitrogen excretion over 72 hours after feeding a 4% Body mass meal containing 15N-labelled protein</t>
  </si>
  <si>
    <t>Repeated-measured ANOVA on ammonia-nitrogen excretion rate</t>
  </si>
  <si>
    <t>Time (hours)</t>
  </si>
  <si>
    <t>Posthoc-Tukey pairwise comparisons</t>
  </si>
  <si>
    <t>Data used in Figure 1b</t>
  </si>
  <si>
    <t>Data used in Figure 2</t>
  </si>
  <si>
    <t>Data used in Figure 3</t>
  </si>
  <si>
    <t>Body mass (g)</t>
  </si>
  <si>
    <t>mg Protein/d</t>
  </si>
  <si>
    <t>As/Ar1</t>
  </si>
  <si>
    <t>As/Ar2</t>
  </si>
  <si>
    <t>RMR</t>
  </si>
  <si>
    <t>MMR</t>
  </si>
  <si>
    <t>Burst locomotor performance</t>
  </si>
  <si>
    <t>Burst</t>
  </si>
  <si>
    <t>Synthesis</t>
  </si>
  <si>
    <t>Average</t>
  </si>
  <si>
    <t>r</t>
  </si>
  <si>
    <t>Time (d)</t>
  </si>
  <si>
    <t>Repeatability of metabolic rate</t>
  </si>
  <si>
    <t>Data taken from Table S1 of White et al (2013). J. Exp. Biol. 216:1763-1765</t>
  </si>
  <si>
    <t>Data taken from Table S2 of Laming et al (2013). J. Exp. Biol. 216:3264-3272</t>
  </si>
  <si>
    <t>Routine Metabolic Rate</t>
  </si>
  <si>
    <t>Maximum Metabolic Rate</t>
  </si>
  <si>
    <t>&lt; 1 day</t>
  </si>
  <si>
    <t>1-2 days</t>
  </si>
  <si>
    <t>1-2 weeks</t>
  </si>
  <si>
    <t>I month</t>
  </si>
  <si>
    <t>3 months</t>
  </si>
  <si>
    <t>1 year</t>
  </si>
  <si>
    <t xml:space="preserve">&gt; 1 year </t>
  </si>
  <si>
    <t>&gt; 1 year</t>
  </si>
  <si>
    <t>Data used in Figure 4</t>
  </si>
  <si>
    <t>mass corrected rate = Observed rate*(12/observed mass)^b</t>
  </si>
  <si>
    <t>Mass corrected to 12 g using the following equation:</t>
  </si>
  <si>
    <t>where b = 0.74 for protein synthesis and b = 0.75 for protein cinsumption</t>
  </si>
  <si>
    <t>Ar and As mass-corrected to a 12g fish (original data provided in source references)</t>
  </si>
  <si>
    <t>Mass d42</t>
  </si>
  <si>
    <t>Fig 2</t>
  </si>
  <si>
    <t>Fig 1</t>
  </si>
  <si>
    <r>
      <t>Validation of stochastic end-point model to measure rates of protein synthesis in</t>
    </r>
    <r>
      <rPr>
        <i/>
        <sz val="11"/>
        <color theme="1"/>
        <rFont val="Calibri"/>
        <family val="2"/>
        <scheme val="minor"/>
      </rPr>
      <t xml:space="preserve"> P. flesus</t>
    </r>
    <r>
      <rPr>
        <sz val="11"/>
        <color theme="1"/>
        <rFont val="Calibri"/>
        <family val="2"/>
        <scheme val="minor"/>
      </rPr>
      <t xml:space="preserve"> on d14</t>
    </r>
  </si>
  <si>
    <t>Fig 3</t>
  </si>
  <si>
    <r>
      <t>Effect of protein cinsumption on protein synthesis infishes at 14-16</t>
    </r>
    <r>
      <rPr>
        <sz val="11"/>
        <color theme="1"/>
        <rFont val="Calibri"/>
        <family val="2"/>
      </rPr>
      <t>⁰</t>
    </r>
    <r>
      <rPr>
        <sz val="11"/>
        <color theme="1"/>
        <rFont val="Calibri"/>
        <family val="2"/>
        <scheme val="minor"/>
      </rPr>
      <t>C</t>
    </r>
  </si>
  <si>
    <t>Fig 4.</t>
  </si>
  <si>
    <t>Temporal changes in repeatability of physiological performance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</si>
</sst>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_)"/>
    <numFmt numFmtId="165" formatCode="0.000"/>
    <numFmt numFmtId="166" formatCode="0.0000"/>
    <numFmt numFmtId="167" formatCode="0.000000"/>
  </numFmts>
  <fonts count="16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9"/>
      <color theme="1"/>
      <name val="Calibri"/>
      <scheme val="minor"/>
    </font>
    <font>
      <i/>
      <sz val="11"/>
      <color theme="1"/>
      <name val="Calibri"/>
      <scheme val="minor"/>
    </font>
    <font>
      <sz val="10"/>
      <name val="Arial"/>
    </font>
    <font>
      <sz val="10"/>
      <color indexed="8"/>
      <name val="Arial"/>
      <family val="2"/>
    </font>
    <font>
      <b/>
      <sz val="10"/>
      <name val="Arial"/>
    </font>
    <font>
      <sz val="12"/>
      <color rgb="FF000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rgb="FF000000"/>
      </patternFill>
    </fill>
  </fills>
  <borders count="1">
    <border>
      <left/>
      <right/>
      <top/>
      <bottom/>
      <diagonal/>
    </border>
  </borders>
  <cellStyleXfs count="77">
    <xf numFmtId="0" fontId="0" fillId="0" borderId="0"/>
    <xf numFmtId="0" fontId="3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54">
    <xf numFmtId="0" fontId="0" fillId="0" borderId="0" xfId="0"/>
    <xf numFmtId="0" fontId="4" fillId="2" borderId="0" xfId="1" applyFont="1" applyFill="1" applyAlignment="1">
      <alignment horizontal="center"/>
    </xf>
    <xf numFmtId="0" fontId="4" fillId="0" borderId="0" xfId="1" applyFont="1" applyFill="1" applyAlignment="1">
      <alignment horizontal="center"/>
    </xf>
    <xf numFmtId="0" fontId="3" fillId="0" borderId="0" xfId="1"/>
    <xf numFmtId="0" fontId="4" fillId="0" borderId="0" xfId="1" applyFont="1" applyAlignment="1">
      <alignment horizontal="center"/>
    </xf>
    <xf numFmtId="0" fontId="3" fillId="0" borderId="0" xfId="1" applyAlignment="1">
      <alignment horizontal="center"/>
    </xf>
    <xf numFmtId="2" fontId="3" fillId="0" borderId="0" xfId="1" applyNumberFormat="1" applyAlignment="1">
      <alignment horizontal="center"/>
    </xf>
    <xf numFmtId="0" fontId="3" fillId="2" borderId="0" xfId="1" applyFill="1" applyAlignment="1">
      <alignment horizontal="center"/>
    </xf>
    <xf numFmtId="0" fontId="3" fillId="2" borderId="0" xfId="1" applyFill="1"/>
    <xf numFmtId="2" fontId="3" fillId="2" borderId="0" xfId="1" applyNumberFormat="1" applyFill="1" applyAlignment="1">
      <alignment horizontal="center"/>
    </xf>
    <xf numFmtId="2" fontId="3" fillId="0" borderId="0" xfId="1" applyNumberFormat="1" applyFill="1" applyAlignment="1">
      <alignment horizontal="center"/>
    </xf>
    <xf numFmtId="0" fontId="3" fillId="0" borderId="0" xfId="1" applyFill="1" applyAlignment="1">
      <alignment horizontal="center"/>
    </xf>
    <xf numFmtId="2" fontId="3" fillId="0" borderId="0" xfId="1" applyNumberFormat="1" applyFill="1"/>
    <xf numFmtId="0" fontId="3" fillId="0" borderId="0" xfId="1" applyFill="1"/>
    <xf numFmtId="0" fontId="4" fillId="0" borderId="0" xfId="1" applyFont="1"/>
    <xf numFmtId="0" fontId="7" fillId="0" borderId="0" xfId="0" applyFont="1"/>
    <xf numFmtId="0" fontId="8" fillId="2" borderId="0" xfId="1" applyFont="1" applyFill="1"/>
    <xf numFmtId="0" fontId="0" fillId="2" borderId="0" xfId="0" applyFill="1"/>
    <xf numFmtId="0" fontId="0" fillId="0" borderId="0" xfId="0" applyAlignment="1">
      <alignment horizontal="center"/>
    </xf>
    <xf numFmtId="0" fontId="4" fillId="2" borderId="0" xfId="1" applyFont="1" applyFill="1"/>
    <xf numFmtId="0" fontId="10" fillId="0" borderId="0" xfId="8"/>
    <xf numFmtId="0" fontId="10" fillId="0" borderId="0" xfId="8" applyAlignment="1" applyProtection="1">
      <alignment horizontal="left"/>
    </xf>
    <xf numFmtId="164" fontId="10" fillId="0" borderId="0" xfId="8" applyNumberFormat="1"/>
    <xf numFmtId="165" fontId="10" fillId="0" borderId="0" xfId="8" applyNumberFormat="1"/>
    <xf numFmtId="0" fontId="11" fillId="0" borderId="0" xfId="8" applyFont="1" applyAlignment="1">
      <alignment horizontal="center" vertical="top"/>
    </xf>
    <xf numFmtId="0" fontId="11" fillId="0" borderId="0" xfId="8" applyFont="1" applyAlignment="1">
      <alignment horizontal="left" vertical="center"/>
    </xf>
    <xf numFmtId="165" fontId="11" fillId="0" borderId="0" xfId="8" applyNumberFormat="1" applyFont="1" applyAlignment="1">
      <alignment horizontal="right" vertical="center"/>
    </xf>
    <xf numFmtId="1" fontId="11" fillId="0" borderId="0" xfId="8" applyNumberFormat="1" applyFont="1" applyAlignment="1">
      <alignment horizontal="right" vertical="center"/>
    </xf>
    <xf numFmtId="166" fontId="11" fillId="0" borderId="0" xfId="8" applyNumberFormat="1" applyFont="1" applyAlignment="1">
      <alignment horizontal="right" vertical="center"/>
    </xf>
    <xf numFmtId="167" fontId="11" fillId="0" borderId="0" xfId="8" applyNumberFormat="1" applyFont="1" applyAlignment="1">
      <alignment horizontal="right" vertical="center"/>
    </xf>
    <xf numFmtId="2" fontId="11" fillId="0" borderId="0" xfId="8" applyNumberFormat="1" applyFont="1" applyAlignment="1">
      <alignment horizontal="right" vertical="center"/>
    </xf>
    <xf numFmtId="0" fontId="10" fillId="2" borderId="0" xfId="8" applyFill="1"/>
    <xf numFmtId="0" fontId="12" fillId="2" borderId="0" xfId="8" applyFont="1" applyFill="1"/>
    <xf numFmtId="0" fontId="10" fillId="0" borderId="0" xfId="8" applyAlignment="1">
      <alignment horizontal="center"/>
    </xf>
    <xf numFmtId="0" fontId="12" fillId="0" borderId="0" xfId="8" applyFont="1"/>
    <xf numFmtId="166" fontId="11" fillId="2" borderId="0" xfId="8" applyNumberFormat="1" applyFont="1" applyFill="1" applyAlignment="1">
      <alignment horizontal="right" vertical="center"/>
    </xf>
    <xf numFmtId="165" fontId="11" fillId="2" borderId="0" xfId="8" applyNumberFormat="1" applyFont="1" applyFill="1" applyAlignment="1">
      <alignment horizontal="right" vertical="center"/>
    </xf>
    <xf numFmtId="0" fontId="10" fillId="3" borderId="0" xfId="8" applyFill="1"/>
    <xf numFmtId="0" fontId="3" fillId="3" borderId="0" xfId="1" applyFill="1" applyAlignment="1">
      <alignment horizontal="center"/>
    </xf>
    <xf numFmtId="0" fontId="3" fillId="3" borderId="0" xfId="1" applyFill="1"/>
    <xf numFmtId="0" fontId="8" fillId="0" borderId="0" xfId="1" applyFont="1" applyAlignment="1">
      <alignment horizontal="center"/>
    </xf>
    <xf numFmtId="0" fontId="10" fillId="0" borderId="0" xfId="8" applyFill="1"/>
    <xf numFmtId="0" fontId="13" fillId="0" borderId="0" xfId="0" applyFont="1"/>
    <xf numFmtId="0" fontId="0" fillId="0" borderId="0" xfId="0" applyAlignment="1">
      <alignment horizontal="right"/>
    </xf>
    <xf numFmtId="2" fontId="0" fillId="0" borderId="0" xfId="0" applyNumberFormat="1"/>
    <xf numFmtId="0" fontId="2" fillId="0" borderId="0" xfId="0" applyFont="1"/>
    <xf numFmtId="0" fontId="13" fillId="4" borderId="0" xfId="0" applyFont="1" applyFill="1"/>
    <xf numFmtId="2" fontId="0" fillId="2" borderId="0" xfId="0" applyNumberFormat="1" applyFill="1"/>
    <xf numFmtId="2" fontId="0" fillId="0" borderId="0" xfId="0" applyNumberFormat="1" applyAlignment="1">
      <alignment horizontal="center"/>
    </xf>
    <xf numFmtId="0" fontId="0" fillId="3" borderId="0" xfId="0" applyFill="1" applyAlignment="1">
      <alignment horizontal="left"/>
    </xf>
    <xf numFmtId="0" fontId="0" fillId="3" borderId="0" xfId="0" applyFill="1"/>
    <xf numFmtId="2" fontId="13" fillId="4" borderId="0" xfId="0" applyNumberFormat="1" applyFont="1" applyFill="1"/>
    <xf numFmtId="0" fontId="1" fillId="0" borderId="0" xfId="1" applyFont="1"/>
    <xf numFmtId="0" fontId="1" fillId="0" borderId="0" xfId="1" applyFont="1" applyFill="1"/>
  </cellXfs>
  <cellStyles count="77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Hyperlink" xfId="2" builtinId="8" hidden="1"/>
    <cellStyle name="Hyperlink" xfId="4" builtinId="8" hidden="1"/>
    <cellStyle name="Hyperlink" xfId="6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Normal" xfId="0" builtinId="0"/>
    <cellStyle name="Normal 2" xfId="1"/>
    <cellStyle name="Normal 3" xfId="8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8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'Excretion data for Figure 1'!$C$3:$C$9</c:f>
                <c:numCache>
                  <c:formatCode>General</c:formatCode>
                  <c:ptCount val="7"/>
                  <c:pt idx="0">
                    <c:v>1.8917995066905471</c:v>
                  </c:pt>
                  <c:pt idx="1">
                    <c:v>1.6926627165125983</c:v>
                  </c:pt>
                  <c:pt idx="2">
                    <c:v>0.69697876562283656</c:v>
                  </c:pt>
                  <c:pt idx="3">
                    <c:v>1.8929192093275327</c:v>
                  </c:pt>
                  <c:pt idx="4">
                    <c:v>1.1601762895878422</c:v>
                  </c:pt>
                  <c:pt idx="5">
                    <c:v>1.10216747510845</c:v>
                  </c:pt>
                  <c:pt idx="6">
                    <c:v>1.0470591013530266</c:v>
                  </c:pt>
                </c:numCache>
              </c:numRef>
            </c:plus>
            <c:minus>
              <c:numRef>
                <c:f>'Excretion data for Figure 1'!$C$3:$C$9</c:f>
                <c:numCache>
                  <c:formatCode>General</c:formatCode>
                  <c:ptCount val="7"/>
                  <c:pt idx="0">
                    <c:v>1.8917995066905471</c:v>
                  </c:pt>
                  <c:pt idx="1">
                    <c:v>1.6926627165125983</c:v>
                  </c:pt>
                  <c:pt idx="2">
                    <c:v>0.69697876562283656</c:v>
                  </c:pt>
                  <c:pt idx="3">
                    <c:v>1.8929192093275327</c:v>
                  </c:pt>
                  <c:pt idx="4">
                    <c:v>1.1601762895878422</c:v>
                  </c:pt>
                  <c:pt idx="5">
                    <c:v>1.10216747510845</c:v>
                  </c:pt>
                  <c:pt idx="6">
                    <c:v>1.0470591013530266</c:v>
                  </c:pt>
                </c:numCache>
              </c:numRef>
            </c:minus>
          </c:errBars>
          <c:xVal>
            <c:numRef>
              <c:f>'Excretion data for Figure 1'!$A$3:$A$9</c:f>
              <c:numCache>
                <c:formatCode>General</c:formatCode>
                <c:ptCount val="7"/>
                <c:pt idx="0">
                  <c:v>6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</c:numCache>
            </c:numRef>
          </c:xVal>
          <c:yVal>
            <c:numRef>
              <c:f>'Excretion data for Figure 1'!$B$3:$B$9</c:f>
              <c:numCache>
                <c:formatCode>0.00</c:formatCode>
                <c:ptCount val="7"/>
                <c:pt idx="0">
                  <c:v>7.059127068796184</c:v>
                </c:pt>
                <c:pt idx="1">
                  <c:v>6.316061061554481</c:v>
                </c:pt>
                <c:pt idx="2">
                  <c:v>2.6007310253459615</c:v>
                </c:pt>
                <c:pt idx="3">
                  <c:v>3.372120292898853</c:v>
                </c:pt>
                <c:pt idx="4">
                  <c:v>2.0667834053251033</c:v>
                </c:pt>
                <c:pt idx="5">
                  <c:v>1.9634442350588484</c:v>
                </c:pt>
                <c:pt idx="6">
                  <c:v>1.8652720233059057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4663016"/>
        <c:axId val="363670992"/>
      </c:scatterChart>
      <c:valAx>
        <c:axId val="364663016"/>
        <c:scaling>
          <c:orientation val="minMax"/>
          <c:max val="72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1200">
                    <a:latin typeface="Arial"/>
                    <a:cs typeface="Arial"/>
                  </a:defRPr>
                </a:pPr>
                <a:r>
                  <a:rPr lang="en-GB" sz="1200">
                    <a:latin typeface="Arial"/>
                    <a:cs typeface="Arial"/>
                  </a:rPr>
                  <a:t>Time after meal (hours)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1200" b="0">
                <a:latin typeface="Arial"/>
                <a:cs typeface="Arial"/>
              </a:defRPr>
            </a:pPr>
            <a:endParaRPr lang="en-US"/>
          </a:p>
        </c:txPr>
        <c:crossAx val="363670992"/>
        <c:crosses val="autoZero"/>
        <c:crossBetween val="midCat"/>
        <c:majorUnit val="12"/>
      </c:valAx>
      <c:valAx>
        <c:axId val="363670992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200">
                    <a:latin typeface="Arial"/>
                    <a:cs typeface="Arial"/>
                  </a:defRPr>
                </a:pPr>
                <a:r>
                  <a:rPr lang="en-GB" sz="1200">
                    <a:latin typeface="Arial"/>
                    <a:cs typeface="Arial"/>
                  </a:rPr>
                  <a:t>Excretion</a:t>
                </a:r>
                <a:r>
                  <a:rPr lang="en-GB" sz="1200" baseline="0">
                    <a:latin typeface="Arial"/>
                    <a:cs typeface="Arial"/>
                  </a:rPr>
                  <a:t> (μg N g</a:t>
                </a:r>
                <a:r>
                  <a:rPr lang="en-GB" sz="1200" baseline="30000">
                    <a:latin typeface="Arial"/>
                    <a:cs typeface="Arial"/>
                  </a:rPr>
                  <a:t>-1</a:t>
                </a:r>
                <a:r>
                  <a:rPr lang="en-GB" sz="1200" baseline="0">
                    <a:latin typeface="Arial"/>
                    <a:cs typeface="Arial"/>
                  </a:rPr>
                  <a:t> h</a:t>
                </a:r>
                <a:r>
                  <a:rPr lang="en-GB" sz="1200" baseline="30000">
                    <a:latin typeface="Arial"/>
                    <a:cs typeface="Arial"/>
                  </a:rPr>
                  <a:t>-1</a:t>
                </a:r>
                <a:r>
                  <a:rPr lang="en-GB" sz="1200" baseline="0">
                    <a:latin typeface="Arial"/>
                    <a:cs typeface="Arial"/>
                  </a:rPr>
                  <a:t>)</a:t>
                </a:r>
                <a:endParaRPr lang="en-GB" sz="1200">
                  <a:latin typeface="Arial"/>
                  <a:cs typeface="Arial"/>
                </a:endParaRPr>
              </a:p>
            </c:rich>
          </c:tx>
          <c:layout>
            <c:manualLayout>
              <c:xMode val="edge"/>
              <c:yMode val="edge"/>
              <c:x val="1.3020833333333299E-2"/>
              <c:y val="0.23643041769584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1200" b="0">
                <a:latin typeface="Arial"/>
                <a:cs typeface="Arial"/>
              </a:defRPr>
            </a:pPr>
            <a:endParaRPr lang="en-US"/>
          </a:p>
        </c:txPr>
        <c:crossAx val="364663016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8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'Excretion data for Figure 1'!$E$3:$E$9</c:f>
                <c:numCache>
                  <c:formatCode>General</c:formatCode>
                  <c:ptCount val="7"/>
                  <c:pt idx="0">
                    <c:v>0.30374693514588624</c:v>
                  </c:pt>
                  <c:pt idx="1">
                    <c:v>1.4686299609480649</c:v>
                  </c:pt>
                  <c:pt idx="2">
                    <c:v>3.6419498582520227</c:v>
                  </c:pt>
                  <c:pt idx="3">
                    <c:v>4.8942858913995808</c:v>
                  </c:pt>
                  <c:pt idx="4">
                    <c:v>3.7361629417503632</c:v>
                  </c:pt>
                  <c:pt idx="5">
                    <c:v>3.8490699093127221</c:v>
                  </c:pt>
                  <c:pt idx="6">
                    <c:v>6.1893280621705724</c:v>
                  </c:pt>
                </c:numCache>
              </c:numRef>
            </c:plus>
            <c:minus>
              <c:numRef>
                <c:f>'Excretion data for Figure 1'!$E$3:$E$9</c:f>
                <c:numCache>
                  <c:formatCode>General</c:formatCode>
                  <c:ptCount val="7"/>
                  <c:pt idx="0">
                    <c:v>0.30374693514588624</c:v>
                  </c:pt>
                  <c:pt idx="1">
                    <c:v>1.4686299609480649</c:v>
                  </c:pt>
                  <c:pt idx="2">
                    <c:v>3.6419498582520227</c:v>
                  </c:pt>
                  <c:pt idx="3">
                    <c:v>4.8942858913995808</c:v>
                  </c:pt>
                  <c:pt idx="4">
                    <c:v>3.7361629417503632</c:v>
                  </c:pt>
                  <c:pt idx="5">
                    <c:v>3.8490699093127221</c:v>
                  </c:pt>
                  <c:pt idx="6">
                    <c:v>6.1893280621705724</c:v>
                  </c:pt>
                </c:numCache>
              </c:numRef>
            </c:minus>
          </c:errBars>
          <c:xVal>
            <c:numRef>
              <c:f>'Excretion data for Figure 1'!$A$3:$A$9</c:f>
              <c:numCache>
                <c:formatCode>General</c:formatCode>
                <c:ptCount val="7"/>
                <c:pt idx="0">
                  <c:v>6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</c:numCache>
            </c:numRef>
          </c:xVal>
          <c:yVal>
            <c:numRef>
              <c:f>'Excretion data for Figure 1'!$D$3:$D$9</c:f>
              <c:numCache>
                <c:formatCode>0.00</c:formatCode>
                <c:ptCount val="7"/>
                <c:pt idx="0">
                  <c:v>2.3740230702605287</c:v>
                </c:pt>
                <c:pt idx="1">
                  <c:v>11.482033116297687</c:v>
                </c:pt>
                <c:pt idx="2">
                  <c:v>21.614494697624369</c:v>
                </c:pt>
                <c:pt idx="3">
                  <c:v>23.736683896785816</c:v>
                </c:pt>
                <c:pt idx="4">
                  <c:v>24.889687567551782</c:v>
                </c:pt>
                <c:pt idx="5">
                  <c:v>25.429723029001849</c:v>
                </c:pt>
                <c:pt idx="6">
                  <c:v>25.34268015255385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6830936"/>
        <c:axId val="196829368"/>
      </c:scatterChart>
      <c:valAx>
        <c:axId val="196830936"/>
        <c:scaling>
          <c:orientation val="minMax"/>
          <c:max val="72"/>
        </c:scaling>
        <c:delete val="0"/>
        <c:axPos val="b"/>
        <c:title>
          <c:tx>
            <c:rich>
              <a:bodyPr/>
              <a:lstStyle/>
              <a:p>
                <a:pPr>
                  <a:defRPr sz="1200">
                    <a:latin typeface="Arial"/>
                    <a:cs typeface="Arial"/>
                  </a:defRPr>
                </a:pPr>
                <a:r>
                  <a:rPr lang="en-GB" sz="1200">
                    <a:latin typeface="Arial"/>
                    <a:cs typeface="Arial"/>
                  </a:rPr>
                  <a:t>Time after meal (hours)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1200" b="0">
                <a:latin typeface="Arial"/>
                <a:cs typeface="Arial"/>
              </a:defRPr>
            </a:pPr>
            <a:endParaRPr lang="en-US"/>
          </a:p>
        </c:txPr>
        <c:crossAx val="196829368"/>
        <c:crosses val="autoZero"/>
        <c:crossBetween val="midCat"/>
        <c:majorUnit val="8"/>
      </c:valAx>
      <c:valAx>
        <c:axId val="196829368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200">
                    <a:latin typeface="Arial"/>
                    <a:cs typeface="Arial"/>
                  </a:defRPr>
                </a:pPr>
                <a:r>
                  <a:rPr lang="en-GB" sz="1200">
                    <a:latin typeface="Arial"/>
                    <a:cs typeface="Arial"/>
                  </a:rPr>
                  <a:t>Cumulative</a:t>
                </a:r>
                <a:r>
                  <a:rPr lang="en-GB" sz="1200" baseline="0">
                    <a:latin typeface="Arial"/>
                    <a:cs typeface="Arial"/>
                  </a:rPr>
                  <a:t> </a:t>
                </a:r>
                <a:r>
                  <a:rPr lang="en-GB" sz="1200" baseline="30000">
                    <a:latin typeface="Arial"/>
                    <a:cs typeface="Arial"/>
                  </a:rPr>
                  <a:t>15</a:t>
                </a:r>
                <a:r>
                  <a:rPr lang="en-GB" sz="1200" baseline="0">
                    <a:latin typeface="Arial"/>
                    <a:cs typeface="Arial"/>
                  </a:rPr>
                  <a:t>N excretion (% dose)</a:t>
                </a:r>
                <a:endParaRPr lang="en-GB" sz="1200">
                  <a:latin typeface="Arial"/>
                  <a:cs typeface="Arial"/>
                </a:endParaRPr>
              </a:p>
            </c:rich>
          </c:tx>
          <c:layout>
            <c:manualLayout>
              <c:xMode val="edge"/>
              <c:yMode val="edge"/>
              <c:x val="2.0792726802397899E-2"/>
              <c:y val="0.123861409642869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1200" b="0">
                <a:latin typeface="Arial"/>
                <a:cs typeface="Arial"/>
              </a:defRPr>
            </a:pPr>
            <a:endParaRPr lang="en-US"/>
          </a:p>
        </c:txPr>
        <c:crossAx val="196830936"/>
        <c:crosses val="autoZero"/>
        <c:crossBetween val="midCat"/>
      </c:valAx>
    </c:plotArea>
    <c:plotVisOnly val="1"/>
    <c:dispBlanksAs val="gap"/>
    <c:showDLblsOverMax val="0"/>
  </c:chart>
  <c:spPr>
    <a:solidFill>
      <a:schemeClr val="bg1"/>
    </a:solidFill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748424938007"/>
          <c:y val="3.8440654440059098E-2"/>
          <c:w val="0.80811732852920004"/>
          <c:h val="0.79046616366306099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8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trendline>
            <c:spPr>
              <a:ln>
                <a:noFill/>
              </a:ln>
            </c:spPr>
            <c:trendlineType val="linear"/>
            <c:dispRSqr val="1"/>
            <c:dispEq val="1"/>
            <c:trendlineLbl>
              <c:layout>
                <c:manualLayout>
                  <c:x val="4.1324035678972103E-2"/>
                  <c:y val="0.29144051519435799"/>
                </c:manualLayout>
              </c:layout>
              <c:tx>
                <c:rich>
                  <a:bodyPr/>
                  <a:lstStyle/>
                  <a:p>
                    <a:pPr>
                      <a:defRPr sz="1200">
                        <a:latin typeface="Arial"/>
                        <a:cs typeface="Arial"/>
                      </a:defRPr>
                    </a:pPr>
                    <a:r>
                      <a:rPr lang="en-US" sz="1200" b="1" i="1" baseline="0">
                        <a:latin typeface="Arial"/>
                        <a:cs typeface="Arial"/>
                      </a:rPr>
                      <a:t>r</a:t>
                    </a:r>
                    <a:r>
                      <a:rPr lang="en-US" sz="1200" b="1" baseline="0">
                        <a:latin typeface="Arial"/>
                        <a:cs typeface="Arial"/>
                      </a:rPr>
                      <a:t> = 0.684
</a:t>
                    </a:r>
                    <a:r>
                      <a:rPr lang="en-US" sz="1200" b="1" i="1" baseline="0">
                        <a:latin typeface="Arial"/>
                        <a:cs typeface="Arial"/>
                      </a:rPr>
                      <a:t>P</a:t>
                    </a:r>
                    <a:r>
                      <a:rPr lang="en-US" sz="1200" b="1" baseline="0">
                        <a:latin typeface="Arial"/>
                        <a:cs typeface="Arial"/>
                      </a:rPr>
                      <a:t> = 0.002</a:t>
                    </a:r>
                    <a:endParaRPr lang="en-US" sz="1200" b="1">
                      <a:latin typeface="Arial"/>
                      <a:cs typeface="Arial"/>
                    </a:endParaRPr>
                  </a:p>
                </c:rich>
              </c:tx>
              <c:numFmt formatCode="General" sourceLinked="0"/>
            </c:trendlineLbl>
          </c:trendline>
          <c:xVal>
            <c:numRef>
              <c:f>'Synthesis data for Figure 2'!$K$3:$K$20</c:f>
              <c:numCache>
                <c:formatCode>General</c:formatCode>
                <c:ptCount val="18"/>
                <c:pt idx="0">
                  <c:v>28.16</c:v>
                </c:pt>
                <c:pt idx="1">
                  <c:v>16.510000000000002</c:v>
                </c:pt>
                <c:pt idx="2">
                  <c:v>13.78</c:v>
                </c:pt>
                <c:pt idx="3">
                  <c:v>19.940000000000001</c:v>
                </c:pt>
                <c:pt idx="4">
                  <c:v>34.44</c:v>
                </c:pt>
                <c:pt idx="5">
                  <c:v>29.42</c:v>
                </c:pt>
                <c:pt idx="6">
                  <c:v>26.54</c:v>
                </c:pt>
                <c:pt idx="7">
                  <c:v>26.86</c:v>
                </c:pt>
                <c:pt idx="8">
                  <c:v>35.28</c:v>
                </c:pt>
                <c:pt idx="9">
                  <c:v>29.85</c:v>
                </c:pt>
                <c:pt idx="10">
                  <c:v>28.08</c:v>
                </c:pt>
                <c:pt idx="11">
                  <c:v>24.28</c:v>
                </c:pt>
                <c:pt idx="12">
                  <c:v>18.600000000000001</c:v>
                </c:pt>
                <c:pt idx="13">
                  <c:v>23.31</c:v>
                </c:pt>
                <c:pt idx="14">
                  <c:v>23.69</c:v>
                </c:pt>
                <c:pt idx="15">
                  <c:v>29.72</c:v>
                </c:pt>
                <c:pt idx="16">
                  <c:v>37.33</c:v>
                </c:pt>
                <c:pt idx="17">
                  <c:v>22.77</c:v>
                </c:pt>
              </c:numCache>
            </c:numRef>
          </c:xVal>
          <c:yVal>
            <c:numRef>
              <c:f>'Synthesis data for Figure 2'!$L$3:$L$20</c:f>
              <c:numCache>
                <c:formatCode>General</c:formatCode>
                <c:ptCount val="18"/>
                <c:pt idx="0">
                  <c:v>34.44</c:v>
                </c:pt>
                <c:pt idx="1">
                  <c:v>24.96</c:v>
                </c:pt>
                <c:pt idx="2">
                  <c:v>18.64</c:v>
                </c:pt>
                <c:pt idx="3">
                  <c:v>23</c:v>
                </c:pt>
                <c:pt idx="4">
                  <c:v>32.83</c:v>
                </c:pt>
                <c:pt idx="5">
                  <c:v>33.450000000000003</c:v>
                </c:pt>
                <c:pt idx="6">
                  <c:v>21.43</c:v>
                </c:pt>
                <c:pt idx="7">
                  <c:v>23.61</c:v>
                </c:pt>
                <c:pt idx="8">
                  <c:v>32.44</c:v>
                </c:pt>
                <c:pt idx="9">
                  <c:v>29.29</c:v>
                </c:pt>
                <c:pt idx="10">
                  <c:v>27.55</c:v>
                </c:pt>
                <c:pt idx="11">
                  <c:v>20.05</c:v>
                </c:pt>
                <c:pt idx="12">
                  <c:v>17.75</c:v>
                </c:pt>
                <c:pt idx="13">
                  <c:v>34.119999999999997</c:v>
                </c:pt>
                <c:pt idx="14">
                  <c:v>19.12</c:v>
                </c:pt>
                <c:pt idx="15">
                  <c:v>26.44</c:v>
                </c:pt>
                <c:pt idx="16">
                  <c:v>31.78</c:v>
                </c:pt>
                <c:pt idx="17">
                  <c:v>22.82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6830152"/>
        <c:axId val="199026336"/>
      </c:scatterChart>
      <c:valAx>
        <c:axId val="196830152"/>
        <c:scaling>
          <c:orientation val="minMax"/>
          <c:min val="10"/>
        </c:scaling>
        <c:delete val="0"/>
        <c:axPos val="b"/>
        <c:title>
          <c:tx>
            <c:rich>
              <a:bodyPr/>
              <a:lstStyle/>
              <a:p>
                <a:pPr>
                  <a:defRPr sz="1200">
                    <a:latin typeface="Arial"/>
                    <a:cs typeface="Arial"/>
                  </a:defRPr>
                </a:pPr>
                <a:r>
                  <a:rPr lang="en-GB" sz="1200">
                    <a:latin typeface="Arial"/>
                    <a:cs typeface="Arial"/>
                  </a:rPr>
                  <a:t>Protein</a:t>
                </a:r>
                <a:r>
                  <a:rPr lang="en-GB" sz="1200" baseline="0">
                    <a:latin typeface="Arial"/>
                    <a:cs typeface="Arial"/>
                  </a:rPr>
                  <a:t> synthesis (mg d</a:t>
                </a:r>
                <a:r>
                  <a:rPr lang="en-GB" sz="1200" baseline="30000">
                    <a:latin typeface="Arial"/>
                    <a:cs typeface="Arial"/>
                  </a:rPr>
                  <a:t>-1</a:t>
                </a:r>
                <a:r>
                  <a:rPr lang="en-GB" sz="1200" baseline="0">
                    <a:latin typeface="Arial"/>
                    <a:cs typeface="Arial"/>
                  </a:rPr>
                  <a:t>) on day 14</a:t>
                </a:r>
                <a:endParaRPr lang="en-GB" sz="1200">
                  <a:latin typeface="Arial"/>
                  <a:cs typeface="Arial"/>
                </a:endParaRPr>
              </a:p>
            </c:rich>
          </c:tx>
          <c:layout>
            <c:manualLayout>
              <c:xMode val="edge"/>
              <c:yMode val="edge"/>
              <c:x val="0.307174863106419"/>
              <c:y val="0.9190871867105390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1200" b="0">
                <a:latin typeface="Arial"/>
                <a:cs typeface="Arial"/>
              </a:defRPr>
            </a:pPr>
            <a:endParaRPr lang="en-US"/>
          </a:p>
        </c:txPr>
        <c:crossAx val="199026336"/>
        <c:crosses val="autoZero"/>
        <c:crossBetween val="midCat"/>
      </c:valAx>
      <c:valAx>
        <c:axId val="199026336"/>
        <c:scaling>
          <c:orientation val="minMax"/>
          <c:min val="1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200">
                    <a:latin typeface="Arial"/>
                    <a:cs typeface="Arial"/>
                  </a:defRPr>
                </a:pPr>
                <a:r>
                  <a:rPr lang="en-GB" sz="1200" b="1">
                    <a:latin typeface="Arial"/>
                    <a:cs typeface="Arial"/>
                  </a:rPr>
                  <a:t>Protein</a:t>
                </a:r>
                <a:r>
                  <a:rPr lang="en-GB" sz="1200" b="1" baseline="0">
                    <a:latin typeface="Arial"/>
                    <a:cs typeface="Arial"/>
                  </a:rPr>
                  <a:t> synthesis (mg d</a:t>
                </a:r>
                <a:r>
                  <a:rPr lang="en-GB" sz="1200" b="1" baseline="30000">
                    <a:latin typeface="Arial"/>
                    <a:cs typeface="Arial"/>
                  </a:rPr>
                  <a:t>-1</a:t>
                </a:r>
                <a:r>
                  <a:rPr lang="en-GB" sz="1200" b="1" baseline="0">
                    <a:latin typeface="Arial"/>
                    <a:cs typeface="Arial"/>
                  </a:rPr>
                  <a:t>) on day 46</a:t>
                </a:r>
                <a:endParaRPr lang="en-GB" sz="1200" b="1">
                  <a:latin typeface="Arial"/>
                  <a:cs typeface="Arial"/>
                </a:endParaRPr>
              </a:p>
            </c:rich>
          </c:tx>
          <c:layout>
            <c:manualLayout>
              <c:xMode val="edge"/>
              <c:yMode val="edge"/>
              <c:x val="3.2185566334249897E-2"/>
              <c:y val="7.5087164561788294E-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1200" b="0">
                <a:latin typeface="Arial"/>
                <a:cs typeface="Arial"/>
              </a:defRPr>
            </a:pPr>
            <a:endParaRPr lang="en-US"/>
          </a:p>
        </c:txPr>
        <c:crossAx val="196830152"/>
        <c:crosses val="autoZero"/>
        <c:crossBetween val="midCat"/>
      </c:valAx>
    </c:plotArea>
    <c:plotVisOnly val="1"/>
    <c:dispBlanksAs val="gap"/>
    <c:showDLblsOverMax val="0"/>
  </c:chart>
  <c:spPr>
    <a:solidFill>
      <a:schemeClr val="bg1"/>
    </a:solidFill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28575" cap="rnd">
              <a:noFill/>
              <a:round/>
            </a:ln>
            <a:effectLst/>
          </c:spPr>
          <c:marker>
            <c:symbol val="circle"/>
            <c:size val="7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dPt>
            <c:idx val="0"/>
            <c:marker>
              <c:symbol val="circle"/>
              <c:size val="10"/>
              <c:spPr>
                <a:noFill/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</c:dPt>
          <c:dPt>
            <c:idx val="1"/>
            <c:marker>
              <c:symbol val="circle"/>
              <c:size val="10"/>
              <c:spPr>
                <a:noFill/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</c:dPt>
          <c:trendline>
            <c:spPr>
              <a:ln>
                <a:prstDash val="sysDash"/>
              </a:ln>
            </c:spPr>
            <c:trendlineType val="linear"/>
            <c:dispRSqr val="1"/>
            <c:dispEq val="1"/>
            <c:trendlineLbl>
              <c:layout>
                <c:manualLayout>
                  <c:x val="-3.1114519236164402E-3"/>
                  <c:y val="0.50336360960042803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 sz="1400" b="1" baseline="0"/>
                      <a:t>Y= 0.99X + 7.51
(</a:t>
                    </a:r>
                    <a:r>
                      <a:rPr lang="en-US" sz="1400" b="1" i="1" baseline="0"/>
                      <a:t>r² </a:t>
                    </a:r>
                    <a:r>
                      <a:rPr lang="en-US" sz="1400" b="1" baseline="0"/>
                      <a:t>= 0.950, </a:t>
                    </a:r>
                    <a:r>
                      <a:rPr lang="en-US" sz="1400" b="1" i="1" baseline="0"/>
                      <a:t>P</a:t>
                    </a:r>
                    <a:r>
                      <a:rPr lang="en-US" sz="1400" b="1" baseline="0"/>
                      <a:t> &lt; 0.001)</a:t>
                    </a:r>
                    <a:endParaRPr lang="en-US" sz="1400" b="1"/>
                  </a:p>
                </c:rich>
              </c:tx>
              <c:numFmt formatCode="General" sourceLinked="0"/>
            </c:trendlineLbl>
          </c:trendline>
          <c:xVal>
            <c:numRef>
              <c:f>'Data for Figure 3'!$C$3:$C$11</c:f>
              <c:numCache>
                <c:formatCode>General</c:formatCode>
                <c:ptCount val="9"/>
                <c:pt idx="0">
                  <c:v>23.5</c:v>
                </c:pt>
                <c:pt idx="1">
                  <c:v>23.9</c:v>
                </c:pt>
                <c:pt idx="2">
                  <c:v>67.7</c:v>
                </c:pt>
                <c:pt idx="3">
                  <c:v>123.7</c:v>
                </c:pt>
                <c:pt idx="4">
                  <c:v>61.8</c:v>
                </c:pt>
                <c:pt idx="5">
                  <c:v>71.8</c:v>
                </c:pt>
                <c:pt idx="6">
                  <c:v>42.9</c:v>
                </c:pt>
                <c:pt idx="7">
                  <c:v>107.5</c:v>
                </c:pt>
                <c:pt idx="8">
                  <c:v>174</c:v>
                </c:pt>
              </c:numCache>
            </c:numRef>
          </c:xVal>
          <c:yVal>
            <c:numRef>
              <c:f>'Data for Figure 3'!$D$3:$D$11</c:f>
              <c:numCache>
                <c:formatCode>General</c:formatCode>
                <c:ptCount val="9"/>
                <c:pt idx="0">
                  <c:v>26</c:v>
                </c:pt>
                <c:pt idx="1">
                  <c:v>26.3</c:v>
                </c:pt>
                <c:pt idx="2">
                  <c:v>79.2</c:v>
                </c:pt>
                <c:pt idx="3">
                  <c:v>149.6</c:v>
                </c:pt>
                <c:pt idx="4">
                  <c:v>79.5</c:v>
                </c:pt>
                <c:pt idx="5">
                  <c:v>62.4</c:v>
                </c:pt>
                <c:pt idx="6">
                  <c:v>55.4</c:v>
                </c:pt>
                <c:pt idx="7">
                  <c:v>106.5</c:v>
                </c:pt>
                <c:pt idx="8">
                  <c:v>169.7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7957872"/>
        <c:axId val="367958264"/>
      </c:scatterChart>
      <c:valAx>
        <c:axId val="367957872"/>
        <c:scaling>
          <c:orientation val="minMax"/>
          <c:max val="180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400" b="1">
                    <a:solidFill>
                      <a:schemeClr val="tx1"/>
                    </a:solidFill>
                  </a:rPr>
                  <a:t>Protein</a:t>
                </a:r>
                <a:r>
                  <a:rPr lang="en-GB" sz="1400" b="1" baseline="0">
                    <a:solidFill>
                      <a:schemeClr val="tx1"/>
                    </a:solidFill>
                  </a:rPr>
                  <a:t> Consumption (mg d</a:t>
                </a:r>
                <a:r>
                  <a:rPr lang="en-GB" sz="1400" b="1" baseline="30000">
                    <a:solidFill>
                      <a:schemeClr val="tx1"/>
                    </a:solidFill>
                  </a:rPr>
                  <a:t>-1</a:t>
                </a:r>
                <a:r>
                  <a:rPr lang="en-GB" sz="1400" b="1" baseline="0">
                    <a:solidFill>
                      <a:schemeClr val="tx1"/>
                    </a:solidFill>
                  </a:rPr>
                  <a:t>)</a:t>
                </a:r>
                <a:endParaRPr lang="en-GB" sz="1400" b="1">
                  <a:solidFill>
                    <a:schemeClr val="tx1"/>
                  </a:solidFill>
                </a:endParaRPr>
              </a:p>
            </c:rich>
          </c:tx>
          <c:layout>
            <c:manualLayout>
              <c:xMode val="edge"/>
              <c:yMode val="edge"/>
              <c:x val="0.32190071713476798"/>
              <c:y val="0.91686275478540802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rgbClr val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958264"/>
        <c:crosses val="autoZero"/>
        <c:crossBetween val="midCat"/>
        <c:majorUnit val="20"/>
        <c:minorUnit val="4"/>
      </c:valAx>
      <c:valAx>
        <c:axId val="367958264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rgbClr val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400" b="1">
                    <a:solidFill>
                      <a:srgbClr val="000000"/>
                    </a:solidFill>
                  </a:rPr>
                  <a:t>Protein</a:t>
                </a:r>
                <a:r>
                  <a:rPr lang="en-GB" sz="1400" b="1" baseline="0">
                    <a:solidFill>
                      <a:srgbClr val="000000"/>
                    </a:solidFill>
                  </a:rPr>
                  <a:t> Synthesis (mg d</a:t>
                </a:r>
                <a:r>
                  <a:rPr lang="en-GB" sz="1400" b="1" baseline="30000">
                    <a:solidFill>
                      <a:srgbClr val="000000"/>
                    </a:solidFill>
                  </a:rPr>
                  <a:t>-1</a:t>
                </a:r>
                <a:r>
                  <a:rPr lang="en-GB" sz="1400" b="1" baseline="0">
                    <a:solidFill>
                      <a:srgbClr val="000000"/>
                    </a:solidFill>
                  </a:rPr>
                  <a:t>)</a:t>
                </a:r>
                <a:endParaRPr lang="en-GB" sz="1400" b="1">
                  <a:solidFill>
                    <a:srgbClr val="000000"/>
                  </a:solidFill>
                </a:endParaRPr>
              </a:p>
            </c:rich>
          </c:tx>
          <c:layout>
            <c:manualLayout>
              <c:xMode val="edge"/>
              <c:yMode val="edge"/>
              <c:x val="1.5748031496062999E-2"/>
              <c:y val="0.20875070758350101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rgbClr val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95787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'Data for Figure 4'!$Q$6</c:f>
              <c:strCache>
                <c:ptCount val="1"/>
                <c:pt idx="0">
                  <c:v>RMR</c:v>
                </c:pt>
              </c:strCache>
            </c:strRef>
          </c:tx>
          <c:spPr>
            <a:ln w="47625">
              <a:noFill/>
            </a:ln>
            <a:effectLst/>
          </c:spPr>
          <c:marker>
            <c:symbol val="circle"/>
            <c:size val="7"/>
            <c:spPr>
              <a:noFill/>
              <a:ln>
                <a:solidFill>
                  <a:schemeClr val="tx1"/>
                </a:solidFill>
              </a:ln>
              <a:effectLst/>
            </c:spPr>
          </c:marker>
          <c:xVal>
            <c:numRef>
              <c:f>'Data for Figure 4'!$P$7:$P$27</c:f>
              <c:numCache>
                <c:formatCode>General</c:formatCode>
                <c:ptCount val="21"/>
                <c:pt idx="0">
                  <c:v>1</c:v>
                </c:pt>
                <c:pt idx="1">
                  <c:v>2</c:v>
                </c:pt>
                <c:pt idx="2">
                  <c:v>10</c:v>
                </c:pt>
                <c:pt idx="3">
                  <c:v>21</c:v>
                </c:pt>
                <c:pt idx="4">
                  <c:v>60</c:v>
                </c:pt>
                <c:pt idx="5">
                  <c:v>138</c:v>
                </c:pt>
                <c:pt idx="6">
                  <c:v>365</c:v>
                </c:pt>
                <c:pt idx="7">
                  <c:v>2</c:v>
                </c:pt>
                <c:pt idx="8">
                  <c:v>10</c:v>
                </c:pt>
                <c:pt idx="9">
                  <c:v>21</c:v>
                </c:pt>
                <c:pt idx="10">
                  <c:v>60</c:v>
                </c:pt>
                <c:pt idx="11">
                  <c:v>138</c:v>
                </c:pt>
                <c:pt idx="12">
                  <c:v>365</c:v>
                </c:pt>
                <c:pt idx="13">
                  <c:v>1</c:v>
                </c:pt>
                <c:pt idx="14">
                  <c:v>2</c:v>
                </c:pt>
                <c:pt idx="15">
                  <c:v>10</c:v>
                </c:pt>
                <c:pt idx="16">
                  <c:v>21</c:v>
                </c:pt>
                <c:pt idx="17">
                  <c:v>60</c:v>
                </c:pt>
                <c:pt idx="18">
                  <c:v>138</c:v>
                </c:pt>
                <c:pt idx="19">
                  <c:v>365</c:v>
                </c:pt>
                <c:pt idx="20">
                  <c:v>32</c:v>
                </c:pt>
              </c:numCache>
            </c:numRef>
          </c:xVal>
          <c:yVal>
            <c:numRef>
              <c:f>'Data for Figure 4'!$Q$7:$Q$27</c:f>
              <c:numCache>
                <c:formatCode>General</c:formatCode>
                <c:ptCount val="21"/>
                <c:pt idx="0" formatCode="0.00">
                  <c:v>0.6</c:v>
                </c:pt>
                <c:pt idx="1">
                  <c:v>0.61</c:v>
                </c:pt>
                <c:pt idx="2">
                  <c:v>0.54</c:v>
                </c:pt>
                <c:pt idx="3">
                  <c:v>0.46</c:v>
                </c:pt>
                <c:pt idx="4">
                  <c:v>0.23</c:v>
                </c:pt>
                <c:pt idx="5">
                  <c:v>0.27</c:v>
                </c:pt>
                <c:pt idx="6">
                  <c:v>0.32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'Data for Figure 4'!$R$6</c:f>
              <c:strCache>
                <c:ptCount val="1"/>
                <c:pt idx="0">
                  <c:v>MMR</c:v>
                </c:pt>
              </c:strCache>
            </c:strRef>
          </c:tx>
          <c:spPr>
            <a:ln w="47625">
              <a:noFill/>
            </a:ln>
            <a:effectLst/>
          </c:spPr>
          <c:marker>
            <c:symbol val="square"/>
            <c:size val="7"/>
            <c:spPr>
              <a:noFill/>
              <a:ln>
                <a:solidFill>
                  <a:schemeClr val="tx1"/>
                </a:solidFill>
              </a:ln>
              <a:effectLst/>
            </c:spPr>
          </c:marker>
          <c:xVal>
            <c:numRef>
              <c:f>'Data for Figure 4'!$P$7:$P$27</c:f>
              <c:numCache>
                <c:formatCode>General</c:formatCode>
                <c:ptCount val="21"/>
                <c:pt idx="0">
                  <c:v>1</c:v>
                </c:pt>
                <c:pt idx="1">
                  <c:v>2</c:v>
                </c:pt>
                <c:pt idx="2">
                  <c:v>10</c:v>
                </c:pt>
                <c:pt idx="3">
                  <c:v>21</c:v>
                </c:pt>
                <c:pt idx="4">
                  <c:v>60</c:v>
                </c:pt>
                <c:pt idx="5">
                  <c:v>138</c:v>
                </c:pt>
                <c:pt idx="6">
                  <c:v>365</c:v>
                </c:pt>
                <c:pt idx="7">
                  <c:v>2</c:v>
                </c:pt>
                <c:pt idx="8">
                  <c:v>10</c:v>
                </c:pt>
                <c:pt idx="9">
                  <c:v>21</c:v>
                </c:pt>
                <c:pt idx="10">
                  <c:v>60</c:v>
                </c:pt>
                <c:pt idx="11">
                  <c:v>138</c:v>
                </c:pt>
                <c:pt idx="12">
                  <c:v>365</c:v>
                </c:pt>
                <c:pt idx="13">
                  <c:v>1</c:v>
                </c:pt>
                <c:pt idx="14">
                  <c:v>2</c:v>
                </c:pt>
                <c:pt idx="15">
                  <c:v>10</c:v>
                </c:pt>
                <c:pt idx="16">
                  <c:v>21</c:v>
                </c:pt>
                <c:pt idx="17">
                  <c:v>60</c:v>
                </c:pt>
                <c:pt idx="18">
                  <c:v>138</c:v>
                </c:pt>
                <c:pt idx="19">
                  <c:v>365</c:v>
                </c:pt>
                <c:pt idx="20">
                  <c:v>32</c:v>
                </c:pt>
              </c:numCache>
            </c:numRef>
          </c:xVal>
          <c:yVal>
            <c:numRef>
              <c:f>'Data for Figure 4'!$R$7:$R$27</c:f>
              <c:numCache>
                <c:formatCode>General</c:formatCode>
                <c:ptCount val="21"/>
                <c:pt idx="7">
                  <c:v>0.51</c:v>
                </c:pt>
                <c:pt idx="8">
                  <c:v>0.52</c:v>
                </c:pt>
                <c:pt idx="9">
                  <c:v>0.66</c:v>
                </c:pt>
                <c:pt idx="10">
                  <c:v>0.45</c:v>
                </c:pt>
                <c:pt idx="11">
                  <c:v>0.37</c:v>
                </c:pt>
                <c:pt idx="12">
                  <c:v>0.25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'Data for Figure 4'!$S$6</c:f>
              <c:strCache>
                <c:ptCount val="1"/>
                <c:pt idx="0">
                  <c:v>Burst</c:v>
                </c:pt>
              </c:strCache>
            </c:strRef>
          </c:tx>
          <c:spPr>
            <a:ln w="47625">
              <a:noFill/>
            </a:ln>
            <a:effectLst/>
          </c:spPr>
          <c:marker>
            <c:symbol val="triangle"/>
            <c:size val="7"/>
            <c:spPr>
              <a:noFill/>
              <a:ln>
                <a:solidFill>
                  <a:schemeClr val="tx1"/>
                </a:solidFill>
              </a:ln>
              <a:effectLst/>
            </c:spPr>
          </c:marker>
          <c:xVal>
            <c:numRef>
              <c:f>'Data for Figure 4'!$P$7:$P$27</c:f>
              <c:numCache>
                <c:formatCode>General</c:formatCode>
                <c:ptCount val="21"/>
                <c:pt idx="0">
                  <c:v>1</c:v>
                </c:pt>
                <c:pt idx="1">
                  <c:v>2</c:v>
                </c:pt>
                <c:pt idx="2">
                  <c:v>10</c:v>
                </c:pt>
                <c:pt idx="3">
                  <c:v>21</c:v>
                </c:pt>
                <c:pt idx="4">
                  <c:v>60</c:v>
                </c:pt>
                <c:pt idx="5">
                  <c:v>138</c:v>
                </c:pt>
                <c:pt idx="6">
                  <c:v>365</c:v>
                </c:pt>
                <c:pt idx="7">
                  <c:v>2</c:v>
                </c:pt>
                <c:pt idx="8">
                  <c:v>10</c:v>
                </c:pt>
                <c:pt idx="9">
                  <c:v>21</c:v>
                </c:pt>
                <c:pt idx="10">
                  <c:v>60</c:v>
                </c:pt>
                <c:pt idx="11">
                  <c:v>138</c:v>
                </c:pt>
                <c:pt idx="12">
                  <c:v>365</c:v>
                </c:pt>
                <c:pt idx="13">
                  <c:v>1</c:v>
                </c:pt>
                <c:pt idx="14">
                  <c:v>2</c:v>
                </c:pt>
                <c:pt idx="15">
                  <c:v>10</c:v>
                </c:pt>
                <c:pt idx="16">
                  <c:v>21</c:v>
                </c:pt>
                <c:pt idx="17">
                  <c:v>60</c:v>
                </c:pt>
                <c:pt idx="18">
                  <c:v>138</c:v>
                </c:pt>
                <c:pt idx="19">
                  <c:v>365</c:v>
                </c:pt>
                <c:pt idx="20">
                  <c:v>32</c:v>
                </c:pt>
              </c:numCache>
            </c:numRef>
          </c:xVal>
          <c:yVal>
            <c:numRef>
              <c:f>'Data for Figure 4'!$S$7:$S$27</c:f>
              <c:numCache>
                <c:formatCode>General</c:formatCode>
                <c:ptCount val="21"/>
                <c:pt idx="13" formatCode="0.00">
                  <c:v>0.65</c:v>
                </c:pt>
                <c:pt idx="14" formatCode="0.00">
                  <c:v>0.72</c:v>
                </c:pt>
                <c:pt idx="15" formatCode="0.00">
                  <c:v>0.5</c:v>
                </c:pt>
                <c:pt idx="16" formatCode="0.00">
                  <c:v>0.42</c:v>
                </c:pt>
                <c:pt idx="17" formatCode="0.00">
                  <c:v>0.42</c:v>
                </c:pt>
                <c:pt idx="18" formatCode="0.00">
                  <c:v>0.43</c:v>
                </c:pt>
                <c:pt idx="19" formatCode="0.00">
                  <c:v>0.34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'Data for Figure 4'!$T$6</c:f>
              <c:strCache>
                <c:ptCount val="1"/>
                <c:pt idx="0">
                  <c:v>Synthesis</c:v>
                </c:pt>
              </c:strCache>
            </c:strRef>
          </c:tx>
          <c:spPr>
            <a:ln w="47625">
              <a:noFill/>
            </a:ln>
          </c:spPr>
          <c:marker>
            <c:symbol val="circle"/>
            <c:size val="12"/>
            <c:spPr>
              <a:solidFill>
                <a:schemeClr val="tx1"/>
              </a:solidFill>
            </c:spPr>
          </c:marker>
          <c:dPt>
            <c:idx val="20"/>
            <c:marker>
              <c:spPr>
                <a:solidFill>
                  <a:schemeClr val="tx1"/>
                </a:solidFill>
                <a:effectLst/>
              </c:spPr>
            </c:marker>
            <c:bubble3D val="0"/>
            <c:spPr>
              <a:ln w="47625">
                <a:noFill/>
              </a:ln>
              <a:effectLst/>
            </c:spPr>
          </c:dPt>
          <c:xVal>
            <c:numRef>
              <c:f>'Data for Figure 4'!$P$7:$P$27</c:f>
              <c:numCache>
                <c:formatCode>General</c:formatCode>
                <c:ptCount val="21"/>
                <c:pt idx="0">
                  <c:v>1</c:v>
                </c:pt>
                <c:pt idx="1">
                  <c:v>2</c:v>
                </c:pt>
                <c:pt idx="2">
                  <c:v>10</c:v>
                </c:pt>
                <c:pt idx="3">
                  <c:v>21</c:v>
                </c:pt>
                <c:pt idx="4">
                  <c:v>60</c:v>
                </c:pt>
                <c:pt idx="5">
                  <c:v>138</c:v>
                </c:pt>
                <c:pt idx="6">
                  <c:v>365</c:v>
                </c:pt>
                <c:pt idx="7">
                  <c:v>2</c:v>
                </c:pt>
                <c:pt idx="8">
                  <c:v>10</c:v>
                </c:pt>
                <c:pt idx="9">
                  <c:v>21</c:v>
                </c:pt>
                <c:pt idx="10">
                  <c:v>60</c:v>
                </c:pt>
                <c:pt idx="11">
                  <c:v>138</c:v>
                </c:pt>
                <c:pt idx="12">
                  <c:v>365</c:v>
                </c:pt>
                <c:pt idx="13">
                  <c:v>1</c:v>
                </c:pt>
                <c:pt idx="14">
                  <c:v>2</c:v>
                </c:pt>
                <c:pt idx="15">
                  <c:v>10</c:v>
                </c:pt>
                <c:pt idx="16">
                  <c:v>21</c:v>
                </c:pt>
                <c:pt idx="17">
                  <c:v>60</c:v>
                </c:pt>
                <c:pt idx="18">
                  <c:v>138</c:v>
                </c:pt>
                <c:pt idx="19">
                  <c:v>365</c:v>
                </c:pt>
                <c:pt idx="20">
                  <c:v>32</c:v>
                </c:pt>
              </c:numCache>
            </c:numRef>
          </c:xVal>
          <c:yVal>
            <c:numRef>
              <c:f>'Data for Figure 4'!$T$7:$T$27</c:f>
              <c:numCache>
                <c:formatCode>General</c:formatCode>
                <c:ptCount val="21"/>
                <c:pt idx="20">
                  <c:v>0.68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7957480"/>
        <c:axId val="367957088"/>
      </c:scatterChart>
      <c:valAx>
        <c:axId val="367957480"/>
        <c:scaling>
          <c:logBase val="10"/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>
                    <a:latin typeface="Arial"/>
                    <a:cs typeface="Arial"/>
                  </a:defRPr>
                </a:pPr>
                <a:r>
                  <a:rPr lang="en-US" sz="1200">
                    <a:latin typeface="Arial"/>
                    <a:cs typeface="Arial"/>
                  </a:rPr>
                  <a:t>Time</a:t>
                </a:r>
                <a:r>
                  <a:rPr lang="en-US" sz="1200" baseline="0">
                    <a:latin typeface="Arial"/>
                    <a:cs typeface="Arial"/>
                  </a:rPr>
                  <a:t> (days)</a:t>
                </a:r>
                <a:endParaRPr lang="en-US" sz="1200">
                  <a:latin typeface="Arial"/>
                  <a:cs typeface="Arial"/>
                </a:endParaRP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1200">
                <a:latin typeface="Arial"/>
                <a:cs typeface="Arial"/>
              </a:defRPr>
            </a:pPr>
            <a:endParaRPr lang="en-US"/>
          </a:p>
        </c:txPr>
        <c:crossAx val="367957088"/>
        <c:crosses val="autoZero"/>
        <c:crossBetween val="midCat"/>
      </c:valAx>
      <c:valAx>
        <c:axId val="367957088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200">
                    <a:latin typeface="Arial"/>
                    <a:cs typeface="Arial"/>
                  </a:defRPr>
                </a:pPr>
                <a:r>
                  <a:rPr lang="en-US" sz="1200">
                    <a:latin typeface="Arial"/>
                    <a:cs typeface="Arial"/>
                  </a:rPr>
                  <a:t>Repeatability</a:t>
                </a:r>
              </a:p>
            </c:rich>
          </c:tx>
          <c:layout>
            <c:manualLayout>
              <c:xMode val="edge"/>
              <c:yMode val="edge"/>
              <c:x val="1.5384615384615399E-2"/>
              <c:y val="0.315561441183488"/>
            </c:manualLayout>
          </c:layout>
          <c:overlay val="0"/>
        </c:title>
        <c:numFmt formatCode="0.00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1200">
                <a:latin typeface="Arial"/>
                <a:cs typeface="Arial"/>
              </a:defRPr>
            </a:pPr>
            <a:endParaRPr lang="en-US"/>
          </a:p>
        </c:txPr>
        <c:crossAx val="367957480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78153188543739704"/>
          <c:y val="9.6646623717489805E-2"/>
          <c:w val="0.13495163104611901"/>
          <c:h val="0.23094917680744501"/>
        </c:manualLayout>
      </c:layout>
      <c:overlay val="1"/>
      <c:txPr>
        <a:bodyPr/>
        <a:lstStyle/>
        <a:p>
          <a:pPr>
            <a:defRPr>
              <a:latin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660400</xdr:colOff>
      <xdr:row>24</xdr:row>
      <xdr:rowOff>26987</xdr:rowOff>
    </xdr:from>
    <xdr:to>
      <xdr:col>13</xdr:col>
      <xdr:colOff>660400</xdr:colOff>
      <xdr:row>45</xdr:row>
      <xdr:rowOff>174625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19050</xdr:colOff>
      <xdr:row>1</xdr:row>
      <xdr:rowOff>30161</xdr:rowOff>
    </xdr:from>
    <xdr:to>
      <xdr:col>14</xdr:col>
      <xdr:colOff>28574</xdr:colOff>
      <xdr:row>22</xdr:row>
      <xdr:rowOff>174624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6350</xdr:colOff>
      <xdr:row>28</xdr:row>
      <xdr:rowOff>128586</xdr:rowOff>
    </xdr:from>
    <xdr:to>
      <xdr:col>13</xdr:col>
      <xdr:colOff>631825</xdr:colOff>
      <xdr:row>50</xdr:row>
      <xdr:rowOff>9525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31750</xdr:colOff>
      <xdr:row>15</xdr:row>
      <xdr:rowOff>33336</xdr:rowOff>
    </xdr:from>
    <xdr:to>
      <xdr:col>9</xdr:col>
      <xdr:colOff>463550</xdr:colOff>
      <xdr:row>37</xdr:row>
      <xdr:rowOff>133349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12700</xdr:colOff>
      <xdr:row>3</xdr:row>
      <xdr:rowOff>25400</xdr:rowOff>
    </xdr:from>
    <xdr:to>
      <xdr:col>28</xdr:col>
      <xdr:colOff>12700</xdr:colOff>
      <xdr:row>25</xdr:row>
      <xdr:rowOff>25400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W56"/>
  <sheetViews>
    <sheetView tabSelected="1" topLeftCell="A10" workbookViewId="0">
      <selection activeCell="T12" sqref="T12"/>
    </sheetView>
  </sheetViews>
  <sheetFormatPr defaultColWidth="8.875" defaultRowHeight="12.75" x14ac:dyDescent="0.2"/>
  <cols>
    <col min="1" max="16384" width="8.875" style="20"/>
  </cols>
  <sheetData>
    <row r="2" spans="1:49" x14ac:dyDescent="0.2">
      <c r="A2" s="32" t="s">
        <v>71</v>
      </c>
      <c r="B2" s="31"/>
      <c r="C2" s="31"/>
      <c r="D2" s="31"/>
      <c r="E2" s="31"/>
      <c r="F2" s="31"/>
      <c r="G2" s="31"/>
      <c r="H2" s="31"/>
      <c r="I2" s="31"/>
      <c r="J2" s="31"/>
      <c r="T2" s="41"/>
      <c r="U2" s="41"/>
      <c r="V2" s="41"/>
      <c r="W2" s="41"/>
      <c r="X2" s="41"/>
      <c r="Y2" s="41"/>
      <c r="AA2" s="34"/>
    </row>
    <row r="3" spans="1:49" x14ac:dyDescent="0.2">
      <c r="T3" s="41"/>
      <c r="U3" s="41"/>
      <c r="V3" s="41"/>
      <c r="W3" s="41"/>
      <c r="X3" s="41"/>
      <c r="Y3" s="41"/>
    </row>
    <row r="4" spans="1:49" ht="15" x14ac:dyDescent="0.25">
      <c r="T4" s="11"/>
      <c r="U4" s="11"/>
      <c r="V4" s="13"/>
      <c r="W4" s="13"/>
      <c r="X4" s="13"/>
      <c r="Y4" s="13"/>
    </row>
    <row r="5" spans="1:49" ht="15" x14ac:dyDescent="0.25">
      <c r="C5" s="20" t="s">
        <v>73</v>
      </c>
      <c r="F5" s="21"/>
      <c r="G5" s="21"/>
      <c r="H5" s="21"/>
      <c r="I5" s="21"/>
      <c r="J5" s="21"/>
      <c r="T5" s="5"/>
      <c r="U5" s="5"/>
      <c r="V5" s="5"/>
      <c r="W5" s="5"/>
      <c r="X5" s="5"/>
      <c r="Y5" s="3"/>
    </row>
    <row r="6" spans="1:49" ht="15" x14ac:dyDescent="0.25">
      <c r="A6" s="33" t="s">
        <v>23</v>
      </c>
      <c r="B6" s="20" t="s">
        <v>24</v>
      </c>
      <c r="C6" s="37">
        <v>6</v>
      </c>
      <c r="D6" s="37">
        <v>12</v>
      </c>
      <c r="E6" s="37">
        <v>24</v>
      </c>
      <c r="F6" s="37">
        <v>36</v>
      </c>
      <c r="G6" s="37">
        <v>48</v>
      </c>
      <c r="H6" s="37">
        <v>60</v>
      </c>
      <c r="I6" s="37">
        <v>72</v>
      </c>
      <c r="K6" s="32" t="s">
        <v>72</v>
      </c>
      <c r="L6" s="31"/>
      <c r="M6" s="31"/>
      <c r="N6" s="31"/>
      <c r="O6" s="31"/>
      <c r="P6" s="31"/>
      <c r="T6" s="5"/>
      <c r="U6" s="6"/>
      <c r="V6" s="6"/>
      <c r="W6" s="6"/>
      <c r="X6" s="6"/>
      <c r="Y6" s="3"/>
    </row>
    <row r="7" spans="1:49" ht="15" x14ac:dyDescent="0.25">
      <c r="A7" s="33"/>
      <c r="C7" s="31" t="s">
        <v>37</v>
      </c>
      <c r="D7" s="31"/>
      <c r="T7" s="5"/>
      <c r="U7" s="6"/>
      <c r="V7" s="6"/>
      <c r="W7" s="6"/>
      <c r="X7" s="6"/>
      <c r="Y7" s="3"/>
    </row>
    <row r="8" spans="1:49" ht="15" x14ac:dyDescent="0.25">
      <c r="A8" s="33">
        <v>1</v>
      </c>
      <c r="B8" s="20">
        <v>15.06</v>
      </c>
      <c r="C8" s="20">
        <v>7.1071270473660908</v>
      </c>
      <c r="D8" s="20">
        <v>6.3590084108012395</v>
      </c>
      <c r="E8" s="20">
        <v>2.6184152279769801</v>
      </c>
      <c r="F8" s="20">
        <v>2.1956617972554233</v>
      </c>
      <c r="G8" s="20">
        <v>1.3457281983178397</v>
      </c>
      <c r="H8" s="20">
        <v>1.2784417884019479</v>
      </c>
      <c r="I8" s="20">
        <v>1.2145196989818503</v>
      </c>
      <c r="M8" s="22"/>
      <c r="O8" s="23"/>
      <c r="T8" s="5"/>
      <c r="U8" s="6"/>
      <c r="V8" s="6"/>
      <c r="W8" s="6"/>
      <c r="X8" s="6"/>
      <c r="Y8" s="3"/>
    </row>
    <row r="9" spans="1:49" ht="15" x14ac:dyDescent="0.25">
      <c r="A9" s="33">
        <v>2</v>
      </c>
      <c r="B9" s="20">
        <v>12.26</v>
      </c>
      <c r="C9" s="20">
        <v>4.4942903752039154</v>
      </c>
      <c r="D9" s="20">
        <v>4.0212071778140297</v>
      </c>
      <c r="E9" s="20">
        <v>1.6557911908645999</v>
      </c>
      <c r="F9" s="20">
        <v>1.6014138118542687</v>
      </c>
      <c r="G9" s="20">
        <v>0.98151169113648729</v>
      </c>
      <c r="H9" s="20">
        <v>0.93243610657966292</v>
      </c>
      <c r="I9" s="20">
        <v>0.88581430125067961</v>
      </c>
      <c r="L9" s="24" t="s">
        <v>38</v>
      </c>
      <c r="M9" s="24" t="s">
        <v>39</v>
      </c>
      <c r="N9" s="24" t="s">
        <v>40</v>
      </c>
      <c r="O9" s="24" t="s">
        <v>41</v>
      </c>
      <c r="P9" s="24" t="s">
        <v>42</v>
      </c>
      <c r="T9" s="5"/>
      <c r="U9" s="6"/>
      <c r="V9" s="6"/>
      <c r="W9" s="6"/>
      <c r="X9" s="6"/>
      <c r="Y9" s="3"/>
    </row>
    <row r="10" spans="1:49" ht="15" x14ac:dyDescent="0.25">
      <c r="A10" s="33">
        <v>3</v>
      </c>
      <c r="B10" s="20">
        <v>10.69</v>
      </c>
      <c r="C10" s="20">
        <v>4.4434050514499539</v>
      </c>
      <c r="D10" s="20">
        <v>3.9756782039289056</v>
      </c>
      <c r="E10" s="20">
        <v>1.6370439663236669</v>
      </c>
      <c r="F10" s="20">
        <v>2.6099158091674464</v>
      </c>
      <c r="G10" s="20">
        <v>1.5996258185219834</v>
      </c>
      <c r="H10" s="20">
        <v>1.5196445275958841</v>
      </c>
      <c r="I10" s="20">
        <v>1.4436623012160894</v>
      </c>
      <c r="K10" s="25" t="s">
        <v>43</v>
      </c>
      <c r="L10" s="26">
        <v>1638.6075434918043</v>
      </c>
      <c r="M10" s="27">
        <v>1</v>
      </c>
      <c r="N10" s="26">
        <v>1638.6075434918043</v>
      </c>
      <c r="O10" s="28">
        <v>219.25706544022438</v>
      </c>
      <c r="P10" s="29">
        <v>3.8004599467456046E-11</v>
      </c>
      <c r="T10" s="5"/>
      <c r="U10" s="6"/>
      <c r="V10" s="6"/>
      <c r="W10" s="6"/>
      <c r="X10" s="6"/>
      <c r="Y10" s="3"/>
    </row>
    <row r="11" spans="1:49" ht="15" x14ac:dyDescent="0.25">
      <c r="A11" s="33">
        <v>4</v>
      </c>
      <c r="B11" s="20">
        <v>12.53</v>
      </c>
      <c r="C11" s="20">
        <v>6.1665336525671721</v>
      </c>
      <c r="D11" s="20">
        <v>5.5174248470337863</v>
      </c>
      <c r="E11" s="20">
        <v>2.271880819366852</v>
      </c>
      <c r="F11" s="20">
        <v>2.6802341048151113</v>
      </c>
      <c r="G11" s="20">
        <v>1.6427241287576488</v>
      </c>
      <c r="H11" s="20">
        <v>1.5605879223197663</v>
      </c>
      <c r="I11" s="20">
        <v>1.4825585262037779</v>
      </c>
      <c r="K11" s="25" t="s">
        <v>44</v>
      </c>
      <c r="L11" s="26">
        <v>127.0487141813685</v>
      </c>
      <c r="M11" s="27">
        <v>17</v>
      </c>
      <c r="N11" s="26">
        <v>7.4734537753746171</v>
      </c>
      <c r="O11" s="26"/>
      <c r="P11" s="26"/>
      <c r="T11" s="5"/>
      <c r="U11" s="6"/>
      <c r="V11" s="6"/>
      <c r="W11" s="6"/>
      <c r="X11" s="6"/>
      <c r="Y11" s="3"/>
    </row>
    <row r="12" spans="1:49" ht="15" x14ac:dyDescent="0.25">
      <c r="A12" s="33">
        <v>5</v>
      </c>
      <c r="B12" s="20">
        <v>12.41</v>
      </c>
      <c r="C12" s="20">
        <v>8.6757990867579906</v>
      </c>
      <c r="D12" s="20">
        <v>7.7625570776255719</v>
      </c>
      <c r="E12" s="20">
        <v>3.1963470319634686</v>
      </c>
      <c r="F12" s="20">
        <v>3.538812785388127</v>
      </c>
      <c r="G12" s="20">
        <v>2.1689497716894972</v>
      </c>
      <c r="H12" s="20">
        <v>2.0605022831050226</v>
      </c>
      <c r="I12" s="20">
        <v>1.9574771689497712</v>
      </c>
      <c r="K12" s="25" t="s">
        <v>45</v>
      </c>
      <c r="L12" s="26">
        <v>511.75968580984329</v>
      </c>
      <c r="M12" s="27">
        <v>6</v>
      </c>
      <c r="N12" s="26">
        <v>85.293280968307215</v>
      </c>
      <c r="O12" s="35">
        <v>76.42086753150015</v>
      </c>
      <c r="P12" s="29">
        <v>0</v>
      </c>
      <c r="T12" s="5"/>
      <c r="U12" s="6"/>
      <c r="V12" s="6"/>
      <c r="W12" s="6"/>
      <c r="X12" s="6"/>
      <c r="Y12" s="3"/>
    </row>
    <row r="13" spans="1:49" x14ac:dyDescent="0.2">
      <c r="A13" s="33">
        <v>6</v>
      </c>
      <c r="B13" s="20">
        <v>13.28</v>
      </c>
      <c r="C13" s="20">
        <v>6.8674698795180733</v>
      </c>
      <c r="D13" s="20">
        <v>6.1445783132530121</v>
      </c>
      <c r="E13" s="20">
        <v>2.5301204819277108</v>
      </c>
      <c r="F13" s="20">
        <v>3.5793172690763044</v>
      </c>
      <c r="G13" s="20">
        <v>2.1937751004016066</v>
      </c>
      <c r="H13" s="20">
        <v>2.0840863453815266</v>
      </c>
      <c r="I13" s="20">
        <v>1.9798820281124498</v>
      </c>
      <c r="K13" s="25" t="s">
        <v>44</v>
      </c>
      <c r="L13" s="26">
        <v>113.84213422049014</v>
      </c>
      <c r="M13" s="27">
        <v>102</v>
      </c>
      <c r="N13" s="26">
        <v>1.1160993551028444</v>
      </c>
      <c r="O13" s="26"/>
      <c r="P13" s="26"/>
    </row>
    <row r="14" spans="1:49" x14ac:dyDescent="0.2">
      <c r="A14" s="33">
        <v>7</v>
      </c>
      <c r="B14" s="20">
        <v>10.43</v>
      </c>
      <c r="C14" s="20">
        <v>5.768616171300736</v>
      </c>
      <c r="D14" s="20">
        <v>5.1613934164269741</v>
      </c>
      <c r="E14" s="20">
        <v>2.1252796420581657</v>
      </c>
      <c r="F14" s="20">
        <v>1.4860977948226273</v>
      </c>
      <c r="G14" s="20">
        <v>0.91083413231064259</v>
      </c>
      <c r="H14" s="20">
        <v>0.86529242569511022</v>
      </c>
      <c r="I14" s="20">
        <v>0.82202780441035472</v>
      </c>
      <c r="AS14" s="24"/>
      <c r="AT14" s="24"/>
      <c r="AU14" s="24"/>
      <c r="AV14" s="24"/>
      <c r="AW14" s="24"/>
    </row>
    <row r="15" spans="1:49" x14ac:dyDescent="0.2">
      <c r="A15" s="33">
        <v>8</v>
      </c>
      <c r="B15" s="20">
        <v>11.67</v>
      </c>
      <c r="C15" s="20">
        <v>6.8923164810054285</v>
      </c>
      <c r="D15" s="20">
        <v>6.1668094830048554</v>
      </c>
      <c r="E15" s="20">
        <v>2.539274493001999</v>
      </c>
      <c r="F15" s="20">
        <v>3.0991145387032275</v>
      </c>
      <c r="G15" s="20">
        <v>1.8994572979148814</v>
      </c>
      <c r="H15" s="20">
        <v>1.804484433019137</v>
      </c>
      <c r="I15" s="20">
        <v>1.7142602113681802</v>
      </c>
      <c r="K15" s="20" t="s">
        <v>74</v>
      </c>
      <c r="AR15" s="25"/>
      <c r="AS15" s="27"/>
      <c r="AT15" s="29"/>
      <c r="AU15" s="27"/>
      <c r="AV15" s="27"/>
      <c r="AW15" s="27"/>
    </row>
    <row r="16" spans="1:49" x14ac:dyDescent="0.2">
      <c r="A16" s="33">
        <v>9</v>
      </c>
      <c r="B16" s="20">
        <v>8.5399999999999991</v>
      </c>
      <c r="C16" s="20">
        <v>12.459016393442624</v>
      </c>
      <c r="D16" s="20">
        <v>11.147540983606559</v>
      </c>
      <c r="E16" s="20">
        <v>4.5901639344262284</v>
      </c>
      <c r="F16" s="20">
        <v>1.7544886807181892</v>
      </c>
      <c r="G16" s="20">
        <v>1.0753317720530839</v>
      </c>
      <c r="H16" s="20">
        <v>1.0215651834504296</v>
      </c>
      <c r="I16" s="20">
        <v>0.97048692427790817</v>
      </c>
      <c r="L16" s="24" t="s">
        <v>46</v>
      </c>
      <c r="M16" s="24" t="s">
        <v>47</v>
      </c>
      <c r="N16" s="24" t="s">
        <v>48</v>
      </c>
      <c r="O16" s="24" t="s">
        <v>49</v>
      </c>
      <c r="P16" s="24" t="s">
        <v>50</v>
      </c>
      <c r="Q16" s="24" t="s">
        <v>51</v>
      </c>
      <c r="R16" s="24" t="s">
        <v>52</v>
      </c>
      <c r="AR16" s="25"/>
      <c r="AS16" s="27"/>
      <c r="AT16" s="29"/>
      <c r="AU16" s="27"/>
      <c r="AV16" s="27"/>
      <c r="AW16" s="27"/>
    </row>
    <row r="17" spans="1:49" x14ac:dyDescent="0.2">
      <c r="A17" s="33">
        <v>10</v>
      </c>
      <c r="B17" s="20">
        <v>9.48</v>
      </c>
      <c r="C17" s="20">
        <v>9.353023909985934</v>
      </c>
      <c r="D17" s="20">
        <v>8.3684950773558349</v>
      </c>
      <c r="E17" s="20">
        <v>3.4458509142053431</v>
      </c>
      <c r="F17" s="20">
        <v>4.7415611814345997</v>
      </c>
      <c r="G17" s="20">
        <v>2.9061181434599153</v>
      </c>
      <c r="H17" s="20">
        <v>2.7608122362869199</v>
      </c>
      <c r="I17" s="20">
        <v>2.6227716244725734</v>
      </c>
      <c r="K17" s="25" t="s">
        <v>53</v>
      </c>
      <c r="L17" s="25"/>
      <c r="M17" s="29">
        <v>0.35485536379538341</v>
      </c>
      <c r="N17" s="29">
        <v>1.1960822095624657E-4</v>
      </c>
      <c r="O17" s="29">
        <v>1.1960822095624657E-4</v>
      </c>
      <c r="P17" s="29">
        <v>1.1960822095624657E-4</v>
      </c>
      <c r="Q17" s="29">
        <v>1.1960822095624657E-4</v>
      </c>
      <c r="R17" s="29">
        <v>1.1960822095624657E-4</v>
      </c>
      <c r="AR17" s="25"/>
      <c r="AS17" s="27"/>
      <c r="AT17" s="29"/>
      <c r="AU17" s="27"/>
      <c r="AV17" s="27"/>
      <c r="AW17" s="27"/>
    </row>
    <row r="18" spans="1:49" x14ac:dyDescent="0.2">
      <c r="A18" s="33">
        <v>11</v>
      </c>
      <c r="B18" s="20">
        <v>9.8000000000000007</v>
      </c>
      <c r="C18" s="20">
        <v>7.1734693877551035</v>
      </c>
      <c r="D18" s="20">
        <v>6.4183673469387754</v>
      </c>
      <c r="E18" s="20">
        <v>2.6428571428571419</v>
      </c>
      <c r="F18" s="20">
        <v>3.5850340136054415</v>
      </c>
      <c r="G18" s="20">
        <v>2.1972789115646254</v>
      </c>
      <c r="H18" s="20">
        <v>2.0874149659863939</v>
      </c>
      <c r="I18" s="20">
        <v>1.983044217687074</v>
      </c>
      <c r="K18" s="25" t="s">
        <v>54</v>
      </c>
      <c r="L18" s="29">
        <v>0.35485536379538341</v>
      </c>
      <c r="M18" s="29"/>
      <c r="N18" s="29">
        <v>1.1960822095624657E-4</v>
      </c>
      <c r="O18" s="29">
        <v>1.1960822108370017E-4</v>
      </c>
      <c r="P18" s="29">
        <v>1.1960822095624657E-4</v>
      </c>
      <c r="Q18" s="29">
        <v>1.1960822095624657E-4</v>
      </c>
      <c r="R18" s="29">
        <v>1.1960822095624657E-4</v>
      </c>
      <c r="AR18" s="25"/>
      <c r="AS18" s="27"/>
      <c r="AT18" s="29"/>
      <c r="AU18" s="27"/>
      <c r="AV18" s="27"/>
      <c r="AW18" s="27"/>
    </row>
    <row r="19" spans="1:49" x14ac:dyDescent="0.2">
      <c r="A19" s="33">
        <v>12</v>
      </c>
      <c r="B19" s="20">
        <v>14.11</v>
      </c>
      <c r="C19" s="20">
        <v>6.5981573352232461</v>
      </c>
      <c r="D19" s="20">
        <v>5.9036144578313259</v>
      </c>
      <c r="E19" s="20">
        <v>2.4309000708717221</v>
      </c>
      <c r="F19" s="20">
        <v>2.9659815733522321</v>
      </c>
      <c r="G19" s="20">
        <v>1.8178596739900776</v>
      </c>
      <c r="H19" s="20">
        <v>1.726966690290574</v>
      </c>
      <c r="I19" s="20">
        <v>1.6406183557760448</v>
      </c>
      <c r="K19" s="25" t="s">
        <v>55</v>
      </c>
      <c r="L19" s="29">
        <v>1.1960822095624657E-4</v>
      </c>
      <c r="M19" s="29">
        <v>1.1960822095624657E-4</v>
      </c>
      <c r="N19" s="29"/>
      <c r="O19" s="29">
        <v>0.30987586603673756</v>
      </c>
      <c r="P19" s="29">
        <v>0.73454705724406877</v>
      </c>
      <c r="Q19" s="29">
        <v>0.54477373615471314</v>
      </c>
      <c r="R19" s="29">
        <v>0.36745491172827727</v>
      </c>
      <c r="AR19" s="25"/>
      <c r="AS19" s="27"/>
      <c r="AT19" s="29"/>
      <c r="AU19" s="29"/>
      <c r="AV19" s="27"/>
      <c r="AW19" s="27"/>
    </row>
    <row r="20" spans="1:49" x14ac:dyDescent="0.2">
      <c r="A20" s="33">
        <v>13</v>
      </c>
      <c r="B20" s="20">
        <v>11.67</v>
      </c>
      <c r="C20" s="20">
        <v>4.830048557554985</v>
      </c>
      <c r="D20" s="20">
        <v>4.3216223936018281</v>
      </c>
      <c r="E20" s="20">
        <v>1.7794915738360468</v>
      </c>
      <c r="F20" s="20">
        <v>1.6823764638674663</v>
      </c>
      <c r="G20" s="20">
        <v>1.0311339617252215</v>
      </c>
      <c r="H20" s="20">
        <v>0.97957726363896014</v>
      </c>
      <c r="I20" s="20">
        <v>0.93059840045701225</v>
      </c>
      <c r="K20" s="25" t="s">
        <v>62</v>
      </c>
      <c r="L20" s="29">
        <v>1.1960822095624657E-4</v>
      </c>
      <c r="M20" s="29">
        <v>1.1960822108370017E-4</v>
      </c>
      <c r="N20" s="29">
        <v>0.30987586603673756</v>
      </c>
      <c r="O20" s="29"/>
      <c r="P20" s="29">
        <v>6.1925407262577448E-3</v>
      </c>
      <c r="Q20" s="29">
        <v>2.3339176877910095E-3</v>
      </c>
      <c r="R20" s="29">
        <v>9.275525396832407E-4</v>
      </c>
      <c r="AR20" s="25"/>
      <c r="AS20" s="27"/>
      <c r="AT20" s="29"/>
      <c r="AU20" s="29"/>
      <c r="AV20" s="29"/>
      <c r="AW20" s="27"/>
    </row>
    <row r="21" spans="1:49" x14ac:dyDescent="0.2">
      <c r="A21" s="33">
        <v>14</v>
      </c>
      <c r="B21" s="20">
        <v>11.26</v>
      </c>
      <c r="C21" s="20">
        <v>7.0870337477797509</v>
      </c>
      <c r="D21" s="20">
        <v>6.3410301953818839</v>
      </c>
      <c r="E21" s="20">
        <v>2.6110124333925402</v>
      </c>
      <c r="F21" s="20">
        <v>3.1660746003552394</v>
      </c>
      <c r="G21" s="20">
        <v>1.9404973357015984</v>
      </c>
      <c r="H21" s="20">
        <v>1.8434724689165185</v>
      </c>
      <c r="I21" s="20">
        <v>1.7512988454706924</v>
      </c>
      <c r="K21" s="25" t="s">
        <v>60</v>
      </c>
      <c r="L21" s="29">
        <v>1.1960822095624657E-4</v>
      </c>
      <c r="M21" s="29">
        <v>1.1960822095624657E-4</v>
      </c>
      <c r="N21" s="29">
        <v>0.73454705724406877</v>
      </c>
      <c r="O21" s="29">
        <v>6.1925407262577448E-3</v>
      </c>
      <c r="P21" s="29"/>
      <c r="Q21" s="29">
        <v>0.99995073250231326</v>
      </c>
      <c r="R21" s="29">
        <v>0.99749364217791736</v>
      </c>
      <c r="AR21" s="25"/>
      <c r="AS21" s="27"/>
      <c r="AT21" s="29"/>
      <c r="AU21" s="29"/>
      <c r="AV21" s="29"/>
      <c r="AW21" s="27"/>
    </row>
    <row r="22" spans="1:49" x14ac:dyDescent="0.2">
      <c r="A22" s="33">
        <v>15</v>
      </c>
      <c r="B22" s="20">
        <v>13.24</v>
      </c>
      <c r="C22" s="20">
        <v>6.0750251762336358</v>
      </c>
      <c r="D22" s="20">
        <v>5.4355488418932527</v>
      </c>
      <c r="E22" s="20">
        <v>2.238167170191339</v>
      </c>
      <c r="F22" s="20">
        <v>7.4534239677744223</v>
      </c>
      <c r="G22" s="20">
        <v>4.5682275931520637</v>
      </c>
      <c r="H22" s="20">
        <v>4.3398162134944602</v>
      </c>
      <c r="I22" s="20">
        <v>4.1228254028197373</v>
      </c>
      <c r="K22" s="25" t="s">
        <v>58</v>
      </c>
      <c r="L22" s="29">
        <v>1.1960822095624657E-4</v>
      </c>
      <c r="M22" s="29">
        <v>1.1960822095624657E-4</v>
      </c>
      <c r="N22" s="29">
        <v>0.54477373615471314</v>
      </c>
      <c r="O22" s="29">
        <v>2.3339176877910095E-3</v>
      </c>
      <c r="P22" s="29">
        <v>0.99995073250231326</v>
      </c>
      <c r="Q22" s="29"/>
      <c r="R22" s="29">
        <v>0.99996357506280231</v>
      </c>
    </row>
    <row r="23" spans="1:49" x14ac:dyDescent="0.2">
      <c r="A23" s="33">
        <v>16</v>
      </c>
      <c r="B23" s="20">
        <v>10.55</v>
      </c>
      <c r="C23" s="20">
        <v>7.8041074249605051</v>
      </c>
      <c r="D23" s="20">
        <v>6.9826224328593991</v>
      </c>
      <c r="E23" s="20">
        <v>2.8751974723538694</v>
      </c>
      <c r="F23" s="20">
        <v>7.7377567140600299</v>
      </c>
      <c r="G23" s="20">
        <v>4.7424960505529219</v>
      </c>
      <c r="H23" s="20">
        <v>4.5053712480252761</v>
      </c>
      <c r="I23" s="20">
        <v>4.2801026856240103</v>
      </c>
      <c r="K23" s="25" t="s">
        <v>56</v>
      </c>
      <c r="L23" s="29">
        <v>1.1960822095624657E-4</v>
      </c>
      <c r="M23" s="29">
        <v>1.1960822095624657E-4</v>
      </c>
      <c r="N23" s="29">
        <v>0.36745491172827727</v>
      </c>
      <c r="O23" s="29">
        <v>9.275525396832407E-4</v>
      </c>
      <c r="P23" s="29">
        <v>0.99749364217791736</v>
      </c>
      <c r="Q23" s="29">
        <v>0.99996357506280231</v>
      </c>
      <c r="R23" s="29"/>
      <c r="AS23" s="24"/>
      <c r="AT23" s="24"/>
      <c r="AU23" s="24"/>
      <c r="AV23" s="24"/>
      <c r="AW23" s="24"/>
    </row>
    <row r="24" spans="1:49" x14ac:dyDescent="0.2">
      <c r="A24" s="33">
        <v>17</v>
      </c>
      <c r="B24" s="20">
        <v>9.0399999999999991</v>
      </c>
      <c r="C24" s="20">
        <v>7.1460176991150455</v>
      </c>
      <c r="D24" s="20">
        <v>6.3938053097345149</v>
      </c>
      <c r="E24" s="20">
        <v>2.6327433628318588</v>
      </c>
      <c r="F24" s="20">
        <v>1.3716814159292037</v>
      </c>
      <c r="G24" s="20">
        <v>0.84070796460177</v>
      </c>
      <c r="H24" s="20">
        <v>0.79867256637168149</v>
      </c>
      <c r="I24" s="20">
        <v>0.75873893805309733</v>
      </c>
      <c r="M24" s="22"/>
      <c r="O24" s="23"/>
      <c r="AR24" s="25"/>
      <c r="AS24" s="29"/>
      <c r="AT24" s="27"/>
      <c r="AU24" s="27"/>
      <c r="AV24" s="27"/>
      <c r="AW24" s="27"/>
    </row>
    <row r="25" spans="1:49" x14ac:dyDescent="0.2">
      <c r="A25" s="33">
        <v>18</v>
      </c>
      <c r="B25" s="20">
        <v>15.36</v>
      </c>
      <c r="C25" s="20">
        <v>8.1228298611111125</v>
      </c>
      <c r="D25" s="20">
        <v>7.2677951388888902</v>
      </c>
      <c r="E25" s="20">
        <v>2.9926215277777772</v>
      </c>
      <c r="F25" s="20">
        <v>5.44921875</v>
      </c>
      <c r="G25" s="20">
        <v>3.3398437499999996</v>
      </c>
      <c r="H25" s="20">
        <v>3.1728515624999996</v>
      </c>
      <c r="I25" s="20">
        <v>3.0142089843749988</v>
      </c>
      <c r="M25" s="22"/>
      <c r="O25" s="23"/>
      <c r="AR25" s="25"/>
      <c r="AS25" s="29"/>
      <c r="AT25" s="27"/>
      <c r="AU25" s="27"/>
      <c r="AV25" s="27"/>
      <c r="AW25" s="27"/>
    </row>
    <row r="26" spans="1:49" x14ac:dyDescent="0.2">
      <c r="AR26" s="25"/>
      <c r="AS26" s="29"/>
      <c r="AT26" s="27"/>
      <c r="AU26" s="27"/>
      <c r="AV26" s="27"/>
      <c r="AW26" s="27"/>
    </row>
    <row r="27" spans="1:49" x14ac:dyDescent="0.2">
      <c r="B27" s="20">
        <f>AVERAGE(B8:B25)</f>
        <v>11.743333333333332</v>
      </c>
      <c r="C27" s="37">
        <f t="shared" ref="C27:I27" si="0">AVERAGE(C8:C25)</f>
        <v>7.059127068796184</v>
      </c>
      <c r="D27" s="37">
        <f t="shared" si="0"/>
        <v>6.316061061554481</v>
      </c>
      <c r="E27" s="37">
        <f t="shared" si="0"/>
        <v>2.6007310253459615</v>
      </c>
      <c r="F27" s="37">
        <f t="shared" si="0"/>
        <v>3.372120292898853</v>
      </c>
      <c r="G27" s="37">
        <f t="shared" si="0"/>
        <v>2.0667834053251033</v>
      </c>
      <c r="H27" s="37">
        <f t="shared" si="0"/>
        <v>1.9634442350588484</v>
      </c>
      <c r="I27" s="37">
        <f t="shared" si="0"/>
        <v>1.8652720233059057</v>
      </c>
      <c r="J27" s="37" t="s">
        <v>75</v>
      </c>
      <c r="K27" s="37"/>
      <c r="AR27" s="25"/>
      <c r="AS27" s="29"/>
      <c r="AT27" s="27"/>
      <c r="AU27" s="27"/>
      <c r="AV27" s="27"/>
      <c r="AW27" s="27"/>
    </row>
    <row r="28" spans="1:49" x14ac:dyDescent="0.2">
      <c r="B28" s="20">
        <f>STDEV(B8:B25)</f>
        <v>1.9790758389891403</v>
      </c>
      <c r="C28" s="37">
        <f t="shared" ref="C28:I28" si="1">STDEV(C8:C25)</f>
        <v>1.8917995066905471</v>
      </c>
      <c r="D28" s="37">
        <f t="shared" si="1"/>
        <v>1.6926627165125983</v>
      </c>
      <c r="E28" s="37">
        <f t="shared" si="1"/>
        <v>0.69697876562283656</v>
      </c>
      <c r="F28" s="37">
        <f t="shared" si="1"/>
        <v>1.8929192093275327</v>
      </c>
      <c r="G28" s="37">
        <f t="shared" si="1"/>
        <v>1.1601762895878422</v>
      </c>
      <c r="H28" s="37">
        <f t="shared" si="1"/>
        <v>1.10216747510845</v>
      </c>
      <c r="I28" s="37">
        <f t="shared" si="1"/>
        <v>1.0470591013530266</v>
      </c>
      <c r="AR28" s="25"/>
      <c r="AS28" s="29"/>
      <c r="AT28" s="29"/>
      <c r="AU28" s="27"/>
      <c r="AV28" s="27"/>
      <c r="AW28" s="27"/>
    </row>
    <row r="29" spans="1:49" x14ac:dyDescent="0.2">
      <c r="J29" s="20" t="s">
        <v>29</v>
      </c>
      <c r="AR29" s="25"/>
      <c r="AS29" s="29"/>
      <c r="AT29" s="29"/>
      <c r="AU29" s="27"/>
      <c r="AV29" s="27"/>
      <c r="AW29" s="27"/>
    </row>
    <row r="30" spans="1:49" x14ac:dyDescent="0.2">
      <c r="B30" s="21"/>
      <c r="AR30" s="25"/>
      <c r="AS30" s="29"/>
      <c r="AT30" s="29"/>
      <c r="AU30" s="29"/>
      <c r="AV30" s="29"/>
      <c r="AW30" s="27"/>
    </row>
    <row r="31" spans="1:49" x14ac:dyDescent="0.2">
      <c r="B31" s="21"/>
    </row>
    <row r="32" spans="1:49" x14ac:dyDescent="0.2">
      <c r="B32" s="21"/>
      <c r="C32" s="20" t="s">
        <v>73</v>
      </c>
    </row>
    <row r="33" spans="1:20" x14ac:dyDescent="0.2">
      <c r="A33" s="33" t="s">
        <v>23</v>
      </c>
      <c r="B33" s="20" t="s">
        <v>24</v>
      </c>
      <c r="C33" s="37">
        <v>6</v>
      </c>
      <c r="D33" s="37">
        <v>12</v>
      </c>
      <c r="E33" s="37">
        <v>24</v>
      </c>
      <c r="F33" s="37">
        <v>36</v>
      </c>
      <c r="G33" s="37">
        <v>48</v>
      </c>
      <c r="H33" s="37">
        <v>60</v>
      </c>
      <c r="I33" s="37">
        <v>72</v>
      </c>
    </row>
    <row r="34" spans="1:20" x14ac:dyDescent="0.2">
      <c r="A34" s="33"/>
      <c r="C34" s="31" t="s">
        <v>68</v>
      </c>
      <c r="D34" s="31"/>
      <c r="E34" s="31" t="s">
        <v>69</v>
      </c>
    </row>
    <row r="35" spans="1:20" x14ac:dyDescent="0.2">
      <c r="A35" s="33">
        <v>1</v>
      </c>
      <c r="B35" s="20">
        <v>15.06</v>
      </c>
      <c r="C35" s="20">
        <v>2.5017467826581044</v>
      </c>
      <c r="D35" s="20">
        <v>12.099331219552406</v>
      </c>
      <c r="E35" s="20">
        <v>20.86091589578001</v>
      </c>
      <c r="F35" s="20">
        <v>23.990053280147013</v>
      </c>
      <c r="G35" s="20">
        <v>24.253943866228628</v>
      </c>
      <c r="H35" s="20">
        <v>29.205282254092012</v>
      </c>
      <c r="I35" s="20">
        <v>21.285108231681065</v>
      </c>
      <c r="K35" s="32" t="s">
        <v>70</v>
      </c>
      <c r="L35" s="32"/>
      <c r="M35" s="32"/>
      <c r="N35" s="32"/>
      <c r="O35" s="32"/>
      <c r="P35" s="32"/>
    </row>
    <row r="36" spans="1:20" x14ac:dyDescent="0.2">
      <c r="A36" s="33">
        <v>2</v>
      </c>
      <c r="B36" s="20">
        <v>12.26</v>
      </c>
      <c r="C36" s="20">
        <v>2.5079593572106242</v>
      </c>
      <c r="D36" s="20">
        <v>12.143718719866465</v>
      </c>
      <c r="E36" s="20">
        <v>26.490236408533281</v>
      </c>
      <c r="F36" s="20">
        <v>24.078062979045576</v>
      </c>
      <c r="G36" s="20">
        <v>26.750727969719634</v>
      </c>
      <c r="H36" s="20">
        <v>27.637428810730579</v>
      </c>
      <c r="I36" s="20">
        <v>33.469421852769919</v>
      </c>
    </row>
    <row r="37" spans="1:20" x14ac:dyDescent="0.2">
      <c r="A37" s="33">
        <v>3</v>
      </c>
      <c r="B37" s="20">
        <v>10.69</v>
      </c>
      <c r="C37" s="20">
        <v>2.5793108124326909</v>
      </c>
      <c r="D37" s="20">
        <v>12.472017853962782</v>
      </c>
      <c r="E37" s="20">
        <v>25.727229189518248</v>
      </c>
      <c r="F37" s="20">
        <v>24.729000917339995</v>
      </c>
      <c r="G37" s="20">
        <v>27.473920019164733</v>
      </c>
      <c r="H37" s="20">
        <v>28.384592357294608</v>
      </c>
      <c r="I37" s="20">
        <v>40.703392251376094</v>
      </c>
      <c r="L37" s="24" t="s">
        <v>38</v>
      </c>
      <c r="M37" s="24" t="s">
        <v>39</v>
      </c>
      <c r="N37" s="24" t="s">
        <v>40</v>
      </c>
      <c r="O37" s="24" t="s">
        <v>41</v>
      </c>
      <c r="P37" s="24" t="s">
        <v>42</v>
      </c>
    </row>
    <row r="38" spans="1:20" x14ac:dyDescent="0.2">
      <c r="A38" s="33">
        <v>4</v>
      </c>
      <c r="B38" s="20">
        <v>12.53</v>
      </c>
      <c r="C38" s="20">
        <v>2.6872156629753468</v>
      </c>
      <c r="D38" s="20">
        <v>12.996256773320372</v>
      </c>
      <c r="E38" s="20">
        <v>22.40733926434547</v>
      </c>
      <c r="F38" s="20">
        <v>25.76844015399729</v>
      </c>
      <c r="G38" s="20">
        <v>28.628737011090994</v>
      </c>
      <c r="H38" s="20">
        <v>29.577687828936021</v>
      </c>
      <c r="I38" s="20">
        <v>26.677724441120265</v>
      </c>
      <c r="K38" s="25" t="s">
        <v>43</v>
      </c>
      <c r="L38" s="30">
        <v>46773.604205839481</v>
      </c>
      <c r="M38" s="27">
        <v>1</v>
      </c>
      <c r="N38" s="30">
        <v>46773.604205839481</v>
      </c>
      <c r="O38" s="26">
        <v>1388.2988103120085</v>
      </c>
      <c r="P38" s="30">
        <v>0</v>
      </c>
    </row>
    <row r="39" spans="1:20" x14ac:dyDescent="0.2">
      <c r="A39" s="33">
        <v>5</v>
      </c>
      <c r="B39" s="20">
        <v>12.41</v>
      </c>
      <c r="C39" s="20">
        <v>2.3355444442748596</v>
      </c>
      <c r="D39" s="20">
        <v>11.368841304912909</v>
      </c>
      <c r="E39" s="20">
        <v>19.601450525711911</v>
      </c>
      <c r="F39" s="20">
        <v>20.055511019228454</v>
      </c>
      <c r="G39" s="20">
        <v>25.043793264175822</v>
      </c>
      <c r="H39" s="20">
        <v>25.873914693939724</v>
      </c>
      <c r="I39" s="20">
        <v>18.354235167222114</v>
      </c>
      <c r="K39" s="25" t="s">
        <v>44</v>
      </c>
      <c r="L39" s="30">
        <v>572.75225304022808</v>
      </c>
      <c r="M39" s="27">
        <v>17</v>
      </c>
      <c r="N39" s="30">
        <v>33.69130900236636</v>
      </c>
      <c r="O39" s="30"/>
      <c r="P39" s="30"/>
    </row>
    <row r="40" spans="1:20" x14ac:dyDescent="0.2">
      <c r="A40" s="33">
        <v>6</v>
      </c>
      <c r="B40" s="20">
        <v>13.28</v>
      </c>
      <c r="C40" s="20">
        <v>2.1952132714524462</v>
      </c>
      <c r="D40" s="20">
        <v>10.623543042263819</v>
      </c>
      <c r="E40" s="20">
        <v>18.316453521144517</v>
      </c>
      <c r="F40" s="20">
        <v>21.063921549316195</v>
      </c>
      <c r="G40" s="20">
        <v>23.40201684129029</v>
      </c>
      <c r="H40" s="20">
        <v>24.177718647910762</v>
      </c>
      <c r="I40" s="20">
        <v>25.386604580306297</v>
      </c>
      <c r="K40" s="25" t="s">
        <v>45</v>
      </c>
      <c r="L40" s="30">
        <v>8603.547198067834</v>
      </c>
      <c r="M40" s="27">
        <v>6</v>
      </c>
      <c r="N40" s="30">
        <v>1433.9245330113056</v>
      </c>
      <c r="O40" s="36">
        <v>118.08700801099202</v>
      </c>
      <c r="P40" s="30">
        <v>0</v>
      </c>
    </row>
    <row r="41" spans="1:20" x14ac:dyDescent="0.2">
      <c r="A41" s="33">
        <v>7</v>
      </c>
      <c r="B41" s="20">
        <v>10.43</v>
      </c>
      <c r="C41" s="20">
        <v>2.1121019359334596</v>
      </c>
      <c r="D41" s="20">
        <v>10.208492690345054</v>
      </c>
      <c r="E41" s="20">
        <v>26.344475194445238</v>
      </c>
      <c r="F41" s="20">
        <v>38.513833874729478</v>
      </c>
      <c r="G41" s="20">
        <v>20.463627631775307</v>
      </c>
      <c r="H41" s="20">
        <v>17.95286645543441</v>
      </c>
      <c r="I41" s="20">
        <v>34.664237974932647</v>
      </c>
      <c r="K41" s="25" t="s">
        <v>44</v>
      </c>
      <c r="L41" s="30">
        <v>1238.5808128319982</v>
      </c>
      <c r="M41" s="27">
        <v>102</v>
      </c>
      <c r="N41" s="30">
        <v>12.142949145411746</v>
      </c>
      <c r="O41" s="30"/>
      <c r="P41" s="30"/>
    </row>
    <row r="42" spans="1:20" x14ac:dyDescent="0.2">
      <c r="A42" s="33">
        <v>8</v>
      </c>
      <c r="B42" s="20">
        <v>11.67</v>
      </c>
      <c r="C42" s="20">
        <v>2.3354237732932641</v>
      </c>
      <c r="D42" s="20">
        <v>11.287881570917442</v>
      </c>
      <c r="E42" s="20">
        <v>19.461864777443868</v>
      </c>
      <c r="F42" s="20">
        <v>29.97761389744662</v>
      </c>
      <c r="G42" s="20">
        <v>24.865451532901155</v>
      </c>
      <c r="H42" s="20">
        <v>25.689661506225907</v>
      </c>
      <c r="I42" s="20">
        <v>29.474038656317774</v>
      </c>
    </row>
    <row r="43" spans="1:20" x14ac:dyDescent="0.2">
      <c r="A43" s="33">
        <v>9</v>
      </c>
      <c r="B43" s="20">
        <v>8.5399999999999991</v>
      </c>
      <c r="C43" s="20">
        <v>2.9984364020747649</v>
      </c>
      <c r="D43" s="20">
        <v>14.49244261002803</v>
      </c>
      <c r="E43" s="20">
        <v>24.986970017289707</v>
      </c>
      <c r="F43" s="20">
        <v>28.735015519883163</v>
      </c>
      <c r="G43" s="20">
        <v>20.477390941806558</v>
      </c>
      <c r="H43" s="20">
        <v>32.982800422822415</v>
      </c>
      <c r="I43" s="20">
        <v>25.668881499440815</v>
      </c>
      <c r="K43" s="20" t="s">
        <v>74</v>
      </c>
      <c r="T43" s="20" t="s">
        <v>29</v>
      </c>
    </row>
    <row r="44" spans="1:20" x14ac:dyDescent="0.2">
      <c r="A44" s="33">
        <v>10</v>
      </c>
      <c r="B44" s="20">
        <v>9.48</v>
      </c>
      <c r="C44" s="20">
        <v>2.5406595254048701</v>
      </c>
      <c r="D44" s="20">
        <v>12.279854372790204</v>
      </c>
      <c r="E44" s="20">
        <v>21.172162711707252</v>
      </c>
      <c r="F44" s="20">
        <v>24.34798711846334</v>
      </c>
      <c r="G44" s="20">
        <v>19.36500819365887</v>
      </c>
      <c r="H44" s="20">
        <v>27.947254779453573</v>
      </c>
      <c r="I44" s="20">
        <v>20.867541240068483</v>
      </c>
      <c r="L44" s="24" t="s">
        <v>45</v>
      </c>
      <c r="M44" s="24" t="s">
        <v>46</v>
      </c>
      <c r="N44" s="24" t="s">
        <v>47</v>
      </c>
      <c r="O44" s="24" t="s">
        <v>48</v>
      </c>
      <c r="P44" s="24" t="s">
        <v>49</v>
      </c>
      <c r="Q44" s="24" t="s">
        <v>50</v>
      </c>
      <c r="R44" s="24" t="s">
        <v>51</v>
      </c>
      <c r="S44" s="24" t="s">
        <v>52</v>
      </c>
    </row>
    <row r="45" spans="1:20" x14ac:dyDescent="0.2">
      <c r="A45" s="33">
        <v>11</v>
      </c>
      <c r="B45" s="20">
        <v>9.8000000000000007</v>
      </c>
      <c r="C45" s="20">
        <v>2.2290927506007328</v>
      </c>
      <c r="D45" s="20">
        <v>10.773948294570207</v>
      </c>
      <c r="E45" s="20">
        <v>23.629232022097291</v>
      </c>
      <c r="F45" s="20">
        <v>21.362138859923686</v>
      </c>
      <c r="G45" s="20">
        <v>23.733336273375212</v>
      </c>
      <c r="H45" s="20">
        <v>22.290927506007328</v>
      </c>
      <c r="I45" s="20">
        <v>23.405473881307692</v>
      </c>
      <c r="K45" s="25" t="s">
        <v>53</v>
      </c>
      <c r="L45" s="27" t="s">
        <v>66</v>
      </c>
      <c r="M45" s="27"/>
      <c r="N45" s="29">
        <v>1.196082262993059E-4</v>
      </c>
      <c r="O45" s="29">
        <v>1.1960822095624657E-4</v>
      </c>
      <c r="P45" s="29">
        <v>1.1960822095624657E-4</v>
      </c>
      <c r="Q45" s="29">
        <v>1.1960822095624657E-4</v>
      </c>
      <c r="R45" s="29">
        <v>1.1960822095624657E-4</v>
      </c>
      <c r="S45" s="29">
        <v>1.1960822095624657E-4</v>
      </c>
    </row>
    <row r="46" spans="1:20" x14ac:dyDescent="0.2">
      <c r="A46" s="33">
        <v>12</v>
      </c>
      <c r="B46" s="20">
        <v>14.11</v>
      </c>
      <c r="C46" s="20">
        <v>2.5120302912892063</v>
      </c>
      <c r="D46" s="20">
        <v>12.141479741231166</v>
      </c>
      <c r="E46" s="20">
        <v>20.933585760743391</v>
      </c>
      <c r="F46" s="20">
        <v>22.106423214922806</v>
      </c>
      <c r="G46" s="20">
        <v>26.745795847213792</v>
      </c>
      <c r="H46" s="20">
        <v>27.632333204181275</v>
      </c>
      <c r="I46" s="20">
        <v>19.067250311728355</v>
      </c>
      <c r="K46" s="25" t="s">
        <v>54</v>
      </c>
      <c r="L46" s="27" t="s">
        <v>65</v>
      </c>
      <c r="M46" s="29">
        <v>1.196082262993059E-4</v>
      </c>
      <c r="N46" s="29"/>
      <c r="O46" s="29">
        <v>1.1960822096424018E-4</v>
      </c>
      <c r="P46" s="29">
        <v>1.1960822095624657E-4</v>
      </c>
      <c r="Q46" s="29">
        <v>1.1960822095624657E-4</v>
      </c>
      <c r="R46" s="29">
        <v>1.1960822095624657E-4</v>
      </c>
      <c r="S46" s="29">
        <v>1.1960822095624657E-4</v>
      </c>
    </row>
    <row r="47" spans="1:20" x14ac:dyDescent="0.2">
      <c r="A47" s="33">
        <v>13</v>
      </c>
      <c r="B47" s="20">
        <v>11.67</v>
      </c>
      <c r="C47" s="20">
        <v>2.4103498612927003</v>
      </c>
      <c r="D47" s="20">
        <v>11.650024329581383</v>
      </c>
      <c r="E47" s="20">
        <v>27.544668948289804</v>
      </c>
      <c r="F47" s="20">
        <v>23.099186170721708</v>
      </c>
      <c r="G47" s="20">
        <v>32.35837099142627</v>
      </c>
      <c r="H47" s="20">
        <v>26.513848474219703</v>
      </c>
      <c r="I47" s="20">
        <v>27.839540897930686</v>
      </c>
      <c r="K47" s="25" t="s">
        <v>55</v>
      </c>
      <c r="L47" s="27" t="s">
        <v>63</v>
      </c>
      <c r="M47" s="29">
        <v>1.1960822095624657E-4</v>
      </c>
      <c r="N47" s="29">
        <v>1.1960822096424018E-4</v>
      </c>
      <c r="O47" s="29"/>
      <c r="P47" s="29">
        <v>0.53324913828076548</v>
      </c>
      <c r="Q47" s="29">
        <v>8.1476568444884157E-2</v>
      </c>
      <c r="R47" s="29">
        <v>2.3017373180804768E-2</v>
      </c>
      <c r="S47" s="29">
        <v>2.861371015869707E-2</v>
      </c>
    </row>
    <row r="48" spans="1:20" x14ac:dyDescent="0.2">
      <c r="A48" s="33">
        <v>14</v>
      </c>
      <c r="B48" s="20">
        <v>11.26</v>
      </c>
      <c r="C48" s="20">
        <v>2.0000375160741624</v>
      </c>
      <c r="D48" s="20">
        <v>9.6668479943584522</v>
      </c>
      <c r="E48" s="20">
        <v>16.666979300618021</v>
      </c>
      <c r="F48" s="20">
        <v>19.167026195710722</v>
      </c>
      <c r="G48" s="20">
        <v>23.211268723005688</v>
      </c>
      <c r="H48" s="20">
        <v>22.000412676815788</v>
      </c>
      <c r="I48" s="20">
        <v>26.173107016161783</v>
      </c>
      <c r="K48" s="25" t="s">
        <v>62</v>
      </c>
      <c r="L48" s="27" t="s">
        <v>64</v>
      </c>
      <c r="M48" s="29">
        <v>1.1960822095624657E-4</v>
      </c>
      <c r="N48" s="29">
        <v>1.1960822095624657E-4</v>
      </c>
      <c r="O48" s="29">
        <v>0.53324913828076548</v>
      </c>
      <c r="P48" s="29"/>
      <c r="Q48" s="29">
        <v>0.95458823506097401</v>
      </c>
      <c r="R48" s="29">
        <v>0.76892688782912377</v>
      </c>
      <c r="S48" s="29">
        <v>0.80985533773473639</v>
      </c>
    </row>
    <row r="49" spans="1:26" x14ac:dyDescent="0.2">
      <c r="A49" s="33">
        <v>15</v>
      </c>
      <c r="B49" s="20">
        <v>13.24</v>
      </c>
      <c r="C49" s="20">
        <v>2.0039863214565892</v>
      </c>
      <c r="D49" s="20">
        <v>9.6859338870401803</v>
      </c>
      <c r="E49" s="20">
        <v>16.699886012138244</v>
      </c>
      <c r="F49" s="20">
        <v>19.204868913958975</v>
      </c>
      <c r="G49" s="20">
        <v>29.018556928992012</v>
      </c>
      <c r="H49" s="20">
        <v>22.043849536022481</v>
      </c>
      <c r="I49" s="20">
        <v>23.146042012823607</v>
      </c>
      <c r="K49" s="25" t="s">
        <v>60</v>
      </c>
      <c r="L49" s="27" t="s">
        <v>61</v>
      </c>
      <c r="M49" s="29">
        <v>1.1960822095624657E-4</v>
      </c>
      <c r="N49" s="29">
        <v>1.1960822095624657E-4</v>
      </c>
      <c r="O49" s="29">
        <v>8.1476568444884157E-2</v>
      </c>
      <c r="P49" s="29">
        <v>0.95458823506097401</v>
      </c>
      <c r="Q49" s="29"/>
      <c r="R49" s="29">
        <v>0.99925614762597603</v>
      </c>
      <c r="S49" s="29">
        <v>0.99974056497262165</v>
      </c>
    </row>
    <row r="50" spans="1:26" x14ac:dyDescent="0.2">
      <c r="A50" s="33">
        <v>16</v>
      </c>
      <c r="B50" s="20">
        <v>10.55</v>
      </c>
      <c r="C50" s="20">
        <v>2.0604308660445976</v>
      </c>
      <c r="D50" s="20">
        <v>9.9587491858822208</v>
      </c>
      <c r="E50" s="20">
        <v>17.170257217038316</v>
      </c>
      <c r="F50" s="20">
        <v>19.74579579959406</v>
      </c>
      <c r="G50" s="20">
        <v>21.937579133349004</v>
      </c>
      <c r="H50" s="20">
        <v>20.604308660445973</v>
      </c>
      <c r="I50" s="20">
        <v>21.634524093468276</v>
      </c>
      <c r="K50" s="25" t="s">
        <v>58</v>
      </c>
      <c r="L50" s="27" t="s">
        <v>59</v>
      </c>
      <c r="M50" s="29">
        <v>1.1960822095624657E-4</v>
      </c>
      <c r="N50" s="29">
        <v>1.1960822095624657E-4</v>
      </c>
      <c r="O50" s="29">
        <v>2.3017373180804768E-2</v>
      </c>
      <c r="P50" s="29">
        <v>0.76892688782912377</v>
      </c>
      <c r="Q50" s="29">
        <v>0.99925614762597603</v>
      </c>
      <c r="R50" s="29"/>
      <c r="S50" s="29">
        <v>0.99999998557489933</v>
      </c>
    </row>
    <row r="51" spans="1:26" x14ac:dyDescent="0.2">
      <c r="A51" s="33">
        <v>17</v>
      </c>
      <c r="B51" s="20">
        <v>9.0399999999999991</v>
      </c>
      <c r="C51" s="20">
        <v>1.8839721592622791</v>
      </c>
      <c r="D51" s="20">
        <v>9.1058654364343496</v>
      </c>
      <c r="E51" s="20">
        <v>17.389668365737275</v>
      </c>
      <c r="F51" s="20">
        <v>18.054733192930179</v>
      </c>
      <c r="G51" s="20">
        <v>20.058808577345427</v>
      </c>
      <c r="H51" s="20">
        <v>20.723693751885076</v>
      </c>
      <c r="I51" s="20">
        <v>21.759878439479326</v>
      </c>
      <c r="K51" s="25" t="s">
        <v>56</v>
      </c>
      <c r="L51" s="27" t="s">
        <v>57</v>
      </c>
      <c r="M51" s="29">
        <v>1.1960822095624657E-4</v>
      </c>
      <c r="N51" s="29">
        <v>1.1960822095624657E-4</v>
      </c>
      <c r="O51" s="29">
        <v>2.861371015869707E-2</v>
      </c>
      <c r="P51" s="29">
        <v>0.80985533773473639</v>
      </c>
      <c r="Q51" s="29">
        <v>0.99974056497262165</v>
      </c>
      <c r="R51" s="29">
        <v>0.99999998557489933</v>
      </c>
      <c r="S51" s="29"/>
    </row>
    <row r="52" spans="1:26" x14ac:dyDescent="0.2">
      <c r="A52" s="33">
        <v>18</v>
      </c>
      <c r="B52" s="20">
        <v>15.36</v>
      </c>
      <c r="C52" s="20">
        <v>2.8389035309588135</v>
      </c>
      <c r="D52" s="20">
        <v>13.721367066300932</v>
      </c>
      <c r="E52" s="20">
        <v>23.657529424656783</v>
      </c>
      <c r="F52" s="20">
        <v>23.260697484785389</v>
      </c>
      <c r="G52" s="20">
        <v>30.226042469412732</v>
      </c>
      <c r="H52" s="20">
        <v>26.496432955615596</v>
      </c>
      <c r="I52" s="20">
        <v>16.591240197834132</v>
      </c>
    </row>
    <row r="54" spans="1:26" x14ac:dyDescent="0.2">
      <c r="B54" s="20">
        <f>AVERAGE(B35:B52)</f>
        <v>11.743333333333332</v>
      </c>
      <c r="C54" s="37">
        <f t="shared" ref="C54:I54" si="2">AVERAGE(C35:C52)</f>
        <v>2.3740230702605287</v>
      </c>
      <c r="D54" s="37">
        <f t="shared" si="2"/>
        <v>11.482033116297687</v>
      </c>
      <c r="E54" s="37">
        <f t="shared" si="2"/>
        <v>21.614494697624369</v>
      </c>
      <c r="F54" s="37">
        <f t="shared" si="2"/>
        <v>23.736683896785816</v>
      </c>
      <c r="G54" s="37">
        <f t="shared" si="2"/>
        <v>24.889687567551782</v>
      </c>
      <c r="H54" s="37">
        <f t="shared" si="2"/>
        <v>25.429723029001849</v>
      </c>
      <c r="I54" s="37">
        <f t="shared" si="2"/>
        <v>25.34268015255385</v>
      </c>
      <c r="J54" s="37" t="s">
        <v>75</v>
      </c>
      <c r="K54" s="37"/>
    </row>
    <row r="55" spans="1:26" x14ac:dyDescent="0.2">
      <c r="B55" s="20">
        <f>STDEV(B35:B52)</f>
        <v>1.9790758389891403</v>
      </c>
      <c r="C55" s="37">
        <f t="shared" ref="C55:I55" si="3">STDEV(C35:C52)</f>
        <v>0.30374693514588624</v>
      </c>
      <c r="D55" s="37">
        <f t="shared" si="3"/>
        <v>1.4686299609480649</v>
      </c>
      <c r="E55" s="37">
        <f t="shared" si="3"/>
        <v>3.6419498582520227</v>
      </c>
      <c r="F55" s="37">
        <f t="shared" si="3"/>
        <v>4.8942858913995808</v>
      </c>
      <c r="G55" s="37">
        <f t="shared" si="3"/>
        <v>3.7361629417503632</v>
      </c>
      <c r="H55" s="37">
        <f t="shared" si="3"/>
        <v>3.8490699093127221</v>
      </c>
      <c r="I55" s="37">
        <f t="shared" si="3"/>
        <v>6.1893280621705724</v>
      </c>
      <c r="Z55" s="20" t="s">
        <v>36</v>
      </c>
    </row>
    <row r="56" spans="1:26" x14ac:dyDescent="0.2">
      <c r="Z56" s="20" t="s">
        <v>67</v>
      </c>
    </row>
  </sheetData>
  <pageMargins left="0.75" right="0.75" top="1" bottom="1" header="0.5" footer="0.5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zoomScale="75" zoomScaleNormal="75" workbookViewId="0">
      <selection activeCell="Q19" sqref="Q19"/>
    </sheetView>
  </sheetViews>
  <sheetFormatPr defaultColWidth="8.875" defaultRowHeight="15" x14ac:dyDescent="0.25"/>
  <cols>
    <col min="1" max="16384" width="8.875" style="3"/>
  </cols>
  <sheetData>
    <row r="1" spans="1:9" x14ac:dyDescent="0.25">
      <c r="A1" s="7" t="s">
        <v>33</v>
      </c>
      <c r="B1" s="7" t="s">
        <v>34</v>
      </c>
      <c r="C1" s="8"/>
      <c r="D1" s="8" t="s">
        <v>35</v>
      </c>
      <c r="E1" s="8"/>
      <c r="F1" s="8"/>
      <c r="G1" s="8"/>
    </row>
    <row r="2" spans="1:9" x14ac:dyDescent="0.25">
      <c r="A2" s="5"/>
      <c r="B2" s="5" t="s">
        <v>36</v>
      </c>
      <c r="C2" s="5" t="s">
        <v>31</v>
      </c>
      <c r="D2" s="5" t="s">
        <v>36</v>
      </c>
      <c r="E2" s="5" t="s">
        <v>31</v>
      </c>
    </row>
    <row r="3" spans="1:9" x14ac:dyDescent="0.25">
      <c r="A3" s="5">
        <v>6</v>
      </c>
      <c r="B3" s="6">
        <v>7.059127068796184</v>
      </c>
      <c r="C3" s="6">
        <v>1.8917995066905471</v>
      </c>
      <c r="D3" s="6">
        <v>2.3740230702605287</v>
      </c>
      <c r="E3" s="6">
        <v>0.30374693514588624</v>
      </c>
    </row>
    <row r="4" spans="1:9" x14ac:dyDescent="0.25">
      <c r="A4" s="5">
        <v>12</v>
      </c>
      <c r="B4" s="6">
        <v>6.316061061554481</v>
      </c>
      <c r="C4" s="6">
        <v>1.6926627165125983</v>
      </c>
      <c r="D4" s="6">
        <v>11.482033116297687</v>
      </c>
      <c r="E4" s="6">
        <v>1.4686299609480649</v>
      </c>
    </row>
    <row r="5" spans="1:9" x14ac:dyDescent="0.25">
      <c r="A5" s="5">
        <v>24</v>
      </c>
      <c r="B5" s="6">
        <v>2.6007310253459615</v>
      </c>
      <c r="C5" s="6">
        <v>0.69697876562283656</v>
      </c>
      <c r="D5" s="6">
        <v>21.614494697624369</v>
      </c>
      <c r="E5" s="6">
        <v>3.6419498582520227</v>
      </c>
    </row>
    <row r="6" spans="1:9" x14ac:dyDescent="0.25">
      <c r="A6" s="5">
        <v>36</v>
      </c>
      <c r="B6" s="6">
        <v>3.372120292898853</v>
      </c>
      <c r="C6" s="6">
        <v>1.8929192093275327</v>
      </c>
      <c r="D6" s="6">
        <v>23.736683896785816</v>
      </c>
      <c r="E6" s="6">
        <v>4.8942858913995808</v>
      </c>
    </row>
    <row r="7" spans="1:9" x14ac:dyDescent="0.25">
      <c r="A7" s="5">
        <v>48</v>
      </c>
      <c r="B7" s="6">
        <v>2.0667834053251033</v>
      </c>
      <c r="C7" s="6">
        <v>1.1601762895878422</v>
      </c>
      <c r="D7" s="6">
        <v>24.889687567551782</v>
      </c>
      <c r="E7" s="6">
        <v>3.7361629417503632</v>
      </c>
      <c r="I7" s="3" t="s">
        <v>29</v>
      </c>
    </row>
    <row r="8" spans="1:9" x14ac:dyDescent="0.25">
      <c r="A8" s="5">
        <v>60</v>
      </c>
      <c r="B8" s="6">
        <v>1.9634442350588484</v>
      </c>
      <c r="C8" s="6">
        <v>1.10216747510845</v>
      </c>
      <c r="D8" s="6">
        <v>25.429723029001849</v>
      </c>
      <c r="E8" s="6">
        <v>3.8490699093127221</v>
      </c>
    </row>
    <row r="9" spans="1:9" x14ac:dyDescent="0.25">
      <c r="A9" s="5">
        <v>72</v>
      </c>
      <c r="B9" s="6">
        <v>1.8652720233059057</v>
      </c>
      <c r="C9" s="6">
        <v>1.0470591013530266</v>
      </c>
      <c r="D9" s="6">
        <v>25.34268015255385</v>
      </c>
      <c r="E9" s="6">
        <v>6.1893280621705724</v>
      </c>
    </row>
    <row r="11" spans="1:9" x14ac:dyDescent="0.25">
      <c r="F11" s="3" t="s">
        <v>29</v>
      </c>
    </row>
    <row r="48" spans="6:7" x14ac:dyDescent="0.25">
      <c r="F48" s="14" t="s">
        <v>110</v>
      </c>
      <c r="G48" s="52" t="s">
        <v>111</v>
      </c>
    </row>
  </sheetData>
  <pageMargins left="0.7" right="0.7" top="0.75" bottom="0.75" header="0.3" footer="0.3"/>
  <pageSetup paperSize="9"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8"/>
  <sheetViews>
    <sheetView topLeftCell="A19" workbookViewId="0">
      <selection activeCell="G27" sqref="G27"/>
    </sheetView>
  </sheetViews>
  <sheetFormatPr defaultColWidth="8.875" defaultRowHeight="15" x14ac:dyDescent="0.25"/>
  <cols>
    <col min="1" max="19" width="8.875" style="3"/>
    <col min="20" max="20" width="10.5" style="3" customWidth="1"/>
    <col min="21" max="16384" width="8.875" style="3"/>
  </cols>
  <sheetData>
    <row r="1" spans="1:21" ht="15.75" x14ac:dyDescent="0.25">
      <c r="A1" s="17" t="s">
        <v>23</v>
      </c>
      <c r="B1" s="1" t="s">
        <v>25</v>
      </c>
      <c r="C1" s="1" t="s">
        <v>0</v>
      </c>
      <c r="D1" s="1" t="s">
        <v>108</v>
      </c>
      <c r="E1" s="1" t="s">
        <v>1</v>
      </c>
      <c r="F1" s="1" t="s">
        <v>2</v>
      </c>
      <c r="G1" s="1" t="s">
        <v>1</v>
      </c>
      <c r="H1" s="1" t="s">
        <v>2</v>
      </c>
      <c r="I1" s="1" t="s">
        <v>3</v>
      </c>
      <c r="J1" s="1" t="s">
        <v>4</v>
      </c>
      <c r="K1" s="1" t="s">
        <v>3</v>
      </c>
      <c r="L1" s="1" t="s">
        <v>4</v>
      </c>
      <c r="M1" s="1" t="s">
        <v>80</v>
      </c>
      <c r="N1" s="1" t="s">
        <v>81</v>
      </c>
      <c r="O1" s="2"/>
      <c r="P1" s="2"/>
      <c r="R1" s="4"/>
      <c r="S1" s="4"/>
    </row>
    <row r="2" spans="1:21" ht="15.75" x14ac:dyDescent="0.25">
      <c r="A2"/>
      <c r="B2"/>
      <c r="E2" s="40" t="s">
        <v>79</v>
      </c>
      <c r="F2" s="40" t="s">
        <v>79</v>
      </c>
      <c r="G2" s="8" t="s">
        <v>9</v>
      </c>
      <c r="H2" s="8"/>
      <c r="I2" s="40" t="s">
        <v>79</v>
      </c>
      <c r="J2" s="40" t="s">
        <v>79</v>
      </c>
      <c r="K2" s="8" t="s">
        <v>9</v>
      </c>
      <c r="L2" s="8"/>
      <c r="M2" s="16" t="s">
        <v>26</v>
      </c>
      <c r="N2" s="8"/>
      <c r="R2" s="6"/>
      <c r="S2" s="6"/>
      <c r="T2" s="5"/>
      <c r="U2" s="5"/>
    </row>
    <row r="3" spans="1:21" ht="15.75" x14ac:dyDescent="0.25">
      <c r="A3" s="18">
        <v>1</v>
      </c>
      <c r="B3" s="18">
        <v>12.9</v>
      </c>
      <c r="C3" s="5">
        <v>15.06</v>
      </c>
      <c r="D3" s="5">
        <v>18.920000000000002</v>
      </c>
      <c r="E3" s="5">
        <v>27.74</v>
      </c>
      <c r="F3" s="5">
        <v>36.56</v>
      </c>
      <c r="G3" s="5">
        <v>23.4</v>
      </c>
      <c r="H3" s="5">
        <v>25.98</v>
      </c>
      <c r="I3" s="5">
        <v>33.32</v>
      </c>
      <c r="J3" s="5">
        <v>48.24</v>
      </c>
      <c r="K3" s="38">
        <v>28.16</v>
      </c>
      <c r="L3" s="38">
        <v>34.44</v>
      </c>
      <c r="M3" s="6">
        <f>K3/G3</f>
        <v>1.2034188034188036</v>
      </c>
      <c r="N3" s="6">
        <f>L3/H3</f>
        <v>1.325635103926097</v>
      </c>
      <c r="P3" s="3" t="s">
        <v>105</v>
      </c>
      <c r="R3" s="6"/>
      <c r="S3" s="6"/>
      <c r="T3" s="5"/>
      <c r="U3" s="5"/>
    </row>
    <row r="4" spans="1:21" ht="15.75" x14ac:dyDescent="0.25">
      <c r="A4" s="18">
        <v>2</v>
      </c>
      <c r="B4" s="18">
        <v>10.76</v>
      </c>
      <c r="C4" s="5">
        <v>12.26</v>
      </c>
      <c r="D4" s="5">
        <v>15.5</v>
      </c>
      <c r="E4" s="5">
        <v>13.52</v>
      </c>
      <c r="F4" s="5">
        <v>22.54</v>
      </c>
      <c r="G4" s="5">
        <v>13.3</v>
      </c>
      <c r="H4" s="5">
        <v>26.7</v>
      </c>
      <c r="I4" s="5">
        <v>16.77</v>
      </c>
      <c r="J4" s="5">
        <v>30.24</v>
      </c>
      <c r="K4" s="38">
        <v>16.510000000000002</v>
      </c>
      <c r="L4" s="38">
        <v>24.96</v>
      </c>
      <c r="M4" s="6">
        <f t="shared" ref="M4:N20" si="0">K4/G4</f>
        <v>1.2413533834586468</v>
      </c>
      <c r="N4" s="6">
        <f t="shared" si="0"/>
        <v>0.93483146067415734</v>
      </c>
      <c r="R4" s="6"/>
      <c r="S4" s="6"/>
      <c r="T4" s="5"/>
      <c r="U4" s="5"/>
    </row>
    <row r="5" spans="1:21" ht="15.75" x14ac:dyDescent="0.25">
      <c r="A5" s="18">
        <v>3</v>
      </c>
      <c r="B5" s="18">
        <v>9.4</v>
      </c>
      <c r="C5" s="5">
        <v>10.69</v>
      </c>
      <c r="D5" s="5">
        <v>12.97</v>
      </c>
      <c r="E5" s="5">
        <v>13.99</v>
      </c>
      <c r="F5" s="5">
        <v>19.73</v>
      </c>
      <c r="G5" s="5">
        <v>15.26</v>
      </c>
      <c r="H5" s="5">
        <v>18.61</v>
      </c>
      <c r="I5" s="5">
        <v>12.65</v>
      </c>
      <c r="J5" s="5">
        <v>19.75</v>
      </c>
      <c r="K5" s="38">
        <v>13.78</v>
      </c>
      <c r="L5" s="38">
        <v>18.64</v>
      </c>
      <c r="M5" s="6">
        <f t="shared" si="0"/>
        <v>0.90301441677588468</v>
      </c>
      <c r="N5" s="6">
        <f t="shared" si="0"/>
        <v>1.0016120365394949</v>
      </c>
      <c r="P5" s="8" t="s">
        <v>104</v>
      </c>
      <c r="Q5" s="8"/>
      <c r="R5" s="9"/>
      <c r="S5" s="9"/>
      <c r="T5" s="7"/>
      <c r="U5" s="5"/>
    </row>
    <row r="6" spans="1:21" ht="15.75" x14ac:dyDescent="0.25">
      <c r="A6" s="18">
        <v>4</v>
      </c>
      <c r="B6" s="18">
        <v>11.01</v>
      </c>
      <c r="C6" s="5">
        <v>12.53</v>
      </c>
      <c r="D6" s="5">
        <v>15.2</v>
      </c>
      <c r="E6" s="5">
        <v>19.59</v>
      </c>
      <c r="F6" s="5">
        <v>19.850000000000001</v>
      </c>
      <c r="G6" s="5">
        <v>18.97</v>
      </c>
      <c r="H6" s="5">
        <v>16.63</v>
      </c>
      <c r="I6" s="5">
        <v>20.59</v>
      </c>
      <c r="J6" s="5">
        <v>27.4</v>
      </c>
      <c r="K6" s="38">
        <v>19.940000000000001</v>
      </c>
      <c r="L6" s="38">
        <v>23</v>
      </c>
      <c r="M6" s="6">
        <f t="shared" si="0"/>
        <v>1.051133368476542</v>
      </c>
      <c r="N6" s="6">
        <f t="shared" si="0"/>
        <v>1.3830426939266387</v>
      </c>
      <c r="R6" s="6"/>
      <c r="S6" s="6"/>
      <c r="T6" s="11"/>
      <c r="U6" s="11"/>
    </row>
    <row r="7" spans="1:21" ht="15.75" x14ac:dyDescent="0.25">
      <c r="A7" s="18">
        <v>5</v>
      </c>
      <c r="B7" s="18">
        <v>11.07</v>
      </c>
      <c r="C7" s="5">
        <v>12.41</v>
      </c>
      <c r="D7" s="5">
        <v>14.15</v>
      </c>
      <c r="E7" s="5">
        <v>29.94</v>
      </c>
      <c r="F7" s="5">
        <v>23.49</v>
      </c>
      <c r="G7" s="5">
        <v>29.2</v>
      </c>
      <c r="H7" s="5">
        <v>20.76</v>
      </c>
      <c r="I7" s="5">
        <v>35.31</v>
      </c>
      <c r="J7" s="5">
        <v>37.090000000000003</v>
      </c>
      <c r="K7" s="38">
        <v>34.44</v>
      </c>
      <c r="L7" s="38">
        <v>32.83</v>
      </c>
      <c r="M7" s="6">
        <f t="shared" si="0"/>
        <v>1.1794520547945204</v>
      </c>
      <c r="N7" s="6">
        <f t="shared" si="0"/>
        <v>1.5814065510597302</v>
      </c>
      <c r="P7" s="3" t="s">
        <v>106</v>
      </c>
      <c r="R7" s="6"/>
      <c r="S7" s="6"/>
      <c r="T7" s="5"/>
      <c r="U7" s="5"/>
    </row>
    <row r="8" spans="1:21" ht="15.75" x14ac:dyDescent="0.25">
      <c r="A8" s="18">
        <v>6</v>
      </c>
      <c r="B8" s="18">
        <v>11.73</v>
      </c>
      <c r="C8" s="5">
        <v>13.28</v>
      </c>
      <c r="D8" s="5">
        <v>14.29</v>
      </c>
      <c r="E8" s="5">
        <v>23.62</v>
      </c>
      <c r="F8" s="5">
        <v>19.899999999999999</v>
      </c>
      <c r="G8" s="5">
        <v>21.89</v>
      </c>
      <c r="H8" s="5">
        <v>17.46</v>
      </c>
      <c r="I8" s="5">
        <v>31.71</v>
      </c>
      <c r="J8" s="5">
        <v>38.06</v>
      </c>
      <c r="K8" s="38">
        <v>29.42</v>
      </c>
      <c r="L8" s="38">
        <v>33.450000000000003</v>
      </c>
      <c r="M8" s="6">
        <f t="shared" si="0"/>
        <v>1.3439926907263591</v>
      </c>
      <c r="N8" s="6">
        <f t="shared" si="0"/>
        <v>1.9158075601374571</v>
      </c>
      <c r="R8" s="6"/>
      <c r="S8" s="6"/>
      <c r="T8" s="5"/>
      <c r="U8" s="5"/>
    </row>
    <row r="9" spans="1:21" ht="15.75" x14ac:dyDescent="0.25">
      <c r="A9" s="18">
        <v>7</v>
      </c>
      <c r="B9" s="18">
        <v>9.17</v>
      </c>
      <c r="C9" s="5">
        <v>10.43</v>
      </c>
      <c r="D9" s="5">
        <v>12.08</v>
      </c>
      <c r="E9" s="5">
        <v>16.100000000000001</v>
      </c>
      <c r="F9" s="5">
        <v>24.78</v>
      </c>
      <c r="G9" s="5">
        <v>17.89</v>
      </c>
      <c r="H9" s="5">
        <v>24.66</v>
      </c>
      <c r="I9" s="5">
        <v>23.92</v>
      </c>
      <c r="J9" s="5">
        <v>21.54</v>
      </c>
      <c r="K9" s="38">
        <v>26.54</v>
      </c>
      <c r="L9" s="38">
        <v>21.43</v>
      </c>
      <c r="M9" s="6">
        <f t="shared" si="0"/>
        <v>1.4835103409726103</v>
      </c>
      <c r="N9" s="6">
        <f t="shared" si="0"/>
        <v>0.86901865369018649</v>
      </c>
      <c r="R9" s="6"/>
      <c r="S9" s="6"/>
    </row>
    <row r="10" spans="1:21" ht="15.75" x14ac:dyDescent="0.25">
      <c r="A10" s="18">
        <v>8</v>
      </c>
      <c r="B10" s="18">
        <v>10.28</v>
      </c>
      <c r="C10" s="5">
        <v>11.67</v>
      </c>
      <c r="D10" s="5">
        <v>13.24</v>
      </c>
      <c r="E10" s="5">
        <v>20.420000000000002</v>
      </c>
      <c r="F10" s="5">
        <v>26.15</v>
      </c>
      <c r="G10" s="5">
        <v>20.85</v>
      </c>
      <c r="H10" s="5">
        <v>24.29</v>
      </c>
      <c r="I10" s="5">
        <v>26.31</v>
      </c>
      <c r="J10" s="5">
        <v>25.4</v>
      </c>
      <c r="K10" s="38">
        <v>26.86</v>
      </c>
      <c r="L10" s="38">
        <v>23.61</v>
      </c>
      <c r="M10" s="6">
        <f t="shared" si="0"/>
        <v>1.2882494004796161</v>
      </c>
      <c r="N10" s="6">
        <f t="shared" si="0"/>
        <v>0.97200494030465212</v>
      </c>
      <c r="R10" s="6"/>
      <c r="S10" s="6"/>
    </row>
    <row r="11" spans="1:21" ht="15.75" x14ac:dyDescent="0.25">
      <c r="A11" s="18">
        <v>9</v>
      </c>
      <c r="B11" s="18">
        <v>6.86</v>
      </c>
      <c r="C11" s="5">
        <v>8.5399999999999991</v>
      </c>
      <c r="D11" s="5">
        <v>9.6300000000000008</v>
      </c>
      <c r="E11" s="5">
        <v>22.08</v>
      </c>
      <c r="F11" s="5">
        <v>27.94</v>
      </c>
      <c r="G11" s="5">
        <v>28.5</v>
      </c>
      <c r="H11" s="5">
        <v>32.950000000000003</v>
      </c>
      <c r="I11" s="5">
        <v>27.43</v>
      </c>
      <c r="J11" s="5">
        <v>27.57</v>
      </c>
      <c r="K11" s="38">
        <v>35.28</v>
      </c>
      <c r="L11" s="38">
        <v>32.44</v>
      </c>
      <c r="M11" s="6">
        <f t="shared" si="0"/>
        <v>1.2378947368421054</v>
      </c>
      <c r="N11" s="6">
        <f t="shared" si="0"/>
        <v>0.98452200303490123</v>
      </c>
      <c r="R11" s="6"/>
      <c r="S11" s="6"/>
    </row>
    <row r="12" spans="1:21" ht="15.75" x14ac:dyDescent="0.25">
      <c r="A12" s="18">
        <v>10</v>
      </c>
      <c r="B12" s="18">
        <v>7.59</v>
      </c>
      <c r="C12" s="5">
        <v>9.48</v>
      </c>
      <c r="D12" s="5">
        <v>10.19</v>
      </c>
      <c r="E12" s="5">
        <v>25.75</v>
      </c>
      <c r="F12" s="5">
        <v>27.78</v>
      </c>
      <c r="G12" s="5">
        <v>30.73</v>
      </c>
      <c r="H12" s="5">
        <v>31.4</v>
      </c>
      <c r="I12" s="5">
        <v>25.07</v>
      </c>
      <c r="J12" s="5">
        <v>25.95</v>
      </c>
      <c r="K12" s="38">
        <v>29.85</v>
      </c>
      <c r="L12" s="38">
        <v>29.29</v>
      </c>
      <c r="M12" s="6">
        <f t="shared" si="0"/>
        <v>0.97136348844777098</v>
      </c>
      <c r="N12" s="6">
        <f t="shared" si="0"/>
        <v>0.93280254777070071</v>
      </c>
      <c r="R12" s="6"/>
      <c r="S12" s="6"/>
    </row>
    <row r="13" spans="1:21" ht="15.75" x14ac:dyDescent="0.25">
      <c r="A13" s="18">
        <v>11</v>
      </c>
      <c r="B13" s="18">
        <v>8.23</v>
      </c>
      <c r="C13" s="5">
        <v>9.8000000000000007</v>
      </c>
      <c r="D13" s="5">
        <v>10.41</v>
      </c>
      <c r="E13" s="5">
        <v>21.21</v>
      </c>
      <c r="F13" s="5">
        <v>25.83</v>
      </c>
      <c r="G13" s="5">
        <v>24.69</v>
      </c>
      <c r="H13" s="5">
        <v>28.74</v>
      </c>
      <c r="I13" s="5">
        <v>24.17</v>
      </c>
      <c r="J13" s="5">
        <v>24.8</v>
      </c>
      <c r="K13" s="38">
        <v>28.08</v>
      </c>
      <c r="L13" s="38">
        <v>27.55</v>
      </c>
      <c r="M13" s="6">
        <f t="shared" si="0"/>
        <v>1.1373025516403401</v>
      </c>
      <c r="N13" s="6">
        <f t="shared" si="0"/>
        <v>0.9585942936673626</v>
      </c>
      <c r="R13" s="5"/>
    </row>
    <row r="14" spans="1:21" ht="15.75" x14ac:dyDescent="0.25">
      <c r="A14" s="18">
        <v>12</v>
      </c>
      <c r="B14" s="18">
        <v>11.64</v>
      </c>
      <c r="C14" s="5">
        <v>14.11</v>
      </c>
      <c r="D14" s="5">
        <v>14.91</v>
      </c>
      <c r="E14" s="5">
        <v>28.38</v>
      </c>
      <c r="F14" s="5">
        <v>30.74</v>
      </c>
      <c r="G14" s="5">
        <v>25.13</v>
      </c>
      <c r="H14" s="5">
        <v>26.12</v>
      </c>
      <c r="I14" s="5">
        <v>27.37</v>
      </c>
      <c r="J14" s="5">
        <v>23.55</v>
      </c>
      <c r="K14" s="38">
        <v>24.28</v>
      </c>
      <c r="L14" s="38">
        <v>20.05</v>
      </c>
      <c r="M14" s="6">
        <f t="shared" si="0"/>
        <v>0.96617588539594124</v>
      </c>
      <c r="N14" s="6">
        <f t="shared" si="0"/>
        <v>0.76761102603369069</v>
      </c>
      <c r="R14" s="5"/>
    </row>
    <row r="15" spans="1:21" ht="15.75" x14ac:dyDescent="0.25">
      <c r="A15" s="18">
        <v>13</v>
      </c>
      <c r="B15" s="18">
        <v>10.18</v>
      </c>
      <c r="C15" s="5">
        <v>11.67</v>
      </c>
      <c r="D15" s="5">
        <v>14.3</v>
      </c>
      <c r="E15" s="5">
        <v>15.5</v>
      </c>
      <c r="F15" s="5">
        <v>23.39</v>
      </c>
      <c r="G15" s="5">
        <v>15.83</v>
      </c>
      <c r="H15" s="5">
        <v>20.51</v>
      </c>
      <c r="I15" s="5">
        <v>18.22</v>
      </c>
      <c r="J15" s="5">
        <v>20.22</v>
      </c>
      <c r="K15" s="38">
        <v>18.600000000000001</v>
      </c>
      <c r="L15" s="38">
        <v>17.75</v>
      </c>
      <c r="M15" s="6">
        <f t="shared" si="0"/>
        <v>1.1749842072015162</v>
      </c>
      <c r="N15" s="6">
        <f t="shared" si="0"/>
        <v>0.86543149683081422</v>
      </c>
      <c r="R15" s="6"/>
    </row>
    <row r="16" spans="1:21" ht="15.75" x14ac:dyDescent="0.25">
      <c r="A16" s="18">
        <v>14</v>
      </c>
      <c r="B16" s="18">
        <v>9.2899999999999991</v>
      </c>
      <c r="C16" s="5">
        <v>11.26</v>
      </c>
      <c r="D16" s="5">
        <v>12.94</v>
      </c>
      <c r="E16" s="5">
        <v>24.88</v>
      </c>
      <c r="F16" s="5">
        <v>32.35</v>
      </c>
      <c r="G16" s="5">
        <v>26.1</v>
      </c>
      <c r="H16" s="5">
        <v>21.3</v>
      </c>
      <c r="I16" s="5">
        <v>22.22</v>
      </c>
      <c r="J16" s="5">
        <v>32.24</v>
      </c>
      <c r="K16" s="38">
        <v>23.31</v>
      </c>
      <c r="L16" s="38">
        <v>34.119999999999997</v>
      </c>
      <c r="M16" s="6">
        <f t="shared" si="0"/>
        <v>0.89310344827586197</v>
      </c>
      <c r="N16" s="6">
        <f t="shared" si="0"/>
        <v>1.6018779342723002</v>
      </c>
    </row>
    <row r="17" spans="1:18" ht="15.75" x14ac:dyDescent="0.25">
      <c r="A17" s="18">
        <v>15</v>
      </c>
      <c r="B17" s="18">
        <v>11.75</v>
      </c>
      <c r="C17" s="5">
        <v>13.24</v>
      </c>
      <c r="D17" s="5">
        <v>15.85</v>
      </c>
      <c r="E17" s="5">
        <v>28.45</v>
      </c>
      <c r="F17" s="5">
        <v>20.36</v>
      </c>
      <c r="G17" s="5">
        <v>26.43</v>
      </c>
      <c r="H17" s="5">
        <v>16.53</v>
      </c>
      <c r="I17" s="5">
        <v>25.48</v>
      </c>
      <c r="J17" s="5">
        <v>23.49</v>
      </c>
      <c r="K17" s="38">
        <v>23.69</v>
      </c>
      <c r="L17" s="38">
        <v>19.12</v>
      </c>
      <c r="M17" s="6">
        <f t="shared" si="0"/>
        <v>0.89632992811199397</v>
      </c>
      <c r="N17" s="6">
        <f t="shared" si="0"/>
        <v>1.1566848154869933</v>
      </c>
      <c r="R17" s="12"/>
    </row>
    <row r="18" spans="1:18" ht="15.75" x14ac:dyDescent="0.25">
      <c r="A18" s="18">
        <v>16</v>
      </c>
      <c r="B18" s="18">
        <v>9.2799999999999994</v>
      </c>
      <c r="C18" s="5">
        <v>10.55</v>
      </c>
      <c r="D18" s="5">
        <v>12.78</v>
      </c>
      <c r="E18" s="5">
        <v>24.12</v>
      </c>
      <c r="F18" s="5">
        <v>25.81</v>
      </c>
      <c r="G18" s="5">
        <v>26.57</v>
      </c>
      <c r="H18" s="5">
        <v>24.62</v>
      </c>
      <c r="I18" s="5">
        <v>27.02</v>
      </c>
      <c r="J18" s="5">
        <v>27.7</v>
      </c>
      <c r="K18" s="38">
        <v>29.72</v>
      </c>
      <c r="L18" s="38">
        <v>26.44</v>
      </c>
      <c r="M18" s="6">
        <f t="shared" si="0"/>
        <v>1.1185547610086564</v>
      </c>
      <c r="N18" s="6">
        <f t="shared" si="0"/>
        <v>1.0739236393176279</v>
      </c>
    </row>
    <row r="19" spans="1:18" ht="15.75" x14ac:dyDescent="0.25">
      <c r="A19" s="18">
        <v>17</v>
      </c>
      <c r="B19" s="18">
        <v>6.34</v>
      </c>
      <c r="C19" s="5">
        <v>9.0399999999999991</v>
      </c>
      <c r="D19" s="5">
        <v>11.14</v>
      </c>
      <c r="E19" s="5">
        <v>25.02</v>
      </c>
      <c r="F19" s="5">
        <v>28.11</v>
      </c>
      <c r="G19" s="5">
        <v>30.94</v>
      </c>
      <c r="H19" s="5">
        <v>29.72</v>
      </c>
      <c r="I19" s="5">
        <v>30.27</v>
      </c>
      <c r="J19" s="5">
        <v>30.08</v>
      </c>
      <c r="K19" s="38">
        <v>37.33</v>
      </c>
      <c r="L19" s="38">
        <v>31.78</v>
      </c>
      <c r="M19" s="6">
        <f t="shared" si="0"/>
        <v>1.2065287653522947</v>
      </c>
      <c r="N19" s="6">
        <f t="shared" si="0"/>
        <v>1.069313593539704</v>
      </c>
    </row>
    <row r="20" spans="1:18" ht="15.75" x14ac:dyDescent="0.25">
      <c r="A20" s="18">
        <v>18</v>
      </c>
      <c r="B20" s="18">
        <v>12.82</v>
      </c>
      <c r="C20" s="5">
        <v>15.36</v>
      </c>
      <c r="D20" s="5">
        <v>16.850000000000001</v>
      </c>
      <c r="E20" s="5">
        <v>33.44</v>
      </c>
      <c r="F20" s="5">
        <v>30.73</v>
      </c>
      <c r="G20" s="5">
        <v>27.79</v>
      </c>
      <c r="H20" s="5">
        <v>23.82</v>
      </c>
      <c r="I20" s="5">
        <v>27.33</v>
      </c>
      <c r="J20" s="5">
        <v>29.34</v>
      </c>
      <c r="K20" s="38">
        <v>22.77</v>
      </c>
      <c r="L20" s="38">
        <v>22.82</v>
      </c>
      <c r="M20" s="6">
        <f t="shared" si="0"/>
        <v>0.81935948182799567</v>
      </c>
      <c r="N20" s="6">
        <f t="shared" si="0"/>
        <v>0.95801847187237621</v>
      </c>
    </row>
    <row r="22" spans="1:18" x14ac:dyDescent="0.25">
      <c r="A22" s="8" t="s">
        <v>30</v>
      </c>
      <c r="B22" s="9">
        <f>AVERAGE(B3:B20)</f>
        <v>10.016666666666667</v>
      </c>
      <c r="C22" s="9">
        <f>AVERAGE(C3:C20)</f>
        <v>11.743333333333332</v>
      </c>
      <c r="D22" s="9">
        <f t="shared" ref="D22:N22" si="1">AVERAGE(D3:D20)</f>
        <v>13.630555555555555</v>
      </c>
      <c r="E22" s="9">
        <f t="shared" si="1"/>
        <v>22.986111111111111</v>
      </c>
      <c r="F22" s="9">
        <f t="shared" si="1"/>
        <v>25.891111111111115</v>
      </c>
      <c r="G22" s="9">
        <f t="shared" si="1"/>
        <v>23.526111111111113</v>
      </c>
      <c r="H22" s="9">
        <f t="shared" si="1"/>
        <v>23.933333333333334</v>
      </c>
      <c r="I22" s="9">
        <f t="shared" si="1"/>
        <v>25.286666666666669</v>
      </c>
      <c r="J22" s="9">
        <f t="shared" si="1"/>
        <v>28.481111111111115</v>
      </c>
      <c r="K22" s="9">
        <f t="shared" si="1"/>
        <v>26.031111111111112</v>
      </c>
      <c r="L22" s="9">
        <f t="shared" si="1"/>
        <v>26.317777777777781</v>
      </c>
      <c r="M22" s="9">
        <f t="shared" si="1"/>
        <v>1.1175400951781922</v>
      </c>
      <c r="N22" s="9">
        <f t="shared" si="1"/>
        <v>1.1306743790047156</v>
      </c>
      <c r="O22" s="10"/>
    </row>
    <row r="23" spans="1:18" x14ac:dyDescent="0.25">
      <c r="A23" s="8" t="s">
        <v>31</v>
      </c>
      <c r="B23" s="9">
        <f>STDEV(B3:B20)</f>
        <v>1.9131649170941865</v>
      </c>
      <c r="C23" s="9">
        <f>STDEV(C3:C20)</f>
        <v>1.9790758389891403</v>
      </c>
      <c r="D23" s="9">
        <f t="shared" ref="D23:N23" si="2">STDEV(D3:D20)</f>
        <v>2.4329465848981058</v>
      </c>
      <c r="E23" s="9">
        <f t="shared" si="2"/>
        <v>5.6999991113403725</v>
      </c>
      <c r="F23" s="9">
        <f t="shared" si="2"/>
        <v>4.732006027653739</v>
      </c>
      <c r="G23" s="9">
        <f t="shared" si="2"/>
        <v>5.448881308703645</v>
      </c>
      <c r="H23" s="9">
        <f t="shared" si="2"/>
        <v>4.9617300113853693</v>
      </c>
      <c r="I23" s="9">
        <f t="shared" si="2"/>
        <v>5.7653855541702637</v>
      </c>
      <c r="J23" s="9">
        <f t="shared" si="2"/>
        <v>7.0741558539341911</v>
      </c>
      <c r="K23" s="9">
        <f t="shared" si="2"/>
        <v>6.3843539346905525</v>
      </c>
      <c r="L23" s="9">
        <f t="shared" si="2"/>
        <v>5.8287518142753285</v>
      </c>
      <c r="M23" s="9">
        <f t="shared" si="2"/>
        <v>0.17985574969574442</v>
      </c>
      <c r="N23" s="9">
        <f t="shared" si="2"/>
        <v>0.30886353422427731</v>
      </c>
      <c r="O23" s="10"/>
    </row>
    <row r="25" spans="1:18" x14ac:dyDescent="0.25">
      <c r="K25" s="39" t="s">
        <v>76</v>
      </c>
      <c r="L25" s="39"/>
    </row>
    <row r="27" spans="1:18" x14ac:dyDescent="0.25">
      <c r="G27" s="14" t="s">
        <v>109</v>
      </c>
      <c r="H27" s="3" t="s">
        <v>28</v>
      </c>
    </row>
    <row r="28" spans="1:18" x14ac:dyDescent="0.25">
      <c r="B28" s="3" t="s">
        <v>29</v>
      </c>
      <c r="H28" s="3" t="s">
        <v>27</v>
      </c>
    </row>
  </sheetData>
  <pageMargins left="0.7" right="0.7" top="0.75" bottom="0.75" header="0.3" footer="0.3"/>
  <pageSetup paperSize="9" orientation="portrait" verticalDpi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1"/>
  <sheetViews>
    <sheetView topLeftCell="A13" workbookViewId="0">
      <selection activeCell="M14" sqref="M14"/>
    </sheetView>
  </sheetViews>
  <sheetFormatPr defaultColWidth="8.875" defaultRowHeight="15" x14ac:dyDescent="0.25"/>
  <cols>
    <col min="1" max="5" width="8.875" style="3"/>
    <col min="6" max="6" width="11.5" style="3" customWidth="1"/>
    <col min="7" max="16384" width="8.875" style="3"/>
  </cols>
  <sheetData>
    <row r="1" spans="1:14" x14ac:dyDescent="0.25">
      <c r="A1" s="19" t="s">
        <v>107</v>
      </c>
      <c r="B1" s="19"/>
      <c r="C1" s="19"/>
      <c r="D1" s="19"/>
      <c r="E1" s="8"/>
      <c r="F1" s="8"/>
      <c r="G1" s="8"/>
    </row>
    <row r="2" spans="1:14" x14ac:dyDescent="0.25">
      <c r="B2" s="4"/>
      <c r="C2" s="4" t="s">
        <v>5</v>
      </c>
      <c r="D2" s="4" t="s">
        <v>6</v>
      </c>
      <c r="E2" s="4" t="s">
        <v>7</v>
      </c>
      <c r="F2" s="4" t="s">
        <v>78</v>
      </c>
      <c r="G2" s="4" t="s">
        <v>8</v>
      </c>
      <c r="H2" s="14" t="s">
        <v>32</v>
      </c>
      <c r="K2" s="4"/>
      <c r="L2" s="4"/>
    </row>
    <row r="3" spans="1:14" x14ac:dyDescent="0.25">
      <c r="B3" s="5"/>
      <c r="C3" s="38">
        <v>23.5</v>
      </c>
      <c r="D3" s="38">
        <v>26</v>
      </c>
      <c r="E3" s="5" t="s">
        <v>10</v>
      </c>
      <c r="F3" s="5">
        <v>12</v>
      </c>
      <c r="G3" s="5">
        <v>14</v>
      </c>
      <c r="H3" s="3" t="s">
        <v>11</v>
      </c>
      <c r="K3" s="6"/>
      <c r="L3" s="6"/>
      <c r="M3" s="5"/>
      <c r="N3" s="5"/>
    </row>
    <row r="4" spans="1:14" x14ac:dyDescent="0.25">
      <c r="B4" s="5"/>
      <c r="C4" s="38">
        <v>23.9</v>
      </c>
      <c r="D4" s="38">
        <v>26.3</v>
      </c>
      <c r="E4" s="5" t="s">
        <v>12</v>
      </c>
      <c r="F4" s="5">
        <v>12</v>
      </c>
      <c r="G4" s="5">
        <v>14</v>
      </c>
      <c r="H4" s="3" t="s">
        <v>11</v>
      </c>
      <c r="K4" s="6"/>
      <c r="L4" s="6"/>
      <c r="M4" s="5"/>
      <c r="N4" s="5"/>
    </row>
    <row r="5" spans="1:14" x14ac:dyDescent="0.25">
      <c r="B5" s="5"/>
      <c r="C5" s="38">
        <v>67.7</v>
      </c>
      <c r="D5" s="38">
        <v>79.2</v>
      </c>
      <c r="E5" s="5" t="s">
        <v>13</v>
      </c>
      <c r="F5" s="5">
        <v>39</v>
      </c>
      <c r="G5" s="5">
        <v>16</v>
      </c>
      <c r="H5" s="3" t="s">
        <v>14</v>
      </c>
      <c r="K5" s="6"/>
      <c r="L5" s="6"/>
      <c r="M5" s="5"/>
      <c r="N5" s="5"/>
    </row>
    <row r="6" spans="1:14" x14ac:dyDescent="0.25">
      <c r="B6" s="5"/>
      <c r="C6" s="38">
        <v>123.7</v>
      </c>
      <c r="D6" s="38">
        <v>149.6</v>
      </c>
      <c r="E6" s="5" t="s">
        <v>13</v>
      </c>
      <c r="F6" s="5">
        <v>37</v>
      </c>
      <c r="G6" s="5">
        <v>16</v>
      </c>
      <c r="H6" s="3" t="s">
        <v>14</v>
      </c>
      <c r="K6" s="6"/>
      <c r="L6" s="6"/>
      <c r="M6" s="5"/>
      <c r="N6" s="5"/>
    </row>
    <row r="7" spans="1:14" x14ac:dyDescent="0.25">
      <c r="B7" s="5"/>
      <c r="C7" s="38">
        <v>61.8</v>
      </c>
      <c r="D7" s="38">
        <v>79.5</v>
      </c>
      <c r="E7" s="5" t="s">
        <v>15</v>
      </c>
      <c r="F7" s="5">
        <v>100</v>
      </c>
      <c r="G7" s="5">
        <v>14</v>
      </c>
      <c r="H7" s="3" t="s">
        <v>16</v>
      </c>
      <c r="K7" s="6"/>
      <c r="L7" s="6"/>
      <c r="M7" s="11"/>
      <c r="N7" s="11"/>
    </row>
    <row r="8" spans="1:14" x14ac:dyDescent="0.25">
      <c r="B8" s="5"/>
      <c r="C8" s="38">
        <v>71.8</v>
      </c>
      <c r="D8" s="38">
        <v>62.4</v>
      </c>
      <c r="E8" s="5" t="s">
        <v>15</v>
      </c>
      <c r="F8" s="5">
        <v>100</v>
      </c>
      <c r="G8" s="5">
        <v>14</v>
      </c>
      <c r="H8" s="3" t="s">
        <v>17</v>
      </c>
      <c r="K8" s="6"/>
      <c r="L8" s="6"/>
      <c r="M8" s="5"/>
      <c r="N8" s="5"/>
    </row>
    <row r="9" spans="1:14" x14ac:dyDescent="0.25">
      <c r="B9" s="5"/>
      <c r="C9" s="38">
        <v>42.9</v>
      </c>
      <c r="D9" s="38">
        <v>55.4</v>
      </c>
      <c r="E9" s="5" t="s">
        <v>10</v>
      </c>
      <c r="F9" s="5">
        <v>50</v>
      </c>
      <c r="G9" s="5">
        <v>14.9</v>
      </c>
      <c r="H9" s="3" t="s">
        <v>18</v>
      </c>
      <c r="K9" s="6"/>
      <c r="L9" s="6"/>
      <c r="M9" s="5"/>
      <c r="N9" s="5"/>
    </row>
    <row r="10" spans="1:14" x14ac:dyDescent="0.25">
      <c r="B10" s="5"/>
      <c r="C10" s="38">
        <v>107.5</v>
      </c>
      <c r="D10" s="38">
        <v>106.5</v>
      </c>
      <c r="E10" s="5" t="s">
        <v>19</v>
      </c>
      <c r="F10" s="5">
        <v>283</v>
      </c>
      <c r="G10" s="5">
        <v>14</v>
      </c>
      <c r="H10" s="3" t="s">
        <v>20</v>
      </c>
      <c r="K10" s="6"/>
      <c r="L10" s="6"/>
    </row>
    <row r="11" spans="1:14" x14ac:dyDescent="0.25">
      <c r="B11" s="5"/>
      <c r="C11" s="38">
        <v>174</v>
      </c>
      <c r="D11" s="38">
        <v>169.7</v>
      </c>
      <c r="E11" s="5" t="s">
        <v>15</v>
      </c>
      <c r="F11" s="5">
        <v>305</v>
      </c>
      <c r="G11" s="5">
        <v>14</v>
      </c>
      <c r="H11" s="3" t="s">
        <v>21</v>
      </c>
      <c r="K11" s="6"/>
      <c r="L11" s="6"/>
    </row>
    <row r="12" spans="1:14" x14ac:dyDescent="0.25">
      <c r="K12" s="6"/>
      <c r="L12" s="6"/>
    </row>
    <row r="13" spans="1:14" x14ac:dyDescent="0.25">
      <c r="C13" s="39" t="s">
        <v>77</v>
      </c>
      <c r="D13" s="39"/>
      <c r="K13" s="6"/>
      <c r="L13" s="6"/>
    </row>
    <row r="14" spans="1:14" x14ac:dyDescent="0.25">
      <c r="K14" s="5"/>
    </row>
    <row r="15" spans="1:14" x14ac:dyDescent="0.25">
      <c r="B15" s="15" t="s">
        <v>112</v>
      </c>
      <c r="C15" s="53" t="s">
        <v>113</v>
      </c>
      <c r="D15" s="13"/>
      <c r="K15" s="5"/>
    </row>
    <row r="16" spans="1:14" x14ac:dyDescent="0.25">
      <c r="K16" s="6"/>
    </row>
    <row r="18" spans="11:11" x14ac:dyDescent="0.25">
      <c r="K18" s="12"/>
    </row>
    <row r="51" spans="2:2" x14ac:dyDescent="0.25">
      <c r="B51" s="15" t="s">
        <v>22</v>
      </c>
    </row>
  </sheetData>
  <pageMargins left="0.7" right="0.7" top="0.75" bottom="0.75" header="0.3" footer="0.3"/>
  <pageSetup paperSize="9" orientation="portrait" verticalDpi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2"/>
  <sheetViews>
    <sheetView topLeftCell="R1" workbookViewId="0">
      <selection activeCell="U9" sqref="U9"/>
    </sheetView>
  </sheetViews>
  <sheetFormatPr defaultColWidth="11" defaultRowHeight="15.75" x14ac:dyDescent="0.25"/>
  <sheetData>
    <row r="1" spans="1:23" x14ac:dyDescent="0.25">
      <c r="A1" t="s">
        <v>90</v>
      </c>
      <c r="K1" t="s">
        <v>84</v>
      </c>
    </row>
    <row r="2" spans="1:23" x14ac:dyDescent="0.25">
      <c r="A2" t="s">
        <v>91</v>
      </c>
      <c r="K2" t="s">
        <v>92</v>
      </c>
      <c r="V2" s="45" t="s">
        <v>114</v>
      </c>
      <c r="W2" t="s">
        <v>115</v>
      </c>
    </row>
    <row r="4" spans="1:23" x14ac:dyDescent="0.25">
      <c r="A4" t="s">
        <v>93</v>
      </c>
      <c r="F4" t="s">
        <v>94</v>
      </c>
    </row>
    <row r="5" spans="1:23" x14ac:dyDescent="0.25">
      <c r="A5" s="18" t="s">
        <v>89</v>
      </c>
      <c r="B5" s="18" t="s">
        <v>88</v>
      </c>
      <c r="C5" s="18"/>
      <c r="D5" s="49" t="s">
        <v>103</v>
      </c>
      <c r="E5" s="50"/>
      <c r="F5" s="18" t="s">
        <v>89</v>
      </c>
      <c r="G5" s="18" t="s">
        <v>88</v>
      </c>
      <c r="H5" s="18"/>
      <c r="I5" s="49" t="s">
        <v>103</v>
      </c>
      <c r="J5" s="50"/>
      <c r="K5" s="18" t="s">
        <v>89</v>
      </c>
      <c r="L5" s="18" t="s">
        <v>88</v>
      </c>
      <c r="M5" s="18"/>
      <c r="N5" s="49" t="s">
        <v>103</v>
      </c>
      <c r="O5" s="50"/>
      <c r="R5" s="49" t="s">
        <v>103</v>
      </c>
      <c r="S5" s="50"/>
    </row>
    <row r="6" spans="1:23" x14ac:dyDescent="0.25">
      <c r="A6" s="18">
        <v>0.3</v>
      </c>
      <c r="B6" s="18">
        <v>0.28000000000000003</v>
      </c>
      <c r="D6" s="17" t="s">
        <v>95</v>
      </c>
      <c r="E6" s="47">
        <v>0.6</v>
      </c>
      <c r="F6" s="18">
        <v>1</v>
      </c>
      <c r="G6" s="18">
        <v>0.79</v>
      </c>
      <c r="I6" s="46" t="s">
        <v>96</v>
      </c>
      <c r="J6" s="51">
        <f>AVERAGE(G6:G28)</f>
        <v>0.51434782608695662</v>
      </c>
      <c r="K6" s="18">
        <v>0</v>
      </c>
      <c r="L6" s="18">
        <v>0.44</v>
      </c>
      <c r="N6" s="17" t="s">
        <v>95</v>
      </c>
      <c r="O6" s="47">
        <f>AVERAGE(L6:L23)</f>
        <v>0.64827777777777784</v>
      </c>
      <c r="Q6" s="18" t="s">
        <v>82</v>
      </c>
      <c r="R6" s="18" t="s">
        <v>83</v>
      </c>
      <c r="S6" s="18" t="s">
        <v>85</v>
      </c>
      <c r="T6" s="18" t="s">
        <v>86</v>
      </c>
    </row>
    <row r="7" spans="1:23" x14ac:dyDescent="0.25">
      <c r="A7" s="18">
        <v>0.3</v>
      </c>
      <c r="B7" s="18">
        <v>0.37</v>
      </c>
      <c r="D7" s="17" t="s">
        <v>96</v>
      </c>
      <c r="E7" s="47">
        <v>0.61</v>
      </c>
      <c r="F7" s="18">
        <v>1</v>
      </c>
      <c r="G7" s="18">
        <v>0.64</v>
      </c>
      <c r="I7" s="46" t="s">
        <v>97</v>
      </c>
      <c r="J7" s="51">
        <f>AVERAGE(G29:G34)</f>
        <v>0.52166666666666661</v>
      </c>
      <c r="K7" s="18">
        <v>1E-3</v>
      </c>
      <c r="L7" s="18">
        <v>0.80500000000000005</v>
      </c>
      <c r="N7" s="17" t="s">
        <v>96</v>
      </c>
      <c r="O7" s="47">
        <f>AVERAGE(L24:L35)</f>
        <v>0.71674999999999989</v>
      </c>
      <c r="P7">
        <v>1</v>
      </c>
      <c r="Q7" s="48">
        <v>0.6</v>
      </c>
      <c r="R7" s="18"/>
      <c r="S7" s="18"/>
    </row>
    <row r="8" spans="1:23" x14ac:dyDescent="0.25">
      <c r="A8" s="18">
        <v>0.3</v>
      </c>
      <c r="B8" s="18">
        <v>0.87</v>
      </c>
      <c r="D8" s="17" t="s">
        <v>97</v>
      </c>
      <c r="E8" s="47">
        <v>0.54</v>
      </c>
      <c r="F8" s="18">
        <v>1</v>
      </c>
      <c r="G8" s="18">
        <v>0.84</v>
      </c>
      <c r="I8" s="46" t="s">
        <v>98</v>
      </c>
      <c r="J8" s="51">
        <f>AVERAGE(G35:G39)</f>
        <v>0.65800000000000003</v>
      </c>
      <c r="K8" s="18">
        <v>1E-3</v>
      </c>
      <c r="L8" s="18">
        <v>0.66300000000000003</v>
      </c>
      <c r="N8" s="17" t="s">
        <v>97</v>
      </c>
      <c r="O8" s="47">
        <f>AVERAGE(L36:L40)</f>
        <v>0.5</v>
      </c>
      <c r="P8">
        <v>2</v>
      </c>
      <c r="Q8" s="18">
        <v>0.61</v>
      </c>
      <c r="R8" s="18"/>
      <c r="S8" s="18"/>
    </row>
    <row r="9" spans="1:23" x14ac:dyDescent="0.25">
      <c r="A9" s="18">
        <v>0.3</v>
      </c>
      <c r="B9" s="18">
        <v>0.93</v>
      </c>
      <c r="D9" s="17" t="s">
        <v>98</v>
      </c>
      <c r="E9" s="47">
        <v>0.46</v>
      </c>
      <c r="F9" s="18">
        <v>1</v>
      </c>
      <c r="G9" s="18">
        <v>0.42</v>
      </c>
      <c r="I9" s="46" t="s">
        <v>99</v>
      </c>
      <c r="J9" s="51">
        <f>AVERAGE(G40:G49)</f>
        <v>0.45109999999999995</v>
      </c>
      <c r="K9" s="18">
        <v>1E-3</v>
      </c>
      <c r="L9" s="18">
        <v>0.81200000000000006</v>
      </c>
      <c r="N9" s="17" t="s">
        <v>98</v>
      </c>
      <c r="O9" s="47">
        <f>AVERAGE(L41:L42)</f>
        <v>0.42</v>
      </c>
      <c r="P9">
        <v>10</v>
      </c>
      <c r="Q9" s="18">
        <v>0.54</v>
      </c>
      <c r="R9" s="18"/>
      <c r="S9" s="18"/>
    </row>
    <row r="10" spans="1:23" x14ac:dyDescent="0.25">
      <c r="A10" s="18">
        <v>0.3</v>
      </c>
      <c r="B10" s="18">
        <v>0.41</v>
      </c>
      <c r="D10" s="17" t="s">
        <v>99</v>
      </c>
      <c r="E10" s="47">
        <v>0.23</v>
      </c>
      <c r="F10" s="18">
        <v>1</v>
      </c>
      <c r="G10" s="18">
        <v>0.13</v>
      </c>
      <c r="I10" s="46" t="s">
        <v>100</v>
      </c>
      <c r="J10" s="51">
        <f>AVERAGE(G50:G51)</f>
        <v>0.3735</v>
      </c>
      <c r="K10" s="18">
        <v>1E-3</v>
      </c>
      <c r="L10" s="18">
        <v>0.70899999999999996</v>
      </c>
      <c r="N10" s="17" t="s">
        <v>99</v>
      </c>
      <c r="O10" s="47">
        <f>AVERAGE(L43:L49)</f>
        <v>0.4171428571428572</v>
      </c>
      <c r="P10">
        <v>21</v>
      </c>
      <c r="Q10" s="18">
        <v>0.46</v>
      </c>
      <c r="R10" s="18"/>
      <c r="S10" s="18"/>
    </row>
    <row r="11" spans="1:23" x14ac:dyDescent="0.25">
      <c r="A11" s="18">
        <v>0.3</v>
      </c>
      <c r="B11" s="18">
        <v>0.08</v>
      </c>
      <c r="D11" s="17" t="s">
        <v>100</v>
      </c>
      <c r="E11" s="47">
        <v>0.27</v>
      </c>
      <c r="F11" s="18">
        <v>1</v>
      </c>
      <c r="G11" s="18">
        <v>0.98</v>
      </c>
      <c r="I11" s="46" t="s">
        <v>102</v>
      </c>
      <c r="J11" s="47">
        <f>AVERAGE(G52:G53)</f>
        <v>0.245</v>
      </c>
      <c r="K11" s="18">
        <v>1E-3</v>
      </c>
      <c r="L11" s="18">
        <v>0.52800000000000002</v>
      </c>
      <c r="N11" s="17" t="s">
        <v>100</v>
      </c>
      <c r="O11" s="47">
        <f>AVERAGE(L50:L53)</f>
        <v>0.47499999999999998</v>
      </c>
      <c r="P11">
        <v>60</v>
      </c>
      <c r="Q11" s="18">
        <v>0.23</v>
      </c>
      <c r="R11" s="18"/>
      <c r="S11" s="18"/>
      <c r="V11">
        <f>365-90</f>
        <v>275</v>
      </c>
    </row>
    <row r="12" spans="1:23" x14ac:dyDescent="0.25">
      <c r="A12" s="18">
        <v>0.3</v>
      </c>
      <c r="B12" s="18">
        <v>0.89</v>
      </c>
      <c r="D12" s="17" t="s">
        <v>101</v>
      </c>
      <c r="E12" s="47">
        <v>0.32</v>
      </c>
      <c r="F12" s="18">
        <v>1</v>
      </c>
      <c r="G12" s="18">
        <v>0.82</v>
      </c>
      <c r="K12" s="18">
        <v>1E-3</v>
      </c>
      <c r="L12" s="18">
        <v>0.84199999999999997</v>
      </c>
      <c r="N12" s="17" t="s">
        <v>102</v>
      </c>
      <c r="O12" s="47">
        <f>AVERAGE(L54:L55)</f>
        <v>0.33750000000000002</v>
      </c>
      <c r="P12">
        <v>138</v>
      </c>
      <c r="Q12" s="18">
        <v>0.27</v>
      </c>
      <c r="R12" s="18"/>
      <c r="S12" s="18"/>
      <c r="V12">
        <f>V11/2</f>
        <v>137.5</v>
      </c>
    </row>
    <row r="13" spans="1:23" x14ac:dyDescent="0.25">
      <c r="A13" s="18">
        <v>0.3</v>
      </c>
      <c r="B13" s="18">
        <v>0.85</v>
      </c>
      <c r="F13" s="18">
        <v>1</v>
      </c>
      <c r="G13" s="18">
        <v>-0.1</v>
      </c>
      <c r="K13" s="18">
        <v>1E-3</v>
      </c>
      <c r="L13" s="18">
        <v>0.82299999999999995</v>
      </c>
      <c r="P13" s="42">
        <v>365</v>
      </c>
      <c r="Q13" s="18">
        <v>0.32</v>
      </c>
      <c r="R13" s="18"/>
      <c r="S13" s="18"/>
    </row>
    <row r="14" spans="1:23" x14ac:dyDescent="0.25">
      <c r="A14" s="18">
        <v>0.3</v>
      </c>
      <c r="B14" s="18">
        <v>0.6</v>
      </c>
      <c r="F14" s="18">
        <v>2</v>
      </c>
      <c r="G14" s="18">
        <v>0.54</v>
      </c>
      <c r="K14" s="18">
        <v>1E-3</v>
      </c>
      <c r="L14" s="18">
        <v>0.92</v>
      </c>
      <c r="P14" s="42">
        <v>2</v>
      </c>
      <c r="Q14" s="18"/>
      <c r="R14" s="18">
        <v>0.51</v>
      </c>
      <c r="S14" s="18"/>
    </row>
    <row r="15" spans="1:23" x14ac:dyDescent="0.25">
      <c r="A15" s="18">
        <v>0.3</v>
      </c>
      <c r="B15" s="18">
        <v>0.67</v>
      </c>
      <c r="C15" s="47">
        <f>AVERAGE(B6:B15)</f>
        <v>0.59499999999999997</v>
      </c>
      <c r="F15" s="18">
        <v>2</v>
      </c>
      <c r="G15" s="18">
        <v>0.64</v>
      </c>
      <c r="I15" t="s">
        <v>29</v>
      </c>
      <c r="K15" s="18">
        <v>1E-3</v>
      </c>
      <c r="L15" s="18">
        <v>0.78</v>
      </c>
      <c r="P15">
        <v>10</v>
      </c>
      <c r="Q15" s="18"/>
      <c r="R15" s="18">
        <v>0.52</v>
      </c>
      <c r="S15" s="18"/>
    </row>
    <row r="16" spans="1:23" x14ac:dyDescent="0.25">
      <c r="A16" s="18">
        <v>1</v>
      </c>
      <c r="B16" s="18">
        <v>0.79600000000000004</v>
      </c>
      <c r="C16" s="44"/>
      <c r="F16" s="18">
        <v>2</v>
      </c>
      <c r="G16" s="18">
        <v>0.69</v>
      </c>
      <c r="K16" s="18">
        <v>1E-3</v>
      </c>
      <c r="L16" s="18">
        <v>0.26</v>
      </c>
      <c r="P16">
        <v>21</v>
      </c>
      <c r="Q16" s="18"/>
      <c r="R16" s="18">
        <v>0.66</v>
      </c>
      <c r="S16" s="18"/>
    </row>
    <row r="17" spans="1:20" x14ac:dyDescent="0.25">
      <c r="A17" s="18">
        <v>1</v>
      </c>
      <c r="B17" s="18">
        <v>0.625</v>
      </c>
      <c r="C17" s="44"/>
      <c r="F17" s="18">
        <v>2</v>
      </c>
      <c r="G17" s="18">
        <v>7.0000000000000007E-2</v>
      </c>
      <c r="K17" s="18">
        <v>1E-3</v>
      </c>
      <c r="L17" s="18">
        <v>0.82</v>
      </c>
      <c r="P17">
        <v>60</v>
      </c>
      <c r="Q17" s="18"/>
      <c r="R17" s="18">
        <v>0.45</v>
      </c>
      <c r="S17" s="18"/>
    </row>
    <row r="18" spans="1:20" x14ac:dyDescent="0.25">
      <c r="A18" s="18">
        <v>1</v>
      </c>
      <c r="B18" s="18">
        <v>0.62</v>
      </c>
      <c r="C18" s="44"/>
      <c r="F18" s="18">
        <v>2</v>
      </c>
      <c r="G18" s="18">
        <v>0.19</v>
      </c>
      <c r="K18" s="18">
        <v>1E-3</v>
      </c>
      <c r="L18" s="18">
        <v>0.52</v>
      </c>
      <c r="P18">
        <v>138</v>
      </c>
      <c r="Q18" s="18"/>
      <c r="R18" s="18">
        <v>0.37</v>
      </c>
      <c r="S18" s="18"/>
    </row>
    <row r="19" spans="1:20" x14ac:dyDescent="0.25">
      <c r="A19" s="18">
        <v>1</v>
      </c>
      <c r="B19" s="18">
        <v>0.49</v>
      </c>
      <c r="C19" s="44"/>
      <c r="F19" s="18">
        <v>2</v>
      </c>
      <c r="G19" s="18">
        <v>0.77</v>
      </c>
      <c r="K19" s="18">
        <v>1E-3</v>
      </c>
      <c r="L19" s="18">
        <v>0.55000000000000004</v>
      </c>
      <c r="P19" s="42">
        <v>365</v>
      </c>
      <c r="Q19" s="18"/>
      <c r="R19" s="18">
        <v>0.25</v>
      </c>
      <c r="S19" s="18"/>
    </row>
    <row r="20" spans="1:20" x14ac:dyDescent="0.25">
      <c r="A20" s="18">
        <v>1</v>
      </c>
      <c r="B20" s="18">
        <v>0.87</v>
      </c>
      <c r="C20" s="44"/>
      <c r="F20" s="18">
        <v>2</v>
      </c>
      <c r="G20" s="18">
        <v>0.39</v>
      </c>
      <c r="K20" s="18">
        <v>0.04</v>
      </c>
      <c r="L20" s="18">
        <v>0.54700000000000004</v>
      </c>
      <c r="P20">
        <v>1</v>
      </c>
      <c r="Q20" s="18"/>
      <c r="R20" s="18"/>
      <c r="S20" s="48">
        <v>0.65</v>
      </c>
    </row>
    <row r="21" spans="1:20" x14ac:dyDescent="0.25">
      <c r="A21" s="18">
        <v>2</v>
      </c>
      <c r="B21" s="18">
        <v>0.55000000000000004</v>
      </c>
      <c r="C21" s="44"/>
      <c r="E21" t="s">
        <v>29</v>
      </c>
      <c r="F21" s="18">
        <v>2</v>
      </c>
      <c r="G21" s="18">
        <v>0.47</v>
      </c>
      <c r="K21" s="18">
        <v>0.04</v>
      </c>
      <c r="L21" s="18">
        <v>0.48</v>
      </c>
      <c r="P21">
        <v>2</v>
      </c>
      <c r="Q21" s="18"/>
      <c r="R21" s="18"/>
      <c r="S21" s="48">
        <v>0.72</v>
      </c>
    </row>
    <row r="22" spans="1:20" x14ac:dyDescent="0.25">
      <c r="A22" s="18">
        <v>2</v>
      </c>
      <c r="B22" s="18">
        <v>0.49</v>
      </c>
      <c r="C22" s="44"/>
      <c r="F22" s="18">
        <v>2</v>
      </c>
      <c r="G22" s="18">
        <v>0.53</v>
      </c>
      <c r="K22" s="18">
        <v>0.06</v>
      </c>
      <c r="L22" s="18">
        <v>0.83</v>
      </c>
      <c r="P22">
        <v>10</v>
      </c>
      <c r="Q22" s="18"/>
      <c r="R22" s="18"/>
      <c r="S22" s="48">
        <v>0.5</v>
      </c>
    </row>
    <row r="23" spans="1:20" x14ac:dyDescent="0.25">
      <c r="A23" s="18">
        <v>2</v>
      </c>
      <c r="B23" s="18">
        <v>0.55000000000000004</v>
      </c>
      <c r="C23" s="44"/>
      <c r="E23" t="s">
        <v>29</v>
      </c>
      <c r="F23" s="18">
        <v>2</v>
      </c>
      <c r="G23" s="18">
        <v>0.43</v>
      </c>
      <c r="K23" s="18">
        <v>0.08</v>
      </c>
      <c r="L23" s="18">
        <v>0.34</v>
      </c>
      <c r="M23" s="47">
        <f>AVERAGE(L6:L23)</f>
        <v>0.64827777777777784</v>
      </c>
      <c r="P23">
        <v>21</v>
      </c>
      <c r="Q23" s="18"/>
      <c r="R23" s="18"/>
      <c r="S23" s="48">
        <v>0.42</v>
      </c>
    </row>
    <row r="24" spans="1:20" x14ac:dyDescent="0.25">
      <c r="A24" s="18">
        <v>2</v>
      </c>
      <c r="B24" s="18">
        <v>0.6</v>
      </c>
      <c r="C24" s="44"/>
      <c r="F24" s="18">
        <v>2</v>
      </c>
      <c r="G24" s="18">
        <v>0.48</v>
      </c>
      <c r="K24" s="18">
        <v>1</v>
      </c>
      <c r="L24" s="18">
        <v>0.65</v>
      </c>
      <c r="P24">
        <v>60</v>
      </c>
      <c r="Q24" s="18"/>
      <c r="R24" s="18"/>
      <c r="S24" s="48">
        <v>0.42</v>
      </c>
    </row>
    <row r="25" spans="1:20" x14ac:dyDescent="0.25">
      <c r="A25" s="18">
        <v>2</v>
      </c>
      <c r="B25" s="18">
        <v>0.62</v>
      </c>
      <c r="C25" s="47">
        <f>AVERAGE(B6:B25)</f>
        <v>0.60804999999999998</v>
      </c>
      <c r="F25" s="18">
        <v>2</v>
      </c>
      <c r="G25" s="18">
        <v>0.59</v>
      </c>
      <c r="K25" s="18">
        <v>1</v>
      </c>
      <c r="L25" s="18">
        <v>0.94599999999999995</v>
      </c>
      <c r="P25">
        <v>138</v>
      </c>
      <c r="Q25" s="18"/>
      <c r="R25" s="18"/>
      <c r="S25" s="48">
        <v>0.43</v>
      </c>
    </row>
    <row r="26" spans="1:20" x14ac:dyDescent="0.25">
      <c r="A26" s="18">
        <v>2.5</v>
      </c>
      <c r="B26" s="18">
        <v>0.38</v>
      </c>
      <c r="C26" s="44"/>
      <c r="F26" s="18">
        <v>2</v>
      </c>
      <c r="G26" s="18">
        <v>0.33</v>
      </c>
      <c r="K26" s="18">
        <v>1</v>
      </c>
      <c r="L26" s="18">
        <v>0.53500000000000003</v>
      </c>
      <c r="P26" s="42">
        <v>365</v>
      </c>
      <c r="Q26" s="18"/>
      <c r="R26" s="18"/>
      <c r="S26" s="48">
        <v>0.34</v>
      </c>
    </row>
    <row r="27" spans="1:20" x14ac:dyDescent="0.25">
      <c r="A27" s="18">
        <v>3</v>
      </c>
      <c r="B27" s="18">
        <v>0.71</v>
      </c>
      <c r="C27" s="44"/>
      <c r="F27" s="18">
        <v>2</v>
      </c>
      <c r="G27" s="18">
        <v>0.65</v>
      </c>
      <c r="K27" s="18">
        <v>1</v>
      </c>
      <c r="L27" s="18">
        <v>0.77800000000000002</v>
      </c>
      <c r="P27" s="42">
        <v>32</v>
      </c>
      <c r="T27" s="18">
        <v>0.68</v>
      </c>
    </row>
    <row r="28" spans="1:20" x14ac:dyDescent="0.25">
      <c r="A28" s="18">
        <v>4</v>
      </c>
      <c r="B28" s="18">
        <v>0.86</v>
      </c>
      <c r="C28" s="44"/>
      <c r="F28" s="18">
        <v>2</v>
      </c>
      <c r="G28" s="18">
        <v>0.54</v>
      </c>
      <c r="H28" s="47">
        <f>AVERAGE(G6:G28)</f>
        <v>0.51434782608695662</v>
      </c>
      <c r="K28" s="18">
        <v>1</v>
      </c>
      <c r="L28" s="18">
        <v>0.5</v>
      </c>
    </row>
    <row r="29" spans="1:20" x14ac:dyDescent="0.25">
      <c r="A29" s="18">
        <v>5</v>
      </c>
      <c r="B29" s="18">
        <v>0.34</v>
      </c>
      <c r="C29" s="44"/>
      <c r="F29" s="18">
        <v>3</v>
      </c>
      <c r="G29" s="18">
        <v>0.74</v>
      </c>
      <c r="K29" s="18">
        <v>1</v>
      </c>
      <c r="L29" s="18">
        <v>0.77200000000000002</v>
      </c>
    </row>
    <row r="30" spans="1:20" x14ac:dyDescent="0.25">
      <c r="A30" s="18">
        <v>8</v>
      </c>
      <c r="B30" s="18">
        <v>0.87</v>
      </c>
      <c r="C30" s="44"/>
      <c r="F30" s="18">
        <v>4</v>
      </c>
      <c r="G30" s="18">
        <v>0.64</v>
      </c>
      <c r="K30" s="18">
        <v>1</v>
      </c>
      <c r="L30" s="18">
        <v>0.84</v>
      </c>
      <c r="P30" s="43" t="s">
        <v>87</v>
      </c>
      <c r="Q30" s="48">
        <f>AVERAGE(Q7:Q27)</f>
        <v>0.43285714285714283</v>
      </c>
      <c r="R30" s="48">
        <f t="shared" ref="R30:S30" si="0">AVERAGE(R7:R27)</f>
        <v>0.46</v>
      </c>
      <c r="S30" s="48">
        <f t="shared" si="0"/>
        <v>0.49714285714285716</v>
      </c>
    </row>
    <row r="31" spans="1:20" x14ac:dyDescent="0.25">
      <c r="A31" s="18">
        <v>13</v>
      </c>
      <c r="B31" s="18">
        <v>0.55000000000000004</v>
      </c>
      <c r="C31" s="44"/>
      <c r="F31" s="18">
        <v>4</v>
      </c>
      <c r="G31" s="18">
        <v>0.63</v>
      </c>
      <c r="K31" s="18">
        <v>1</v>
      </c>
      <c r="L31" s="18">
        <v>0.92</v>
      </c>
    </row>
    <row r="32" spans="1:20" x14ac:dyDescent="0.25">
      <c r="A32" s="18">
        <v>15</v>
      </c>
      <c r="B32" s="18">
        <v>0.38</v>
      </c>
      <c r="C32" s="44"/>
      <c r="F32" s="18">
        <v>5</v>
      </c>
      <c r="G32" s="18">
        <v>0.34</v>
      </c>
      <c r="K32" s="18">
        <v>1</v>
      </c>
      <c r="L32" s="18">
        <v>0.59</v>
      </c>
    </row>
    <row r="33" spans="1:19" x14ac:dyDescent="0.25">
      <c r="A33" s="18">
        <v>15</v>
      </c>
      <c r="B33" s="18">
        <v>0.25</v>
      </c>
      <c r="C33" s="47">
        <f>AVERAGE(B26:B33)</f>
        <v>0.54249999999999998</v>
      </c>
      <c r="F33" s="18">
        <v>12</v>
      </c>
      <c r="G33" s="18">
        <v>0.4</v>
      </c>
      <c r="K33" s="18">
        <v>1</v>
      </c>
      <c r="L33" s="18">
        <v>0.56000000000000005</v>
      </c>
    </row>
    <row r="34" spans="1:19" x14ac:dyDescent="0.25">
      <c r="A34" s="18">
        <v>17</v>
      </c>
      <c r="B34" s="18">
        <v>7.0000000000000007E-2</v>
      </c>
      <c r="C34" s="44"/>
      <c r="F34" s="18">
        <v>12</v>
      </c>
      <c r="G34" s="18">
        <v>0.38</v>
      </c>
      <c r="H34" s="47">
        <f>AVERAGE(G29:G34)</f>
        <v>0.52166666666666661</v>
      </c>
      <c r="K34" s="18">
        <v>2</v>
      </c>
      <c r="L34" s="18">
        <v>0.94</v>
      </c>
    </row>
    <row r="35" spans="1:19" x14ac:dyDescent="0.25">
      <c r="A35" s="18">
        <v>21</v>
      </c>
      <c r="B35" s="18">
        <v>0.69</v>
      </c>
      <c r="C35" s="44"/>
      <c r="F35" s="18">
        <v>28</v>
      </c>
      <c r="G35" s="18">
        <v>0.79</v>
      </c>
      <c r="K35" s="18">
        <v>2</v>
      </c>
      <c r="L35" s="18">
        <v>0.56999999999999995</v>
      </c>
      <c r="M35" s="47">
        <f>AVERAGE(L24:L35)</f>
        <v>0.71674999999999989</v>
      </c>
      <c r="S35" t="s">
        <v>29</v>
      </c>
    </row>
    <row r="36" spans="1:19" x14ac:dyDescent="0.25">
      <c r="A36" s="18">
        <v>23</v>
      </c>
      <c r="B36" s="18">
        <v>0.77</v>
      </c>
      <c r="C36" s="44"/>
      <c r="F36" s="18">
        <v>28</v>
      </c>
      <c r="G36" s="18">
        <v>0.74</v>
      </c>
      <c r="K36" s="18">
        <v>4</v>
      </c>
      <c r="L36" s="18">
        <v>0.45</v>
      </c>
    </row>
    <row r="37" spans="1:19" x14ac:dyDescent="0.25">
      <c r="A37" s="18">
        <v>24</v>
      </c>
      <c r="B37" s="18">
        <v>0.314</v>
      </c>
      <c r="C37" s="44"/>
      <c r="F37" s="18">
        <v>28</v>
      </c>
      <c r="G37" s="18">
        <v>0.31</v>
      </c>
      <c r="K37" s="18">
        <v>7</v>
      </c>
      <c r="L37" s="18">
        <v>0.45</v>
      </c>
    </row>
    <row r="38" spans="1:19" x14ac:dyDescent="0.25">
      <c r="A38" s="18">
        <v>25</v>
      </c>
      <c r="B38" s="18">
        <v>0.22</v>
      </c>
      <c r="C38" s="44"/>
      <c r="F38" s="18">
        <v>28</v>
      </c>
      <c r="G38" s="18">
        <v>0.55000000000000004</v>
      </c>
      <c r="K38" s="18">
        <v>7</v>
      </c>
      <c r="L38" s="18">
        <v>0.63</v>
      </c>
    </row>
    <row r="39" spans="1:19" x14ac:dyDescent="0.25">
      <c r="A39" s="18">
        <v>25</v>
      </c>
      <c r="B39" s="18">
        <v>0.77</v>
      </c>
      <c r="C39" s="44"/>
      <c r="F39" s="18">
        <v>28</v>
      </c>
      <c r="G39" s="18">
        <v>0.9</v>
      </c>
      <c r="H39" s="47">
        <f>AVERAGE(G35:G39)</f>
        <v>0.65800000000000003</v>
      </c>
      <c r="K39" s="18">
        <v>8</v>
      </c>
      <c r="L39" s="18">
        <v>0.43</v>
      </c>
    </row>
    <row r="40" spans="1:19" x14ac:dyDescent="0.25">
      <c r="A40" s="18">
        <v>28</v>
      </c>
      <c r="B40" s="18">
        <v>0.4</v>
      </c>
      <c r="C40" s="44"/>
      <c r="F40" s="18">
        <v>35</v>
      </c>
      <c r="G40" s="18">
        <v>0.32</v>
      </c>
      <c r="K40" s="18">
        <v>8</v>
      </c>
      <c r="L40" s="18">
        <v>0.54</v>
      </c>
      <c r="M40" s="47">
        <f>AVERAGE(L36:L40)</f>
        <v>0.5</v>
      </c>
    </row>
    <row r="41" spans="1:19" x14ac:dyDescent="0.25">
      <c r="A41" s="18">
        <v>29</v>
      </c>
      <c r="B41" s="18">
        <v>0.255</v>
      </c>
      <c r="C41" s="44"/>
      <c r="F41" s="18">
        <v>35</v>
      </c>
      <c r="G41" s="18">
        <v>0.36</v>
      </c>
      <c r="K41" s="18">
        <v>28</v>
      </c>
      <c r="L41" s="18">
        <v>0.43</v>
      </c>
    </row>
    <row r="42" spans="1:19" x14ac:dyDescent="0.25">
      <c r="A42" s="18">
        <v>30</v>
      </c>
      <c r="B42" s="18">
        <v>0.53</v>
      </c>
      <c r="C42" s="44"/>
      <c r="F42" s="18">
        <v>35</v>
      </c>
      <c r="G42" s="18">
        <v>0.38</v>
      </c>
      <c r="K42" s="18">
        <v>28</v>
      </c>
      <c r="L42" s="18">
        <v>0.41</v>
      </c>
      <c r="M42" s="17">
        <f>AVERAGE(L41:L42)</f>
        <v>0.42</v>
      </c>
    </row>
    <row r="43" spans="1:19" x14ac:dyDescent="0.25">
      <c r="A43" s="18">
        <v>30</v>
      </c>
      <c r="B43" s="18">
        <v>0.68</v>
      </c>
      <c r="C43" s="44"/>
      <c r="F43" s="18">
        <v>56</v>
      </c>
      <c r="G43" s="18">
        <v>0.78</v>
      </c>
      <c r="K43" s="18">
        <v>42</v>
      </c>
      <c r="L43" s="18">
        <v>0.37</v>
      </c>
    </row>
    <row r="44" spans="1:19" x14ac:dyDescent="0.25">
      <c r="A44" s="18">
        <v>30</v>
      </c>
      <c r="B44" s="18">
        <v>0.35</v>
      </c>
      <c r="C44" s="44"/>
      <c r="F44" s="18">
        <v>56</v>
      </c>
      <c r="G44" s="18">
        <v>0.56999999999999995</v>
      </c>
      <c r="K44" s="18">
        <v>42</v>
      </c>
      <c r="L44" s="18">
        <v>0.48</v>
      </c>
    </row>
    <row r="45" spans="1:19" x14ac:dyDescent="0.25">
      <c r="A45" s="18">
        <v>30</v>
      </c>
      <c r="B45" s="18">
        <v>0.56000000000000005</v>
      </c>
      <c r="C45" s="44"/>
      <c r="F45" s="18">
        <v>56</v>
      </c>
      <c r="G45" s="18">
        <v>0.21</v>
      </c>
      <c r="K45" s="18">
        <v>61</v>
      </c>
      <c r="L45" s="18">
        <v>0.37</v>
      </c>
    </row>
    <row r="46" spans="1:19" x14ac:dyDescent="0.25">
      <c r="A46" s="18">
        <v>30</v>
      </c>
      <c r="B46" s="18">
        <v>0.43</v>
      </c>
      <c r="C46" s="47">
        <f>AVERAGE(B34:B46)</f>
        <v>0.46453846153846151</v>
      </c>
      <c r="F46" s="18">
        <v>56</v>
      </c>
      <c r="G46" s="18">
        <v>0.90100000000000002</v>
      </c>
      <c r="K46" s="18">
        <v>84</v>
      </c>
      <c r="L46" s="18">
        <v>0.37</v>
      </c>
    </row>
    <row r="47" spans="1:19" x14ac:dyDescent="0.25">
      <c r="A47" s="18">
        <v>35</v>
      </c>
      <c r="B47" s="18">
        <v>0.56999999999999995</v>
      </c>
      <c r="C47" s="44"/>
      <c r="F47" s="18">
        <v>68</v>
      </c>
      <c r="G47" s="18">
        <v>0.39</v>
      </c>
      <c r="K47" s="18">
        <v>84</v>
      </c>
      <c r="L47" s="18">
        <v>0.39</v>
      </c>
    </row>
    <row r="48" spans="1:19" x14ac:dyDescent="0.25">
      <c r="A48" s="18">
        <v>35</v>
      </c>
      <c r="B48" s="18">
        <v>0.57999999999999996</v>
      </c>
      <c r="C48" s="44"/>
      <c r="F48" s="18">
        <v>70</v>
      </c>
      <c r="G48" s="18">
        <v>0.25</v>
      </c>
      <c r="K48" s="18">
        <v>91</v>
      </c>
      <c r="L48" s="18">
        <v>0.76</v>
      </c>
    </row>
    <row r="49" spans="1:13" x14ac:dyDescent="0.25">
      <c r="A49" s="18">
        <v>35</v>
      </c>
      <c r="B49" s="18">
        <v>0.52</v>
      </c>
      <c r="C49" s="44"/>
      <c r="F49" s="18">
        <v>70</v>
      </c>
      <c r="G49" s="18">
        <v>0.35</v>
      </c>
      <c r="H49" s="47">
        <f>AVERAGE(G40:G49)</f>
        <v>0.45109999999999995</v>
      </c>
      <c r="K49" s="18">
        <v>91</v>
      </c>
      <c r="L49" s="18">
        <v>0.18</v>
      </c>
      <c r="M49" s="47">
        <f>AVERAGE(L43:L49)</f>
        <v>0.4171428571428572</v>
      </c>
    </row>
    <row r="50" spans="1:13" x14ac:dyDescent="0.25">
      <c r="A50" s="18">
        <v>35</v>
      </c>
      <c r="B50" s="18">
        <v>0.72</v>
      </c>
      <c r="C50" s="44"/>
      <c r="F50" s="18">
        <v>105</v>
      </c>
      <c r="G50" s="18">
        <v>0.23</v>
      </c>
      <c r="H50" s="44"/>
      <c r="K50" s="18">
        <v>126</v>
      </c>
      <c r="L50" s="18">
        <v>0.44</v>
      </c>
    </row>
    <row r="51" spans="1:13" x14ac:dyDescent="0.25">
      <c r="A51" s="18">
        <v>40</v>
      </c>
      <c r="B51" s="18">
        <v>0.121</v>
      </c>
      <c r="C51" s="44"/>
      <c r="F51" s="18">
        <v>180</v>
      </c>
      <c r="G51" s="18">
        <v>0.51700000000000002</v>
      </c>
      <c r="H51" s="47">
        <f>AVERAGE(G50:G51)</f>
        <v>0.3735</v>
      </c>
      <c r="K51" s="18">
        <v>168</v>
      </c>
      <c r="L51" s="18">
        <v>0.49</v>
      </c>
    </row>
    <row r="52" spans="1:13" x14ac:dyDescent="0.25">
      <c r="A52" s="18">
        <v>48</v>
      </c>
      <c r="B52" s="18">
        <v>0.56999999999999995</v>
      </c>
      <c r="C52" s="44"/>
      <c r="F52" s="18">
        <v>548</v>
      </c>
      <c r="G52" s="18">
        <v>0.47</v>
      </c>
      <c r="H52" s="44"/>
      <c r="K52" s="18">
        <v>210</v>
      </c>
      <c r="L52" s="18">
        <v>0.5</v>
      </c>
    </row>
    <row r="53" spans="1:13" x14ac:dyDescent="0.25">
      <c r="A53" s="18">
        <v>52</v>
      </c>
      <c r="B53" s="18">
        <v>5.7000000000000002E-2</v>
      </c>
      <c r="C53" s="44"/>
      <c r="F53" s="18">
        <v>548</v>
      </c>
      <c r="G53" s="18">
        <v>0.02</v>
      </c>
      <c r="H53" s="47">
        <f>AVERAGE(G52:G53)</f>
        <v>0.245</v>
      </c>
      <c r="K53" s="18">
        <v>213</v>
      </c>
      <c r="L53" s="18">
        <v>0.47</v>
      </c>
      <c r="M53" s="47">
        <f>AVERAGE(L50:L53)</f>
        <v>0.47499999999999998</v>
      </c>
    </row>
    <row r="54" spans="1:13" x14ac:dyDescent="0.25">
      <c r="A54" s="18">
        <v>56</v>
      </c>
      <c r="B54" s="18">
        <v>0.23</v>
      </c>
      <c r="C54" s="44"/>
      <c r="F54" s="18"/>
      <c r="G54" s="18"/>
      <c r="H54" s="18"/>
      <c r="K54" s="18">
        <v>456</v>
      </c>
      <c r="L54" s="18">
        <v>0.42499999999999999</v>
      </c>
      <c r="M54" s="44"/>
    </row>
    <row r="55" spans="1:13" x14ac:dyDescent="0.25">
      <c r="A55" s="18">
        <v>61</v>
      </c>
      <c r="B55" s="18">
        <v>7.0000000000000001E-3</v>
      </c>
      <c r="C55" s="44"/>
      <c r="F55" s="18"/>
      <c r="G55" s="18"/>
      <c r="H55" s="18"/>
      <c r="K55" s="18">
        <v>456</v>
      </c>
      <c r="L55" s="18">
        <v>0.25</v>
      </c>
      <c r="M55" s="47">
        <f>AVERAGE(L54:L55)</f>
        <v>0.33750000000000002</v>
      </c>
    </row>
    <row r="56" spans="1:13" x14ac:dyDescent="0.25">
      <c r="A56" s="18">
        <v>61</v>
      </c>
      <c r="B56" s="18">
        <v>3.0000000000000001E-3</v>
      </c>
      <c r="C56" s="44"/>
      <c r="F56" s="18"/>
      <c r="G56" s="18"/>
      <c r="H56" s="18"/>
    </row>
    <row r="57" spans="1:13" x14ac:dyDescent="0.25">
      <c r="A57" s="18">
        <v>61</v>
      </c>
      <c r="B57" s="18">
        <v>5.8999999999999997E-2</v>
      </c>
      <c r="C57" s="44"/>
      <c r="F57" s="18"/>
      <c r="G57" s="18"/>
      <c r="H57" s="18"/>
    </row>
    <row r="58" spans="1:13" x14ac:dyDescent="0.25">
      <c r="A58" s="18">
        <v>61</v>
      </c>
      <c r="B58" s="18">
        <v>9.9000000000000005E-2</v>
      </c>
      <c r="C58" s="44"/>
      <c r="F58" s="18"/>
      <c r="G58" s="18"/>
      <c r="H58" s="18"/>
    </row>
    <row r="59" spans="1:13" x14ac:dyDescent="0.25">
      <c r="A59" s="18">
        <v>61</v>
      </c>
      <c r="B59" s="18">
        <v>0.18</v>
      </c>
      <c r="C59" s="44"/>
      <c r="F59" s="18"/>
      <c r="G59" s="18"/>
      <c r="H59" s="18"/>
    </row>
    <row r="60" spans="1:13" x14ac:dyDescent="0.25">
      <c r="A60" s="18">
        <v>61</v>
      </c>
      <c r="B60" s="18">
        <v>1.4E-2</v>
      </c>
      <c r="C60" s="44"/>
      <c r="F60" s="18"/>
      <c r="G60" s="18"/>
      <c r="H60" s="18"/>
    </row>
    <row r="61" spans="1:13" x14ac:dyDescent="0.25">
      <c r="A61" s="18">
        <v>61</v>
      </c>
      <c r="B61" s="18">
        <v>6.0999999999999999E-2</v>
      </c>
      <c r="C61" s="44"/>
      <c r="F61" s="18"/>
      <c r="G61" s="18"/>
      <c r="H61" s="18"/>
    </row>
    <row r="62" spans="1:13" x14ac:dyDescent="0.25">
      <c r="A62" s="18">
        <v>70</v>
      </c>
      <c r="B62" s="18">
        <v>0.16</v>
      </c>
      <c r="C62" s="44"/>
      <c r="F62" s="18"/>
      <c r="G62" s="18"/>
      <c r="H62" s="18"/>
    </row>
    <row r="63" spans="1:13" x14ac:dyDescent="0.25">
      <c r="A63" s="18">
        <v>70</v>
      </c>
      <c r="B63" s="18">
        <v>0.42</v>
      </c>
      <c r="C63" s="44"/>
      <c r="F63" s="18"/>
      <c r="G63" s="18"/>
      <c r="H63" s="18"/>
    </row>
    <row r="64" spans="1:13" x14ac:dyDescent="0.25">
      <c r="A64" s="18">
        <v>92</v>
      </c>
      <c r="B64" s="18">
        <v>-0.05</v>
      </c>
      <c r="C64" s="44"/>
      <c r="F64" s="18"/>
      <c r="G64" s="18"/>
      <c r="H64" s="18"/>
    </row>
    <row r="65" spans="1:8" x14ac:dyDescent="0.25">
      <c r="A65" s="18">
        <v>95</v>
      </c>
      <c r="B65" s="18">
        <v>0.121</v>
      </c>
      <c r="C65" s="47">
        <f>AVERAGE(B47:B65)</f>
        <v>0.23378947368421055</v>
      </c>
      <c r="F65" s="18"/>
      <c r="G65" s="18"/>
      <c r="H65" s="18"/>
    </row>
    <row r="66" spans="1:8" x14ac:dyDescent="0.25">
      <c r="A66" s="18">
        <v>105</v>
      </c>
      <c r="B66" s="18">
        <v>0.09</v>
      </c>
      <c r="C66" s="44"/>
      <c r="F66" s="18"/>
      <c r="G66" s="18"/>
      <c r="H66" s="18"/>
    </row>
    <row r="67" spans="1:8" x14ac:dyDescent="0.25">
      <c r="A67" s="18">
        <v>120</v>
      </c>
      <c r="B67" s="18">
        <v>0.63</v>
      </c>
      <c r="C67" s="44"/>
      <c r="F67" s="18"/>
      <c r="G67" s="18"/>
      <c r="H67" s="18"/>
    </row>
    <row r="68" spans="1:8" x14ac:dyDescent="0.25">
      <c r="A68" s="18">
        <v>142</v>
      </c>
      <c r="B68" s="18">
        <v>-9.9000000000000005E-2</v>
      </c>
      <c r="C68" s="44"/>
      <c r="F68" s="18"/>
      <c r="G68" s="18"/>
      <c r="H68" s="18"/>
    </row>
    <row r="69" spans="1:8" x14ac:dyDescent="0.25">
      <c r="A69" s="18">
        <v>153</v>
      </c>
      <c r="B69" s="18">
        <v>0.65</v>
      </c>
      <c r="C69" s="44"/>
      <c r="F69" s="18"/>
      <c r="G69" s="18"/>
      <c r="H69" s="18"/>
    </row>
    <row r="70" spans="1:8" x14ac:dyDescent="0.25">
      <c r="A70" s="18">
        <v>154</v>
      </c>
      <c r="B70" s="18">
        <v>0.36</v>
      </c>
      <c r="C70" s="44"/>
      <c r="F70" s="18"/>
      <c r="G70" s="18"/>
      <c r="H70" s="18"/>
    </row>
    <row r="71" spans="1:8" x14ac:dyDescent="0.25">
      <c r="A71" s="18">
        <v>183</v>
      </c>
      <c r="B71" s="18">
        <v>1.7000000000000001E-2</v>
      </c>
      <c r="C71" s="44"/>
      <c r="F71" s="18"/>
      <c r="G71" s="18"/>
      <c r="H71" s="18"/>
    </row>
    <row r="72" spans="1:8" x14ac:dyDescent="0.25">
      <c r="A72" s="18">
        <v>192</v>
      </c>
      <c r="B72" s="18">
        <v>0.09</v>
      </c>
      <c r="C72" s="44"/>
      <c r="F72" s="18"/>
      <c r="G72" s="18"/>
      <c r="H72" s="18"/>
    </row>
    <row r="73" spans="1:8" x14ac:dyDescent="0.25">
      <c r="A73" s="18">
        <v>192</v>
      </c>
      <c r="B73" s="18">
        <v>0.72</v>
      </c>
      <c r="C73" s="44"/>
      <c r="F73" s="18"/>
      <c r="G73" s="18"/>
      <c r="H73" s="18"/>
    </row>
    <row r="74" spans="1:8" x14ac:dyDescent="0.25">
      <c r="A74" s="18">
        <v>195</v>
      </c>
      <c r="B74" s="18">
        <v>-1E-3</v>
      </c>
      <c r="C74" s="47">
        <f>AVERAGE(B66:B74)</f>
        <v>0.27299999999999996</v>
      </c>
      <c r="F74" s="18"/>
      <c r="G74" s="18"/>
      <c r="H74" s="18"/>
    </row>
    <row r="75" spans="1:8" x14ac:dyDescent="0.25">
      <c r="A75" s="18">
        <v>380</v>
      </c>
      <c r="B75" s="18">
        <v>0.32</v>
      </c>
      <c r="C75" s="44"/>
      <c r="F75" s="18"/>
      <c r="G75" s="18"/>
      <c r="H75" s="18"/>
    </row>
    <row r="76" spans="1:8" x14ac:dyDescent="0.25">
      <c r="A76" s="18"/>
      <c r="B76" s="18"/>
      <c r="C76" s="48"/>
      <c r="D76" s="18"/>
      <c r="E76" s="18"/>
      <c r="F76" s="18"/>
      <c r="G76" s="18"/>
      <c r="H76" s="18"/>
    </row>
    <row r="77" spans="1:8" x14ac:dyDescent="0.25">
      <c r="A77" s="18"/>
      <c r="B77" s="18"/>
      <c r="C77" s="48"/>
      <c r="D77" s="18"/>
      <c r="E77" s="18"/>
      <c r="F77" s="18"/>
      <c r="G77" s="18"/>
      <c r="H77" s="18"/>
    </row>
    <row r="78" spans="1:8" x14ac:dyDescent="0.25">
      <c r="C78" s="44"/>
    </row>
    <row r="79" spans="1:8" x14ac:dyDescent="0.25">
      <c r="C79" s="44"/>
    </row>
    <row r="80" spans="1:8" x14ac:dyDescent="0.25">
      <c r="C80" s="44"/>
    </row>
    <row r="81" spans="3:3" x14ac:dyDescent="0.25">
      <c r="C81" s="44"/>
    </row>
    <row r="82" spans="3:3" x14ac:dyDescent="0.25">
      <c r="C82" s="44"/>
    </row>
    <row r="83" spans="3:3" x14ac:dyDescent="0.25">
      <c r="C83" s="44"/>
    </row>
    <row r="84" spans="3:3" x14ac:dyDescent="0.25">
      <c r="C84" s="44"/>
    </row>
    <row r="85" spans="3:3" x14ac:dyDescent="0.25">
      <c r="C85" s="44"/>
    </row>
    <row r="86" spans="3:3" x14ac:dyDescent="0.25">
      <c r="C86" s="44"/>
    </row>
    <row r="87" spans="3:3" x14ac:dyDescent="0.25">
      <c r="C87" s="44"/>
    </row>
    <row r="88" spans="3:3" x14ac:dyDescent="0.25">
      <c r="C88" s="44"/>
    </row>
    <row r="89" spans="3:3" x14ac:dyDescent="0.25">
      <c r="C89" s="44"/>
    </row>
    <row r="90" spans="3:3" x14ac:dyDescent="0.25">
      <c r="C90" s="44"/>
    </row>
    <row r="91" spans="3:3" x14ac:dyDescent="0.25">
      <c r="C91" s="44"/>
    </row>
    <row r="92" spans="3:3" x14ac:dyDescent="0.25">
      <c r="C92" s="44"/>
    </row>
  </sheetData>
  <sortState ref="A6:B76">
    <sortCondition ref="A6:A76"/>
  </sortState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Raw excretion data</vt:lpstr>
      <vt:lpstr>Excretion data for Figure 1</vt:lpstr>
      <vt:lpstr>Synthesis data for Figure 2</vt:lpstr>
      <vt:lpstr>Data for Figure 3</vt:lpstr>
      <vt:lpstr>Data for Figure 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Bangor University</dc:creator>
  <cp:lastModifiedBy>McCarthy,Ian Donald</cp:lastModifiedBy>
  <dcterms:created xsi:type="dcterms:W3CDTF">2015-09-02T16:48:53Z</dcterms:created>
  <dcterms:modified xsi:type="dcterms:W3CDTF">2016-03-15T16:42:00Z</dcterms:modified>
</cp:coreProperties>
</file>