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charts/chart13.xml" ContentType="application/vnd.openxmlformats-officedocument.drawingml.chart+xml"/>
  <Override PartName="/xl/theme/themeOverride2.xml" ContentType="application/vnd.openxmlformats-officedocument.themeOverride+xml"/>
  <Override PartName="/xl/charts/chart14.xml" ContentType="application/vnd.openxmlformats-officedocument.drawingml.chart+xml"/>
  <Override PartName="/xl/theme/themeOverride3.xml" ContentType="application/vnd.openxmlformats-officedocument.themeOverride+xml"/>
  <Override PartName="/xl/charts/chart15.xml" ContentType="application/vnd.openxmlformats-officedocument.drawingml.chart+xml"/>
  <Override PartName="/xl/theme/themeOverride4.xml" ContentType="application/vnd.openxmlformats-officedocument.themeOverride+xml"/>
  <Override PartName="/xl/charts/chart16.xml" ContentType="application/vnd.openxmlformats-officedocument.drawingml.chart+xml"/>
  <Override PartName="/xl/theme/themeOverride5.xml" ContentType="application/vnd.openxmlformats-officedocument.themeOverride+xml"/>
  <Override PartName="/xl/charts/chart17.xml" ContentType="application/vnd.openxmlformats-officedocument.drawingml.chart+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20" windowWidth="14115" windowHeight="8670" activeTab="4"/>
  </bookViews>
  <sheets>
    <sheet name="A" sheetId="1" r:id="rId1"/>
    <sheet name="Figure-1" sheetId="3" r:id="rId2"/>
    <sheet name="Figure_2" sheetId="4" r:id="rId3"/>
    <sheet name="Figure_3" sheetId="5" r:id="rId4"/>
    <sheet name="Figure_4" sheetId="6" r:id="rId5"/>
    <sheet name="Figure_5" sheetId="7" r:id="rId6"/>
    <sheet name="סיכום" sheetId="2" r:id="rId7"/>
  </sheets>
  <definedNames>
    <definedName name="_xlnm.Print_Area" localSheetId="6">סיכום!$S$1318:$AH$1369</definedName>
  </definedNames>
  <calcPr calcId="145621"/>
</workbook>
</file>

<file path=xl/calcChain.xml><?xml version="1.0" encoding="utf-8"?>
<calcChain xmlns="http://schemas.openxmlformats.org/spreadsheetml/2006/main">
  <c r="AQ1118" i="2" l="1"/>
  <c r="AM1118" i="2"/>
  <c r="A1029" i="2" l="1"/>
  <c r="A1028" i="2"/>
  <c r="A1027" i="2"/>
  <c r="A1022" i="2"/>
  <c r="A1021" i="2"/>
  <c r="P1043" i="2"/>
  <c r="P1031" i="2"/>
  <c r="P1025" i="2"/>
  <c r="P1019" i="2"/>
  <c r="P1013" i="2"/>
  <c r="AI1065" i="2"/>
  <c r="AH1065" i="2"/>
  <c r="AG1065" i="2"/>
  <c r="AG1071" i="2" s="1"/>
  <c r="AF1065" i="2"/>
  <c r="AF1071" i="2" s="1"/>
  <c r="AE1065" i="2"/>
  <c r="AE1071" i="2" s="1"/>
  <c r="AD1065" i="2"/>
  <c r="AD1071" i="2" s="1"/>
  <c r="AC1065" i="2"/>
  <c r="AC1071" i="2" s="1"/>
  <c r="AB1065" i="2"/>
  <c r="AB1071" i="2" s="1"/>
  <c r="AA1065" i="2"/>
  <c r="AA1071" i="2" s="1"/>
  <c r="Z1065" i="2"/>
  <c r="Z1071" i="2" s="1"/>
  <c r="Y1065" i="2"/>
  <c r="X1065" i="2"/>
  <c r="W1065" i="2"/>
  <c r="V1065" i="2"/>
  <c r="U1065" i="2"/>
  <c r="T1065" i="2"/>
  <c r="S1065" i="2"/>
  <c r="R1065" i="2"/>
  <c r="Q1065" i="2"/>
  <c r="AI1064" i="2"/>
  <c r="AH1064" i="2"/>
  <c r="AG1064" i="2"/>
  <c r="AG1070" i="2" s="1"/>
  <c r="AF1064" i="2"/>
  <c r="AF1070" i="2" s="1"/>
  <c r="AE1064" i="2"/>
  <c r="AE1070" i="2" s="1"/>
  <c r="AD1064" i="2"/>
  <c r="AD1070" i="2" s="1"/>
  <c r="AC1064" i="2"/>
  <c r="AC1070" i="2" s="1"/>
  <c r="AB1064" i="2"/>
  <c r="AB1070" i="2" s="1"/>
  <c r="AA1064" i="2"/>
  <c r="AA1070" i="2" s="1"/>
  <c r="Z1064" i="2"/>
  <c r="Z1070" i="2" s="1"/>
  <c r="Y1064" i="2"/>
  <c r="X1064" i="2"/>
  <c r="W1064" i="2"/>
  <c r="V1064" i="2"/>
  <c r="U1064" i="2"/>
  <c r="T1064" i="2"/>
  <c r="S1064" i="2"/>
  <c r="R1064" i="2"/>
  <c r="Q1064" i="2"/>
  <c r="AI1063" i="2"/>
  <c r="AH1063" i="2"/>
  <c r="AG1063" i="2"/>
  <c r="AG1069" i="2" s="1"/>
  <c r="AF1063" i="2"/>
  <c r="AF1069" i="2" s="1"/>
  <c r="AE1063" i="2"/>
  <c r="AE1069" i="2" s="1"/>
  <c r="AD1063" i="2"/>
  <c r="AD1069" i="2" s="1"/>
  <c r="AC1063" i="2"/>
  <c r="AC1069" i="2" s="1"/>
  <c r="AB1063" i="2"/>
  <c r="AB1069" i="2" s="1"/>
  <c r="AA1063" i="2"/>
  <c r="AA1069" i="2" s="1"/>
  <c r="Z1063" i="2"/>
  <c r="Z1069" i="2" s="1"/>
  <c r="Y1063" i="2"/>
  <c r="X1063" i="2"/>
  <c r="W1063" i="2"/>
  <c r="V1063" i="2"/>
  <c r="U1063" i="2"/>
  <c r="T1063" i="2"/>
  <c r="S1063" i="2"/>
  <c r="R1063" i="2"/>
  <c r="Q1063" i="2"/>
  <c r="AI1062" i="2"/>
  <c r="AH1062" i="2"/>
  <c r="AG1062" i="2"/>
  <c r="AG1068" i="2" s="1"/>
  <c r="AF1062" i="2"/>
  <c r="AF1068" i="2" s="1"/>
  <c r="AE1062" i="2"/>
  <c r="AD1062" i="2"/>
  <c r="AD1068" i="2" s="1"/>
  <c r="AC1062" i="2"/>
  <c r="AC1068" i="2" s="1"/>
  <c r="AB1062" i="2"/>
  <c r="AB1068" i="2" s="1"/>
  <c r="AA1062" i="2"/>
  <c r="Z1062" i="2"/>
  <c r="Z1068" i="2" s="1"/>
  <c r="Y1062" i="2"/>
  <c r="X1062" i="2"/>
  <c r="W1062" i="2"/>
  <c r="V1062" i="2"/>
  <c r="U1062" i="2"/>
  <c r="T1062" i="2"/>
  <c r="S1062" i="2"/>
  <c r="R1062" i="2"/>
  <c r="Q1062" i="2"/>
  <c r="P1065" i="2"/>
  <c r="P1064" i="2"/>
  <c r="P1063" i="2"/>
  <c r="P1062" i="2"/>
  <c r="P1020" i="2"/>
  <c r="AG1235" i="2"/>
  <c r="AF1235" i="2"/>
  <c r="AE1235" i="2"/>
  <c r="AD1235" i="2"/>
  <c r="AC1235" i="2"/>
  <c r="AB1235" i="2"/>
  <c r="AA1235" i="2"/>
  <c r="Z1235" i="2"/>
  <c r="AG1234" i="2"/>
  <c r="AF1234" i="2"/>
  <c r="AE1234" i="2"/>
  <c r="AD1234" i="2"/>
  <c r="AC1234" i="2"/>
  <c r="AB1234" i="2"/>
  <c r="AA1234" i="2"/>
  <c r="AG1233" i="2"/>
  <c r="AF1233" i="2"/>
  <c r="AE1233" i="2"/>
  <c r="AD1233" i="2"/>
  <c r="AC1233" i="2"/>
  <c r="AB1233" i="2"/>
  <c r="AA1233" i="2"/>
  <c r="AG1230" i="2"/>
  <c r="AF1230" i="2"/>
  <c r="AE1230" i="2"/>
  <c r="AD1230" i="2"/>
  <c r="AC1230" i="2"/>
  <c r="AB1230" i="2"/>
  <c r="AA1230" i="2"/>
  <c r="AG1229" i="2"/>
  <c r="AF1229" i="2"/>
  <c r="AE1229" i="2"/>
  <c r="AD1229" i="2"/>
  <c r="AC1229" i="2"/>
  <c r="AB1229" i="2"/>
  <c r="AA1229" i="2"/>
  <c r="AG1226" i="2"/>
  <c r="AF1226" i="2"/>
  <c r="AE1226" i="2"/>
  <c r="AD1226" i="2"/>
  <c r="AC1226" i="2"/>
  <c r="AB1226" i="2"/>
  <c r="AA1226" i="2"/>
  <c r="AB1072" i="2" l="1"/>
  <c r="AB1147" i="2" s="1"/>
  <c r="AF1072" i="2"/>
  <c r="AF1147" i="2" s="1"/>
  <c r="Z1072" i="2"/>
  <c r="Z1149" i="2" s="1"/>
  <c r="AD1072" i="2"/>
  <c r="AD1148" i="2" s="1"/>
  <c r="S1066" i="2"/>
  <c r="S1143" i="2" s="1"/>
  <c r="W1066" i="2"/>
  <c r="W1143" i="2" s="1"/>
  <c r="AA1066" i="2"/>
  <c r="AA1143" i="2" s="1"/>
  <c r="AE1066" i="2"/>
  <c r="AE1140" i="2" s="1"/>
  <c r="AI1066" i="2"/>
  <c r="AI1141" i="2" s="1"/>
  <c r="AD1149" i="2"/>
  <c r="AB1148" i="2"/>
  <c r="AF1148" i="2"/>
  <c r="Z1147" i="2"/>
  <c r="AD1147" i="2"/>
  <c r="AB1149" i="2"/>
  <c r="AF1149" i="2"/>
  <c r="W1140" i="2"/>
  <c r="AC1072" i="2"/>
  <c r="AC1149" i="2" s="1"/>
  <c r="AG1072" i="2"/>
  <c r="AG1149" i="2" s="1"/>
  <c r="R1066" i="2"/>
  <c r="R1140" i="2" s="1"/>
  <c r="V1066" i="2"/>
  <c r="V1142" i="2" s="1"/>
  <c r="Z1066" i="2"/>
  <c r="Z1140" i="2" s="1"/>
  <c r="AD1066" i="2"/>
  <c r="AD1142" i="2" s="1"/>
  <c r="AH1066" i="2"/>
  <c r="AH1143" i="2" s="1"/>
  <c r="AA1068" i="2"/>
  <c r="AE1068" i="2"/>
  <c r="Q1066" i="2"/>
  <c r="Q1142" i="2" s="1"/>
  <c r="U1066" i="2"/>
  <c r="U1142" i="2" s="1"/>
  <c r="Y1066" i="2"/>
  <c r="Y1141" i="2" s="1"/>
  <c r="AC1066" i="2"/>
  <c r="AC1142" i="2" s="1"/>
  <c r="AG1066" i="2"/>
  <c r="AG1143" i="2" s="1"/>
  <c r="T1066" i="2"/>
  <c r="T1140" i="2" s="1"/>
  <c r="X1066" i="2"/>
  <c r="X1141" i="2" s="1"/>
  <c r="AB1066" i="2"/>
  <c r="AB1142" i="2" s="1"/>
  <c r="AF1066" i="2"/>
  <c r="AF1140" i="2" s="1"/>
  <c r="P1066" i="2"/>
  <c r="P1140" i="2" s="1"/>
  <c r="P1002" i="2"/>
  <c r="P1021" i="2"/>
  <c r="AI1041" i="2"/>
  <c r="AH1041" i="2"/>
  <c r="AI1040" i="2"/>
  <c r="AH1040" i="2"/>
  <c r="AI1039" i="2"/>
  <c r="AH1039" i="2"/>
  <c r="AI1038" i="2"/>
  <c r="AH1038" i="2"/>
  <c r="AI1035" i="2"/>
  <c r="AH1035" i="2"/>
  <c r="AI1034" i="2"/>
  <c r="AH1034" i="2"/>
  <c r="AI1033" i="2"/>
  <c r="AH1033" i="2"/>
  <c r="AI1032" i="2"/>
  <c r="AH1032" i="2"/>
  <c r="AI1029" i="2"/>
  <c r="AH1029" i="2"/>
  <c r="AI1028" i="2"/>
  <c r="AH1028" i="2"/>
  <c r="AI1027" i="2"/>
  <c r="AH1027" i="2"/>
  <c r="AI1026" i="2"/>
  <c r="AH1026" i="2"/>
  <c r="AI1023" i="2"/>
  <c r="AH1023" i="2"/>
  <c r="AI1022" i="2"/>
  <c r="AH1022" i="2"/>
  <c r="AI1021" i="2"/>
  <c r="AH1021" i="2"/>
  <c r="AI1020" i="2"/>
  <c r="AH1020" i="2"/>
  <c r="AI1017" i="2"/>
  <c r="AH1017" i="2"/>
  <c r="AI1016" i="2"/>
  <c r="AH1016" i="2"/>
  <c r="AI1015" i="2"/>
  <c r="AH1015" i="2"/>
  <c r="AI1014" i="2"/>
  <c r="AH1014" i="2"/>
  <c r="AI1011" i="2"/>
  <c r="AH1011" i="2"/>
  <c r="AI1010" i="2"/>
  <c r="AH1010" i="2"/>
  <c r="AI1009" i="2"/>
  <c r="AH1009" i="2"/>
  <c r="AI1008" i="2"/>
  <c r="AH1008" i="2"/>
  <c r="AI1005" i="2"/>
  <c r="AH1005" i="2"/>
  <c r="AI1004" i="2"/>
  <c r="AH1004" i="2"/>
  <c r="AI1003" i="2"/>
  <c r="AH1003" i="2"/>
  <c r="AI1002" i="2"/>
  <c r="AH1002" i="2"/>
  <c r="Y1041" i="2"/>
  <c r="X1041" i="2"/>
  <c r="W1041" i="2"/>
  <c r="V1041" i="2"/>
  <c r="U1041" i="2"/>
  <c r="T1041" i="2"/>
  <c r="S1041" i="2"/>
  <c r="R1041" i="2"/>
  <c r="Q1041" i="2"/>
  <c r="Y1040" i="2"/>
  <c r="X1040" i="2"/>
  <c r="W1040" i="2"/>
  <c r="V1040" i="2"/>
  <c r="U1040" i="2"/>
  <c r="T1040" i="2"/>
  <c r="S1040" i="2"/>
  <c r="R1040" i="2"/>
  <c r="Q1040" i="2"/>
  <c r="Y1039" i="2"/>
  <c r="X1039" i="2"/>
  <c r="W1039" i="2"/>
  <c r="V1039" i="2"/>
  <c r="U1039" i="2"/>
  <c r="T1039" i="2"/>
  <c r="S1039" i="2"/>
  <c r="R1039" i="2"/>
  <c r="Q1039" i="2"/>
  <c r="Y1038" i="2"/>
  <c r="X1038" i="2"/>
  <c r="W1038" i="2"/>
  <c r="V1038" i="2"/>
  <c r="U1038" i="2"/>
  <c r="T1038" i="2"/>
  <c r="S1038" i="2"/>
  <c r="R1038" i="2"/>
  <c r="Q1038" i="2"/>
  <c r="Y1035" i="2"/>
  <c r="X1035" i="2"/>
  <c r="W1035" i="2"/>
  <c r="V1035" i="2"/>
  <c r="U1035" i="2"/>
  <c r="T1035" i="2"/>
  <c r="S1035" i="2"/>
  <c r="R1035" i="2"/>
  <c r="Q1035" i="2"/>
  <c r="Y1034" i="2"/>
  <c r="X1034" i="2"/>
  <c r="W1034" i="2"/>
  <c r="V1034" i="2"/>
  <c r="U1034" i="2"/>
  <c r="T1034" i="2"/>
  <c r="S1034" i="2"/>
  <c r="R1034" i="2"/>
  <c r="Q1034" i="2"/>
  <c r="Y1033" i="2"/>
  <c r="X1033" i="2"/>
  <c r="W1033" i="2"/>
  <c r="V1033" i="2"/>
  <c r="U1033" i="2"/>
  <c r="T1033" i="2"/>
  <c r="S1033" i="2"/>
  <c r="R1033" i="2"/>
  <c r="Q1033" i="2"/>
  <c r="Y1032" i="2"/>
  <c r="X1032" i="2"/>
  <c r="W1032" i="2"/>
  <c r="V1032" i="2"/>
  <c r="U1032" i="2"/>
  <c r="T1032" i="2"/>
  <c r="S1032" i="2"/>
  <c r="R1032" i="2"/>
  <c r="Q1032" i="2"/>
  <c r="Y1029" i="2"/>
  <c r="X1029" i="2"/>
  <c r="W1029" i="2"/>
  <c r="V1029" i="2"/>
  <c r="U1029" i="2"/>
  <c r="T1029" i="2"/>
  <c r="S1029" i="2"/>
  <c r="R1029" i="2"/>
  <c r="Q1029" i="2"/>
  <c r="Y1028" i="2"/>
  <c r="X1028" i="2"/>
  <c r="W1028" i="2"/>
  <c r="V1028" i="2"/>
  <c r="U1028" i="2"/>
  <c r="T1028" i="2"/>
  <c r="S1028" i="2"/>
  <c r="R1028" i="2"/>
  <c r="Q1028" i="2"/>
  <c r="Y1027" i="2"/>
  <c r="X1027" i="2"/>
  <c r="W1027" i="2"/>
  <c r="V1027" i="2"/>
  <c r="U1027" i="2"/>
  <c r="T1027" i="2"/>
  <c r="S1027" i="2"/>
  <c r="R1027" i="2"/>
  <c r="Q1027" i="2"/>
  <c r="Y1026" i="2"/>
  <c r="X1026" i="2"/>
  <c r="W1026" i="2"/>
  <c r="V1026" i="2"/>
  <c r="U1026" i="2"/>
  <c r="T1026" i="2"/>
  <c r="S1026" i="2"/>
  <c r="R1026" i="2"/>
  <c r="Q1026" i="2"/>
  <c r="Y1023" i="2"/>
  <c r="X1023" i="2"/>
  <c r="W1023" i="2"/>
  <c r="V1023" i="2"/>
  <c r="U1023" i="2"/>
  <c r="T1023" i="2"/>
  <c r="S1023" i="2"/>
  <c r="R1023" i="2"/>
  <c r="Q1023" i="2"/>
  <c r="Y1022" i="2"/>
  <c r="X1022" i="2"/>
  <c r="W1022" i="2"/>
  <c r="V1022" i="2"/>
  <c r="U1022" i="2"/>
  <c r="T1022" i="2"/>
  <c r="S1022" i="2"/>
  <c r="R1022" i="2"/>
  <c r="Q1022" i="2"/>
  <c r="Y1021" i="2"/>
  <c r="X1021" i="2"/>
  <c r="W1021" i="2"/>
  <c r="V1021" i="2"/>
  <c r="U1021" i="2"/>
  <c r="T1021" i="2"/>
  <c r="S1021" i="2"/>
  <c r="R1021" i="2"/>
  <c r="Q1021" i="2"/>
  <c r="Y1020" i="2"/>
  <c r="X1020" i="2"/>
  <c r="W1020" i="2"/>
  <c r="V1020" i="2"/>
  <c r="U1020" i="2"/>
  <c r="T1020" i="2"/>
  <c r="S1020" i="2"/>
  <c r="R1020" i="2"/>
  <c r="Q1020" i="2"/>
  <c r="Y1017" i="2"/>
  <c r="X1017" i="2"/>
  <c r="W1017" i="2"/>
  <c r="V1017" i="2"/>
  <c r="U1017" i="2"/>
  <c r="T1017" i="2"/>
  <c r="S1017" i="2"/>
  <c r="R1017" i="2"/>
  <c r="Q1017" i="2"/>
  <c r="Y1016" i="2"/>
  <c r="X1016" i="2"/>
  <c r="W1016" i="2"/>
  <c r="V1016" i="2"/>
  <c r="U1016" i="2"/>
  <c r="T1016" i="2"/>
  <c r="S1016" i="2"/>
  <c r="R1016" i="2"/>
  <c r="Q1016" i="2"/>
  <c r="Y1015" i="2"/>
  <c r="X1015" i="2"/>
  <c r="W1015" i="2"/>
  <c r="V1015" i="2"/>
  <c r="U1015" i="2"/>
  <c r="T1015" i="2"/>
  <c r="S1015" i="2"/>
  <c r="R1015" i="2"/>
  <c r="Q1015" i="2"/>
  <c r="Y1014" i="2"/>
  <c r="X1014" i="2"/>
  <c r="W1014" i="2"/>
  <c r="V1014" i="2"/>
  <c r="U1014" i="2"/>
  <c r="T1014" i="2"/>
  <c r="S1014" i="2"/>
  <c r="R1014" i="2"/>
  <c r="Q1014" i="2"/>
  <c r="Y1011" i="2"/>
  <c r="X1011" i="2"/>
  <c r="W1011" i="2"/>
  <c r="V1011" i="2"/>
  <c r="U1011" i="2"/>
  <c r="T1011" i="2"/>
  <c r="S1011" i="2"/>
  <c r="R1011" i="2"/>
  <c r="Q1011" i="2"/>
  <c r="Y1010" i="2"/>
  <c r="X1010" i="2"/>
  <c r="W1010" i="2"/>
  <c r="V1010" i="2"/>
  <c r="U1010" i="2"/>
  <c r="T1010" i="2"/>
  <c r="S1010" i="2"/>
  <c r="R1010" i="2"/>
  <c r="Q1010" i="2"/>
  <c r="Y1009" i="2"/>
  <c r="X1009" i="2"/>
  <c r="W1009" i="2"/>
  <c r="V1009" i="2"/>
  <c r="U1009" i="2"/>
  <c r="T1009" i="2"/>
  <c r="S1009" i="2"/>
  <c r="R1009" i="2"/>
  <c r="Q1009" i="2"/>
  <c r="Y1008" i="2"/>
  <c r="X1008" i="2"/>
  <c r="W1008" i="2"/>
  <c r="V1008" i="2"/>
  <c r="U1008" i="2"/>
  <c r="T1008" i="2"/>
  <c r="S1008" i="2"/>
  <c r="R1008" i="2"/>
  <c r="Q1008" i="2"/>
  <c r="Y1005" i="2"/>
  <c r="X1005" i="2"/>
  <c r="W1005" i="2"/>
  <c r="V1005" i="2"/>
  <c r="U1005" i="2"/>
  <c r="T1005" i="2"/>
  <c r="S1005" i="2"/>
  <c r="R1005" i="2"/>
  <c r="Q1005" i="2"/>
  <c r="Y1004" i="2"/>
  <c r="X1004" i="2"/>
  <c r="W1004" i="2"/>
  <c r="V1004" i="2"/>
  <c r="U1004" i="2"/>
  <c r="T1004" i="2"/>
  <c r="S1004" i="2"/>
  <c r="R1004" i="2"/>
  <c r="Q1004" i="2"/>
  <c r="Y1003" i="2"/>
  <c r="X1003" i="2"/>
  <c r="W1003" i="2"/>
  <c r="V1003" i="2"/>
  <c r="U1003" i="2"/>
  <c r="T1003" i="2"/>
  <c r="S1003" i="2"/>
  <c r="R1003" i="2"/>
  <c r="Q1003" i="2"/>
  <c r="Y1002" i="2"/>
  <c r="X1002" i="2"/>
  <c r="W1002" i="2"/>
  <c r="V1002" i="2"/>
  <c r="U1002" i="2"/>
  <c r="T1002" i="2"/>
  <c r="S1002" i="2"/>
  <c r="R1002" i="2"/>
  <c r="Q1002" i="2"/>
  <c r="P1041" i="2"/>
  <c r="P1040" i="2"/>
  <c r="P1039" i="2"/>
  <c r="P1038" i="2"/>
  <c r="P1035" i="2"/>
  <c r="P1034" i="2"/>
  <c r="P1033" i="2"/>
  <c r="P1032" i="2"/>
  <c r="P1028" i="2"/>
  <c r="P1029" i="2"/>
  <c r="P1027" i="2"/>
  <c r="P1026" i="2"/>
  <c r="P1023" i="2"/>
  <c r="P1022" i="2"/>
  <c r="P1017" i="2"/>
  <c r="P1016" i="2"/>
  <c r="P1015" i="2"/>
  <c r="P1014" i="2"/>
  <c r="P1011" i="2"/>
  <c r="P1010" i="2"/>
  <c r="P1009" i="2"/>
  <c r="P1008" i="2"/>
  <c r="P1005" i="2"/>
  <c r="P1004" i="2"/>
  <c r="P1003" i="2"/>
  <c r="P1032" i="1"/>
  <c r="AI1041" i="1"/>
  <c r="AH1041" i="1"/>
  <c r="AI1040" i="1"/>
  <c r="AH1040" i="1"/>
  <c r="AI1039" i="1"/>
  <c r="AH1039" i="1"/>
  <c r="AI1038" i="1"/>
  <c r="AH1038" i="1"/>
  <c r="AI1035" i="1"/>
  <c r="AH1035" i="1"/>
  <c r="AI1034" i="1"/>
  <c r="AH1034" i="1"/>
  <c r="AI1033" i="1"/>
  <c r="AH1033" i="1"/>
  <c r="AI1032" i="1"/>
  <c r="AH1032" i="1"/>
  <c r="AI1029" i="1"/>
  <c r="AI1053" i="1" s="1"/>
  <c r="AH1029" i="1"/>
  <c r="AH1053" i="1" s="1"/>
  <c r="AI1028" i="1"/>
  <c r="AI1052" i="1" s="1"/>
  <c r="AH1028" i="1"/>
  <c r="AH1052" i="1" s="1"/>
  <c r="AI1027" i="1"/>
  <c r="AI1051" i="1" s="1"/>
  <c r="AH1027" i="1"/>
  <c r="AH1051" i="1" s="1"/>
  <c r="AI1026" i="1"/>
  <c r="AI1050" i="1" s="1"/>
  <c r="AH1026" i="1"/>
  <c r="AH1050" i="1" s="1"/>
  <c r="AI1023" i="1"/>
  <c r="AI1047" i="1" s="1"/>
  <c r="AH1023" i="1"/>
  <c r="AH1047" i="1" s="1"/>
  <c r="AI1022" i="1"/>
  <c r="AI1046" i="1" s="1"/>
  <c r="AH1022" i="1"/>
  <c r="AH1046" i="1" s="1"/>
  <c r="AI1021" i="1"/>
  <c r="AI1045" i="1" s="1"/>
  <c r="AH1021" i="1"/>
  <c r="AH1045" i="1" s="1"/>
  <c r="AI1020" i="1"/>
  <c r="AI1044" i="1" s="1"/>
  <c r="AH1020" i="1"/>
  <c r="AI1017" i="1"/>
  <c r="AH1017" i="1"/>
  <c r="AI1016" i="1"/>
  <c r="AH1016" i="1"/>
  <c r="AI1015" i="1"/>
  <c r="AH1015" i="1"/>
  <c r="AI1014" i="1"/>
  <c r="AH1014" i="1"/>
  <c r="AI1011" i="1"/>
  <c r="AH1011" i="1"/>
  <c r="AI1010" i="1"/>
  <c r="AH1010" i="1"/>
  <c r="AI1009" i="1"/>
  <c r="AH1009" i="1"/>
  <c r="AI1008" i="1"/>
  <c r="AH1008" i="1"/>
  <c r="AI1005" i="1"/>
  <c r="AH1005" i="1"/>
  <c r="AI1004" i="1"/>
  <c r="AH1004" i="1"/>
  <c r="AI1003" i="1"/>
  <c r="AH1003" i="1"/>
  <c r="AI1002" i="1"/>
  <c r="AH1002" i="1"/>
  <c r="Y1041" i="1"/>
  <c r="X1041" i="1"/>
  <c r="W1041" i="1"/>
  <c r="V1041" i="1"/>
  <c r="U1041" i="1"/>
  <c r="T1041" i="1"/>
  <c r="S1041" i="1"/>
  <c r="R1041" i="1"/>
  <c r="Q1041" i="1"/>
  <c r="Y1040" i="1"/>
  <c r="X1040" i="1"/>
  <c r="W1040" i="1"/>
  <c r="V1040" i="1"/>
  <c r="U1040" i="1"/>
  <c r="T1040" i="1"/>
  <c r="S1040" i="1"/>
  <c r="R1040" i="1"/>
  <c r="Q1040" i="1"/>
  <c r="Y1039" i="1"/>
  <c r="X1039" i="1"/>
  <c r="W1039" i="1"/>
  <c r="V1039" i="1"/>
  <c r="U1039" i="1"/>
  <c r="T1039" i="1"/>
  <c r="S1039" i="1"/>
  <c r="R1039" i="1"/>
  <c r="Q1039" i="1"/>
  <c r="Y1038" i="1"/>
  <c r="X1038" i="1"/>
  <c r="W1038" i="1"/>
  <c r="V1038" i="1"/>
  <c r="U1038" i="1"/>
  <c r="T1038" i="1"/>
  <c r="S1038" i="1"/>
  <c r="R1038" i="1"/>
  <c r="Q1038" i="1"/>
  <c r="Y1035" i="1"/>
  <c r="X1035" i="1"/>
  <c r="W1035" i="1"/>
  <c r="V1035" i="1"/>
  <c r="U1035" i="1"/>
  <c r="T1035" i="1"/>
  <c r="S1035" i="1"/>
  <c r="R1035" i="1"/>
  <c r="Q1035" i="1"/>
  <c r="Y1034" i="1"/>
  <c r="X1034" i="1"/>
  <c r="W1034" i="1"/>
  <c r="V1034" i="1"/>
  <c r="U1034" i="1"/>
  <c r="T1034" i="1"/>
  <c r="S1034" i="1"/>
  <c r="R1034" i="1"/>
  <c r="Q1034" i="1"/>
  <c r="Y1033" i="1"/>
  <c r="X1033" i="1"/>
  <c r="W1033" i="1"/>
  <c r="V1033" i="1"/>
  <c r="U1033" i="1"/>
  <c r="T1033" i="1"/>
  <c r="S1033" i="1"/>
  <c r="R1033" i="1"/>
  <c r="Q1033" i="1"/>
  <c r="Y1032" i="1"/>
  <c r="X1032" i="1"/>
  <c r="W1032" i="1"/>
  <c r="V1032" i="1"/>
  <c r="U1032" i="1"/>
  <c r="T1032" i="1"/>
  <c r="S1032" i="1"/>
  <c r="R1032" i="1"/>
  <c r="Q1032" i="1"/>
  <c r="Y1029" i="1"/>
  <c r="Y1053" i="1" s="1"/>
  <c r="X1029" i="1"/>
  <c r="X1053" i="1" s="1"/>
  <c r="W1029" i="1"/>
  <c r="W1053" i="1" s="1"/>
  <c r="V1029" i="1"/>
  <c r="V1053" i="1" s="1"/>
  <c r="U1029" i="1"/>
  <c r="U1053" i="1" s="1"/>
  <c r="T1029" i="1"/>
  <c r="T1053" i="1" s="1"/>
  <c r="S1029" i="1"/>
  <c r="S1053" i="1" s="1"/>
  <c r="R1029" i="1"/>
  <c r="R1053" i="1" s="1"/>
  <c r="Q1029" i="1"/>
  <c r="Q1053" i="1" s="1"/>
  <c r="Y1028" i="1"/>
  <c r="Y1052" i="1" s="1"/>
  <c r="X1028" i="1"/>
  <c r="X1052" i="1" s="1"/>
  <c r="W1028" i="1"/>
  <c r="W1052" i="1" s="1"/>
  <c r="V1028" i="1"/>
  <c r="V1052" i="1" s="1"/>
  <c r="U1028" i="1"/>
  <c r="U1052" i="1" s="1"/>
  <c r="T1028" i="1"/>
  <c r="T1052" i="1" s="1"/>
  <c r="S1028" i="1"/>
  <c r="S1052" i="1" s="1"/>
  <c r="R1028" i="1"/>
  <c r="R1052" i="1" s="1"/>
  <c r="Q1028" i="1"/>
  <c r="Q1052" i="1" s="1"/>
  <c r="Y1027" i="1"/>
  <c r="Y1051" i="1" s="1"/>
  <c r="X1027" i="1"/>
  <c r="X1051" i="1" s="1"/>
  <c r="W1027" i="1"/>
  <c r="W1051" i="1" s="1"/>
  <c r="V1027" i="1"/>
  <c r="V1051" i="1" s="1"/>
  <c r="U1027" i="1"/>
  <c r="U1051" i="1" s="1"/>
  <c r="T1027" i="1"/>
  <c r="T1051" i="1" s="1"/>
  <c r="S1027" i="1"/>
  <c r="S1051" i="1" s="1"/>
  <c r="R1027" i="1"/>
  <c r="R1051" i="1" s="1"/>
  <c r="Q1027" i="1"/>
  <c r="Q1051" i="1" s="1"/>
  <c r="Y1026" i="1"/>
  <c r="X1026" i="1"/>
  <c r="X1050" i="1" s="1"/>
  <c r="W1026" i="1"/>
  <c r="W1050" i="1" s="1"/>
  <c r="V1026" i="1"/>
  <c r="V1050" i="1" s="1"/>
  <c r="U1026" i="1"/>
  <c r="T1026" i="1"/>
  <c r="T1050" i="1" s="1"/>
  <c r="S1026" i="1"/>
  <c r="S1050" i="1" s="1"/>
  <c r="R1026" i="1"/>
  <c r="R1050" i="1" s="1"/>
  <c r="Q1026" i="1"/>
  <c r="Y1023" i="1"/>
  <c r="Y1047" i="1" s="1"/>
  <c r="X1023" i="1"/>
  <c r="X1047" i="1" s="1"/>
  <c r="W1023" i="1"/>
  <c r="W1047" i="1" s="1"/>
  <c r="V1023" i="1"/>
  <c r="V1047" i="1" s="1"/>
  <c r="U1023" i="1"/>
  <c r="U1047" i="1" s="1"/>
  <c r="T1023" i="1"/>
  <c r="T1047" i="1" s="1"/>
  <c r="S1023" i="1"/>
  <c r="S1047" i="1" s="1"/>
  <c r="R1023" i="1"/>
  <c r="R1047" i="1" s="1"/>
  <c r="Q1023" i="1"/>
  <c r="Q1047" i="1" s="1"/>
  <c r="Y1022" i="1"/>
  <c r="Y1046" i="1" s="1"/>
  <c r="X1022" i="1"/>
  <c r="X1046" i="1" s="1"/>
  <c r="W1022" i="1"/>
  <c r="W1046" i="1" s="1"/>
  <c r="V1022" i="1"/>
  <c r="V1046" i="1" s="1"/>
  <c r="U1022" i="1"/>
  <c r="U1046" i="1" s="1"/>
  <c r="T1022" i="1"/>
  <c r="T1046" i="1" s="1"/>
  <c r="S1022" i="1"/>
  <c r="S1046" i="1" s="1"/>
  <c r="R1022" i="1"/>
  <c r="R1046" i="1" s="1"/>
  <c r="Q1022" i="1"/>
  <c r="Q1046" i="1" s="1"/>
  <c r="Y1021" i="1"/>
  <c r="Y1045" i="1" s="1"/>
  <c r="X1021" i="1"/>
  <c r="X1045" i="1" s="1"/>
  <c r="W1021" i="1"/>
  <c r="W1045" i="1" s="1"/>
  <c r="V1021" i="1"/>
  <c r="V1045" i="1" s="1"/>
  <c r="U1021" i="1"/>
  <c r="U1045" i="1" s="1"/>
  <c r="T1021" i="1"/>
  <c r="T1045" i="1" s="1"/>
  <c r="S1021" i="1"/>
  <c r="S1045" i="1" s="1"/>
  <c r="R1021" i="1"/>
  <c r="R1045" i="1" s="1"/>
  <c r="Q1021" i="1"/>
  <c r="Q1045" i="1" s="1"/>
  <c r="Y1020" i="1"/>
  <c r="Y1044" i="1" s="1"/>
  <c r="X1020" i="1"/>
  <c r="X1044" i="1" s="1"/>
  <c r="W1020" i="1"/>
  <c r="W1044" i="1" s="1"/>
  <c r="V1020" i="1"/>
  <c r="V1044" i="1" s="1"/>
  <c r="U1020" i="1"/>
  <c r="U1044" i="1" s="1"/>
  <c r="T1020" i="1"/>
  <c r="T1044" i="1" s="1"/>
  <c r="S1020" i="1"/>
  <c r="S1044" i="1" s="1"/>
  <c r="R1020" i="1"/>
  <c r="R1044" i="1" s="1"/>
  <c r="Q1020" i="1"/>
  <c r="Q1044" i="1" s="1"/>
  <c r="Y1017" i="1"/>
  <c r="X1017" i="1"/>
  <c r="W1017" i="1"/>
  <c r="V1017" i="1"/>
  <c r="U1017" i="1"/>
  <c r="T1017" i="1"/>
  <c r="S1017" i="1"/>
  <c r="R1017" i="1"/>
  <c r="Q1017" i="1"/>
  <c r="Y1016" i="1"/>
  <c r="X1016" i="1"/>
  <c r="W1016" i="1"/>
  <c r="V1016" i="1"/>
  <c r="U1016" i="1"/>
  <c r="T1016" i="1"/>
  <c r="S1016" i="1"/>
  <c r="R1016" i="1"/>
  <c r="Q1016" i="1"/>
  <c r="Y1015" i="1"/>
  <c r="X1015" i="1"/>
  <c r="W1015" i="1"/>
  <c r="V1015" i="1"/>
  <c r="U1015" i="1"/>
  <c r="T1015" i="1"/>
  <c r="S1015" i="1"/>
  <c r="R1015" i="1"/>
  <c r="Q1015" i="1"/>
  <c r="Y1014" i="1"/>
  <c r="X1014" i="1"/>
  <c r="W1014" i="1"/>
  <c r="V1014" i="1"/>
  <c r="U1014" i="1"/>
  <c r="T1014" i="1"/>
  <c r="S1014" i="1"/>
  <c r="R1014" i="1"/>
  <c r="Q1014" i="1"/>
  <c r="Y1011" i="1"/>
  <c r="X1011" i="1"/>
  <c r="W1011" i="1"/>
  <c r="V1011" i="1"/>
  <c r="U1011" i="1"/>
  <c r="T1011" i="1"/>
  <c r="S1011" i="1"/>
  <c r="R1011" i="1"/>
  <c r="Q1011" i="1"/>
  <c r="Y1010" i="1"/>
  <c r="X1010" i="1"/>
  <c r="W1010" i="1"/>
  <c r="V1010" i="1"/>
  <c r="U1010" i="1"/>
  <c r="T1010" i="1"/>
  <c r="S1010" i="1"/>
  <c r="R1010" i="1"/>
  <c r="Q1010" i="1"/>
  <c r="Y1009" i="1"/>
  <c r="X1009" i="1"/>
  <c r="W1009" i="1"/>
  <c r="V1009" i="1"/>
  <c r="U1009" i="1"/>
  <c r="T1009" i="1"/>
  <c r="S1009" i="1"/>
  <c r="R1009" i="1"/>
  <c r="Q1009" i="1"/>
  <c r="Y1008" i="1"/>
  <c r="X1008" i="1"/>
  <c r="W1008" i="1"/>
  <c r="V1008" i="1"/>
  <c r="U1008" i="1"/>
  <c r="T1008" i="1"/>
  <c r="S1008" i="1"/>
  <c r="R1008" i="1"/>
  <c r="Q1008" i="1"/>
  <c r="Y1005" i="1"/>
  <c r="X1005" i="1"/>
  <c r="W1005" i="1"/>
  <c r="V1005" i="1"/>
  <c r="U1005" i="1"/>
  <c r="T1005" i="1"/>
  <c r="S1005" i="1"/>
  <c r="R1005" i="1"/>
  <c r="Q1005" i="1"/>
  <c r="Y1004" i="1"/>
  <c r="X1004" i="1"/>
  <c r="W1004" i="1"/>
  <c r="V1004" i="1"/>
  <c r="U1004" i="1"/>
  <c r="T1004" i="1"/>
  <c r="S1004" i="1"/>
  <c r="R1004" i="1"/>
  <c r="Q1004" i="1"/>
  <c r="Y1003" i="1"/>
  <c r="X1003" i="1"/>
  <c r="W1003" i="1"/>
  <c r="V1003" i="1"/>
  <c r="U1003" i="1"/>
  <c r="T1003" i="1"/>
  <c r="S1003" i="1"/>
  <c r="R1003" i="1"/>
  <c r="Q1003" i="1"/>
  <c r="Y1002" i="1"/>
  <c r="X1002" i="1"/>
  <c r="W1002" i="1"/>
  <c r="V1002" i="1"/>
  <c r="U1002" i="1"/>
  <c r="T1002" i="1"/>
  <c r="S1002" i="1"/>
  <c r="R1002" i="1"/>
  <c r="Q1002" i="1"/>
  <c r="P1041" i="1"/>
  <c r="P1040" i="1"/>
  <c r="P1039" i="1"/>
  <c r="P1038" i="1"/>
  <c r="P1035" i="1"/>
  <c r="P1034" i="1"/>
  <c r="P1033" i="1"/>
  <c r="P1029" i="1"/>
  <c r="P1028" i="1"/>
  <c r="P1027" i="1"/>
  <c r="P1023" i="1"/>
  <c r="P1026" i="1"/>
  <c r="P1022" i="1"/>
  <c r="P1021" i="1"/>
  <c r="P1017" i="1"/>
  <c r="P1016" i="1"/>
  <c r="P1015" i="1"/>
  <c r="P1011" i="1"/>
  <c r="P1010" i="1"/>
  <c r="P1009" i="1"/>
  <c r="P1005" i="1"/>
  <c r="P1004" i="1"/>
  <c r="P1003" i="1"/>
  <c r="P1020" i="1"/>
  <c r="P1014" i="1"/>
  <c r="P1008" i="1"/>
  <c r="P1002" i="1"/>
  <c r="AF1146" i="2" l="1"/>
  <c r="AF1219" i="2" s="1"/>
  <c r="AF1222" i="2" s="1"/>
  <c r="AB1146" i="2"/>
  <c r="AB1219" i="2" s="1"/>
  <c r="AB1222" i="2" s="1"/>
  <c r="AD1146" i="2"/>
  <c r="AD1219" i="2" s="1"/>
  <c r="AD1222" i="2" s="1"/>
  <c r="W1142" i="2"/>
  <c r="W1215" i="2" s="1"/>
  <c r="Z1146" i="2"/>
  <c r="Z1219" i="2" s="1"/>
  <c r="Z1222" i="2" s="1"/>
  <c r="Z1148" i="2"/>
  <c r="Z1221" i="2" s="1"/>
  <c r="S1140" i="2"/>
  <c r="W1141" i="2"/>
  <c r="W1213" i="2" s="1"/>
  <c r="W1216" i="2" s="1"/>
  <c r="AA1142" i="2"/>
  <c r="AA1215" i="2" s="1"/>
  <c r="AA1141" i="2"/>
  <c r="AF1221" i="2"/>
  <c r="AD1221" i="2"/>
  <c r="AA1140" i="2"/>
  <c r="AB1150" i="2"/>
  <c r="Z1144" i="2"/>
  <c r="AE1144" i="2"/>
  <c r="AF1144" i="2"/>
  <c r="Z1150" i="2"/>
  <c r="AD1150" i="2"/>
  <c r="AE1143" i="2"/>
  <c r="AB1221" i="2"/>
  <c r="AI1140" i="2"/>
  <c r="AI1213" i="2" s="1"/>
  <c r="S1142" i="2"/>
  <c r="S1215" i="2" s="1"/>
  <c r="AE1142" i="2"/>
  <c r="AE1215" i="2" s="1"/>
  <c r="AE1141" i="2"/>
  <c r="AE1213" i="2" s="1"/>
  <c r="AE1216" i="2" s="1"/>
  <c r="AD1140" i="2"/>
  <c r="T1143" i="2"/>
  <c r="AH1142" i="2"/>
  <c r="AH1215" i="2" s="1"/>
  <c r="AI1143" i="2"/>
  <c r="AF1143" i="2"/>
  <c r="AC1141" i="2"/>
  <c r="AC1148" i="2"/>
  <c r="AC1221" i="2" s="1"/>
  <c r="AD1141" i="2"/>
  <c r="T1142" i="2"/>
  <c r="T1141" i="2"/>
  <c r="T1213" i="2" s="1"/>
  <c r="S1141" i="2"/>
  <c r="AF1142" i="2"/>
  <c r="AG1142" i="2"/>
  <c r="AG1215" i="2" s="1"/>
  <c r="AG1148" i="2"/>
  <c r="AG1221" i="2" s="1"/>
  <c r="AC1147" i="2"/>
  <c r="AI1142" i="2"/>
  <c r="V1141" i="2"/>
  <c r="Y1140" i="2"/>
  <c r="Y1213" i="2" s="1"/>
  <c r="Y1143" i="2"/>
  <c r="V1140" i="2"/>
  <c r="X1140" i="2"/>
  <c r="X1213" i="2" s="1"/>
  <c r="AC1140" i="2"/>
  <c r="AC1143" i="2"/>
  <c r="AC1215" i="2" s="1"/>
  <c r="Z1143" i="2"/>
  <c r="AB1141" i="2"/>
  <c r="AG1141" i="2"/>
  <c r="X1143" i="2"/>
  <c r="AH1141" i="2"/>
  <c r="AC1146" i="2"/>
  <c r="V1143" i="2"/>
  <c r="V1215" i="2" s="1"/>
  <c r="X1142" i="2"/>
  <c r="X1215" i="2" s="1"/>
  <c r="AH1140" i="2"/>
  <c r="R1143" i="2"/>
  <c r="AG1147" i="2"/>
  <c r="Q1141" i="2"/>
  <c r="AG1140" i="2"/>
  <c r="AD1143" i="2"/>
  <c r="AD1215" i="2" s="1"/>
  <c r="AF1141" i="2"/>
  <c r="AF1213" i="2" s="1"/>
  <c r="AF1216" i="2" s="1"/>
  <c r="Z1142" i="2"/>
  <c r="AB1140" i="2"/>
  <c r="AG1146" i="2"/>
  <c r="Q1140" i="2"/>
  <c r="Q1143" i="2"/>
  <c r="Q1215" i="2" s="1"/>
  <c r="R1142" i="2"/>
  <c r="U1141" i="2"/>
  <c r="Y1142" i="2"/>
  <c r="AB1143" i="2"/>
  <c r="AB1215" i="2" s="1"/>
  <c r="Z1141" i="2"/>
  <c r="Z1213" i="2" s="1"/>
  <c r="Z1216" i="2" s="1"/>
  <c r="R1141" i="2"/>
  <c r="R1213" i="2" s="1"/>
  <c r="U1140" i="2"/>
  <c r="U1143" i="2"/>
  <c r="U1215" i="2" s="1"/>
  <c r="AA1072" i="2"/>
  <c r="AA1146" i="2" s="1"/>
  <c r="AE1072" i="2"/>
  <c r="P1142" i="2"/>
  <c r="P1141" i="2"/>
  <c r="P1213" i="2" s="1"/>
  <c r="P1143" i="2"/>
  <c r="P1046" i="1"/>
  <c r="Y1042" i="2"/>
  <c r="Y1116" i="2" s="1"/>
  <c r="T1024" i="2"/>
  <c r="T1101" i="2" s="1"/>
  <c r="X1024" i="2"/>
  <c r="X1098" i="2" s="1"/>
  <c r="T1030" i="2"/>
  <c r="T1107" i="2" s="1"/>
  <c r="X1030" i="2"/>
  <c r="X1104" i="2" s="1"/>
  <c r="X1036" i="2"/>
  <c r="X1110" i="2" s="1"/>
  <c r="T1042" i="2"/>
  <c r="T1119" i="2" s="1"/>
  <c r="X1042" i="2"/>
  <c r="X1116" i="2" s="1"/>
  <c r="X1054" i="1"/>
  <c r="X1108" i="1" s="1"/>
  <c r="X1042" i="1"/>
  <c r="X1097" i="1" s="1"/>
  <c r="U1042" i="2"/>
  <c r="U1119" i="2" s="1"/>
  <c r="T1036" i="2"/>
  <c r="T1113" i="2" s="1"/>
  <c r="T1048" i="1"/>
  <c r="T1102" i="1" s="1"/>
  <c r="X1048" i="1"/>
  <c r="X1103" i="1" s="1"/>
  <c r="T1054" i="1"/>
  <c r="T1107" i="1" s="1"/>
  <c r="T1036" i="1"/>
  <c r="T1091" i="1" s="1"/>
  <c r="X1036" i="1"/>
  <c r="X1089" i="1" s="1"/>
  <c r="T1042" i="1"/>
  <c r="T1097" i="1" s="1"/>
  <c r="T1012" i="2"/>
  <c r="T1089" i="2" s="1"/>
  <c r="X1012" i="2"/>
  <c r="X1086" i="2" s="1"/>
  <c r="T1018" i="2"/>
  <c r="T1095" i="2" s="1"/>
  <c r="X1018" i="2"/>
  <c r="X1092" i="2" s="1"/>
  <c r="Q1006" i="2"/>
  <c r="Q1082" i="2" s="1"/>
  <c r="U1006" i="2"/>
  <c r="U1083" i="2" s="1"/>
  <c r="Y1006" i="2"/>
  <c r="Y1080" i="2" s="1"/>
  <c r="Q1012" i="2"/>
  <c r="Q1088" i="2" s="1"/>
  <c r="U1012" i="2"/>
  <c r="U1089" i="2" s="1"/>
  <c r="Y1012" i="2"/>
  <c r="Y1086" i="2" s="1"/>
  <c r="Q1018" i="2"/>
  <c r="Q1094" i="2" s="1"/>
  <c r="U1018" i="2"/>
  <c r="U1095" i="2" s="1"/>
  <c r="Y1018" i="2"/>
  <c r="Y1092" i="2" s="1"/>
  <c r="Q1024" i="2"/>
  <c r="Q1100" i="2" s="1"/>
  <c r="U1024" i="2"/>
  <c r="U1101" i="2" s="1"/>
  <c r="Y1024" i="2"/>
  <c r="Y1098" i="2" s="1"/>
  <c r="Q1030" i="2"/>
  <c r="Q1106" i="2" s="1"/>
  <c r="U1030" i="2"/>
  <c r="U1107" i="2" s="1"/>
  <c r="Y1030" i="2"/>
  <c r="Y1104" i="2" s="1"/>
  <c r="Q1036" i="2"/>
  <c r="Q1112" i="2" s="1"/>
  <c r="U1036" i="2"/>
  <c r="U1113" i="2" s="1"/>
  <c r="Y1036" i="2"/>
  <c r="Y1110" i="2" s="1"/>
  <c r="Q1042" i="2"/>
  <c r="Q1118" i="2" s="1"/>
  <c r="X1006" i="2"/>
  <c r="X1080" i="2" s="1"/>
  <c r="S1006" i="2"/>
  <c r="S1081" i="2" s="1"/>
  <c r="S1012" i="2"/>
  <c r="S1087" i="2" s="1"/>
  <c r="S1018" i="2"/>
  <c r="S1093" i="2" s="1"/>
  <c r="W1018" i="2"/>
  <c r="W1094" i="2" s="1"/>
  <c r="S1024" i="2"/>
  <c r="S1099" i="2" s="1"/>
  <c r="W1024" i="2"/>
  <c r="W1100" i="2" s="1"/>
  <c r="S1030" i="2"/>
  <c r="S1105" i="2" s="1"/>
  <c r="W1030" i="2"/>
  <c r="W1106" i="2" s="1"/>
  <c r="S1036" i="2"/>
  <c r="S1111" i="2" s="1"/>
  <c r="W1036" i="2"/>
  <c r="W1112" i="2" s="1"/>
  <c r="S1042" i="2"/>
  <c r="S1117" i="2" s="1"/>
  <c r="W1042" i="2"/>
  <c r="W1118" i="2" s="1"/>
  <c r="T1006" i="2"/>
  <c r="T1080" i="2" s="1"/>
  <c r="W1006" i="2"/>
  <c r="W1082" i="2" s="1"/>
  <c r="W1012" i="2"/>
  <c r="W1088" i="2" s="1"/>
  <c r="R1006" i="2"/>
  <c r="R1082" i="2" s="1"/>
  <c r="V1006" i="2"/>
  <c r="V1083" i="2" s="1"/>
  <c r="R1012" i="2"/>
  <c r="R1086" i="2" s="1"/>
  <c r="V1012" i="2"/>
  <c r="V1089" i="2" s="1"/>
  <c r="R1018" i="2"/>
  <c r="R1092" i="2" s="1"/>
  <c r="V1018" i="2"/>
  <c r="V1095" i="2" s="1"/>
  <c r="R1024" i="2"/>
  <c r="R1098" i="2" s="1"/>
  <c r="V1024" i="2"/>
  <c r="V1101" i="2" s="1"/>
  <c r="R1030" i="2"/>
  <c r="R1107" i="2" s="1"/>
  <c r="V1030" i="2"/>
  <c r="V1105" i="2" s="1"/>
  <c r="R1036" i="2"/>
  <c r="R1112" i="2" s="1"/>
  <c r="V1036" i="2"/>
  <c r="V1113" i="2" s="1"/>
  <c r="R1042" i="2"/>
  <c r="R1118" i="2" s="1"/>
  <c r="V1042" i="2"/>
  <c r="V1119" i="2" s="1"/>
  <c r="AI1006" i="2"/>
  <c r="AI1083" i="2" s="1"/>
  <c r="AI1012" i="2"/>
  <c r="AI1089" i="2" s="1"/>
  <c r="AI1018" i="2"/>
  <c r="AI1095" i="2" s="1"/>
  <c r="AI1024" i="2"/>
  <c r="AI1101" i="2" s="1"/>
  <c r="AI1030" i="2"/>
  <c r="AI1107" i="2" s="1"/>
  <c r="AI1036" i="2"/>
  <c r="AI1113" i="2" s="1"/>
  <c r="AI1042" i="2"/>
  <c r="AI1119" i="2" s="1"/>
  <c r="AH1006" i="2"/>
  <c r="AH1083" i="2" s="1"/>
  <c r="AH1012" i="2"/>
  <c r="AH1086" i="2" s="1"/>
  <c r="AH1018" i="2"/>
  <c r="AH1092" i="2" s="1"/>
  <c r="AH1024" i="2"/>
  <c r="AH1098" i="2" s="1"/>
  <c r="AH1030" i="2"/>
  <c r="AH1105" i="2" s="1"/>
  <c r="AH1036" i="2"/>
  <c r="AH1110" i="2" s="1"/>
  <c r="AH1042" i="2"/>
  <c r="AH1116" i="2" s="1"/>
  <c r="AH1036" i="1"/>
  <c r="AH1091" i="1" s="1"/>
  <c r="V1082" i="2"/>
  <c r="P1006" i="2"/>
  <c r="S1044" i="2"/>
  <c r="W1044" i="2"/>
  <c r="AI1044" i="2"/>
  <c r="S1045" i="2"/>
  <c r="W1045" i="2"/>
  <c r="AI1045" i="2"/>
  <c r="S1046" i="2"/>
  <c r="W1046" i="2"/>
  <c r="AI1046" i="2"/>
  <c r="S1047" i="2"/>
  <c r="W1047" i="2"/>
  <c r="AI1047" i="2"/>
  <c r="S1050" i="2"/>
  <c r="W1050" i="2"/>
  <c r="AI1050" i="2"/>
  <c r="S1051" i="2"/>
  <c r="W1051" i="2"/>
  <c r="AI1051" i="2"/>
  <c r="S1052" i="2"/>
  <c r="W1052" i="2"/>
  <c r="AI1052" i="2"/>
  <c r="S1053" i="2"/>
  <c r="W1053" i="2"/>
  <c r="AI1053" i="2"/>
  <c r="R1044" i="2"/>
  <c r="V1044" i="2"/>
  <c r="AH1044" i="2"/>
  <c r="R1045" i="2"/>
  <c r="V1045" i="2"/>
  <c r="AH1045" i="2"/>
  <c r="R1046" i="2"/>
  <c r="V1046" i="2"/>
  <c r="AH1046" i="2"/>
  <c r="R1047" i="2"/>
  <c r="V1047" i="2"/>
  <c r="AH1047" i="2"/>
  <c r="R1050" i="2"/>
  <c r="V1050" i="2"/>
  <c r="AH1050" i="2"/>
  <c r="R1051" i="2"/>
  <c r="V1051" i="2"/>
  <c r="AH1051" i="2"/>
  <c r="R1052" i="2"/>
  <c r="V1052" i="2"/>
  <c r="AH1052" i="2"/>
  <c r="R1053" i="2"/>
  <c r="V1053" i="2"/>
  <c r="AH1053" i="2"/>
  <c r="Q1044" i="2"/>
  <c r="U1044" i="2"/>
  <c r="Y1044" i="2"/>
  <c r="Q1045" i="2"/>
  <c r="U1045" i="2"/>
  <c r="Y1045" i="2"/>
  <c r="Q1046" i="2"/>
  <c r="U1046" i="2"/>
  <c r="Y1046" i="2"/>
  <c r="Q1047" i="2"/>
  <c r="U1047" i="2"/>
  <c r="Y1047" i="2"/>
  <c r="Q1050" i="2"/>
  <c r="U1050" i="2"/>
  <c r="Y1050" i="2"/>
  <c r="Q1051" i="2"/>
  <c r="U1051" i="2"/>
  <c r="Y1051" i="2"/>
  <c r="Q1052" i="2"/>
  <c r="U1052" i="2"/>
  <c r="Y1052" i="2"/>
  <c r="Q1053" i="2"/>
  <c r="U1053" i="2"/>
  <c r="Y1053" i="2"/>
  <c r="P1012" i="2"/>
  <c r="P1088" i="2" s="1"/>
  <c r="P1018" i="2"/>
  <c r="P1094" i="2" s="1"/>
  <c r="P1024" i="2"/>
  <c r="P1100" i="2" s="1"/>
  <c r="P1030" i="2"/>
  <c r="P1106" i="2" s="1"/>
  <c r="P1036" i="2"/>
  <c r="P1112" i="2" s="1"/>
  <c r="P1042" i="2"/>
  <c r="P1118" i="2" s="1"/>
  <c r="P1044" i="2"/>
  <c r="T1044" i="2"/>
  <c r="X1044" i="2"/>
  <c r="P1045" i="2"/>
  <c r="T1045" i="2"/>
  <c r="X1045" i="2"/>
  <c r="P1046" i="2"/>
  <c r="T1046" i="2"/>
  <c r="X1046" i="2"/>
  <c r="P1047" i="2"/>
  <c r="T1047" i="2"/>
  <c r="X1047" i="2"/>
  <c r="P1050" i="2"/>
  <c r="T1050" i="2"/>
  <c r="X1050" i="2"/>
  <c r="P1051" i="2"/>
  <c r="T1051" i="2"/>
  <c r="X1051" i="2"/>
  <c r="P1052" i="2"/>
  <c r="T1052" i="2"/>
  <c r="X1052" i="2"/>
  <c r="P1053" i="2"/>
  <c r="T1053" i="2"/>
  <c r="X1053" i="2"/>
  <c r="P1045" i="1"/>
  <c r="T1095" i="1"/>
  <c r="T1096" i="1"/>
  <c r="AH1006" i="1"/>
  <c r="AH1060" i="1" s="1"/>
  <c r="AH1012" i="1"/>
  <c r="AH1067" i="1" s="1"/>
  <c r="AH1018" i="1"/>
  <c r="AH1070" i="1" s="1"/>
  <c r="AH1024" i="1"/>
  <c r="AH1079" i="1" s="1"/>
  <c r="P1018" i="1"/>
  <c r="P1071" i="1" s="1"/>
  <c r="P1047" i="1"/>
  <c r="P1053" i="1"/>
  <c r="Q1036" i="1"/>
  <c r="Q1089" i="1" s="1"/>
  <c r="U1036" i="1"/>
  <c r="U1088" i="1" s="1"/>
  <c r="Y1036" i="1"/>
  <c r="Y1091" i="1" s="1"/>
  <c r="S1036" i="1"/>
  <c r="S1091" i="1" s="1"/>
  <c r="W1036" i="1"/>
  <c r="W1091" i="1" s="1"/>
  <c r="R1036" i="1"/>
  <c r="R1091" i="1" s="1"/>
  <c r="V1036" i="1"/>
  <c r="V1090" i="1" s="1"/>
  <c r="AI1036" i="1"/>
  <c r="AI1090" i="1" s="1"/>
  <c r="S1048" i="1"/>
  <c r="S1102" i="1" s="1"/>
  <c r="S1054" i="1"/>
  <c r="S1109" i="1" s="1"/>
  <c r="Q1048" i="1"/>
  <c r="Q1101" i="1" s="1"/>
  <c r="U1048" i="1"/>
  <c r="U1103" i="1" s="1"/>
  <c r="Y1048" i="1"/>
  <c r="Y1101" i="1" s="1"/>
  <c r="AH1054" i="1"/>
  <c r="AH1108" i="1" s="1"/>
  <c r="W1048" i="1"/>
  <c r="W1103" i="1" s="1"/>
  <c r="W1054" i="1"/>
  <c r="W1108" i="1" s="1"/>
  <c r="R1048" i="1"/>
  <c r="R1100" i="1" s="1"/>
  <c r="V1048" i="1"/>
  <c r="V1101" i="1" s="1"/>
  <c r="R1054" i="1"/>
  <c r="R1106" i="1" s="1"/>
  <c r="V1054" i="1"/>
  <c r="V1106" i="1" s="1"/>
  <c r="AI1048" i="1"/>
  <c r="AI1102" i="1" s="1"/>
  <c r="AI1054" i="1"/>
  <c r="AI1106" i="1" s="1"/>
  <c r="Q1030" i="1"/>
  <c r="Q1082" i="1" s="1"/>
  <c r="U1030" i="1"/>
  <c r="U1082" i="1" s="1"/>
  <c r="Y1030" i="1"/>
  <c r="Y1082" i="1" s="1"/>
  <c r="Q1042" i="1"/>
  <c r="Q1097" i="1" s="1"/>
  <c r="U1042" i="1"/>
  <c r="U1095" i="1" s="1"/>
  <c r="Y1042" i="1"/>
  <c r="Y1094" i="1" s="1"/>
  <c r="P1044" i="1"/>
  <c r="P1012" i="1"/>
  <c r="P1065" i="1" s="1"/>
  <c r="P1052" i="1"/>
  <c r="P1036" i="1"/>
  <c r="P1091" i="1" s="1"/>
  <c r="Q1050" i="1"/>
  <c r="U1050" i="1"/>
  <c r="Y1050" i="1"/>
  <c r="AH1044" i="1"/>
  <c r="P1030" i="1"/>
  <c r="P1083" i="1" s="1"/>
  <c r="P1051" i="1"/>
  <c r="P1024" i="1"/>
  <c r="P1077" i="1" s="1"/>
  <c r="P1050" i="1"/>
  <c r="P1006" i="1"/>
  <c r="P1061" i="1" s="1"/>
  <c r="P1042" i="1"/>
  <c r="P1096" i="1" s="1"/>
  <c r="V1030" i="1"/>
  <c r="V1085" i="1" s="1"/>
  <c r="AI1006" i="1"/>
  <c r="AI1058" i="1" s="1"/>
  <c r="AI1012" i="1"/>
  <c r="AI1066" i="1" s="1"/>
  <c r="AI1018" i="1"/>
  <c r="AI1070" i="1" s="1"/>
  <c r="AI1024" i="1"/>
  <c r="AI1079" i="1" s="1"/>
  <c r="AI1030" i="1"/>
  <c r="AI1085" i="1" s="1"/>
  <c r="AI1042" i="1"/>
  <c r="AI1094" i="1" s="1"/>
  <c r="AH1030" i="1"/>
  <c r="AH1085" i="1" s="1"/>
  <c r="AH1042" i="1"/>
  <c r="AH1096" i="1" s="1"/>
  <c r="W1030" i="1"/>
  <c r="W1085" i="1" s="1"/>
  <c r="R1024" i="1"/>
  <c r="R1079" i="1" s="1"/>
  <c r="V1024" i="1"/>
  <c r="V1079" i="1" s="1"/>
  <c r="R1030" i="1"/>
  <c r="R1084" i="1" s="1"/>
  <c r="Q1006" i="1"/>
  <c r="Q1061" i="1" s="1"/>
  <c r="U1006" i="1"/>
  <c r="U1061" i="1" s="1"/>
  <c r="Y1006" i="1"/>
  <c r="Y1058" i="1" s="1"/>
  <c r="Q1012" i="1"/>
  <c r="Q1065" i="1" s="1"/>
  <c r="U1012" i="1"/>
  <c r="U1064" i="1" s="1"/>
  <c r="Y1012" i="1"/>
  <c r="Y1067" i="1" s="1"/>
  <c r="Q1018" i="1"/>
  <c r="Q1070" i="1" s="1"/>
  <c r="U1018" i="1"/>
  <c r="U1073" i="1" s="1"/>
  <c r="Y1018" i="1"/>
  <c r="Y1071" i="1" s="1"/>
  <c r="Q1024" i="1"/>
  <c r="Q1076" i="1" s="1"/>
  <c r="U1024" i="1"/>
  <c r="U1079" i="1" s="1"/>
  <c r="Y1024" i="1"/>
  <c r="Y1079" i="1" s="1"/>
  <c r="T1006" i="1"/>
  <c r="T1060" i="1" s="1"/>
  <c r="X1006" i="1"/>
  <c r="X1058" i="1" s="1"/>
  <c r="T1012" i="1"/>
  <c r="T1066" i="1" s="1"/>
  <c r="X1012" i="1"/>
  <c r="X1065" i="1" s="1"/>
  <c r="T1018" i="1"/>
  <c r="T1071" i="1" s="1"/>
  <c r="X1018" i="1"/>
  <c r="X1071" i="1" s="1"/>
  <c r="T1024" i="1"/>
  <c r="T1077" i="1" s="1"/>
  <c r="X1024" i="1"/>
  <c r="X1078" i="1" s="1"/>
  <c r="T1030" i="1"/>
  <c r="T1085" i="1" s="1"/>
  <c r="X1030" i="1"/>
  <c r="X1085" i="1" s="1"/>
  <c r="S1042" i="1"/>
  <c r="S1095" i="1" s="1"/>
  <c r="W1042" i="1"/>
  <c r="W1097" i="1" s="1"/>
  <c r="S1006" i="1"/>
  <c r="S1061" i="1" s="1"/>
  <c r="W1006" i="1"/>
  <c r="W1060" i="1" s="1"/>
  <c r="S1012" i="1"/>
  <c r="S1066" i="1" s="1"/>
  <c r="W1012" i="1"/>
  <c r="W1067" i="1" s="1"/>
  <c r="S1018" i="1"/>
  <c r="S1070" i="1" s="1"/>
  <c r="W1018" i="1"/>
  <c r="W1073" i="1" s="1"/>
  <c r="S1024" i="1"/>
  <c r="S1079" i="1" s="1"/>
  <c r="W1024" i="1"/>
  <c r="W1077" i="1" s="1"/>
  <c r="S1030" i="1"/>
  <c r="S1083" i="1" s="1"/>
  <c r="R1042" i="1"/>
  <c r="R1095" i="1" s="1"/>
  <c r="V1042" i="1"/>
  <c r="V1097" i="1" s="1"/>
  <c r="R1006" i="1"/>
  <c r="R1060" i="1" s="1"/>
  <c r="V1006" i="1"/>
  <c r="V1061" i="1" s="1"/>
  <c r="R1012" i="1"/>
  <c r="R1067" i="1" s="1"/>
  <c r="V1012" i="1"/>
  <c r="V1067" i="1" s="1"/>
  <c r="R1018" i="1"/>
  <c r="R1072" i="1" s="1"/>
  <c r="V1018" i="1"/>
  <c r="V1073" i="1" s="1"/>
  <c r="AF1150" i="2" l="1"/>
  <c r="AH1213" i="2"/>
  <c r="AH1216" i="2" s="1"/>
  <c r="X1094" i="1"/>
  <c r="X1102" i="1"/>
  <c r="X1101" i="1"/>
  <c r="X1095" i="1"/>
  <c r="X1096" i="1"/>
  <c r="T1094" i="1"/>
  <c r="AH1089" i="1"/>
  <c r="X1109" i="1"/>
  <c r="W1144" i="2"/>
  <c r="T1108" i="1"/>
  <c r="T1109" i="1"/>
  <c r="T1106" i="1"/>
  <c r="AH1058" i="1"/>
  <c r="Y1215" i="2"/>
  <c r="Y1216" i="2" s="1"/>
  <c r="Q1213" i="2"/>
  <c r="Q1216" i="2" s="1"/>
  <c r="R1215" i="2"/>
  <c r="T1215" i="2"/>
  <c r="AA1213" i="2"/>
  <c r="AA1216" i="2" s="1"/>
  <c r="T1088" i="1"/>
  <c r="T1089" i="1"/>
  <c r="S1144" i="2"/>
  <c r="T1090" i="1"/>
  <c r="U1213" i="2"/>
  <c r="U1216" i="2" s="1"/>
  <c r="V1213" i="2"/>
  <c r="V1216" i="2" s="1"/>
  <c r="T1216" i="2"/>
  <c r="AA1144" i="2"/>
  <c r="AC1144" i="2"/>
  <c r="AC1213" i="2"/>
  <c r="AC1216" i="2" s="1"/>
  <c r="P1215" i="2"/>
  <c r="S1213" i="2"/>
  <c r="S1216" i="2" s="1"/>
  <c r="Z1215" i="2"/>
  <c r="AF1215" i="2"/>
  <c r="AA1150" i="2"/>
  <c r="AB1144" i="2"/>
  <c r="AB1213" i="2"/>
  <c r="AB1216" i="2" s="1"/>
  <c r="AG1144" i="2"/>
  <c r="AG1213" i="2"/>
  <c r="AG1216" i="2" s="1"/>
  <c r="AI1144" i="2"/>
  <c r="AI1215" i="2"/>
  <c r="AI1216" i="2" s="1"/>
  <c r="AD1144" i="2"/>
  <c r="AD1213" i="2"/>
  <c r="AD1216" i="2" s="1"/>
  <c r="AG1150" i="2"/>
  <c r="AG1219" i="2"/>
  <c r="AG1222" i="2" s="1"/>
  <c r="AC1150" i="2"/>
  <c r="AC1219" i="2"/>
  <c r="AC1222" i="2" s="1"/>
  <c r="X1216" i="2"/>
  <c r="AH1144" i="2"/>
  <c r="R1144" i="2"/>
  <c r="T1144" i="2"/>
  <c r="U1144" i="2"/>
  <c r="Q1144" i="2"/>
  <c r="V1144" i="2"/>
  <c r="AA1147" i="2"/>
  <c r="AA1219" i="2" s="1"/>
  <c r="AA1222" i="2" s="1"/>
  <c r="AA1148" i="2"/>
  <c r="AA1149" i="2"/>
  <c r="X1144" i="2"/>
  <c r="AE1147" i="2"/>
  <c r="AE1148" i="2"/>
  <c r="AE1149" i="2"/>
  <c r="AE1146" i="2"/>
  <c r="Y1144" i="2"/>
  <c r="U1069" i="2"/>
  <c r="Q1070" i="2"/>
  <c r="P1144" i="2"/>
  <c r="P1068" i="2"/>
  <c r="P1071" i="2"/>
  <c r="X1069" i="2"/>
  <c r="T1068" i="2"/>
  <c r="Y1071" i="2"/>
  <c r="U1070" i="2"/>
  <c r="Q1069" i="2"/>
  <c r="R1071" i="2"/>
  <c r="AH1069" i="2"/>
  <c r="V1068" i="2"/>
  <c r="W1071" i="2"/>
  <c r="S1070" i="2"/>
  <c r="AI1068" i="2"/>
  <c r="P1070" i="2"/>
  <c r="Y1070" i="2"/>
  <c r="Q1068" i="2"/>
  <c r="V1071" i="2"/>
  <c r="R1070" i="2"/>
  <c r="AH1068" i="2"/>
  <c r="AI1071" i="2"/>
  <c r="W1070" i="2"/>
  <c r="S1069" i="2"/>
  <c r="T1071" i="2"/>
  <c r="X1068" i="2"/>
  <c r="X1071" i="2"/>
  <c r="T1070" i="2"/>
  <c r="P1069" i="2"/>
  <c r="Q1071" i="2"/>
  <c r="Y1069" i="2"/>
  <c r="U1068" i="2"/>
  <c r="AH1071" i="2"/>
  <c r="V1070" i="2"/>
  <c r="R1069" i="2"/>
  <c r="AI1070" i="2"/>
  <c r="W1069" i="2"/>
  <c r="S1068" i="2"/>
  <c r="X1070" i="2"/>
  <c r="T1069" i="2"/>
  <c r="U1071" i="2"/>
  <c r="Y1068" i="2"/>
  <c r="AH1070" i="2"/>
  <c r="V1069" i="2"/>
  <c r="R1068" i="2"/>
  <c r="S1071" i="2"/>
  <c r="AI1069" i="2"/>
  <c r="W1068" i="2"/>
  <c r="X1088" i="1"/>
  <c r="X1100" i="1"/>
  <c r="X1107" i="1"/>
  <c r="V1080" i="2"/>
  <c r="X1090" i="1"/>
  <c r="X1106" i="1"/>
  <c r="T1103" i="1"/>
  <c r="T1101" i="1"/>
  <c r="T1100" i="1"/>
  <c r="X1091" i="1"/>
  <c r="AH1080" i="2"/>
  <c r="X1059" i="2"/>
  <c r="P1059" i="2"/>
  <c r="T1058" i="2"/>
  <c r="X1057" i="2"/>
  <c r="P1057" i="2"/>
  <c r="T1056" i="2"/>
  <c r="U1059" i="2"/>
  <c r="Y1058" i="2"/>
  <c r="Q1058" i="2"/>
  <c r="U1057" i="2"/>
  <c r="Y1056" i="2"/>
  <c r="Q1056" i="2"/>
  <c r="V1059" i="2"/>
  <c r="AH1058" i="2"/>
  <c r="R1058" i="2"/>
  <c r="V1057" i="2"/>
  <c r="AH1056" i="2"/>
  <c r="R1056" i="2"/>
  <c r="AI1059" i="2"/>
  <c r="S1059" i="2"/>
  <c r="W1058" i="2"/>
  <c r="AI1057" i="2"/>
  <c r="S1057" i="2"/>
  <c r="W1056" i="2"/>
  <c r="T1059" i="2"/>
  <c r="X1058" i="2"/>
  <c r="P1058" i="2"/>
  <c r="T1057" i="2"/>
  <c r="X1056" i="2"/>
  <c r="P1056" i="2"/>
  <c r="Y1059" i="2"/>
  <c r="Q1059" i="2"/>
  <c r="U1058" i="2"/>
  <c r="Y1057" i="2"/>
  <c r="Q1057" i="2"/>
  <c r="U1056" i="2"/>
  <c r="AH1059" i="2"/>
  <c r="R1059" i="2"/>
  <c r="V1058" i="2"/>
  <c r="AH1057" i="2"/>
  <c r="R1057" i="2"/>
  <c r="V1056" i="2"/>
  <c r="W1059" i="2"/>
  <c r="AI1058" i="2"/>
  <c r="S1058" i="2"/>
  <c r="W1057" i="2"/>
  <c r="AI1056" i="2"/>
  <c r="S1056" i="2"/>
  <c r="P1082" i="2"/>
  <c r="N1441" i="2"/>
  <c r="AH1082" i="2"/>
  <c r="AH1155" i="2" s="1"/>
  <c r="AT1226" i="2" s="1"/>
  <c r="AH1081" i="2"/>
  <c r="V1081" i="2"/>
  <c r="V1153" i="2" s="1"/>
  <c r="R1080" i="2"/>
  <c r="V1155" i="2"/>
  <c r="AR1226" i="2" s="1"/>
  <c r="AH1088" i="1"/>
  <c r="AH1090" i="1"/>
  <c r="R1081" i="2"/>
  <c r="R1083" i="2"/>
  <c r="R1155" i="2" s="1"/>
  <c r="S1226" i="2" s="1"/>
  <c r="P1070" i="1"/>
  <c r="AH1076" i="1"/>
  <c r="T1098" i="1"/>
  <c r="AH1078" i="1"/>
  <c r="AH1077" i="1"/>
  <c r="P1104" i="2"/>
  <c r="Y1088" i="2"/>
  <c r="S1089" i="2"/>
  <c r="R1100" i="2"/>
  <c r="U1099" i="2"/>
  <c r="W1110" i="2"/>
  <c r="T1093" i="2"/>
  <c r="U1111" i="2"/>
  <c r="Q1080" i="2"/>
  <c r="AH1094" i="2"/>
  <c r="S1119" i="2"/>
  <c r="W1098" i="2"/>
  <c r="T1117" i="2"/>
  <c r="X1106" i="2"/>
  <c r="X1094" i="2"/>
  <c r="P1086" i="2"/>
  <c r="AH1106" i="2"/>
  <c r="Y1112" i="2"/>
  <c r="Q1104" i="2"/>
  <c r="Q1092" i="2"/>
  <c r="U1081" i="2"/>
  <c r="AH1112" i="2"/>
  <c r="V1100" i="2"/>
  <c r="V1173" i="2" s="1"/>
  <c r="V1461" i="2" s="1"/>
  <c r="S1113" i="2"/>
  <c r="AI1099" i="2"/>
  <c r="W1092" i="2"/>
  <c r="AI1081" i="2"/>
  <c r="X1118" i="2"/>
  <c r="P1110" i="2"/>
  <c r="T1099" i="2"/>
  <c r="T1087" i="2"/>
  <c r="T1081" i="2"/>
  <c r="T1153" i="2" s="1"/>
  <c r="Q1116" i="2"/>
  <c r="U1105" i="2"/>
  <c r="Y1094" i="2"/>
  <c r="Y1082" i="2"/>
  <c r="R1116" i="2"/>
  <c r="AH1104" i="2"/>
  <c r="AH1177" i="2" s="1"/>
  <c r="W1116" i="2"/>
  <c r="AI1105" i="2"/>
  <c r="AI1093" i="2"/>
  <c r="S1083" i="2"/>
  <c r="P1116" i="2"/>
  <c r="T1083" i="2"/>
  <c r="V1111" i="2"/>
  <c r="V1087" i="2"/>
  <c r="T1111" i="2"/>
  <c r="X1100" i="2"/>
  <c r="P1092" i="2"/>
  <c r="X1082" i="2"/>
  <c r="R1094" i="2"/>
  <c r="Y1118" i="2"/>
  <c r="Y1106" i="2"/>
  <c r="Q1098" i="2"/>
  <c r="U1087" i="2"/>
  <c r="AH1118" i="2"/>
  <c r="R1106" i="2"/>
  <c r="R1179" i="2" s="1"/>
  <c r="R1462" i="2" s="1"/>
  <c r="AH1088" i="2"/>
  <c r="AI1117" i="2"/>
  <c r="S1107" i="2"/>
  <c r="S1095" i="2"/>
  <c r="W1086" i="2"/>
  <c r="P1054" i="2"/>
  <c r="P1128" i="2" s="1"/>
  <c r="AH1054" i="2"/>
  <c r="AH1128" i="2" s="1"/>
  <c r="AH1048" i="2"/>
  <c r="AH1122" i="2" s="1"/>
  <c r="S1048" i="2"/>
  <c r="S1123" i="2" s="1"/>
  <c r="U1054" i="2"/>
  <c r="U1128" i="2" s="1"/>
  <c r="U1048" i="2"/>
  <c r="U1122" i="2" s="1"/>
  <c r="V1054" i="2"/>
  <c r="V1128" i="2" s="1"/>
  <c r="V1048" i="2"/>
  <c r="V1122" i="2" s="1"/>
  <c r="P1098" i="2"/>
  <c r="U1117" i="2"/>
  <c r="Y1100" i="2"/>
  <c r="U1093" i="2"/>
  <c r="V1117" i="2"/>
  <c r="W1104" i="2"/>
  <c r="S1101" i="2"/>
  <c r="X1119" i="2"/>
  <c r="T1118" i="2"/>
  <c r="T1191" i="2" s="1"/>
  <c r="T1484" i="2" s="1"/>
  <c r="P1117" i="2"/>
  <c r="X1113" i="2"/>
  <c r="T1112" i="2"/>
  <c r="T1185" i="2" s="1"/>
  <c r="T1483" i="2" s="1"/>
  <c r="P1111" i="2"/>
  <c r="X1107" i="2"/>
  <c r="T1106" i="2"/>
  <c r="T1179" i="2" s="1"/>
  <c r="T1462" i="2" s="1"/>
  <c r="P1105" i="2"/>
  <c r="X1101" i="2"/>
  <c r="T1100" i="2"/>
  <c r="T1173" i="2" s="1"/>
  <c r="T1461" i="2" s="1"/>
  <c r="P1099" i="2"/>
  <c r="X1095" i="2"/>
  <c r="T1094" i="2"/>
  <c r="T1167" i="2" s="1"/>
  <c r="AN1230" i="2" s="1"/>
  <c r="P1093" i="2"/>
  <c r="X1089" i="2"/>
  <c r="T1088" i="2"/>
  <c r="T1161" i="2" s="1"/>
  <c r="AN1229" i="2" s="1"/>
  <c r="P1087" i="2"/>
  <c r="X1083" i="2"/>
  <c r="T1082" i="2"/>
  <c r="P1081" i="2"/>
  <c r="R1104" i="2"/>
  <c r="R1099" i="2"/>
  <c r="R1171" i="2" s="1"/>
  <c r="R1093" i="2"/>
  <c r="R1165" i="2" s="1"/>
  <c r="R1087" i="2"/>
  <c r="R1159" i="2" s="1"/>
  <c r="Y1119" i="2"/>
  <c r="U1118" i="2"/>
  <c r="U1191" i="2" s="1"/>
  <c r="U1484" i="2" s="1"/>
  <c r="Q1117" i="2"/>
  <c r="Y1113" i="2"/>
  <c r="U1112" i="2"/>
  <c r="U1185" i="2" s="1"/>
  <c r="U1483" i="2" s="1"/>
  <c r="Q1111" i="2"/>
  <c r="Y1107" i="2"/>
  <c r="U1106" i="2"/>
  <c r="U1179" i="2" s="1"/>
  <c r="U1462" i="2" s="1"/>
  <c r="Q1105" i="2"/>
  <c r="Y1101" i="2"/>
  <c r="U1100" i="2"/>
  <c r="U1173" i="2" s="1"/>
  <c r="U1461" i="2" s="1"/>
  <c r="Q1099" i="2"/>
  <c r="Y1095" i="2"/>
  <c r="U1094" i="2"/>
  <c r="U1167" i="2" s="1"/>
  <c r="AO1230" i="2" s="1"/>
  <c r="Q1093" i="2"/>
  <c r="Y1089" i="2"/>
  <c r="U1088" i="2"/>
  <c r="U1161" i="2" s="1"/>
  <c r="AO1229" i="2" s="1"/>
  <c r="Q1087" i="2"/>
  <c r="Y1083" i="2"/>
  <c r="U1082" i="2"/>
  <c r="U1155" i="2" s="1"/>
  <c r="Q1081" i="2"/>
  <c r="AH1119" i="2"/>
  <c r="V1118" i="2"/>
  <c r="V1191" i="2" s="1"/>
  <c r="V1484" i="2" s="1"/>
  <c r="R1117" i="2"/>
  <c r="AH1113" i="2"/>
  <c r="V1112" i="2"/>
  <c r="V1185" i="2" s="1"/>
  <c r="V1483" i="2" s="1"/>
  <c r="R1111" i="2"/>
  <c r="AH1107" i="2"/>
  <c r="V1104" i="2"/>
  <c r="V1177" i="2" s="1"/>
  <c r="V1099" i="2"/>
  <c r="AH1093" i="2"/>
  <c r="AH1165" i="2" s="1"/>
  <c r="AH1087" i="2"/>
  <c r="AH1159" i="2" s="1"/>
  <c r="AI1118" i="2"/>
  <c r="AI1191" i="2" s="1"/>
  <c r="AI1484" i="2" s="1"/>
  <c r="W1117" i="2"/>
  <c r="S1116" i="2"/>
  <c r="S1189" i="2" s="1"/>
  <c r="AI1112" i="2"/>
  <c r="AI1185" i="2" s="1"/>
  <c r="AI1483" i="2" s="1"/>
  <c r="W1111" i="2"/>
  <c r="S1110" i="2"/>
  <c r="S1183" i="2" s="1"/>
  <c r="AI1106" i="2"/>
  <c r="AI1179" i="2" s="1"/>
  <c r="AI1462" i="2" s="1"/>
  <c r="W1105" i="2"/>
  <c r="S1104" i="2"/>
  <c r="S1177" i="2" s="1"/>
  <c r="AI1100" i="2"/>
  <c r="AI1173" i="2" s="1"/>
  <c r="AI1461" i="2" s="1"/>
  <c r="W1099" i="2"/>
  <c r="S1098" i="2"/>
  <c r="S1171" i="2" s="1"/>
  <c r="AI1094" i="2"/>
  <c r="AI1167" i="2" s="1"/>
  <c r="AK1230" i="2" s="1"/>
  <c r="W1093" i="2"/>
  <c r="S1092" i="2"/>
  <c r="S1165" i="2" s="1"/>
  <c r="AI1088" i="2"/>
  <c r="AI1161" i="2" s="1"/>
  <c r="AK1229" i="2" s="1"/>
  <c r="W1087" i="2"/>
  <c r="S1086" i="2"/>
  <c r="S1159" i="2" s="1"/>
  <c r="AI1082" i="2"/>
  <c r="AI1155" i="2" s="1"/>
  <c r="AK1226" i="2" s="1"/>
  <c r="W1081" i="2"/>
  <c r="S1080" i="2"/>
  <c r="S1153" i="2" s="1"/>
  <c r="V1098" i="2"/>
  <c r="V1171" i="2" s="1"/>
  <c r="V1092" i="2"/>
  <c r="V1086" i="2"/>
  <c r="P1048" i="2"/>
  <c r="P1123" i="2" s="1"/>
  <c r="Y1054" i="2"/>
  <c r="Y1129" i="2" s="1"/>
  <c r="S1054" i="2"/>
  <c r="S1129" i="2" s="1"/>
  <c r="T1054" i="2"/>
  <c r="T1130" i="2" s="1"/>
  <c r="T1048" i="2"/>
  <c r="T1123" i="2" s="1"/>
  <c r="W1054" i="2"/>
  <c r="W1129" i="2" s="1"/>
  <c r="W1048" i="2"/>
  <c r="W1124" i="2" s="1"/>
  <c r="T1105" i="2"/>
  <c r="R1088" i="2"/>
  <c r="Q1110" i="2"/>
  <c r="Q1183" i="2" s="1"/>
  <c r="Q1086" i="2"/>
  <c r="R1110" i="2"/>
  <c r="AI1111" i="2"/>
  <c r="AI1087" i="2"/>
  <c r="W1080" i="2"/>
  <c r="AH1099" i="2"/>
  <c r="AH1171" i="2" s="1"/>
  <c r="V1093" i="2"/>
  <c r="P1119" i="2"/>
  <c r="P1191" i="2" s="1"/>
  <c r="P1484" i="2" s="1"/>
  <c r="X1117" i="2"/>
  <c r="X1189" i="2" s="1"/>
  <c r="T1116" i="2"/>
  <c r="P1113" i="2"/>
  <c r="P1185" i="2" s="1"/>
  <c r="P1483" i="2" s="1"/>
  <c r="X1111" i="2"/>
  <c r="X1183" i="2" s="1"/>
  <c r="T1110" i="2"/>
  <c r="P1107" i="2"/>
  <c r="P1179" i="2" s="1"/>
  <c r="P1462" i="2" s="1"/>
  <c r="X1105" i="2"/>
  <c r="X1177" i="2" s="1"/>
  <c r="T1104" i="2"/>
  <c r="P1101" i="2"/>
  <c r="P1173" i="2" s="1"/>
  <c r="P1461" i="2" s="1"/>
  <c r="X1099" i="2"/>
  <c r="T1098" i="2"/>
  <c r="P1095" i="2"/>
  <c r="P1167" i="2" s="1"/>
  <c r="X1093" i="2"/>
  <c r="X1165" i="2" s="1"/>
  <c r="T1092" i="2"/>
  <c r="P1089" i="2"/>
  <c r="P1161" i="2" s="1"/>
  <c r="X1087" i="2"/>
  <c r="X1159" i="2" s="1"/>
  <c r="T1086" i="2"/>
  <c r="P1083" i="2"/>
  <c r="X1081" i="2"/>
  <c r="X1153" i="2" s="1"/>
  <c r="P1080" i="2"/>
  <c r="AH1100" i="2"/>
  <c r="R1095" i="2"/>
  <c r="R1089" i="2"/>
  <c r="Q1119" i="2"/>
  <c r="Q1191" i="2" s="1"/>
  <c r="Q1484" i="2" s="1"/>
  <c r="Y1117" i="2"/>
  <c r="Y1189" i="2" s="1"/>
  <c r="U1116" i="2"/>
  <c r="Q1113" i="2"/>
  <c r="Q1185" i="2" s="1"/>
  <c r="Q1483" i="2" s="1"/>
  <c r="Y1111" i="2"/>
  <c r="U1110" i="2"/>
  <c r="Q1107" i="2"/>
  <c r="Q1179" i="2" s="1"/>
  <c r="Q1462" i="2" s="1"/>
  <c r="Y1105" i="2"/>
  <c r="Y1177" i="2" s="1"/>
  <c r="U1104" i="2"/>
  <c r="Q1101" i="2"/>
  <c r="Q1173" i="2" s="1"/>
  <c r="Q1461" i="2" s="1"/>
  <c r="Y1099" i="2"/>
  <c r="Y1171" i="2" s="1"/>
  <c r="U1098" i="2"/>
  <c r="Q1095" i="2"/>
  <c r="Q1167" i="2" s="1"/>
  <c r="Y1093" i="2"/>
  <c r="Y1165" i="2" s="1"/>
  <c r="U1092" i="2"/>
  <c r="Q1089" i="2"/>
  <c r="Q1161" i="2" s="1"/>
  <c r="Y1087" i="2"/>
  <c r="U1086" i="2"/>
  <c r="Q1083" i="2"/>
  <c r="Q1155" i="2" s="1"/>
  <c r="R1226" i="2" s="1"/>
  <c r="Y1081" i="2"/>
  <c r="Y1153" i="2" s="1"/>
  <c r="U1080" i="2"/>
  <c r="R1119" i="2"/>
  <c r="R1191" i="2" s="1"/>
  <c r="R1484" i="2" s="1"/>
  <c r="AH1117" i="2"/>
  <c r="AH1189" i="2" s="1"/>
  <c r="V1116" i="2"/>
  <c r="R1113" i="2"/>
  <c r="R1185" i="2" s="1"/>
  <c r="R1483" i="2" s="1"/>
  <c r="AH1111" i="2"/>
  <c r="AH1183" i="2" s="1"/>
  <c r="V1110" i="2"/>
  <c r="V1106" i="2"/>
  <c r="R1105" i="2"/>
  <c r="R1101" i="2"/>
  <c r="AH1095" i="2"/>
  <c r="AH1089" i="2"/>
  <c r="W1119" i="2"/>
  <c r="W1191" i="2" s="1"/>
  <c r="W1484" i="2" s="1"/>
  <c r="S1118" i="2"/>
  <c r="AI1116" i="2"/>
  <c r="W1113" i="2"/>
  <c r="W1185" i="2" s="1"/>
  <c r="W1483" i="2" s="1"/>
  <c r="S1112" i="2"/>
  <c r="AI1110" i="2"/>
  <c r="W1107" i="2"/>
  <c r="W1179" i="2" s="1"/>
  <c r="W1462" i="2" s="1"/>
  <c r="S1106" i="2"/>
  <c r="AI1104" i="2"/>
  <c r="W1101" i="2"/>
  <c r="W1173" i="2" s="1"/>
  <c r="W1461" i="2" s="1"/>
  <c r="S1100" i="2"/>
  <c r="AI1098" i="2"/>
  <c r="W1095" i="2"/>
  <c r="W1167" i="2" s="1"/>
  <c r="S1094" i="2"/>
  <c r="AI1092" i="2"/>
  <c r="W1089" i="2"/>
  <c r="W1161" i="2" s="1"/>
  <c r="S1088" i="2"/>
  <c r="AI1086" i="2"/>
  <c r="W1083" i="2"/>
  <c r="W1155" i="2" s="1"/>
  <c r="S1082" i="2"/>
  <c r="AI1080" i="2"/>
  <c r="V1107" i="2"/>
  <c r="V1094" i="2"/>
  <c r="V1167" i="2" s="1"/>
  <c r="AR1230" i="2" s="1"/>
  <c r="V1088" i="2"/>
  <c r="V1161" i="2" s="1"/>
  <c r="AR1229" i="2" s="1"/>
  <c r="Y1048" i="2"/>
  <c r="Y1123" i="2" s="1"/>
  <c r="X1054" i="2"/>
  <c r="X1129" i="2" s="1"/>
  <c r="X1048" i="2"/>
  <c r="X1124" i="2" s="1"/>
  <c r="Q1054" i="2"/>
  <c r="Q1131" i="2" s="1"/>
  <c r="Q1048" i="2"/>
  <c r="Q1123" i="2" s="1"/>
  <c r="R1054" i="2"/>
  <c r="R1129" i="2" s="1"/>
  <c r="R1048" i="2"/>
  <c r="R1125" i="2" s="1"/>
  <c r="AI1054" i="2"/>
  <c r="AI1129" i="2" s="1"/>
  <c r="AI1048" i="2"/>
  <c r="AI1125" i="2" s="1"/>
  <c r="X1112" i="2"/>
  <c r="X1088" i="2"/>
  <c r="AH1130" i="2"/>
  <c r="AH1101" i="2"/>
  <c r="AH1061" i="1"/>
  <c r="AH1083" i="1"/>
  <c r="Q1078" i="1"/>
  <c r="Q1079" i="1"/>
  <c r="U1096" i="1"/>
  <c r="R1107" i="1"/>
  <c r="W1107" i="1"/>
  <c r="U1076" i="1"/>
  <c r="V1076" i="1"/>
  <c r="T1079" i="1"/>
  <c r="X1082" i="1"/>
  <c r="V1107" i="1"/>
  <c r="R1108" i="1"/>
  <c r="AH1082" i="1"/>
  <c r="S1078" i="1"/>
  <c r="Q1077" i="1"/>
  <c r="S1076" i="1"/>
  <c r="S1077" i="1"/>
  <c r="S1088" i="1"/>
  <c r="U1102" i="1"/>
  <c r="X1083" i="1"/>
  <c r="T1078" i="1"/>
  <c r="V1077" i="1"/>
  <c r="V1078" i="1"/>
  <c r="Q1090" i="1"/>
  <c r="Y1102" i="1"/>
  <c r="AI1091" i="1"/>
  <c r="AH1048" i="1"/>
  <c r="AH1100" i="1" s="1"/>
  <c r="W1078" i="1"/>
  <c r="Y1076" i="1"/>
  <c r="AI1076" i="1"/>
  <c r="V1082" i="1"/>
  <c r="V1083" i="1"/>
  <c r="X1079" i="1"/>
  <c r="V1084" i="1"/>
  <c r="P1058" i="1"/>
  <c r="P1073" i="1"/>
  <c r="W1084" i="1"/>
  <c r="X1077" i="1"/>
  <c r="AI1082" i="1"/>
  <c r="S1085" i="1"/>
  <c r="U1083" i="1"/>
  <c r="W1079" i="1"/>
  <c r="Y1077" i="1"/>
  <c r="R1076" i="1"/>
  <c r="U1084" i="1"/>
  <c r="W1082" i="1"/>
  <c r="Y1078" i="1"/>
  <c r="R1077" i="1"/>
  <c r="AI1083" i="1"/>
  <c r="U1085" i="1"/>
  <c r="W1083" i="1"/>
  <c r="R1078" i="1"/>
  <c r="T1076" i="1"/>
  <c r="AH1107" i="1"/>
  <c r="AH1071" i="1"/>
  <c r="AH1059" i="1"/>
  <c r="V1095" i="1"/>
  <c r="Y1090" i="1"/>
  <c r="R1089" i="1"/>
  <c r="W1106" i="1"/>
  <c r="Q1102" i="1"/>
  <c r="S1100" i="1"/>
  <c r="U1072" i="1"/>
  <c r="W1070" i="1"/>
  <c r="Y1066" i="1"/>
  <c r="R1065" i="1"/>
  <c r="T1061" i="1"/>
  <c r="V1059" i="1"/>
  <c r="Y1103" i="1"/>
  <c r="W1101" i="1"/>
  <c r="V1072" i="1"/>
  <c r="T1070" i="1"/>
  <c r="R1066" i="1"/>
  <c r="Y1061" i="1"/>
  <c r="W1059" i="1"/>
  <c r="U1101" i="1"/>
  <c r="Q1071" i="1"/>
  <c r="R1064" i="1"/>
  <c r="R1058" i="1"/>
  <c r="AI1089" i="1"/>
  <c r="AI1101" i="1"/>
  <c r="AI1065" i="1"/>
  <c r="U1097" i="1"/>
  <c r="W1095" i="1"/>
  <c r="Q1091" i="1"/>
  <c r="S1089" i="1"/>
  <c r="Q1103" i="1"/>
  <c r="T1064" i="1"/>
  <c r="R1070" i="1"/>
  <c r="U1059" i="1"/>
  <c r="AH1106" i="1"/>
  <c r="S1096" i="1"/>
  <c r="V1091" i="1"/>
  <c r="Y1088" i="1"/>
  <c r="R1109" i="1"/>
  <c r="W1102" i="1"/>
  <c r="Q1100" i="1"/>
  <c r="S1072" i="1"/>
  <c r="U1070" i="1"/>
  <c r="W1066" i="1"/>
  <c r="Y1064" i="1"/>
  <c r="R1061" i="1"/>
  <c r="T1059" i="1"/>
  <c r="AI1096" i="1"/>
  <c r="AI1108" i="1"/>
  <c r="AI1072" i="1"/>
  <c r="AI1060" i="1"/>
  <c r="Y1095" i="1"/>
  <c r="R1094" i="1"/>
  <c r="U1089" i="1"/>
  <c r="W1109" i="1"/>
  <c r="S1103" i="1"/>
  <c r="S1073" i="1"/>
  <c r="Y1065" i="1"/>
  <c r="Q1059" i="1"/>
  <c r="Q1054" i="1"/>
  <c r="Q1106" i="1" s="1"/>
  <c r="R1085" i="1"/>
  <c r="T1083" i="1"/>
  <c r="AI1084" i="1"/>
  <c r="Y1083" i="1"/>
  <c r="R1082" i="1"/>
  <c r="Y1084" i="1"/>
  <c r="R1083" i="1"/>
  <c r="Y1085" i="1"/>
  <c r="T1082" i="1"/>
  <c r="X1076" i="1"/>
  <c r="AH1109" i="1"/>
  <c r="AH1073" i="1"/>
  <c r="Q1096" i="1"/>
  <c r="S1094" i="1"/>
  <c r="V1089" i="1"/>
  <c r="W1100" i="1"/>
  <c r="Y1072" i="1"/>
  <c r="R1071" i="1"/>
  <c r="T1067" i="1"/>
  <c r="V1065" i="1"/>
  <c r="X1061" i="1"/>
  <c r="Q1060" i="1"/>
  <c r="S1058" i="1"/>
  <c r="R1102" i="1"/>
  <c r="Q1073" i="1"/>
  <c r="S1071" i="1"/>
  <c r="Q1067" i="1"/>
  <c r="X1064" i="1"/>
  <c r="V1060" i="1"/>
  <c r="T1058" i="1"/>
  <c r="T1072" i="1"/>
  <c r="U1065" i="1"/>
  <c r="V1058" i="1"/>
  <c r="AI1103" i="1"/>
  <c r="AI1067" i="1"/>
  <c r="Y1097" i="1"/>
  <c r="R1096" i="1"/>
  <c r="U1091" i="1"/>
  <c r="W1089" i="1"/>
  <c r="S1107" i="1"/>
  <c r="V1066" i="1"/>
  <c r="U1071" i="1"/>
  <c r="X1060" i="1"/>
  <c r="AH1066" i="1"/>
  <c r="W1096" i="1"/>
  <c r="Q1094" i="1"/>
  <c r="S1090" i="1"/>
  <c r="V1109" i="1"/>
  <c r="R1103" i="1"/>
  <c r="U1100" i="1"/>
  <c r="W1072" i="1"/>
  <c r="Y1070" i="1"/>
  <c r="T1065" i="1"/>
  <c r="X1059" i="1"/>
  <c r="Q1058" i="1"/>
  <c r="AI1088" i="1"/>
  <c r="AI1100" i="1"/>
  <c r="AI1064" i="1"/>
  <c r="S1097" i="1"/>
  <c r="V1094" i="1"/>
  <c r="Y1089" i="1"/>
  <c r="R1088" i="1"/>
  <c r="V1100" i="1"/>
  <c r="S1067" i="1"/>
  <c r="T1084" i="1"/>
  <c r="AI1077" i="1"/>
  <c r="AH1095" i="1"/>
  <c r="AH1065" i="1"/>
  <c r="W1094" i="1"/>
  <c r="R1101" i="1"/>
  <c r="T1073" i="1"/>
  <c r="V1071" i="1"/>
  <c r="X1067" i="1"/>
  <c r="Q1066" i="1"/>
  <c r="S1064" i="1"/>
  <c r="U1060" i="1"/>
  <c r="W1058" i="1"/>
  <c r="V1102" i="1"/>
  <c r="Y1073" i="1"/>
  <c r="W1071" i="1"/>
  <c r="U1067" i="1"/>
  <c r="S1065" i="1"/>
  <c r="X1072" i="1"/>
  <c r="X1066" i="1"/>
  <c r="Y1059" i="1"/>
  <c r="AI1095" i="1"/>
  <c r="AI1107" i="1"/>
  <c r="AI1071" i="1"/>
  <c r="AI1059" i="1"/>
  <c r="V1096" i="1"/>
  <c r="R1090" i="1"/>
  <c r="X1070" i="1"/>
  <c r="V1064" i="1"/>
  <c r="AH1094" i="1"/>
  <c r="AH1072" i="1"/>
  <c r="R1097" i="1"/>
  <c r="U1094" i="1"/>
  <c r="W1090" i="1"/>
  <c r="Q1088" i="1"/>
  <c r="S1108" i="1"/>
  <c r="V1103" i="1"/>
  <c r="Y1100" i="1"/>
  <c r="R1073" i="1"/>
  <c r="Q1064" i="1"/>
  <c r="S1060" i="1"/>
  <c r="U1058" i="1"/>
  <c r="Q1095" i="1"/>
  <c r="V1088" i="1"/>
  <c r="V1070" i="1"/>
  <c r="W1061" i="1"/>
  <c r="U1054" i="1"/>
  <c r="U1106" i="1" s="1"/>
  <c r="Y1054" i="1"/>
  <c r="Y1106" i="1" s="1"/>
  <c r="AH1084" i="1"/>
  <c r="AH1086" i="1" s="1"/>
  <c r="S1084" i="1"/>
  <c r="AH1064" i="1"/>
  <c r="AI1078" i="1"/>
  <c r="X1084" i="1"/>
  <c r="Q1083" i="1"/>
  <c r="U1077" i="1"/>
  <c r="Q1084" i="1"/>
  <c r="S1082" i="1"/>
  <c r="U1078" i="1"/>
  <c r="W1076" i="1"/>
  <c r="Q1085" i="1"/>
  <c r="AH1097" i="1"/>
  <c r="Y1096" i="1"/>
  <c r="U1090" i="1"/>
  <c r="W1088" i="1"/>
  <c r="S1106" i="1"/>
  <c r="X1073" i="1"/>
  <c r="Q1072" i="1"/>
  <c r="U1066" i="1"/>
  <c r="W1064" i="1"/>
  <c r="Y1060" i="1"/>
  <c r="R1059" i="1"/>
  <c r="V1108" i="1"/>
  <c r="S1101" i="1"/>
  <c r="W1065" i="1"/>
  <c r="S1059" i="1"/>
  <c r="AI1097" i="1"/>
  <c r="AI1109" i="1"/>
  <c r="AI1073" i="1"/>
  <c r="AI1061" i="1"/>
  <c r="P1072" i="1"/>
  <c r="P1060" i="1"/>
  <c r="P1059" i="1"/>
  <c r="P1085" i="1"/>
  <c r="P1078" i="1"/>
  <c r="P1079" i="1"/>
  <c r="P1090" i="1"/>
  <c r="P1088" i="1"/>
  <c r="P1097" i="1"/>
  <c r="P1089" i="1"/>
  <c r="P1082" i="1"/>
  <c r="P1067" i="1"/>
  <c r="P1054" i="1"/>
  <c r="P1109" i="1" s="1"/>
  <c r="P1095" i="1"/>
  <c r="P1066" i="1"/>
  <c r="P1064" i="1"/>
  <c r="P1084" i="1"/>
  <c r="P1076" i="1"/>
  <c r="P1048" i="1"/>
  <c r="P1100" i="1" s="1"/>
  <c r="P1094" i="1"/>
  <c r="X1104" i="1" l="1"/>
  <c r="Y1131" i="2"/>
  <c r="X1098" i="1"/>
  <c r="T1092" i="1"/>
  <c r="T1110" i="1"/>
  <c r="P1155" i="2"/>
  <c r="Q1226" i="2" s="1"/>
  <c r="AI1177" i="2"/>
  <c r="AI1180" i="2" s="1"/>
  <c r="S1185" i="2"/>
  <c r="S1483" i="2" s="1"/>
  <c r="U1183" i="2"/>
  <c r="AI1153" i="2"/>
  <c r="AI1156" i="2" s="1"/>
  <c r="S1161" i="2"/>
  <c r="T1229" i="2" s="1"/>
  <c r="R1216" i="2"/>
  <c r="AI1092" i="1"/>
  <c r="X1110" i="1"/>
  <c r="X1092" i="1"/>
  <c r="P1216" i="2"/>
  <c r="AE1150" i="2"/>
  <c r="AE1219" i="2"/>
  <c r="AE1222" i="2" s="1"/>
  <c r="AE1221" i="2"/>
  <c r="AA1221" i="2"/>
  <c r="AH1072" i="2"/>
  <c r="AH1146" i="2" s="1"/>
  <c r="X1161" i="2"/>
  <c r="AJ1229" i="2" s="1"/>
  <c r="S1072" i="2"/>
  <c r="S1146" i="2" s="1"/>
  <c r="R1072" i="2"/>
  <c r="R1149" i="2" s="1"/>
  <c r="X1072" i="2"/>
  <c r="X1149" i="2" s="1"/>
  <c r="Y1072" i="2"/>
  <c r="Y1147" i="2" s="1"/>
  <c r="U1072" i="2"/>
  <c r="U1147" i="2" s="1"/>
  <c r="W1072" i="2"/>
  <c r="W1149" i="2" s="1"/>
  <c r="AI1072" i="2"/>
  <c r="AI1147" i="2" s="1"/>
  <c r="V1072" i="2"/>
  <c r="V1148" i="2" s="1"/>
  <c r="Q1072" i="2"/>
  <c r="Q1146" i="2" s="1"/>
  <c r="T1072" i="2"/>
  <c r="T1147" i="2" s="1"/>
  <c r="AH1092" i="1"/>
  <c r="X1060" i="2"/>
  <c r="X1136" i="2" s="1"/>
  <c r="T1104" i="1"/>
  <c r="AH1080" i="1"/>
  <c r="Y1104" i="1"/>
  <c r="U1123" i="2"/>
  <c r="U1195" i="2" s="1"/>
  <c r="S1179" i="2"/>
  <c r="S1462" i="2" s="1"/>
  <c r="AH1131" i="2"/>
  <c r="U1189" i="2"/>
  <c r="U1192" i="2" s="1"/>
  <c r="U1124" i="2"/>
  <c r="U1165" i="2"/>
  <c r="U1168" i="2" s="1"/>
  <c r="AH1203" i="2"/>
  <c r="Y1090" i="2"/>
  <c r="Y1114" i="2"/>
  <c r="P1153" i="2"/>
  <c r="U1060" i="2"/>
  <c r="U1135" i="2" s="1"/>
  <c r="T1060" i="2"/>
  <c r="T1134" i="2" s="1"/>
  <c r="T1155" i="2"/>
  <c r="Q1060" i="2"/>
  <c r="Q1135" i="2" s="1"/>
  <c r="R1060" i="2"/>
  <c r="R1136" i="2" s="1"/>
  <c r="AP1230" i="2"/>
  <c r="S1191" i="2"/>
  <c r="S1484" i="2" s="1"/>
  <c r="U1159" i="2"/>
  <c r="U1162" i="2" s="1"/>
  <c r="T1159" i="2"/>
  <c r="T1162" i="2" s="1"/>
  <c r="T1183" i="2"/>
  <c r="T1186" i="2" s="1"/>
  <c r="V1174" i="2"/>
  <c r="AH1153" i="2"/>
  <c r="AH1156" i="2" s="1"/>
  <c r="T1165" i="2"/>
  <c r="T1168" i="2" s="1"/>
  <c r="AP1226" i="2"/>
  <c r="AP1229" i="2"/>
  <c r="AO1226" i="2"/>
  <c r="AI1189" i="2"/>
  <c r="AI1192" i="2" s="1"/>
  <c r="X1102" i="2"/>
  <c r="U1129" i="2"/>
  <c r="U1201" i="2" s="1"/>
  <c r="V1189" i="2"/>
  <c r="V1192" i="2" s="1"/>
  <c r="AI1060" i="2"/>
  <c r="AI1134" i="2" s="1"/>
  <c r="V1060" i="2"/>
  <c r="V1135" i="2" s="1"/>
  <c r="S1060" i="2"/>
  <c r="S1137" i="2" s="1"/>
  <c r="W1060" i="2"/>
  <c r="W1135" i="2" s="1"/>
  <c r="AH1060" i="2"/>
  <c r="AH1135" i="2" s="1"/>
  <c r="Y1060" i="2"/>
  <c r="Y1136" i="2" s="1"/>
  <c r="P1060" i="2"/>
  <c r="P1135" i="2" s="1"/>
  <c r="V1084" i="2"/>
  <c r="V1419" i="2"/>
  <c r="W1419" i="2"/>
  <c r="Q1419" i="2"/>
  <c r="R1230" i="2"/>
  <c r="P1419" i="2"/>
  <c r="Q1230" i="2"/>
  <c r="AI1419" i="2"/>
  <c r="U1418" i="2"/>
  <c r="T1419" i="2"/>
  <c r="V1418" i="2"/>
  <c r="W1418" i="2"/>
  <c r="Q1418" i="2"/>
  <c r="R1229" i="2"/>
  <c r="P1418" i="2"/>
  <c r="Q1229" i="2"/>
  <c r="AI1418" i="2"/>
  <c r="U1419" i="2"/>
  <c r="T1418" i="2"/>
  <c r="AH1084" i="2"/>
  <c r="U1420" i="2"/>
  <c r="U1441" i="2"/>
  <c r="AH1420" i="2"/>
  <c r="AH1441" i="2"/>
  <c r="R1420" i="2"/>
  <c r="R1441" i="2"/>
  <c r="V1420" i="2"/>
  <c r="V1441" i="2"/>
  <c r="W1420" i="2"/>
  <c r="W1441" i="2"/>
  <c r="Q1420" i="2"/>
  <c r="Q1441" i="2"/>
  <c r="AI1420" i="2"/>
  <c r="AI1441" i="2"/>
  <c r="P1124" i="2"/>
  <c r="S1155" i="2"/>
  <c r="T1226" i="2" s="1"/>
  <c r="T1171" i="2"/>
  <c r="T1174" i="2" s="1"/>
  <c r="V1159" i="2"/>
  <c r="V1162" i="2" s="1"/>
  <c r="X1185" i="2"/>
  <c r="X1483" i="2" s="1"/>
  <c r="R1183" i="2"/>
  <c r="R1186" i="2" s="1"/>
  <c r="R1084" i="2"/>
  <c r="AH1124" i="2"/>
  <c r="U1153" i="2"/>
  <c r="U1156" i="2" s="1"/>
  <c r="T1177" i="2"/>
  <c r="T1180" i="2" s="1"/>
  <c r="R1153" i="2"/>
  <c r="R1156" i="2" s="1"/>
  <c r="V1156" i="2"/>
  <c r="Y1179" i="2"/>
  <c r="Y1462" i="2" s="1"/>
  <c r="R1189" i="2"/>
  <c r="R1192" i="2" s="1"/>
  <c r="Q1189" i="2"/>
  <c r="Q1192" i="2" s="1"/>
  <c r="P1183" i="2"/>
  <c r="P1186" i="2" s="1"/>
  <c r="AH1179" i="2"/>
  <c r="Q1153" i="2"/>
  <c r="Q1156" i="2" s="1"/>
  <c r="P1177" i="2"/>
  <c r="P1180" i="2" s="1"/>
  <c r="V1179" i="2"/>
  <c r="V1462" i="2" s="1"/>
  <c r="Y1180" i="2"/>
  <c r="P1171" i="2"/>
  <c r="P1174" i="2" s="1"/>
  <c r="U1108" i="2"/>
  <c r="U1177" i="2"/>
  <c r="U1180" i="2" s="1"/>
  <c r="Q1186" i="2"/>
  <c r="Y1173" i="2"/>
  <c r="P1165" i="2"/>
  <c r="P1168" i="2" s="1"/>
  <c r="Y1159" i="2"/>
  <c r="AI1159" i="2"/>
  <c r="AI1162" i="2" s="1"/>
  <c r="S1167" i="2"/>
  <c r="T1230" i="2" s="1"/>
  <c r="AI1183" i="2"/>
  <c r="AI1186" i="2" s="1"/>
  <c r="AH1114" i="2"/>
  <c r="U1186" i="2"/>
  <c r="AH1173" i="2"/>
  <c r="W1153" i="2"/>
  <c r="W1156" i="2" s="1"/>
  <c r="Q1159" i="2"/>
  <c r="Q1162" i="2" s="1"/>
  <c r="V1165" i="2"/>
  <c r="V1168" i="2" s="1"/>
  <c r="W1159" i="2"/>
  <c r="W1162" i="2" s="1"/>
  <c r="AH1161" i="2"/>
  <c r="AT1229" i="2" s="1"/>
  <c r="Q1171" i="2"/>
  <c r="Q1174" i="2" s="1"/>
  <c r="X1155" i="2"/>
  <c r="W1165" i="2"/>
  <c r="W1168" i="2" s="1"/>
  <c r="AH1185" i="2"/>
  <c r="Y1185" i="2"/>
  <c r="Y1483" i="2" s="1"/>
  <c r="X1179" i="2"/>
  <c r="AH1167" i="2"/>
  <c r="AT1230" i="2" s="1"/>
  <c r="W1183" i="2"/>
  <c r="W1186" i="2" s="1"/>
  <c r="Y1161" i="2"/>
  <c r="AS1229" i="2" s="1"/>
  <c r="Y1183" i="2"/>
  <c r="AI1165" i="2"/>
  <c r="AI1168" i="2" s="1"/>
  <c r="S1173" i="2"/>
  <c r="S1461" i="2" s="1"/>
  <c r="V1183" i="2"/>
  <c r="V1186" i="2" s="1"/>
  <c r="T1189" i="2"/>
  <c r="T1192" i="2" s="1"/>
  <c r="R1167" i="2"/>
  <c r="S1230" i="2" s="1"/>
  <c r="P1189" i="2"/>
  <c r="P1192" i="2" s="1"/>
  <c r="W1189" i="2"/>
  <c r="W1192" i="2" s="1"/>
  <c r="Y1167" i="2"/>
  <c r="AS1230" i="2" s="1"/>
  <c r="Q1177" i="2"/>
  <c r="Q1180" i="2" s="1"/>
  <c r="X1167" i="2"/>
  <c r="X1171" i="2"/>
  <c r="AI1102" i="2"/>
  <c r="AI1171" i="2"/>
  <c r="AI1174" i="2" s="1"/>
  <c r="U1171" i="2"/>
  <c r="U1174" i="2" s="1"/>
  <c r="P1114" i="2"/>
  <c r="AH1125" i="2"/>
  <c r="R1161" i="2"/>
  <c r="S1229" i="2" s="1"/>
  <c r="R1177" i="2"/>
  <c r="R1180" i="2" s="1"/>
  <c r="W1177" i="2"/>
  <c r="W1180" i="2" s="1"/>
  <c r="AH1191" i="2"/>
  <c r="Y1191" i="2"/>
  <c r="X1173" i="2"/>
  <c r="X1461" i="2" s="1"/>
  <c r="Y1155" i="2"/>
  <c r="AS1226" i="2" s="1"/>
  <c r="X1191" i="2"/>
  <c r="Q1165" i="2"/>
  <c r="Q1168" i="2" s="1"/>
  <c r="P1159" i="2"/>
  <c r="P1162" i="2" s="1"/>
  <c r="W1171" i="2"/>
  <c r="W1174" i="2" s="1"/>
  <c r="R1173" i="2"/>
  <c r="P1074" i="1"/>
  <c r="V1092" i="1"/>
  <c r="W1131" i="2"/>
  <c r="W1096" i="2"/>
  <c r="W1120" i="2"/>
  <c r="U1084" i="2"/>
  <c r="P1096" i="2"/>
  <c r="P1120" i="2"/>
  <c r="Y1130" i="2"/>
  <c r="Y1203" i="2" s="1"/>
  <c r="AS1235" i="2" s="1"/>
  <c r="V1131" i="2"/>
  <c r="AH1108" i="2"/>
  <c r="V1129" i="2"/>
  <c r="V1201" i="2" s="1"/>
  <c r="AI1096" i="2"/>
  <c r="V1114" i="2"/>
  <c r="AH1120" i="2"/>
  <c r="Y1102" i="2"/>
  <c r="U1120" i="2"/>
  <c r="T1120" i="2"/>
  <c r="V1130" i="2"/>
  <c r="U1130" i="2"/>
  <c r="T1131" i="2"/>
  <c r="T1203" i="2" s="1"/>
  <c r="T1129" i="2"/>
  <c r="AI1090" i="2"/>
  <c r="AI1114" i="2"/>
  <c r="R1120" i="2"/>
  <c r="T1090" i="2"/>
  <c r="X1096" i="2"/>
  <c r="T1114" i="2"/>
  <c r="X1120" i="2"/>
  <c r="AI1120" i="2"/>
  <c r="T1096" i="2"/>
  <c r="V1102" i="2"/>
  <c r="S1130" i="2"/>
  <c r="U1090" i="2"/>
  <c r="Y1096" i="2"/>
  <c r="Q1102" i="2"/>
  <c r="U1114" i="2"/>
  <c r="Y1120" i="2"/>
  <c r="U1125" i="2"/>
  <c r="W1125" i="2"/>
  <c r="W1197" i="2" s="1"/>
  <c r="V1124" i="2"/>
  <c r="U1096" i="2"/>
  <c r="S1124" i="2"/>
  <c r="V1123" i="2"/>
  <c r="V1195" i="2" s="1"/>
  <c r="W1123" i="2"/>
  <c r="V1120" i="2"/>
  <c r="Y1084" i="2"/>
  <c r="U1102" i="2"/>
  <c r="Y1108" i="2"/>
  <c r="X1084" i="2"/>
  <c r="T1102" i="2"/>
  <c r="X1108" i="2"/>
  <c r="S1125" i="2"/>
  <c r="AH1129" i="2"/>
  <c r="AH1201" i="2" s="1"/>
  <c r="P1129" i="2"/>
  <c r="P1201" i="2" s="1"/>
  <c r="P1131" i="2"/>
  <c r="P1125" i="2"/>
  <c r="P1090" i="2"/>
  <c r="P1084" i="2"/>
  <c r="Q1080" i="1"/>
  <c r="S1080" i="1"/>
  <c r="W1080" i="1"/>
  <c r="AH1062" i="1"/>
  <c r="Q1130" i="2"/>
  <c r="Q1203" i="2" s="1"/>
  <c r="P1108" i="2"/>
  <c r="Q1108" i="2"/>
  <c r="X1114" i="2"/>
  <c r="X1090" i="2"/>
  <c r="R1123" i="2"/>
  <c r="R1124" i="2"/>
  <c r="R1197" i="2" s="1"/>
  <c r="AH1090" i="2"/>
  <c r="Q1124" i="2"/>
  <c r="S1131" i="2"/>
  <c r="W1122" i="2"/>
  <c r="T1122" i="2"/>
  <c r="T1195" i="2" s="1"/>
  <c r="S1128" i="2"/>
  <c r="S1201" i="2" s="1"/>
  <c r="P1122" i="2"/>
  <c r="P1195" i="2" s="1"/>
  <c r="W1090" i="2"/>
  <c r="W1114" i="2"/>
  <c r="Q1084" i="2"/>
  <c r="AH1123" i="2"/>
  <c r="AH1195" i="2" s="1"/>
  <c r="T1124" i="2"/>
  <c r="V1125" i="2"/>
  <c r="S1122" i="2"/>
  <c r="Y1125" i="2"/>
  <c r="W1084" i="2"/>
  <c r="R1114" i="2"/>
  <c r="R1102" i="2"/>
  <c r="W1130" i="2"/>
  <c r="Q1125" i="2"/>
  <c r="Y1124" i="2"/>
  <c r="R1090" i="2"/>
  <c r="AI1123" i="2"/>
  <c r="X1123" i="2"/>
  <c r="AH1102" i="2"/>
  <c r="W1128" i="2"/>
  <c r="T1128" i="2"/>
  <c r="Y1128" i="2"/>
  <c r="S1096" i="2"/>
  <c r="W1102" i="2"/>
  <c r="S1120" i="2"/>
  <c r="AH1096" i="2"/>
  <c r="Q1096" i="2"/>
  <c r="Q1120" i="2"/>
  <c r="R1096" i="2"/>
  <c r="T1084" i="2"/>
  <c r="P1130" i="2"/>
  <c r="U1131" i="2"/>
  <c r="X1131" i="2"/>
  <c r="AI1130" i="2"/>
  <c r="AI1128" i="2"/>
  <c r="AI1201" i="2" s="1"/>
  <c r="R1128" i="2"/>
  <c r="R1201" i="2" s="1"/>
  <c r="Q1128" i="2"/>
  <c r="X1128" i="2"/>
  <c r="X1201" i="2" s="1"/>
  <c r="Q1129" i="2"/>
  <c r="Q1114" i="2"/>
  <c r="R1130" i="2"/>
  <c r="S1090" i="2"/>
  <c r="S1114" i="2"/>
  <c r="AI1131" i="2"/>
  <c r="R1131" i="2"/>
  <c r="X1125" i="2"/>
  <c r="X1197" i="2" s="1"/>
  <c r="AJ1234" i="2" s="1"/>
  <c r="T1125" i="2"/>
  <c r="W1108" i="2"/>
  <c r="AI1124" i="2"/>
  <c r="AI1197" i="2" s="1"/>
  <c r="AK1234" i="2" s="1"/>
  <c r="X1130" i="2"/>
  <c r="V1096" i="2"/>
  <c r="AI1122" i="2"/>
  <c r="R1122" i="2"/>
  <c r="Q1122" i="2"/>
  <c r="Q1195" i="2" s="1"/>
  <c r="X1122" i="2"/>
  <c r="Y1122" i="2"/>
  <c r="Y1195" i="2" s="1"/>
  <c r="AI1084" i="2"/>
  <c r="AI1108" i="2"/>
  <c r="T1108" i="2"/>
  <c r="V1090" i="2"/>
  <c r="S1102" i="2"/>
  <c r="P1102" i="2"/>
  <c r="Q1090" i="2"/>
  <c r="S1084" i="2"/>
  <c r="S1108" i="2"/>
  <c r="V1108" i="2"/>
  <c r="R1108" i="2"/>
  <c r="P1062" i="1"/>
  <c r="Q1086" i="1"/>
  <c r="W1098" i="1"/>
  <c r="R1086" i="1"/>
  <c r="V1080" i="1"/>
  <c r="W1104" i="1"/>
  <c r="Q1104" i="1"/>
  <c r="T1080" i="1"/>
  <c r="U1068" i="1"/>
  <c r="V1062" i="1"/>
  <c r="S1092" i="1"/>
  <c r="P1107" i="1"/>
  <c r="U1080" i="1"/>
  <c r="U1062" i="1"/>
  <c r="AH1098" i="1"/>
  <c r="AI1110" i="1"/>
  <c r="U1092" i="1"/>
  <c r="Y1074" i="1"/>
  <c r="W1092" i="1"/>
  <c r="Q1068" i="1"/>
  <c r="R1110" i="1"/>
  <c r="AH1110" i="1"/>
  <c r="AH1074" i="1"/>
  <c r="P1086" i="1"/>
  <c r="V1110" i="1"/>
  <c r="AI1074" i="1"/>
  <c r="X1086" i="1"/>
  <c r="U1098" i="1"/>
  <c r="AI1062" i="1"/>
  <c r="Y1062" i="1"/>
  <c r="R1092" i="1"/>
  <c r="AI1068" i="1"/>
  <c r="X1062" i="1"/>
  <c r="U1104" i="1"/>
  <c r="Q1098" i="1"/>
  <c r="S1074" i="1"/>
  <c r="S1098" i="1"/>
  <c r="X1080" i="1"/>
  <c r="Y1098" i="1"/>
  <c r="AI1098" i="1"/>
  <c r="R1104" i="1"/>
  <c r="Y1086" i="1"/>
  <c r="Y1068" i="1"/>
  <c r="Q1074" i="1"/>
  <c r="U1086" i="1"/>
  <c r="Y1109" i="1"/>
  <c r="Y1107" i="1"/>
  <c r="Y1108" i="1"/>
  <c r="W1068" i="1"/>
  <c r="S1110" i="1"/>
  <c r="S1086" i="1"/>
  <c r="V1074" i="1"/>
  <c r="V1068" i="1"/>
  <c r="W1062" i="1"/>
  <c r="V1104" i="1"/>
  <c r="Q1062" i="1"/>
  <c r="S1062" i="1"/>
  <c r="Y1092" i="1"/>
  <c r="R1068" i="1"/>
  <c r="S1104" i="1"/>
  <c r="W1086" i="1"/>
  <c r="V1086" i="1"/>
  <c r="V1098" i="1"/>
  <c r="U1074" i="1"/>
  <c r="R1062" i="1"/>
  <c r="AI1086" i="1"/>
  <c r="U1107" i="1"/>
  <c r="U1109" i="1"/>
  <c r="U1108" i="1"/>
  <c r="Q1108" i="1"/>
  <c r="Q1109" i="1"/>
  <c r="Q1107" i="1"/>
  <c r="AH1102" i="1"/>
  <c r="AH1103" i="1"/>
  <c r="AH1101" i="1"/>
  <c r="X1068" i="1"/>
  <c r="AH1068" i="1"/>
  <c r="Q1092" i="1"/>
  <c r="S1068" i="1"/>
  <c r="AI1104" i="1"/>
  <c r="T1086" i="1"/>
  <c r="T1068" i="1"/>
  <c r="T1074" i="1"/>
  <c r="W1074" i="1"/>
  <c r="W1110" i="1"/>
  <c r="R1080" i="1"/>
  <c r="Y1080" i="1"/>
  <c r="X1074" i="1"/>
  <c r="T1062" i="1"/>
  <c r="R1098" i="1"/>
  <c r="R1074" i="1"/>
  <c r="AI1080" i="1"/>
  <c r="P1080" i="1"/>
  <c r="P1098" i="1"/>
  <c r="P1068" i="1"/>
  <c r="P1101" i="1"/>
  <c r="P1102" i="1"/>
  <c r="P1103" i="1"/>
  <c r="P1106" i="1"/>
  <c r="P1108" i="1"/>
  <c r="P1092" i="1"/>
  <c r="S1186" i="2" l="1"/>
  <c r="Q1136" i="2"/>
  <c r="P1420" i="2"/>
  <c r="X1134" i="2"/>
  <c r="P1156" i="2"/>
  <c r="P1441" i="2"/>
  <c r="X1137" i="2"/>
  <c r="X1209" i="2" s="1"/>
  <c r="AJ1233" i="2" s="1"/>
  <c r="X1418" i="2"/>
  <c r="U1134" i="2"/>
  <c r="S1162" i="2"/>
  <c r="S1418" i="2"/>
  <c r="S1180" i="2"/>
  <c r="Q1137" i="2"/>
  <c r="AI1394" i="2"/>
  <c r="AT1235" i="2"/>
  <c r="T1136" i="2"/>
  <c r="X1162" i="2"/>
  <c r="AH1197" i="2"/>
  <c r="AT1234" i="2" s="1"/>
  <c r="R1146" i="2"/>
  <c r="S1147" i="2"/>
  <c r="S1219" i="2" s="1"/>
  <c r="R1148" i="2"/>
  <c r="R1221" i="2" s="1"/>
  <c r="AH1148" i="2"/>
  <c r="AH1149" i="2"/>
  <c r="AH1147" i="2"/>
  <c r="AH1219" i="2" s="1"/>
  <c r="R1147" i="2"/>
  <c r="S1148" i="2"/>
  <c r="X1147" i="2"/>
  <c r="U1149" i="2"/>
  <c r="S1149" i="2"/>
  <c r="Q1147" i="2"/>
  <c r="Q1219" i="2" s="1"/>
  <c r="T1149" i="2"/>
  <c r="AI1148" i="2"/>
  <c r="Y1149" i="2"/>
  <c r="W1148" i="2"/>
  <c r="W1221" i="2" s="1"/>
  <c r="T1146" i="2"/>
  <c r="T1219" i="2" s="1"/>
  <c r="Q1149" i="2"/>
  <c r="V1146" i="2"/>
  <c r="U1146" i="2"/>
  <c r="U1219" i="2" s="1"/>
  <c r="W1146" i="2"/>
  <c r="V1149" i="2"/>
  <c r="V1221" i="2" s="1"/>
  <c r="X1146" i="2"/>
  <c r="Y1146" i="2"/>
  <c r="Y1219" i="2" s="1"/>
  <c r="Q1148" i="2"/>
  <c r="Y1148" i="2"/>
  <c r="W1147" i="2"/>
  <c r="U1148" i="2"/>
  <c r="T1148" i="2"/>
  <c r="T1221" i="2" s="1"/>
  <c r="V1147" i="2"/>
  <c r="AI1146" i="2"/>
  <c r="AI1219" i="2" s="1"/>
  <c r="X1148" i="2"/>
  <c r="X1221" i="2" s="1"/>
  <c r="AI1149" i="2"/>
  <c r="X1186" i="2"/>
  <c r="W1203" i="2"/>
  <c r="AH1204" i="2"/>
  <c r="X1135" i="2"/>
  <c r="X1138" i="2" s="1"/>
  <c r="T1137" i="2"/>
  <c r="T1135" i="2"/>
  <c r="T1207" i="2" s="1"/>
  <c r="S1156" i="2"/>
  <c r="T1441" i="2"/>
  <c r="AI1137" i="2"/>
  <c r="V1132" i="2"/>
  <c r="S1192" i="2"/>
  <c r="Q1134" i="2"/>
  <c r="V1180" i="2"/>
  <c r="AI1135" i="2"/>
  <c r="AI1207" i="2" s="1"/>
  <c r="P1203" i="2"/>
  <c r="Q1394" i="2" s="1"/>
  <c r="W1136" i="2"/>
  <c r="AH1134" i="2"/>
  <c r="AH1207" i="2" s="1"/>
  <c r="AH1136" i="2"/>
  <c r="T1156" i="2"/>
  <c r="T1420" i="2"/>
  <c r="AH1137" i="2"/>
  <c r="AI1136" i="2"/>
  <c r="U1197" i="2"/>
  <c r="V1137" i="2"/>
  <c r="Y1137" i="2"/>
  <c r="V1134" i="2"/>
  <c r="V1207" i="2" s="1"/>
  <c r="Y1134" i="2"/>
  <c r="AN1226" i="2"/>
  <c r="V1136" i="2"/>
  <c r="Y1135" i="2"/>
  <c r="S1135" i="2"/>
  <c r="R1135" i="2"/>
  <c r="R1134" i="2"/>
  <c r="P1134" i="2"/>
  <c r="P1207" i="2" s="1"/>
  <c r="R1137" i="2"/>
  <c r="R1209" i="2" s="1"/>
  <c r="U1137" i="2"/>
  <c r="P1136" i="2"/>
  <c r="P1137" i="2"/>
  <c r="S1134" i="2"/>
  <c r="S1207" i="2" s="1"/>
  <c r="AI1195" i="2"/>
  <c r="AI1198" i="2" s="1"/>
  <c r="U1136" i="2"/>
  <c r="S1136" i="2"/>
  <c r="S1209" i="2" s="1"/>
  <c r="T1126" i="2"/>
  <c r="U1126" i="2"/>
  <c r="S1174" i="2"/>
  <c r="AH1132" i="2"/>
  <c r="P1197" i="2"/>
  <c r="Q1393" i="2" s="1"/>
  <c r="W1134" i="2"/>
  <c r="W1207" i="2" s="1"/>
  <c r="AH1126" i="2"/>
  <c r="AJ1230" i="2"/>
  <c r="W1137" i="2"/>
  <c r="AJ1393" i="2"/>
  <c r="R1394" i="2"/>
  <c r="X1393" i="2"/>
  <c r="Y1418" i="2"/>
  <c r="AH1419" i="2"/>
  <c r="Y1393" i="2"/>
  <c r="S1393" i="2"/>
  <c r="U1394" i="2"/>
  <c r="Z1394" i="2"/>
  <c r="Y1441" i="2"/>
  <c r="X1441" i="2"/>
  <c r="U1207" i="2"/>
  <c r="S1420" i="2"/>
  <c r="S1441" i="2"/>
  <c r="X1195" i="2"/>
  <c r="X1198" i="2" s="1"/>
  <c r="Y1156" i="2"/>
  <c r="Y1420" i="2"/>
  <c r="X1156" i="2"/>
  <c r="X1420" i="2"/>
  <c r="Y1186" i="2"/>
  <c r="AH1180" i="2"/>
  <c r="AH1462" i="2"/>
  <c r="AH1186" i="2"/>
  <c r="AH1483" i="2"/>
  <c r="Y1174" i="2"/>
  <c r="Y1461" i="2"/>
  <c r="R1174" i="2"/>
  <c r="R1461" i="2"/>
  <c r="X1192" i="2"/>
  <c r="X1484" i="2"/>
  <c r="AH1192" i="2"/>
  <c r="AH1484" i="2"/>
  <c r="Y1192" i="2"/>
  <c r="Y1484" i="2"/>
  <c r="X1180" i="2"/>
  <c r="X1462" i="2"/>
  <c r="AH1174" i="2"/>
  <c r="AH1461" i="2"/>
  <c r="Y1168" i="2"/>
  <c r="Y1419" i="2"/>
  <c r="AH1162" i="2"/>
  <c r="AH1418" i="2"/>
  <c r="Y1162" i="2"/>
  <c r="R1168" i="2"/>
  <c r="R1419" i="2"/>
  <c r="X1168" i="2"/>
  <c r="X1419" i="2"/>
  <c r="Y1197" i="2"/>
  <c r="AS1234" i="2" s="1"/>
  <c r="R1162" i="2"/>
  <c r="R1418" i="2"/>
  <c r="S1168" i="2"/>
  <c r="S1419" i="2"/>
  <c r="Q1197" i="2"/>
  <c r="V1197" i="2"/>
  <c r="AR1234" i="2" s="1"/>
  <c r="S1203" i="2"/>
  <c r="AH1168" i="2"/>
  <c r="W1132" i="2"/>
  <c r="W1201" i="2"/>
  <c r="U1203" i="2"/>
  <c r="S1126" i="2"/>
  <c r="S1195" i="2"/>
  <c r="T1132" i="2"/>
  <c r="T1201" i="2"/>
  <c r="T1204" i="2" s="1"/>
  <c r="R1203" i="2"/>
  <c r="Q1201" i="2"/>
  <c r="Q1204" i="2" s="1"/>
  <c r="X1174" i="2"/>
  <c r="R1126" i="2"/>
  <c r="R1195" i="2"/>
  <c r="R1198" i="2" s="1"/>
  <c r="Y1132" i="2"/>
  <c r="Y1201" i="2"/>
  <c r="Y1204" i="2" s="1"/>
  <c r="X1203" i="2"/>
  <c r="AI1203" i="2"/>
  <c r="AK1235" i="2" s="1"/>
  <c r="T1197" i="2"/>
  <c r="W1195" i="2"/>
  <c r="W1198" i="2" s="1"/>
  <c r="S1197" i="2"/>
  <c r="V1203" i="2"/>
  <c r="AR1235" i="2" s="1"/>
  <c r="S1132" i="2"/>
  <c r="W1126" i="2"/>
  <c r="V1126" i="2"/>
  <c r="U1132" i="2"/>
  <c r="Y1126" i="2"/>
  <c r="Q1126" i="2"/>
  <c r="AI1126" i="2"/>
  <c r="P1132" i="2"/>
  <c r="P1126" i="2"/>
  <c r="R1132" i="2"/>
  <c r="Q1110" i="1"/>
  <c r="Q1132" i="2"/>
  <c r="X1126" i="2"/>
  <c r="AI1132" i="2"/>
  <c r="X1132" i="2"/>
  <c r="AH1104" i="1"/>
  <c r="U1110" i="1"/>
  <c r="Y1110" i="1"/>
  <c r="P1104" i="1"/>
  <c r="P1110" i="1"/>
  <c r="W1204" i="2" l="1"/>
  <c r="Q1209" i="2"/>
  <c r="Q1138" i="2"/>
  <c r="U1198" i="2"/>
  <c r="AI1393" i="2"/>
  <c r="AH1198" i="2"/>
  <c r="T1209" i="2"/>
  <c r="U1221" i="2"/>
  <c r="U1222" i="2" s="1"/>
  <c r="V1393" i="2"/>
  <c r="S1221" i="2"/>
  <c r="S1222" i="2" s="1"/>
  <c r="X1394" i="2"/>
  <c r="X1219" i="2"/>
  <c r="X1222" i="2" s="1"/>
  <c r="V1219" i="2"/>
  <c r="V1222" i="2" s="1"/>
  <c r="AI1221" i="2"/>
  <c r="AI1222" i="2" s="1"/>
  <c r="R1150" i="2"/>
  <c r="AH1221" i="2"/>
  <c r="AH1222" i="2" s="1"/>
  <c r="R1219" i="2"/>
  <c r="R1222" i="2" s="1"/>
  <c r="T1138" i="2"/>
  <c r="Q1221" i="2"/>
  <c r="Q1222" i="2" s="1"/>
  <c r="W1219" i="2"/>
  <c r="W1222" i="2" s="1"/>
  <c r="T1222" i="2"/>
  <c r="AH1150" i="2"/>
  <c r="Y1221" i="2"/>
  <c r="Y1222" i="2" s="1"/>
  <c r="S1150" i="2"/>
  <c r="AI1150" i="2"/>
  <c r="V1150" i="2"/>
  <c r="X1150" i="2"/>
  <c r="Q1150" i="2"/>
  <c r="Y1150" i="2"/>
  <c r="U1150" i="2"/>
  <c r="W1150" i="2"/>
  <c r="T1150" i="2"/>
  <c r="AH1209" i="2"/>
  <c r="P1204" i="2"/>
  <c r="R1138" i="2"/>
  <c r="AI1138" i="2"/>
  <c r="S1138" i="2"/>
  <c r="AI1209" i="2"/>
  <c r="AK1233" i="2" s="1"/>
  <c r="Q1207" i="2"/>
  <c r="W1209" i="2"/>
  <c r="W1210" i="2" s="1"/>
  <c r="X1207" i="2"/>
  <c r="X1210" i="2" s="1"/>
  <c r="V1209" i="2"/>
  <c r="P1138" i="2"/>
  <c r="R1207" i="2"/>
  <c r="R1210" i="2" s="1"/>
  <c r="Y1207" i="2"/>
  <c r="Y1138" i="2"/>
  <c r="AH1138" i="2"/>
  <c r="W1138" i="2"/>
  <c r="Y1209" i="2"/>
  <c r="AS1233" i="2" s="1"/>
  <c r="U1138" i="2"/>
  <c r="V1138" i="2"/>
  <c r="P1209" i="2"/>
  <c r="U1204" i="2"/>
  <c r="U1209" i="2"/>
  <c r="P1198" i="2"/>
  <c r="AJ1235" i="2"/>
  <c r="S1210" i="2"/>
  <c r="T1393" i="2"/>
  <c r="S1394" i="2"/>
  <c r="W1393" i="2"/>
  <c r="Z1393" i="2"/>
  <c r="W1394" i="2"/>
  <c r="AJ1394" i="2"/>
  <c r="V1394" i="2"/>
  <c r="T1394" i="2"/>
  <c r="R1393" i="2"/>
  <c r="R1204" i="2"/>
  <c r="V1198" i="2"/>
  <c r="Y1198" i="2"/>
  <c r="Q1198" i="2"/>
  <c r="X1204" i="2"/>
  <c r="Y1394" i="2"/>
  <c r="S1204" i="2"/>
  <c r="T1198" i="2"/>
  <c r="U1393" i="2"/>
  <c r="AI1204" i="2"/>
  <c r="V1204" i="2"/>
  <c r="S1198" i="2"/>
  <c r="Q1210" i="2" l="1"/>
  <c r="T1210" i="2"/>
  <c r="V1210" i="2"/>
  <c r="AR1233" i="2"/>
  <c r="AH1210" i="2"/>
  <c r="AT1233" i="2"/>
  <c r="AI1210" i="2"/>
  <c r="P1210" i="2"/>
  <c r="Y1210" i="2"/>
  <c r="U1210" i="2"/>
  <c r="P1072" i="2"/>
  <c r="P1147" i="2" l="1"/>
  <c r="P1148" i="2"/>
  <c r="P1146" i="2"/>
  <c r="P1149" i="2"/>
  <c r="P1219" i="2" l="1"/>
  <c r="P1221" i="2"/>
  <c r="P1150" i="2"/>
  <c r="P1222" i="2" l="1"/>
</calcChain>
</file>

<file path=xl/sharedStrings.xml><?xml version="1.0" encoding="utf-8"?>
<sst xmlns="http://schemas.openxmlformats.org/spreadsheetml/2006/main" count="10922" uniqueCount="1459">
  <si>
    <t>לדעתי חסר תרגולים כגון מאס-טראומה. תאונות דרכים. פגיעות יבשות. נפילות. דקירות. טרואמה כירורגית בגדול. לא רק התרגולים להתקפי לב ופרפור פרוזדורים חשובים. טראומות קורות כל יום מסביבינו</t>
  </si>
  <si>
    <t>תרגולי החייאה, תרגולים עם השחקנים על תרחישים</t>
  </si>
  <si>
    <t>העברת חולים, הכנסת קטטר</t>
  </si>
  <si>
    <t>תרגולי החייאה</t>
  </si>
  <si>
    <t>סדנה טובה ומושקעת. יש להמשיך לבצעה . לדעתי עיקר הדגש צריך להיות על מצבי החירום כי זה תחום שפחות מתרגלים בבית הספר לרפואה. זה כמעט המקום היחיד בו זה מתורגל.</t>
  </si>
  <si>
    <t>כאמור, חסרו תרגולים בכל התחומים, תמיד אפשר יותר.</t>
  </si>
  <si>
    <t>מבחינה לימוד על התפסים שצריך למלא במקרה של מוות או אירועים חריגים </t>
  </si>
  <si>
    <t>מאד נהנתי. סדנה מוצלחת ביותר.</t>
  </si>
  <si>
    <t>תרגלולים של מצבי חרום מסכני חיים עם הבובות</t>
  </si>
  <si>
    <t>מעניית מלמדת וחיונית</t>
  </si>
  <si>
    <t>איך להתנהג טוב מול החולים</t>
  </si>
  <si>
    <t>היה מקום שכל אחד יתרגל החייאה מסודרת ובמידת האפשר יותר מפעם אחת לשם הפקת לקחים ויישומם</t>
  </si>
  <si>
    <t>תרגילי התקשורת עם חולים, תרגילי תרגול טיפול רפואי (החייאות)</t>
  </si>
  <si>
    <t>כתבתי קודם</t>
  </si>
  <si>
    <t>היו מספר מקרים בהם נדרשתי לנהל החייאה (לפחות בתחילתה), מרגישה שהסדנה תרמה לביטחון העצמי.</t>
  </si>
  <si>
    <t xml:space="preserve">הסדנה מאוד חיונית לכל אחד במקצוע הרפואי.התרגולים במקומות שונים כגון מעלית,מחלקה קרובים למצבי האמת ולכן תרגול בהתמודדות איתם מאוד חיונית.
</t>
  </si>
  <si>
    <t>התרגול שהכי עזר ותרם לי בתור סטאז'רית- העברת חולים. יוצא לעשות את זה המון במהלך הסטאז, ולא היה לי מושג לפני הסדנא מה חשוב</t>
  </si>
  <si>
    <t>החייאה, תקשורת</t>
  </si>
  <si>
    <t>סדנא טובה וחיונית</t>
  </si>
  <si>
    <t>החייאות...</t>
  </si>
  <si>
    <t>?</t>
  </si>
  <si>
    <t>התרגול לספר לחולה בשורה קשה נתן הרבה חומר למחשבה שמלווה עד היום</t>
  </si>
  <si>
    <t>צה"ל</t>
  </si>
  <si>
    <t>חיובי</t>
  </si>
  <si>
    <t>טיפול בבצקת ראות ושימוש בCPAP היה אחד הדברים שהכי נדרשתי אליהם באופן דחוף.</t>
  </si>
  <si>
    <t>הסדנה צריכה להיות ארוכה יותר. וצריך עוד סדנה של אמצע סטאז ולפני כל שנה חדשה לרענון.</t>
  </si>
  <si>
    <t>יותר דגש על טרנספורטים</t>
  </si>
  <si>
    <t>כל הכבוד</t>
  </si>
  <si>
    <t>אין</t>
  </si>
  <si>
    <t>All of them. I knew most of the information in books but in this course it was different because we did them practically and worked under a little bit of stress.</t>
  </si>
  <si>
    <t>לא חושב</t>
  </si>
  <si>
    <t>סימולציות עם השחקנים
סימוליציות מצולמות של ליוויים</t>
  </si>
  <si>
    <t>באופן כללי הסדנה הועברה באופן מצוין, מקצועי וממוקד מטרה. אני חושב שחשוב מאוד שסטאג'רים  יעברו אותה .</t>
  </si>
  <si>
    <t>- התמודדות עם מקרי קיצון בתקשורת רופא-חולה
- מקרים של החייאה (ACLS).</t>
  </si>
  <si>
    <t>ACLS, ליווי חולה</t>
  </si>
  <si>
    <t>בחצי השני של הסטאז'</t>
  </si>
  <si>
    <t>לדעתי סידנה צריכה ליהיות יותר זמן חמישה ימים לא מספיק.</t>
  </si>
  <si>
    <t>בדיקת הציוד טרם יציאה לליווי, גישה לאיך להתמודד במידה ובמהלך הליווי יש שינוי/התדרדרות במצב החולה</t>
  </si>
  <si>
    <t xml:space="preserve">תרגולי החייאה למינהם. </t>
  </si>
  <si>
    <t>התרגולים של מצבי חירום שונים בהם יש צורך להפעיל את הצוות שעובד אתך בצורה מסודרת.</t>
  </si>
  <si>
    <t xml:space="preserve">היה חשוב ומחכים מאוד. </t>
  </si>
  <si>
    <t>הסדנה מאולה. התרשמתי מעוד.</t>
  </si>
  <si>
    <t xml:space="preserve">לא לשכוח תיק החייאה בליווי. 
</t>
  </si>
  <si>
    <t>רדיאולוג</t>
  </si>
  <si>
    <t>סדנה טובה, לא רואה דברים הדורשים שיפור</t>
  </si>
  <si>
    <t>פנימית או מקצוע על של פנימית</t>
  </si>
  <si>
    <t>לא זוכרת</t>
  </si>
  <si>
    <t>לא משהו ספציפי עליו אוכל להצביע</t>
  </si>
  <si>
    <t>תירגולי מצבי חירום במחלקה - דברים שניתקל בהם ,החייאות, שינוי אלקטרוליטים וכו'.
וכמובן סדנת התקשורת שהייתה פשוט מראה מצויינת!</t>
  </si>
  <si>
    <t>resusitation practice</t>
  </si>
  <si>
    <t xml:space="preserve">בעיקר ACLS ומיומנות העברת חולה. </t>
  </si>
  <si>
    <t>מגדר</t>
  </si>
  <si>
    <t>תרגולי acls</t>
  </si>
  <si>
    <t>לא עולה לי בראש</t>
  </si>
  <si>
    <t>מאוד טובה, הלוואי והייתה ארוכה יותר עם יותר דגש על ACLS ומתן תרופות במקרה חירום. הסברה על התמודדות במקרה של הגעה ראשונה לזירת תאונת תחבורה( רכב, אופנוע..וכו)..שילוב ידע פאראמידיקי בקורס המסר.</t>
  </si>
  <si>
    <t>סדנא מצויינת, עיקר התרומה הייתה מתרגולי המקרים ופרוטוקולים של ACLS אשר אינם מתורגלים מספיק במהלך הלימודים ולהם אתה נדרש במהלך הסטא'ז</t>
  </si>
  <si>
    <t xml:space="preserve">כל יום עובר עלינו לומדים דבר חדש אין מהשהו מיוחד.
</t>
  </si>
  <si>
    <t>תרגולי BLs ו תרגולי ACLS</t>
  </si>
  <si>
    <t xml:space="preserve">התרגולים הקליניים עם הבובות, הן כ"ראש צוות" והן כמשתפפת פעילה בצוות. </t>
  </si>
  <si>
    <t xml:space="preserve">חשובה מאד! </t>
  </si>
  <si>
    <t xml:space="preserve">סדנה מצוינת - מכינה היטב לסטאז' מבחינת הידע המעשי, שלוקה בחסר בזמן הכשרתינו במהלך הלימודים. </t>
  </si>
  <si>
    <t>לא בסטאז' דוקא, אלא כמתמחה - איזו הכנה לתחושת הלחץ, לאלימות מילולית (עוד לא נתקלתי בפיסית) על ידי משפחות, ואולי כלים להתמודדות עמם</t>
  </si>
  <si>
    <t>סמולציות של תרחישים</t>
  </si>
  <si>
    <t>במיוחד החיאות, והתנהגות רופא במקרים מיוחדים</t>
  </si>
  <si>
    <t xml:space="preserve">החיאות וליוויים. </t>
  </si>
  <si>
    <t>תרגולי רפואה דחופה, סימולציות תקשורת</t>
  </si>
  <si>
    <t>לסדנה פוטנציאל רב שאינו ממומש</t>
  </si>
  <si>
    <t xml:space="preserve">הליוויים. </t>
  </si>
  <si>
    <t>בהחלט</t>
  </si>
  <si>
    <t>סדנה מאוד חשובה, ותורמת. חיסרון היחידי שבוע זה בהחלט לא מספיק</t>
  </si>
  <si>
    <t xml:space="preserve">כולם תרמו לי !! </t>
  </si>
  <si>
    <t>כולם היו טובים ותרמו לי.</t>
  </si>
  <si>
    <t>סורוקה</t>
  </si>
  <si>
    <t xml:space="preserve">סדנה מצויינת. 
בנויה היטב. ניכר שהושקעה חשיפבה רבה בתכנונה ובהעברתה.
ההקפדה על זמנים מכבדת את הלומדים ואת המלמדים.
</t>
  </si>
  <si>
    <t>סדנא טובה, בעיקר החלק הקליני של התנסות במצבי חירום שמדמים מצב אמת</t>
  </si>
  <si>
    <t>תרגול החיאה ומצבי חירום.</t>
  </si>
  <si>
    <t>הכנסת סונדה ותפירה</t>
  </si>
  <si>
    <t>great</t>
  </si>
  <si>
    <t>וולפסון</t>
  </si>
  <si>
    <t>מסירת בשורות קשות למטופלים</t>
  </si>
  <si>
    <t>חבל שהסדנה לא מתבצעת ביותר זמן כי היא מאוד מלמדת</t>
  </si>
  <si>
    <t>סדנה מעולה, לא הייתי מוותרת עליה. הבעיה היא שאני מרגישה שאחרי זמן יחסית קצר דברים נשכחים ותחושת הביטחון יורדת, הייתי ממליצה אפילו לעשות סדנא כזו אחת לשנה בעיקר לרופאים צעירים בתחילת דרכם</t>
  </si>
  <si>
    <t>סדנה מצויינת. ממליצה מאוד לבצע את הסדנה כמה שיותר סמוך לסטאז' , ואף בחודש הראשון של הסטאז'. ידוע לי כי חלק מהאנשים עוברים את הסדנה מספר חודשים טרם תחילת הסטאז' ובעיניי קיים פספוס במצב זה.</t>
  </si>
  <si>
    <t>פסיכיאטריה</t>
  </si>
  <si>
    <t>אתחיל סטאז' בבי"ח במרץ 2011</t>
  </si>
  <si>
    <t>היה בסדר אבל קצר</t>
  </si>
  <si>
    <t>תרגולי החייה</t>
  </si>
  <si>
    <t>מעולה, הכרחית, גורמת לך להבין שלא עשית הרבה במשך 6 שנים של לימודים וכמה חבל שהלימודים בפקולטה לא נראו כמו השבוע הזה במסר !</t>
  </si>
  <si>
    <t>יותר טוב מכלום !</t>
  </si>
  <si>
    <t>תירגולי מצב חירום. תמיד כדאי לתרגל עוד.</t>
  </si>
  <si>
    <t>על מכונות הנשמה
הכנסת צנתרים מרכזיים
תרופות להפרעות קצב שאינן במהלך החייאה</t>
  </si>
  <si>
    <t>הסדנא בהחלט טובה ומלמדת, אך כמובן שאין תחליף לסטאז' ולהתמחות.</t>
  </si>
  <si>
    <t>הרעיון מצויין. מצבי החירום מצויינים. סדנת זיהומים מצויינת. סדנאות התקשורת טובות. ישר כוח.</t>
  </si>
  <si>
    <t xml:space="preserve">באופן כללי סדנה מעולה. חובה לכל סטאז'ר מתחיל.
</t>
  </si>
  <si>
    <t xml:space="preserve">החייאה, אינטובציה ושחקנים
אבי - מדריך מעולה!!! </t>
  </si>
  <si>
    <t>תרגולי מצבי חירום- פרוטוקולים
סדנת תקשורת
חישוב רוקחי ותרגול החישוב בזמן אמת</t>
  </si>
  <si>
    <t>תרגולים מעשיים של החייאות, וניהול מצבים דחופים בחולים</t>
  </si>
  <si>
    <t>סדנה שמנוהלת היטב, היתי שמחה לחזור אחרי הסטז עם הכניסה להתמחות, עם תכנים מתאימים.</t>
  </si>
  <si>
    <t xml:space="preserve">תרחיש בשורה מרה </t>
  </si>
  <si>
    <t>סדנה מוצלחת. ניכר כי הושקעו מחשבה ומשאבים להפוך אותה ליעילה,מלמדת ומהנה.</t>
  </si>
  <si>
    <t xml:space="preserve">כנ"ל, הפקתי תועלת רבה מתרגולי 'העברת ילד'. </t>
  </si>
  <si>
    <t>שבוע חשוב ביותר. חבל שאנו חווים אותו בשלב כל כך מאוחר בלימודי הרפואה. ממליצה על קבוצות קטנות יותר כך שכל סטאגר יכול לתרגל יותר</t>
  </si>
  <si>
    <t>תירגולים בנושא מינוני תרופות- הרצאות תיאורטיות. תירגולים בתחום ליווי חולה.</t>
  </si>
  <si>
    <t>תרחישי מגה-קוד המצולמים ומתוחקרים, סדנת תקשורת מצויינת</t>
  </si>
  <si>
    <t xml:space="preserve">מיומנות תקשורת עם החולים. (עם השחקנים).
</t>
  </si>
  <si>
    <t>הסדנה בסה"כ טובה, תרגילי המשחק לא לחלוטין מאוזנים ולא בהכרח מתאימים לכולם.</t>
  </si>
  <si>
    <t>באיזו מידה תרמה לך הסדנה למיומנויות הטיפול במצבי חרום</t>
  </si>
  <si>
    <t>מצבי חרום רפואיים</t>
  </si>
  <si>
    <t>הייתי מאד-מאד מרוצה מהסדנה כי למדתי שם הרבה: תקשורת עם מטופלים וגם עם צוות רפואי, התנהגות במצבי חרום, חוץ מזה למדתי המון דברים 'קטנים' אך חשובים - תפירה, עבודה עם קטטרים מרכזיים, הקפדה במינונים של התרופות....</t>
  </si>
  <si>
    <t>הייתי ממליצ/ה שכל סטאז'ר יעבור סדנה זו, כסדנת חובה, לפני תחילת הסטאז'</t>
  </si>
  <si>
    <t xml:space="preserve">עשיתי סטאז' ב: </t>
  </si>
  <si>
    <t>טיפול בחולה מדרדר, תירגולי  ACLS</t>
  </si>
  <si>
    <t>הסברים יותר מעמיקים בנושא החייאה ומתן תרופות החייאה</t>
  </si>
  <si>
    <t xml:space="preserve">זאת היא סדנה ממש מציינת, חיונית גם לא רק לעשות לפני הסטאז אלא וגם תוך עבודה לאחר כמה שנים לצורך ריענון  </t>
  </si>
  <si>
    <t xml:space="preserve">אופן ההתנהלות  ועמידה במצבי לחץ מול החולה או הצוות העובד היה מאוד יעיל ותורם בזמן תחילת הסטאג </t>
  </si>
  <si>
    <t>מומלץ להוסיף תירגולים נוספים על מנת שניתן יהיה לתרגל כהלכה את כל משתתפי הסדנה.</t>
  </si>
  <si>
    <t>ישראל</t>
  </si>
  <si>
    <t>acls  scenarios</t>
  </si>
  <si>
    <t>גליל מערבי</t>
  </si>
  <si>
    <t xml:space="preserve">סדנא מעולה הן בחינת התכנים והמקצועיות והן מבחינת הארגון.
ללא ספק סדנא חשובה ביותר. 
ייתכן וכדאי לשלוח שאלון דומה גם בשלב מוקדם יותר של הסטאז כאשר הרושם מהסהא הינו "טרי יותר".
</t>
  </si>
  <si>
    <t>רישום הוראות רפואיות ושימוש בדוגמאות אמיתיות למתן טיפול אמיתי עם מינונים אמיתיים.</t>
  </si>
  <si>
    <t>תרגולי החייאה, סדנת מכונת הנשמה, סימולציות יחסי רופא-חולה.</t>
  </si>
  <si>
    <t>עברתי סדנה בשנת:</t>
  </si>
  <si>
    <t>לדעתי תורמת בעיקר מבחינת הבטחון האישי והתרגול המעשי של מצבי החרום</t>
  </si>
  <si>
    <t>הסדנה חוויתית, מהנה ומועילה לידע הכללי ומוסיפה קצת לתחושת הבטחון, אולם תכניה לא דומים או מזכירים כלל את עבודתי כסטאז'רית.</t>
  </si>
  <si>
    <t>resusitation skills</t>
  </si>
  <si>
    <t>חברת תרופות</t>
  </si>
  <si>
    <t>תרגול מצבי חרום</t>
  </si>
  <si>
    <t>הסדנה - זאת היתה ההיכרות הראשונה של רפואה ישראלית. לצערי הרב עשיתי אותה עוד כאשר לא היתי טובה בעברית. עכשיו כאשר התחזקתי בשפה - היתי רוצה לחזור על סדנה שוה, למרות שאני כבר מסיימת את הסטאז'</t>
  </si>
  <si>
    <t xml:space="preserve">סדנא מעולה. לדעתי הכרחית לכל סטאז'ר </t>
  </si>
  <si>
    <t>העמק</t>
  </si>
  <si>
    <t>סדנה מעולה. תרגילים מצויינים. חובה חובה חובה!</t>
  </si>
  <si>
    <t>החייאות</t>
  </si>
  <si>
    <t>הלל יפה</t>
  </si>
  <si>
    <t>עתודאית, רופאה צבאית</t>
  </si>
  <si>
    <t>מומחה</t>
  </si>
  <si>
    <t>תרגול מצבי חירום וacls</t>
  </si>
  <si>
    <t>מצויינת</t>
  </si>
  <si>
    <t>כל תרגילי ה acls</t>
  </si>
  <si>
    <t>סדנה מענינת נותנת את המיומנת להתעשק עם רפואה דחופה</t>
  </si>
  <si>
    <t>ATLS</t>
  </si>
  <si>
    <t>תרגולי ACLS.</t>
  </si>
  <si>
    <t>מתן הנחיות מדויקות מול צוות סיעודי מסייע בזמן החייאה;
בישור בשורה קשה והתמודדות מול המשפחות</t>
  </si>
  <si>
    <t>אני חושבת שלא די בסדנא, שהייתה טובה, אלא גם ברכישת אותן המיומנויות הקליניות במהלך לימודי הרפואה עצמם, דבר שבהחלט לקה בחסר בתכנית הלימודים בטכניון.</t>
  </si>
  <si>
    <t>כן</t>
  </si>
  <si>
    <t>תרגול עם שחקן - בשורה מרה. במציאות היה לי קשה מאוד לבשר בשורה מרה, אבל הרגשתי שזה לא הפעם הראשונה ויש לי כאילו נסיון ואני חושבת שעשיתי זאת בצורה ענינית ואמפטית כמו שרציתי.</t>
  </si>
  <si>
    <t>קשה לי לבחור מפני שכל התרגולים היו חשובים ותרמו לי המון!</t>
  </si>
  <si>
    <t xml:space="preserve">חיונית מאד לרענון תרחישים ופרוטוקולים </t>
  </si>
  <si>
    <t>מאוד תורמת</t>
  </si>
  <si>
    <t>לא</t>
  </si>
  <si>
    <t>מתנדב כרופא בהאיטי</t>
  </si>
  <si>
    <t>טיפול במצבי יומיום שאינם מצריכים  התערבות קריטית  כגון- החמרות אסטמה ו -COPD , האטה של פרפור פרוזדורים.  יש להדגיש טיםול בהפרעות אלקטרוליטריות.</t>
  </si>
  <si>
    <t>תרגולי ההחיאה.</t>
  </si>
  <si>
    <t xml:space="preserve">מאוד מאורגנת ומובנית. אווירה מאוד נעימה, המדריכים זמינים להבהרות. </t>
  </si>
  <si>
    <t>עור</t>
  </si>
  <si>
    <t>באופן כללי הסדנה מלמדת ניהול סיכונים ברמה בסיסית ומהווה נקודת פתיחה ללמידת דברים נוספים בסטאז' ובהתמחות</t>
  </si>
  <si>
    <t>לפני העברת חולה ממיון למחלקה לשאול לגבי מצבו הנוכחו..סיבות..רקע...לוודא שערכת החיאה שלמה איתי..למרות שלא מקפדים על זה בב"ח כי מסתמכים על "החולה יציב !"</t>
  </si>
  <si>
    <t>סדנה מצויינת, אורגנה בצורה מעולה, ענייינית, קשובה לצרכי המתלמדים, ויעילה.</t>
  </si>
  <si>
    <t xml:space="preserve">לנהל החייאה בצורה מקצועית ונכונה. </t>
  </si>
  <si>
    <t>1.נושא ליווי החולים
2.נושא קבלת החלטות תחת לחץ
3.יחס מטפל-מטופל</t>
  </si>
  <si>
    <t>ACLS
ליווי חולים</t>
  </si>
  <si>
    <t>החיבור מכונת הנשמה. ממש חשוב, וממש יעיל.</t>
  </si>
  <si>
    <t>בעיקר יותר תרגולים ביותר מצבים, יותר זמן לניצול האמצעים שנמצאים במסר</t>
  </si>
  <si>
    <t xml:space="preserve">סדנה מעולה. הייתי מציעה להקפיד יותר על הפרדה בין בוגרי ארץ ובוגרי חו"ל בסדנה כי הצרכים של שתי הקבוצות שונים מאוד. </t>
  </si>
  <si>
    <t>מרפאה צבאית</t>
  </si>
  <si>
    <t>תרגולי העברות מטופלים</t>
  </si>
  <si>
    <t>למדנו דברים שהיינו כן זקוקים להם,למשל אך לטפל ולהתנהג בזמן שיש לי החייאה.
ולי אישית זה תרם הרבה ונתכלתי עם דברים שהייתי צריך לעשות החייאה לחלוה בזמן תורנות וכמובן הייתה התורנות הראשונה שלי ואני בטוח בלי הסדנה לא הייתי מספיק טוב מסתדר עם המקרה.</t>
  </si>
  <si>
    <t>סדנה טובה מאוד אבל קצרה מדי</t>
  </si>
  <si>
    <t>ניהול החיאה</t>
  </si>
  <si>
    <t>תרגולים על מינונים</t>
  </si>
  <si>
    <t>החייאה תרופתית ארוכה שביצעתי במהלך ליווי לאנגיו עם חולה מדמם מעורק עקב הכנסת peg</t>
  </si>
  <si>
    <t>הסדנה מושקעת ותורמת הרבה לחיזוק הידע והרגשת ביטחון עצמי בגישה וטיפול בחולים במיוחד ACLS</t>
  </si>
  <si>
    <t>להקשיב למה שמישהו מולך אומר לך, לקבל טעויות שעשית בהבנה והכרה ולא להתחמק מזה</t>
  </si>
  <si>
    <t>ACLS/BLS</t>
  </si>
  <si>
    <t>הסדנה היתה תורמת במידה רבה אך מקווים שיקצו לסדנה יותר זמן מאשר 5 ימים ,במיוחד לראיון עם חולים וקורסי ACLS</t>
  </si>
  <si>
    <t>אקג</t>
  </si>
  <si>
    <t>כולם, בלי יוצא  מן הכלל</t>
  </si>
  <si>
    <t>מצבי חירום
החייאה</t>
  </si>
  <si>
    <t>להתמודד עם אחיות, להתנהג בעת החייה.</t>
  </si>
  <si>
    <t>רופא כללי בצבא</t>
  </si>
  <si>
    <t xml:space="preserve">פרוטוקול החייאה, בישור בשורה רעה. </t>
  </si>
  <si>
    <t>ממש ממש חיוני
התחושה אחרי המבחנים שהכל מאחורינו
הסדנא מנחיתה אותי למציאות בה אני מבין שלמדתי המון ספר
אך מעט מאוד פרקטי</t>
  </si>
  <si>
    <t>ACLS, מניעת זיהומים</t>
  </si>
  <si>
    <t>החייאות, טיפול בילדים</t>
  </si>
  <si>
    <t>היה חסר ביצע סבב תרגול נוסף במהלך הסטאז'</t>
  </si>
  <si>
    <t>אא"ג</t>
  </si>
  <si>
    <t>חוויה נהדרת וחשובה</t>
  </si>
  <si>
    <t>כל תרגולי ה-ACLS</t>
  </si>
  <si>
    <t>לדעתי הסדנה היא חובה להיבצע לפני התחלת הסטאג.
מאוד חיונית לכל רופא מתחיל</t>
  </si>
  <si>
    <t>תרגולי החייאות</t>
  </si>
  <si>
    <t>סימולציות מצבי החירום. ביום השני שלי לסטאז' הייתה החייאה במחלקה פנימית ואני הייתי הרופאה השנייה שהגיעה לשם. המידע שרכשתי בסדנה היה שימושי</t>
  </si>
  <si>
    <t xml:space="preserve">לדעתי בחלק שעוסק בחישוב רוקחי אולי צריך להוסיף תרגול שכולם באמת מבצעים באופן מעשי את מיהול התרופות, הכנתן וכו'.. עם ציוד אמיתי - כי בינתיים זה משולב בתרגולי ה-ACLS וכך - יכול להיות מצב שרק חלק תרגלו את זה </t>
  </si>
  <si>
    <t>החייאה</t>
  </si>
  <si>
    <t xml:space="preserve">התרגול עם השחקנים היה התרגול המצטיין בסדנא כולה בכל הנוגע להתמודדות עם מצבי הקיצון. </t>
  </si>
  <si>
    <t xml:space="preserve">תרגילים של ACLS </t>
  </si>
  <si>
    <t>ACLS, דיווח על טעויות, תקשורת עם חולים</t>
  </si>
  <si>
    <t>פסיכיאטרית ילדים ונוער</t>
  </si>
  <si>
    <t>החייאה.
אינטובציה.
ליוויי חולה.</t>
  </si>
  <si>
    <t>רמבם</t>
  </si>
  <si>
    <t>סדנה מעולה, חשיפה יוצאת מגדר הרגיל.</t>
  </si>
  <si>
    <t>כל מה שלמדתי בליווי חולה, שאר התרחישים טרם התרחשו</t>
  </si>
  <si>
    <t>הרגעת מטופל עצבני</t>
  </si>
  <si>
    <t>ליווי חולה, חישוב מינוני תרופות, תרגולי החייאה, תרגול מקרה של אישה מוכה, תרגול סנטרל ליין.</t>
  </si>
  <si>
    <t xml:space="preserve">החייאה- אריתמיות לסוגיהם. </t>
  </si>
  <si>
    <t>נדרשתי לבצע העברה של חולה מורכבת שנזקקה להחייאה באמצע ההעברה- בזכות הסדנה התעקשתי על העברה במיטה עם אמצעי עזר להחייאה, ובסופו של דבר נזקקתי להם</t>
  </si>
  <si>
    <t>ליווי חולים.</t>
  </si>
  <si>
    <t xml:space="preserve">אני לא זוכרת את כל תכניה. היו נחוצים לי במיוחד תרגולי ההחייאות, ואהבתי במיוחד את סדנת התקשורת. </t>
  </si>
  <si>
    <t>להתמודד עם אחיות</t>
  </si>
  <si>
    <t>קופת חולים</t>
  </si>
  <si>
    <t xml:space="preserve">רופא עור </t>
  </si>
  <si>
    <t xml:space="preserve">לאור הזמן הרב שעבר מאז, קשה להביע דעה אמינה בנושא. ייתכן והייתה עונה על השאלות אחרת כ 3 חודשים מתחילת הסטאג'.אני חושבת שמועד הסדנה מסיום הבחינות הינו פקטור שיש לקחת בחשבון. 
אך בסך הכל החוויה היא חיונית, </t>
  </si>
  <si>
    <t>עוד לא התחלתי לעבוד כרופאה</t>
  </si>
  <si>
    <t>אולי מעט יותר מצבי תרגול מול שחקנים וביקורת עמיתים</t>
  </si>
  <si>
    <t>מבורכת ומצוינת</t>
  </si>
  <si>
    <t>Acls</t>
  </si>
  <si>
    <t>הסימולציות היו הרכיב החשוב והמשמעותי ביותר בהנה לסטאז'.</t>
  </si>
  <si>
    <t>באיזו מידה תרמה לך הסדנה לשליטה במיומנויות הקליניות החיוניות להן נדרשת בסטאז'</t>
  </si>
  <si>
    <t>לי אישית הסדנה מאוד עזרה. תודה רבה.</t>
  </si>
  <si>
    <t>מוצלחת ומושקעת.</t>
  </si>
  <si>
    <t>בטחון עצמי...מורליות</t>
  </si>
  <si>
    <t>תרגיליACLS</t>
  </si>
  <si>
    <t xml:space="preserve">עדיין איני רופא. </t>
  </si>
  <si>
    <t>התרגולים של מצבי החירום, ניהול החייאות</t>
  </si>
  <si>
    <t>good</t>
  </si>
  <si>
    <t xml:space="preserve">מצוינת, מדריכים מעולים, נחמד להיות יחד עם סטאז'רים ממקומות אחרים. חשוב מאוד, רצוי לחזור כל שנה. </t>
  </si>
  <si>
    <t xml:space="preserve">הסדנה הייתה מעולה והוסיפה המון במיוחד ריכזה את כל מצבי החרום שניתן להיתקל בהם וסיכם אותם בצורה מעולה. עד היום אני מסתובבת עם התרשימים בתיק </t>
  </si>
  <si>
    <t xml:space="preserve">אני לא בטוח, עדיין לא התחלתי סטאז'. </t>
  </si>
  <si>
    <t>מבחינת התנהגות והיחס שלי כרופא עם הצבת במיוחד צבת סיעוד, ומבחינת מקצועיות טיפול וסידר עדיפיות בזן מקרה חירום.</t>
  </si>
  <si>
    <t>אפשר להכניס לסדנה תכנים של רפואת שגרה ותרופות שכיחות. למשל טיפול סטנדרטי בפנאומוניה, בפמאוצוניה עם חום נויטרופני, טיפול באיס"ק לב וכו'. אני נזרקתי לפנימית שנתנה לי יד חופשית לטפל בחולים כשהידע שלי אינו מספק...</t>
  </si>
  <si>
    <t xml:space="preserve">לדעתי ההדרכה במקרים הקלינים הייתה לא טובה. לא היתה הקפדה על פרוטוקולים לא היה מעבר על הפרוטוקולים ותיקונים מפי המדריכים. החלק היחיד שהיה טוב היה הסדנת תקשורת בסוף השבוע אבל לא ניתן מספיק זמן לעיבוד הנושא. בכל אופן אני לא מרגישה
שהסדנא תרמה לי. </t>
  </si>
  <si>
    <t>התרנהגות רופא כלפי חולה, משפחה, אחות......</t>
  </si>
  <si>
    <t>השתתפתי בהחייאה במחלקה. לא ניהלתי את הצוות, אבל יכלתי להיות חלק ממנו. בנוסף, אני מרגישה שסף החרדה לקראת האפשרות שאנהל צוות החייאה קטן במקצת.</t>
  </si>
  <si>
    <t xml:space="preserve">באיזו מידה תרמה הסדנה לרכישת מיומנויות מעל ומעבר למיומנויות אותן רכשת במהלך הלימודים בבית הספר לרפואה </t>
  </si>
  <si>
    <t>אני מתמחה / מומחה ב:</t>
  </si>
  <si>
    <t>תקשורת עם צוות רפואי</t>
  </si>
  <si>
    <t>ליווי חולה מהמחלקה לבדיקות</t>
  </si>
  <si>
    <t>מיומנויות תקשורת ו-ACLS</t>
  </si>
  <si>
    <t>הסדנה תורמת בעיקר לתחושת הבטחון העצמי בניהול מצבים דחופים ואפשרות להתנסות "על רטוב" מבחינה טכנית עם מכשור רפואי אמיתי ומסייע במעבר מן התאוריה למעשי</t>
  </si>
  <si>
    <t>בחצי שני של התמחות</t>
  </si>
  <si>
    <t>סדנה מצויינת, השקעה של המנחים ניכרת, אירגון וניהול שותף מרשימים</t>
  </si>
  <si>
    <t>לדעתי יש מקום לעבוד יותר על תרחישי ליווי. ולהסביר מתי ראוי לומר "לא" בליווי חולה.</t>
  </si>
  <si>
    <t>עוד לא התחלתי את המשך כבודתי כרופאה... רק לפני שבוע סיימתי את מסר ואת הסטאז אתחיל רק בעוד כחודש...</t>
  </si>
  <si>
    <t>תרגולי רופאת החירום</t>
  </si>
  <si>
    <t>כבר כתבתי שהיתי רןצה לחזור על סדנה שוב, במיוחד על שיעורים על מיכשו הנשמה</t>
  </si>
  <si>
    <t>תרגול החייאות ופרוטוקולים של ACLS</t>
  </si>
  <si>
    <t>חשוב מאד שהשיעור על חישוב רוקחי יתן לנו בסוף גם כמה כלים להתמודד עם היום יום. כלומר לא רק לעשות את כל החישובים המורחבים, אלא טריקים לחישוב מהיר ונכון.</t>
  </si>
  <si>
    <t>נקבה</t>
  </si>
  <si>
    <t>עוד חודש מתחילה התמחות בגניקולוגיה</t>
  </si>
  <si>
    <t xml:space="preserve">טוב מאוד, אבל יש מקום לשיפור
</t>
  </si>
  <si>
    <t>כל התרגולים חשובים, פחות התקשורת אבל גם.</t>
  </si>
  <si>
    <t>יותר דגש על מינוני תרופות</t>
  </si>
  <si>
    <t>הייתי מוסיף תרגולי acls ואולי atls ומוריד מתחום התקשורת</t>
  </si>
  <si>
    <t xml:space="preserve">על הסדנה להיות יותר ארוכה, ישנה תחושה שהיא דחוקה מאוד ויש הרגשה של מחסור בקליניקה ומצבי חירום למרות מתן תשומת הלב הרבה לכך.
</t>
  </si>
  <si>
    <t>בחצי הראשון של הסטאז'</t>
  </si>
  <si>
    <t xml:space="preserve">ימים מאד מוצלחים, שנתנו דגשים והוסיפו בטחון לקראת הסטאז'. </t>
  </si>
  <si>
    <t xml:space="preserve">תרגולי החייאה, וכן תרגולי יחסי רופא מטופל. </t>
  </si>
  <si>
    <t>בכל התורנות שלי במיון (איכילוב) אני משתמשת בידע שקיבלתי מהתרגיל עם שחקנים: הייתי צריכה לטפל בחולה שכבר שעתיים מחכה לרופא במיון!</t>
  </si>
  <si>
    <t xml:space="preserve">חסרו תרגולים נוספים בתחום העבודה עם מכשירי ההנשמה. זהו תחום לימוד שהיה קשה לרכוש גם במהלך הסטאז'. </t>
  </si>
  <si>
    <t>רופאה צבאית בצה"ל</t>
  </si>
  <si>
    <t>שיחות עם חולים</t>
  </si>
  <si>
    <t>טרם(מיון )</t>
  </si>
  <si>
    <t>לא חסר אבל אף פעם לא מזיק לעשות עוד תירגול של שינויי קצב הלב....</t>
  </si>
  <si>
    <t>חשוב מאד, חבל שיש רק זמן מוגבל ורק לפני הסטאז'</t>
  </si>
  <si>
    <t>לא במידה רבה</t>
  </si>
  <si>
    <t>רבין</t>
  </si>
  <si>
    <t>סדנה מצויינת, חשובה, שיש לעבור לפחות חלקים ממנה מדי כמה שנים.</t>
  </si>
  <si>
    <t>סדנה חשובה ותורמת.</t>
  </si>
  <si>
    <t>תחום ה acls חשוב ומרכזי בתרומתו בסדנה.</t>
  </si>
  <si>
    <t>1. מצבי חירום
2. זיהומיות</t>
  </si>
  <si>
    <t>חשוב וחיוני
חבל שאי אפשר לעשות עוד פגישות כאלו</t>
  </si>
  <si>
    <t>החייאה.</t>
  </si>
  <si>
    <t>תרגולי הפרוטוקולים של AHA</t>
  </si>
  <si>
    <t>הסדנא מצויינת. יש צורך ברענון הסדנא אחת לתקופה - חצי-שנה/שנה.</t>
  </si>
  <si>
    <t>הסדנה מלמדת מאוד. הנושא של ניהול סיכונים כבר נידון באוניברסיטת תל אביב מספר פעמים ולכן עבורי היה חזרה בלבד ולא נחוץ.</t>
  </si>
  <si>
    <t>החיאות</t>
  </si>
  <si>
    <t>סדר העבודה במקרי חירום, התנהלות עם צוות במקרי חירום</t>
  </si>
  <si>
    <t>הרדמה</t>
  </si>
  <si>
    <t xml:space="preserve">הסדנה חיונית מאוד לרענון עדכון ומיומנות .
</t>
  </si>
  <si>
    <t>כן...</t>
  </si>
  <si>
    <t xml:space="preserve">סדנה מצוינית בעיקר כי בחלק מהמקרים קיימת הפסקה ארוכה לפני התחלת הסטאז'. הסדנה משלבת גם הכנה מעשית וגם מעט שיעורים באווירה נעימה אך בהחלט גם רצינית דיה על מנת להעמיד את הסטאז'רים במצבי חירום. </t>
  </si>
  <si>
    <t xml:space="preserve">החייאה </t>
  </si>
  <si>
    <t>בחר בהגדרה המתאימה</t>
  </si>
  <si>
    <t>עוד לא התחלתי לעבוד</t>
  </si>
  <si>
    <t>רפואה תעסוקתית</t>
  </si>
  <si>
    <t>רדיולוגיה</t>
  </si>
  <si>
    <t>התרגול עם השחקנים שדימו לנו מצבים, והתרגול עם הבובות שדימו סיטואציות אמיתיות .</t>
  </si>
  <si>
    <t>להיעזר באנשי צוות ולהוביל אותם במהלך אירוע חרום.</t>
  </si>
  <si>
    <t>מאיר</t>
  </si>
  <si>
    <t>עדיין בסטאג'</t>
  </si>
  <si>
    <t>התחומים החסרים לדעתי היו אלו שקשורים למניעת טעויות כמו בעירוי דם...כמו בהדבקת מדבקות על דפי הוראות הרופא....כמו אופן כתיבת הוראות רופא למניעת טעויות וכו'</t>
  </si>
  <si>
    <t>שבוע מעולה של לימודים בצורה מרוכזת וברמה מאוד גבוהה של מדריכים ואביזרי לימוד.</t>
  </si>
  <si>
    <t>לא, יש יותר מדי - בחזקת - "תפסת מרובה - לא תפסת"</t>
  </si>
  <si>
    <t>all of them</t>
  </si>
  <si>
    <t>it was excellent</t>
  </si>
  <si>
    <t>הסדנא הייתה מצויינת, ממוקדת ולעניין. בהחייאה הראשונה הרגשתי את התרומה האמיתית של הסדנא - מעבר לידע והפרוטוקולים, הסדנא נתנה לי להרגיש נוח ובטוח במיומנות שלי ולא להילחץ.</t>
  </si>
  <si>
    <t>תקשורת עם מטופלים במצבי קיצון, החלק האיכותי יותר היה עבדה עם שחקנים.</t>
  </si>
  <si>
    <t>ממתינה להתמחות</t>
  </si>
  <si>
    <t>ראה סעיף 2 ו 3 בחלון הקודם</t>
  </si>
  <si>
    <t>Timestamp</t>
  </si>
  <si>
    <t>כיוון שהמעבר הגדול שאנו עושים הוא התחלת עבודה כרופא יש מקום לשעתיים בנושא התחלת העבודה: זכויות, ביטוחים ומידע כללי לגבי עבודה כרופאים כי לא בכל בית חולים מדברים על כך ושיחה כזו חסרה מאוד.</t>
  </si>
  <si>
    <t>הסדנא היא הכנה טובה לתקופת הסטאז' בעיקר התרגולים של מצבי חרום כמו ACLS
וכמו כן סדנת התקשורת היא טובה.</t>
  </si>
  <si>
    <t>הכנסת קטטר פולי</t>
  </si>
  <si>
    <t xml:space="preserve">היה מאוד עוזר להרבה מאיתנו קורס של לקיחת דמים. </t>
  </si>
  <si>
    <t>השבוע במסר היה מצויין מהרבה בחינות אך אני חושבת כי מה שאקח איתי הלאה הוא בעיקר ההתמודדות עם מצבי החייאה דחופים.</t>
  </si>
  <si>
    <t>הסדנה בסך הכל מאוד מועילה, במיוחד מבחינת מצבי החירום. לדעתי, קשה מאוד במספר ימים בודדים להקנות הרגלי תקשורת חדשים, במיוחד באוכלוסיה שסביר להניח בעלת אישיות מגובשת, אם כי היא מוסיפה נדבך מסוים של מודעות.</t>
  </si>
  <si>
    <t>בית חולים, קופת חולים</t>
  </si>
  <si>
    <t>באופן כללי הסדנה מאורגנת, מקצועית ועניינית.
יש נושאים שאי אפשר ללמד לפני ה"קפיצה למים" אבל החשיפה ב"מסר" טובה ונוגעת בנקודות חשובות (תקשורת - משחקי תפקידים - חרדית, האיש מהשוק שמת לו קרוב משפחה בבית חולים בעבר, ה"סכסוך" עם האחות (אלה אני זוכר היטב) ועוד)</t>
  </si>
  <si>
    <t>תרגולי הACLS תרמו מאוד, כמה שיותר יותר טוב.</t>
  </si>
  <si>
    <t>כפי שציינתי לעיל.</t>
  </si>
  <si>
    <t xml:space="preserve">הסדנה הייתה מאוד יעילה ובזמן שלה וכל הכבוד לצוות שניסה ממש והשקיע הרבה כדי להעביר את החומר בזמן קצר יחסית לחשיבות של החומר .
בסד הכל היה טוב מאוד ויפה ולמדתי הרבה .
תודה רבה לכולם 
</t>
  </si>
  <si>
    <t>גניקולוגיה</t>
  </si>
  <si>
    <t>מדובר בשילוב של העברת נהלים וסימון V על תרגולי מצבי חירום. תקשורת ושיחה עם מטופלים במציאות רחוקה מאוד ממה שתורגל בסדנה.</t>
  </si>
  <si>
    <t>סדנא מעולה. כדאי להחליף את המאפים והבורקסים בכל פינה לפירות וירקות :-)</t>
  </si>
  <si>
    <t xml:space="preserve">עקב כמות המתרגלים הגדולה, היו סכמות שלי אישית לא יצא לתרגל. קשה לדרג את החשיבות של סכמה אחת ע"פ רעותה וחשוב שכל הסכמות יתורגלו לפחות פעם אחת. </t>
  </si>
  <si>
    <t>נושא מורכב מדי לחוות דעת במשבצת שאלון.
הכל נעוץ במאפייני מרכיב התפקיד של הסטאזיר ביחס ליחס ליכולותיו/נסיונו הקודם.</t>
  </si>
  <si>
    <t>הבא דוגמא להתנהגות מקצועית שרכשת בסדנה ויישמת בהמשך עבודתך כרופא</t>
  </si>
  <si>
    <t>באיזו מידה תרמה הסדנה לחיזוק מיומנויות התקשורת שלך עם מטופלים</t>
  </si>
  <si>
    <t>סטאז</t>
  </si>
  <si>
    <t>הרבה יותר חשוב לעשות ACLS נורמלי לכל הסטאזרים.
בתור בוגר בן גוריון לא נראה לי שנתרמתי מהסדנא מלבד ההזדמנות לפגוש סטאזרים אחרים</t>
  </si>
  <si>
    <t>להקשיב (ולא רק לשמוע) לחולה בלי לקטוע אותו</t>
  </si>
  <si>
    <t>החיאות טיפולים דחופים</t>
  </si>
  <si>
    <t>ATLS אולי?</t>
  </si>
  <si>
    <t xml:space="preserve">תרגול תקשורת, תרגול מצבי חירום רפואיים ופרוטוקולים. </t>
  </si>
  <si>
    <t xml:space="preserve">התרגולים הפרקטיים, על הבובה וגם היום שעסק בתקשורת
</t>
  </si>
  <si>
    <t>המעבר על תרחישי החייאה וליווי נעשה בפעם הראשונה בסדנה ותרם בצורה משמעותית לתחושת הביטחון וליכולת לתפקד נכון במצבי חירום בהם הייתי לבד עם חולים.</t>
  </si>
  <si>
    <t>אדע רק לאחר הסטאז'</t>
  </si>
  <si>
    <t>הסדנה מאוד קצרה ומרוכזת</t>
  </si>
  <si>
    <t>כיום אני עובד בעיקר ב:</t>
  </si>
  <si>
    <t>ניכר כי מושקעת בסדנה המון מחשבה
סדנה מצויינת והכרחית לחלוטין!!! חבל שלא היו התנסויות דומות במהלך הלימודים באופן כללי...</t>
  </si>
  <si>
    <t>הסדנה מצוינת, מאוד הייתי שמחה לעבור אות שוב. חשובלהצמיד כמה שיותר תחילת
הסטאז׳</t>
  </si>
  <si>
    <t>תרגולי ההחיאה</t>
  </si>
  <si>
    <t xml:space="preserve">הדגש על התקשורת היה משמעותי בעיניי ושימושי יחסית לאחרים במהלך הסטאז'. </t>
  </si>
  <si>
    <t>סדנה מצויינת. יש מיומנויות שאף פעם לא מספיק לתרגל. מיומנויות להחיאה וחירום, הם דוגמא לכך.</t>
  </si>
  <si>
    <t>הסדנא מכוונת מאוד חמצבי חירום - ורובם קשורים לקרדיולוגיה. הייתי מנסה להוסיף גם קצת תחומים אחרים שדורשים התמודדות = כמו להבין מה יש לחולה עם כאבי בטן. זה דורש יישום של הרבה דברים שחשוב לדבר עליהם כמו חשיבה מסודרת ודרך פעולה יסודית ומסודרת</t>
  </si>
  <si>
    <t xml:space="preserve">כוונות טובות , מרצים מעולים , אבל 5 ימים של סדנה פשוט לא מספיקה  ועוד יותר שלוקחים בחשבון שיש חודשי סטאז שהם בעצמם לא ממש רלוונטים  והיה אפשר להשתמש בהם להכשרה יותר מעמיקה . </t>
  </si>
  <si>
    <t>עדיין בסטאז'</t>
  </si>
  <si>
    <t>הסדנה מעולה היא חולשת על כל כך הרבה נושאים עד שנראה כאילו לא על כולם נכנסים מספיק לעומק וצריך להכנס לעומק בכל אחד מהדברים בו עוסקת הסדנה- ברור שעם המגבלות של הזמן זה מה שניתן לעשות וטוב שלפחות יש את זה</t>
  </si>
  <si>
    <t>רענון חוזר לאחר הסטאז' ולפני ההתמחות</t>
  </si>
  <si>
    <t xml:space="preserve">לא להיכנס לקונלפקטים עם חולים אפילו שאתה יודע שאתה צודק , ולהיות סבלני ורגיש למצבם ולמצב משפחתם . </t>
  </si>
  <si>
    <t>אני חושב שסדנת תפירה יותר משמעותית היא תנאי הכרחי
עשיתי סטאז' בתל השומר, גם בכירורגיה וגם בחדר המיון מצפים מאיתנו לתפור חולים
אנו מקבלים הדרכה ראשונית אך לא משהו רציני</t>
  </si>
  <si>
    <t xml:space="preserve">תחושת הבטחון בהתמודדות עם תרחישי חירום תשתפר אם ימי ה acls יוכלו להפוך לקורס שבסופו קבלת תעודה. </t>
  </si>
  <si>
    <t xml:space="preserve">מצבי חירום </t>
  </si>
  <si>
    <t xml:space="preserve">החייאות, הפשוטות והמורכבות.
</t>
  </si>
  <si>
    <t>טיפול ראשוני בחולים דחופים עם טכיקאריתמיות, אירוע לבבי חריף והחייאות.</t>
  </si>
  <si>
    <t>רפואה צבאית (עתודה)</t>
  </si>
  <si>
    <t>הקליניים של לווי חולים, פרוצדורות, והדרדרות קלינית של חולים</t>
  </si>
  <si>
    <t>ברזילי</t>
  </si>
  <si>
    <t>מוסיפה עוד שבוע ומרחיבה על הכל.</t>
  </si>
  <si>
    <t>טוב מאוד</t>
  </si>
  <si>
    <t>בהחלט ניכרת השקעה מצד המדריכים ושאר אנשי הסגל. ישר כח!</t>
  </si>
  <si>
    <t>סדנה בסך הכול מאוד טובה, אבל ככל סדנה בת חמישה ימים היא מרחיבה את היריעה על תחומים רבים וקצת קשה באמת למקד משהו ב-5 ימים בלבד.</t>
  </si>
  <si>
    <t>קפלן</t>
  </si>
  <si>
    <t>תרגולי החיאה ותרגולי סימולציה מוח חולים</t>
  </si>
  <si>
    <t>לא זוכר, עברו9 שנים</t>
  </si>
  <si>
    <t>בהמתנה לתחילת סטאז'</t>
  </si>
  <si>
    <t xml:space="preserve">העמדת גבולות מול צוות  רפואי. </t>
  </si>
  <si>
    <t>החייאות, סימולציות מול שחקנים.</t>
  </si>
  <si>
    <t xml:space="preserve">העברות וליוויים, בעיקר בנוגע לבדיקת הציוד לפני הליווי ומתי יש להתעקש לא ללוות חולה לבד וכיצד לוקחים דם מPORT מרכזי. </t>
  </si>
  <si>
    <t>הייתי שמחה אם היו עוד תרגולי החייאה. הרגשתי שלמדתי אבל לא הספקתי להטמיע. אבל ברור לי שבשבוע אי אפשר להספיק הכל...</t>
  </si>
  <si>
    <t>כל תרגולי החירום</t>
  </si>
  <si>
    <t>מתן תרופות נפוצות במינונים נפוצים לאו דווקא במתאר דחוף כמו למשל נוזלים, AB וכיו'ב</t>
  </si>
  <si>
    <t>חופש חודש לאחר סיום הסטאז'</t>
  </si>
  <si>
    <t>מקצועית, מעניינת, ללא "רגעים מתים" וללא חזרה מיותרת על חומר לימודי</t>
  </si>
  <si>
    <t>ACLS, BLS, הכנסת זונדה וקטטר, מצבי חירום בילדים, אסטמה, בצקת ריאות...</t>
  </si>
  <si>
    <t>רופאה צבאית</t>
  </si>
  <si>
    <t>סדנת חובה לפני תחילת הסטאז'</t>
  </si>
  <si>
    <t>החיאה</t>
  </si>
  <si>
    <t>רענון טוב לפני הכניסה לקליניקה.
מקנה מעט בטחון בתוך ים של חוסר בטחון...</t>
  </si>
  <si>
    <t>באיזו מידה גרמה לך הסדנה להבין ולהכיר את יכולותיך הקליניות האמיתיות ערב הכניסה לסטאז'</t>
  </si>
  <si>
    <t>מאוד תרמה לי אך הייתה דחוסה מאוד עבורי כדי לעכל הדברים שנלמדו בה....הייתי שמח אם הייתה אורכת עוד שבוע נוסף כדי שלא תיהיה כל כך לחוצה כמו שהייתה</t>
  </si>
  <si>
    <t>This workship was very interesting and helpful. It taught us technical things that every intern should do. And I think this courtse is very important and should be includedin all medical schools</t>
  </si>
  <si>
    <t xml:space="preserve">באופן אישי אני חושב שהסדנה הייתה מאוד מוצלחת ועזרה לרענן את הידע בנוגע לכישורים קליניים ובייחוד ניהול החייאות. </t>
  </si>
  <si>
    <t>טיפול בהפרעות קצב ובבצקת ריאות</t>
  </si>
  <si>
    <t>רפואת חירום, תקשורת</t>
  </si>
  <si>
    <t>תרגולי ACLS
הפעלת מכונות הנשמה</t>
  </si>
  <si>
    <t>בהמתנה להתמחות</t>
  </si>
  <si>
    <t>בדיקת ציוד לפני העברת חולה. לאחר מה שנאמר בסדנה, בדקתי ציוד לפני כל העברה של חולה (ומעולם לא השתמשתי בו...)</t>
  </si>
  <si>
    <t>בחר בית חולים</t>
  </si>
  <si>
    <t>בעיקר בתקשורת, שלפי פידבק של חבריי לסדנה באמת נכנס למודעות.</t>
  </si>
  <si>
    <t xml:space="preserve">שבוע מעולה, לומדים המון על העבודה המעשית וההתמודדות עם מצבי חרום . עלו והצליחו ואפילו ניתן להאריך את זמן הקורס ולכלול מבחנים בכתב </t>
  </si>
  <si>
    <t xml:space="preserve">כמובן שהכי חשוב זה תמיד תרגול מצבי חרום, כי את זה אי אפשר ללמוד מהספר ברגע אמת.
אבל הכל היה חשוב: שימוש במנשם, תפירות, תקשורת עם מטופלים וכו'.
</t>
  </si>
  <si>
    <t>תרחישים קליניים של פרוטוקולים של ACLS ומיומנויות תקשורת מול חולים</t>
  </si>
  <si>
    <t>כל זמן שהסדנה לא מתקיימת בצמוד לתאריך תחילת הסטאז ערכה יורד באופן משמעותי ביותר.</t>
  </si>
  <si>
    <t>בהמתנה להתמחות בפסיכיאטריה של הילד</t>
  </si>
  <si>
    <t>להעביר בשורה מרה</t>
  </si>
  <si>
    <t>סדנת התקקשרות היתה יכלה להתפרס על יומיים.</t>
  </si>
  <si>
    <t>תרגולים עם בובות במצבי חרום.</t>
  </si>
  <si>
    <t>חבל שלא מלמדים יותר על מחלות שחיחות יותר שמתמודדים איתם יום יום.
חבל שלא חילקתם פנקס כמו של בית החולים בדינסון.
כדי שתלמדו מהם מה סטאזר צריך לדעת.
ולא מקרים שפוגשים רק בטיפול נמרץ ומצבי קיצון.
תשפרו את עצמכם, התחלתם משהו יפה. בהצלחה לכם</t>
  </si>
  <si>
    <t>יישר כח על הארגון והניהול של הסדנא</t>
  </si>
  <si>
    <t>ACLS והכרת מכונות הנשמה היה מאוד פרודוקטיבי</t>
  </si>
  <si>
    <t>bls acls</t>
  </si>
  <si>
    <t xml:space="preserve">אני זוכרת כי בסדנא היה תרגול בהחיאה ומצבי חירום נוספים. לא זכור לי כי היו מרכיבים נוספים שנועדו להפחית את הלחץ טרם הכניסה לסטאג. </t>
  </si>
  <si>
    <t>היתה מאוד יעילה , עשינו דברים שלא עשינו במהלך ששת שנות הלימודים .</t>
  </si>
  <si>
    <t>מקצוע כירורגי</t>
  </si>
  <si>
    <t>הרבה....מה שאמרתי למעלה....יותר תרחישי פאראמידיקים</t>
  </si>
  <si>
    <t>anesthesiology</t>
  </si>
  <si>
    <t>סדנה מצויינת</t>
  </si>
  <si>
    <t>מתרגולי המקרים ופרוטוקולים של ACLS</t>
  </si>
  <si>
    <t>דימות</t>
  </si>
  <si>
    <t xml:space="preserve">טיפול תרופתי במצבים שכיחים (איתם מתמודדים כשהכירורגים משאירים לך להיות הרופא היחידי במחלקה)
-טיפול בבצקת ריאות
טיפול ב-NSTEMI-STEMI
טיפול בחולה הלא יציב המודינמית &gt;&gt; נוזלים&gt;&gt;דופאמין.
טיפול בבעיות אלקטרוליטריות שכיחות היפר היפו נתרמיה/קלמיה
</t>
  </si>
  <si>
    <t>יש לעשות יותר תרחישים</t>
  </si>
  <si>
    <t>סדנה מצוינת.
העמידה בלוח הזמנים היתה מרשימה
התכנים היו חשובים והמדריכים מעולים.
תודה רבה!</t>
  </si>
  <si>
    <t>כאמור, תרגולים יותר בסיסיים ופחות מורכבים. לדוגמא (שקרתה לי) - סטאז'ר במחלקה כירורגית, האחות מתקשרת שאחד החולים מוריד סטורציה ומחרחר, או שמעירה אותך בלילה עם חולה מנוטרת ואסיסטולה פתאומית. לא משהו גרנדיוזי, אבל יכול להלחיץ.</t>
  </si>
  <si>
    <t>הסימולציות עם השחקנים</t>
  </si>
  <si>
    <t>פנימאי</t>
  </si>
  <si>
    <t xml:space="preserve">אמורה להתחיל בקרוב התמחות בפסיכיאטריה </t>
  </si>
  <si>
    <t>התקשורת עם מטופלים</t>
  </si>
  <si>
    <t>תרגיל ליווי חולה</t>
  </si>
  <si>
    <t>מתמחה בארה״ב ניו יורק</t>
  </si>
  <si>
    <t>יש מישהו שמכין אותנו להיות רופאים וקוראים לו בית הספר לרפואה
מה שהם לא יעשו בשש שנים קשה לי להאמין שניתן להשלים בחמישה ימים</t>
  </si>
  <si>
    <t xml:space="preserve">הסדנא היתה עמוסה בתכנים וקצרה בזמן. היה כדאי להכניס חלק גדול מהתכנים לתוכנית הלימודים בשנה שישית וכך ללמוד אותם ביסודיות רבה יותר. </t>
  </si>
  <si>
    <t>מאד פרודוקטיבי.</t>
  </si>
  <si>
    <t>אירועי החירום (החייאה), ליווי</t>
  </si>
  <si>
    <t>החייאה בתרחישים שונים.
ליוויי חולה.</t>
  </si>
  <si>
    <t>תרגולי ACLS, תרגול של החייאה / הנשמה / הובלת חולה</t>
  </si>
  <si>
    <t>עוד תרגולי אינטובציה. נקז חזה- ניקור פלאורלי, ניקור בטני, קבלת לידה??</t>
  </si>
  <si>
    <t>אין תרגול מיוחד. כולם חשובים וכולם תורמים מאוד.</t>
  </si>
  <si>
    <t xml:space="preserve">הסדנה טובה מאוד, יש לשקול להוסיף עוד שעות של סימולציות עם שחקנים.
ישנם כשלים טכנייים מועטים עם הבובות, שניתן לשפר. </t>
  </si>
  <si>
    <t xml:space="preserve">באופן כללי סדנה מועילה מאד, עוסקת בעיקר בתרגולי החייאה שלשמחתי עד כה לא יצא לי להשתמש בהם. </t>
  </si>
  <si>
    <t>בנויה מצויין, יש מקום לסדנת רענון בנושא החייאות באמצע הסטאז׳</t>
  </si>
  <si>
    <t xml:space="preserve">התרגול היה במידה הנכונה. </t>
  </si>
  <si>
    <t>באיזו מידה התרחישים והמיומנויות המתורגלים בסדנה משקפים את המצבים איתם התמודדת בהמשך דרכך כרופא</t>
  </si>
  <si>
    <t>לא היה חסר משהו מסויים.</t>
  </si>
  <si>
    <t>תרגולי הקודים למיניהם</t>
  </si>
  <si>
    <t>סדנא טובה, אולם יש צורך בתרגול מדי מספר חודשים ולא באופן חד פעמי - החומר נשכח</t>
  </si>
  <si>
    <t>תקשורת תקינה עם חולים העברת חולים</t>
  </si>
  <si>
    <t>תרגולי שחקנים</t>
  </si>
  <si>
    <t>העברת בשורה מרה למשפחות מטופלים למשל</t>
  </si>
  <si>
    <t>סדנה מצויינת. חשובה מבחינת יישור קו בין הסטאז׳רים הבאים ממקומות שונים. אלמנט האימון בסימולטור הינו חשוב ביותר ולצערי חסר מאוד בעולם הרפואה.</t>
  </si>
  <si>
    <t>סדנה מצויינת.לעניות דעתי חובה לכל סטאזר</t>
  </si>
  <si>
    <t>ראה מעלה.</t>
  </si>
  <si>
    <t>לא ברור אם הסדנה תורמת להורדת תחושת הלחץ, או מגבירה את הלחץ.</t>
  </si>
  <si>
    <t>חוסר התחשבות מוחלטת בתושבי הפריפריה</t>
  </si>
  <si>
    <t>הודעה על נפתר.</t>
  </si>
  <si>
    <t>ACLS</t>
  </si>
  <si>
    <t>הציוד שלקחתי איתי לליווי חולה דחוף, כולל תרופות שאובות.</t>
  </si>
  <si>
    <t>פתולוגיה (לא לצחוק!)</t>
  </si>
  <si>
    <t>אין לי מספיק ראיה על הסטאז' בשביל להגיד מה היה חסר בסדנה.</t>
  </si>
  <si>
    <t>תרגולי החייאה ומיומנויות פרקטיות</t>
  </si>
  <si>
    <t>מצויינת, מאד עוזרת גם בחזרה והוספת ידע מקצועי וגם בהכנה מנטלית.</t>
  </si>
  <si>
    <t xml:space="preserve">יש צורך בסדנא ארוכה יותר ע"מ למצות את הפוטנציאל הטמון בה לקראת העומס המקצועי והרגשי שכרוך בסטאג. התכנים מצויינים אך יש צורך התרגול נוסף שלהם ע"מ שהסטאגר יוכל ל"עכל" את התרחישים ובאמת ללמוד מהם. </t>
  </si>
  <si>
    <t>תרגולי החיאה ומצבי התקשורת השונים</t>
  </si>
  <si>
    <t>הסדנה מעולה ויש לחזור עליה גם בזמן התמחות
עם יש אפשרות ולבוא ולתרגל מצבי חרום רופאים רבים היה מגעים גם על זמנם הפנוי</t>
  </si>
  <si>
    <t>no</t>
  </si>
  <si>
    <t xml:space="preserve">סדנה מצוינת ממליץ בחום!!! </t>
  </si>
  <si>
    <t>יומרנית ומיותרת</t>
  </si>
  <si>
    <t>סדנה מעולה מכוונת אותך ומורידה הלחץ הצפוי של ההתחלה. אבל היתה די קצרה ורחוקה מדי עם חתיכת נסיעה אם יש אפשרות לחלק המקומות לשלושה מחוזים. תודה.</t>
  </si>
  <si>
    <t>אין תירגול ספציפי ראוי לציון מעל האחרים</t>
  </si>
  <si>
    <t xml:space="preserve">תרגולי החייאה ומצבי חירום
</t>
  </si>
  <si>
    <t>ACLS
החדרת זונדה וקטטר
הפעלת דפיברילטור
הפעלת מכונת הנשמה
אינטובציה
תפירה
הכל!!!</t>
  </si>
  <si>
    <t>התקשורת עם מטופלים, הטיפול במצבי חרום</t>
  </si>
  <si>
    <t>מובטל</t>
  </si>
  <si>
    <t>לא
התיחסות הקשבה ונימוס לחולים ולצוות רפואי אלו מיומנויות שנרכשו כטודנטית מחוץ למדינה</t>
  </si>
  <si>
    <t>כן כאמור יש צורך ביוצתר תרגולים ע"מ שהחומר לא יפרח מן הראש מספר ימים לאחר מכן. אולי כדאי לשלב עוד יומיים במהלך הסטאג לתרגול ורענון</t>
  </si>
  <si>
    <t>אסף הרופא</t>
  </si>
  <si>
    <t>הקפדה על הכרת החולה והכרת הציוד והטלפונים הדרושים לפני יציאה לליוויים</t>
  </si>
  <si>
    <t>סדנה מצויינת - במיוחד בפן הקליני שלה של ליווים ומצבי חירום.</t>
  </si>
  <si>
    <t>תפירה- היה מאוד מינימלי ומי שלא "תפס" מיד לא קיבל הדרכה יותר צמודה</t>
  </si>
  <si>
    <t>צריך לשאוף למירב תרגול עצמי - קרי תרגול בקב' קטנות בהן יוצא להתנסות מירב פעמים ולא כצופה. אני זוכר עד היום תרגולים בהם הייתי המתורגל העיקרי.</t>
  </si>
  <si>
    <t>acls ו bls במבוגרים.</t>
  </si>
  <si>
    <t>כרמל</t>
  </si>
  <si>
    <t>איני עוסק ברפואה</t>
  </si>
  <si>
    <t>הייתי מקדיש את כל השבוע לסדנת תקשורת רופא-חולה (ואני יודע שזו דעה כנראה פחות פופולרית) כי את כל שאר המיומנויות או שרכשתי בסטאז או שארכוש בהתמחות.</t>
  </si>
  <si>
    <t>כיצד להפעיל דפיברילטור וטיפול ב SVT</t>
  </si>
  <si>
    <t>מבחינה לימודית העבירו את התכנים החשובים והדחופים. לגבי התרגול אפשר להוסיף עוד חצי עד יום שלם של תרגול עם שחקנים.</t>
  </si>
  <si>
    <t>נשים-יולדות</t>
  </si>
  <si>
    <t>טיפול במצבי חירום - זו הנקודה שהדאיגה אותי הכי הרבה ולכן לדעתי גם הכי תרמה</t>
  </si>
  <si>
    <t>פנימית</t>
  </si>
  <si>
    <t>כל תרגולי התרחישים הקליניים, כלומר הדמיות מקרים רפואיים על בובות.</t>
  </si>
  <si>
    <t>לי מאוד עזרו קורסי התקשורת כמו גם תרחישי הטרואמה</t>
  </si>
  <si>
    <t>יותר פרוצדורות, יותר תרגול של מצבי חירום</t>
  </si>
  <si>
    <t>הכנסת CVP</t>
  </si>
  <si>
    <t>הסדנה מוסיפה ידע קליני וטאורטי לרופא והכי חשוב מקרים שהסטאג'ר טרם נתקל בהם.</t>
  </si>
  <si>
    <t>כל תרגולי ACLS וההדמיות.</t>
  </si>
  <si>
    <t>סימולציות של מצבי חרום, משחקי תפקידים</t>
  </si>
  <si>
    <t xml:space="preserve">סדר ועבודת צוות בביצוע הפרוטוקולים של ACLS
</t>
  </si>
  <si>
    <t>סדנה נחמדה אך אינה מספיקה כסדנה בודדת מכיוון שבחלק מבתי החולים, תפקיד הסטאז'ר הוא שונה, לדוגמא בהקשר של ליווי חולים, על כן סדנת רענון קצרה לקראת תום הסטאז' תועיל.</t>
  </si>
  <si>
    <t>ניהול נכון של מצבי חרום.</t>
  </si>
  <si>
    <t xml:space="preserve">תירגולי חירום
</t>
  </si>
  <si>
    <t>כמעט כל המצבים שתורגלו ברפואת מבוגרים נחוו על ידי במהלך תקופת ההתמחות עד כה.</t>
  </si>
  <si>
    <t>מתן בשורה מרה, אותה תרגלתי מול שחקנית, וקיבלתי עליה משוב אישי ממנה.</t>
  </si>
  <si>
    <t>בעת שיח עם מטופלים או בני-משפחותיהם - טכניקת השיקוף וההיזון</t>
  </si>
  <si>
    <t>אני רופא בצבא (עתודאי)</t>
  </si>
  <si>
    <t>מבחינתי - חסר זמן, אני חושבת שכדי להוסיף עוד כמה ימים כי כל כך הרבה מידע ותרגולים מאד אינטנסיביים (לא כל סטאג'ר מקבוצה קיבל אפשרות להשתתף בתרגיל - לסים טובוס, לעשות החיה).</t>
  </si>
  <si>
    <t>טובה ורלבנטית מאוד</t>
  </si>
  <si>
    <t>יותר תרגול על מה שהיה</t>
  </si>
  <si>
    <t>קורס ACLS מלא ומסמיך של ה AHA 
ועוד</t>
  </si>
  <si>
    <t>כאמור, בתירגול מיומנויות של רפואה דחופה, רצוי סדנא יותר ארוכה עם יותר תירגולים</t>
  </si>
  <si>
    <t>זיו</t>
  </si>
  <si>
    <t>יותר תרגולים היו (והתנסות אישית בכל פרוטוקול) היו מוסיפים</t>
  </si>
  <si>
    <t>החייאה, הכנסת קטטר וזונדה, טיפול בחולה דיספנאי.</t>
  </si>
  <si>
    <t>נוירולוגיה</t>
  </si>
  <si>
    <t>children psychiatry</t>
  </si>
  <si>
    <t xml:space="preserve">לפני התמחות </t>
  </si>
  <si>
    <t>את האמת כל התרגולים תרמו בצורה מאוד טובה</t>
  </si>
  <si>
    <t xml:space="preserve">התרגולים אשר תרמו לי במיוחד והיו כתוסף על לימודי הרפואה ואכן גם התבטאו מאוד בסטאז' היו הסדנאות בנושא העברות וליוויים, וכיצד לוקחים דם מPORT מרכזי. </t>
  </si>
  <si>
    <t>כל התרגילים למעט חישוב רוקחי</t>
  </si>
  <si>
    <t xml:space="preserve">סדנה חשובה מאוד, מהנה, והועברה במקצועיות רבה. הרבה מהתכנים נלמדו בבי"ס לרפואה, אך למרות זאת היה טוב לחזור על כך.  </t>
  </si>
  <si>
    <t>כאמור, סדנה טובה וחשובה. פותחת את העיניים רגע לפני הדבר האמיתי, ומלמדת איפה נקודות החולשה עליהן יש לעבוד</t>
  </si>
  <si>
    <t>תפעול מכונת הנשמה.</t>
  </si>
  <si>
    <t>מסודרת, שיטוף פעולה טוב עם האחרים, מלמדת לעניין נכנסים לפרטים הקטנים </t>
  </si>
  <si>
    <t xml:space="preserve">  היה פשוט מעולה - הרבה יותר מקורס ACLS שעברתי במסגרת בי"ח. כמובן שתמיד יש מקום לעוד ועוד תרגילים. 
תודה רבה!</t>
  </si>
  <si>
    <t xml:space="preserve">סדנה הכרחית, בעיקר לרופאים בוגרי חו"ל שכמותי. מאוד מקצועית, מעניינת ומושקעת. ברמה גבוהה מאוד.
</t>
  </si>
  <si>
    <t>סדנה טובה בעיקר לתרגול ACLS, תרגולים רבים ומצוינים עם פידבק מצוין (ניתוח מקרים וצילום)</t>
  </si>
  <si>
    <t>תרגולי החירום בעיקר.</t>
  </si>
  <si>
    <t>סדנה טובה. נדרשת סדנה דומה במהלך הלימודים. ניתן להוריד את היום העוסק בתקשורת במטופלים- לא תורם</t>
  </si>
  <si>
    <t>שח"ל</t>
  </si>
  <si>
    <t>בני ציון</t>
  </si>
  <si>
    <t>נוירולוגיה וטיפול בכאב</t>
  </si>
  <si>
    <t xml:space="preserve">החייאה. </t>
  </si>
  <si>
    <t xml:space="preserve">BLS
ACLS
</t>
  </si>
  <si>
    <t>הסדנה נוהלה בסדר וארגון מופתי
המדריכים היו מקצועיים בצורה בלתי רגילה
במיוחד ארצה לציין את גבריאל - אח בחדר מיון שיבא שהיה אחראי על ACLS
גבריאל הוא בפירוש מודל לחיקוי, מדריך ומורה בחסד עליון
למדתי ממנו רבות</t>
  </si>
  <si>
    <t>באיזו מידה תרמה הסדנה לחיזוק תובנות חשובות באשר להיבטים של בטיחות הטיפול בחולה</t>
  </si>
  <si>
    <t>לימודית ביותר, מקנה תחושה של בטחון עצמי</t>
  </si>
  <si>
    <t>סימולציות רופא-חולה. תרגולי החייאה.</t>
  </si>
  <si>
    <t>כיום בהמתנה להתמחות</t>
  </si>
  <si>
    <t xml:space="preserve">תרגולי ACLS
האימון שעוסק בליווי חולה כסטאז'ר
</t>
  </si>
  <si>
    <t xml:space="preserve">סדנת ליווי חולה- הכל קרה במציאות, מכשיר הנשמה שהפסיק לעבוד, בלון חמצן שנגמר באמצע הדרך וחולה שנפחה נשמתה בדרך לCT. 
סדנת החייאה- תרגול ביצוע החייאה, ניהול צוות החייאה. </t>
  </si>
  <si>
    <t>התרשמתי מאוד מהארגון המצויין, עד לפרט הקטן ביותר. 
כל מי שלקח חלק בסדנא- הנהלה, מדריכים, מזכירות וכו' פעלו מתוך רצון טוב ובאכפתיות וזה ניכר בכל.
תודה על הבורקסים</t>
  </si>
  <si>
    <t>תרחישי החייאה וליווי!!!</t>
  </si>
  <si>
    <t>סדנא חשובה ומועילה, לציין כי עברנו דומות במסגרת בי"ס לרפואה אך מצוין לרענן</t>
  </si>
  <si>
    <t>אחת הסדנאות היותר חשובות בלימודי הרפואה. 
לדעתי חיונית לכל סטודנט ובהמשך הייתי שמחה אם היתה לי האפשרות לרענן ולעבור את הסדנה מדי שנה.</t>
  </si>
  <si>
    <t>זכר</t>
  </si>
  <si>
    <t xml:space="preserve">התמודדות עם ליווי חולה מחוסר הכרה ל CT. הכרת המוניטורים. </t>
  </si>
  <si>
    <t>בעיקר תרגולי ההחייאה. בשבילי זאת היתה הפעם הראשונה בה ראיתי מה זה אומר צוות החייאה ולמדתי פרוטוקולים בצורה מיושמת ולא רק בדיבורים באוויר.</t>
  </si>
  <si>
    <t>הייתי שמחה לקבל יותר תרגולים בACLS ולהוריד בתרגולים אחרים, מהסיבה הפשוטה שסטא'זר לעיתים נשאר לבדו ואכן צריך לנהל החייאה.</t>
  </si>
  <si>
    <t>איכות ההדרכה מהגבוהות בעולם!</t>
  </si>
  <si>
    <t>טיפול במצבי חירום</t>
  </si>
  <si>
    <t>תרגולי ACLS</t>
  </si>
  <si>
    <t>לדעת לצאת נכון לליווי.
התמודדות עם החייאה כחלק מצוות.
להתמודד עם החייאה לבד ב-CT.</t>
  </si>
  <si>
    <t>התרגולים שעסקו בהתמודדות עם חולים/אנשי צוות וכמובן גם תרגול מצבי חרום . הבעיה היא שבסטאז לא יוצא יותר מידי לעשות החיאות כך שהמידע /מיומנות נשכחים עם הזמן. 
הייתי מציעה לערוך סדנאות רענון במהלך ההתמחות</t>
  </si>
  <si>
    <t>סדנה חביבה אבל מתאימה לתקופת הלימודים לא לסטאז'ר. המקרים לא היו כל כך אמיתיים...</t>
  </si>
  <si>
    <t>תרגול ליוויים ומצבי קצה קליניים (החייאה) ותקשורתיים (בשורה מרה, ויכוח עם אחות)</t>
  </si>
  <si>
    <t xml:space="preserve">סדנת התקשורת היתה נהדרת והוסיפה נדבך מצוין כולל משוב מעולה, על הדרכות קודמות בזמן הלימודים בנושא תקשורת עם מטופלים. </t>
  </si>
  <si>
    <t>המפגשים עם השחקנים נתנו תרגול טוב לקראת המציאות</t>
  </si>
  <si>
    <t>תרופות במצב חירום , וחשב הכמות לכל תרופה</t>
  </si>
  <si>
    <t>מדריכים מעולים</t>
  </si>
  <si>
    <t>ככלל הרגשתי שהסדנה היא חיונית על כל מרכיביה</t>
  </si>
  <si>
    <t>תרחישי ההחייאה</t>
  </si>
  <si>
    <t>מי שלא למד את הדברים במשך לימודי הרפואה לא ילמד אותם בסדנא</t>
  </si>
  <si>
    <t>תרגולי החייאה ורפואת חירום, אינטובציה וקטטרים, מכונת הנשמה. ייתכן מאוד וישנם עוד שכעת קשה לי לשלוף מזכרוני.</t>
  </si>
  <si>
    <t>תמיד יהיו חסרים תרגולים. הסדנה הפיקה את המקסימום ממסגרת הזמן בלי להעמיס יותר מידי</t>
  </si>
  <si>
    <t>תרגולי העברת חולים
ACLS
מיומנויות תקשורת</t>
  </si>
  <si>
    <t>מאד מקצועית, מהנה, ממוקצעת וחיונית</t>
  </si>
  <si>
    <t>כל נושא לקיחת האחריות כרופא (לקיחת אחריות באופן כללי יש לי מהחיים אבל כרופא זה שונה) - קבלה, אבחנה, טיפול, וכו.
תקשורת - חידד את העניין
המשמעות להיות סטאז'ר - ליווי וכו'</t>
  </si>
  <si>
    <t>אחיה במיון ילדים.</t>
  </si>
  <si>
    <t>עיניים</t>
  </si>
  <si>
    <t>טיפול במצבי חרום</t>
  </si>
  <si>
    <t>מוכנות והתארגנות לליווי רפואי</t>
  </si>
  <si>
    <t xml:space="preserve">בראדיקארדיה וPACING </t>
  </si>
  <si>
    <t xml:space="preserve">סדנא טובה, חלקה דומה לדברים שעשינו בעבר וחלקה תרמה מאוד. יש לציין כי הסדנא העלתה את מפלס הלחץ ותחושת חוסר המוכנות לקראת הסטאז </t>
  </si>
  <si>
    <t>בחר שנה</t>
  </si>
  <si>
    <t>פוריה</t>
  </si>
  <si>
    <t>תרגול עם שחקנים היה מדהים.
כל תרגולי החרום</t>
  </si>
  <si>
    <t>המתנה להתמחות</t>
  </si>
  <si>
    <t>מצבי חרום</t>
  </si>
  <si>
    <t>לדעתי היה מיותר. לא שיפרתי דבר, לא רד הסטרס, למעשה עלה. באמת מיותר</t>
  </si>
  <si>
    <t>סדנא בנויה טוב מאוד, בעיקר כל נושא ה- ACLS שהוא חייוני וחשוב לסטאג' (למרות שבמקרים שבהם אני נתקלתי בסטאג' השתמשתי במיומנויות אחרות).</t>
  </si>
  <si>
    <t>סה"כ סדנה טובה</t>
  </si>
  <si>
    <t>לא משהו שאני יכול לחשוב עליו</t>
  </si>
  <si>
    <t>במידה ובחרת במקצוע רפואי אחר, ניתן לפרט</t>
  </si>
  <si>
    <t>מאוד מושקעת ומאורגנת</t>
  </si>
  <si>
    <t xml:space="preserve">תרגול 'העברת ילד' - לא בגלל איכות העברתו אלא יותר בזכות החשיפה לסיטואציה אפשרית בהחלט עם 'טיפים' שעזרו לתכנן מראש את ההעברה. </t>
  </si>
  <si>
    <t>שיבא</t>
  </si>
  <si>
    <t>יחס רופא-חולה( תרחיש עם שחקנים)</t>
  </si>
  <si>
    <t>בפן ההתנהגותי כל גישת המטפל- מטופל למעשה ייושמה על בסיס יום יומי. בנוסף הפן הרפואי גרידא מהחישוב הרוקחי ועד ניהול החייאה יושמו גם הם.</t>
  </si>
  <si>
    <t xml:space="preserve">תרחישי החייאה בסיסים </t>
  </si>
  <si>
    <t>ACLS
מכונות הנשמה</t>
  </si>
  <si>
    <t>אונקולוגיה</t>
  </si>
  <si>
    <t>חסרו לי תרגולי אינטובציה ותפעול מכונת הנשמה.</t>
  </si>
  <si>
    <t>בסדנה הרגשתי שהיה דגש על סדר פעולות בזמן מצבי חירום או אפילו טרם העברת חולה ואני מרגישה שבמהלך הסטאז כשמשהו קורה אני מנסה לחשוב בצורה מסודרת כפי שהודגש</t>
  </si>
  <si>
    <t>הייתי מתרגלת יותר פרמקולוגיה וחישובים בסיסיים, וכמובן שכמה שיותר תרגול של תרחישים קליניים לפרוטוקולים של ACLS</t>
  </si>
  <si>
    <t>רופא צבאי</t>
  </si>
  <si>
    <t>מצבי חירום</t>
  </si>
  <si>
    <t>כאמור, כל התרגולים היו מצויינים, לצערי מעטים מהם היו רלוונטים, כי נשכחו מזכרוני בכניסה לסטאז'.</t>
  </si>
  <si>
    <t>בסך הכול, רעיון הסדנא הוא מצויין, אך כבר במהלך הסדנא ההתנסות פר פעילות בסדנא היא מועטה (לא בכל הפעילויות)- למשל- תפירה, הובלת חולה, התנסות במכונות הנשמה... וכו'. ברור כי כל פעילות כזאת דורשת זמן תרגול רב יותר, שכמעט ואין לצערי..</t>
  </si>
  <si>
    <t xml:space="preserve">ההחיאות אום לא היה מספיק זמן לטעמי </t>
  </si>
  <si>
    <t>לשים לב לטעויות. לעמוד על דעתי מול הצוות הרפואי האחר.</t>
  </si>
  <si>
    <t xml:space="preserve">חשובה והכרחית לכל סטאזר. </t>
  </si>
  <si>
    <t>תרגולי מצבי החרום וההחיאות מאוד עזרו אך כיוון שאין אני עוסקים בכך ביום יום ובמידה וישנה החייאה אין לנו אישור לנהל אותה,לצערי החומר שהועבר נשכח ולכן לדעתי חובה לעשות סדנה דומה ולו גם במסגרת בתי החולים בהם אנו עוברים את הסטאז',היא דבר חיוני ביותר</t>
  </si>
  <si>
    <t xml:space="preserve">הסדנה מקיפה הרבה מאד, ובעיקר את הדברים החשובים, אם אפשר היה לעשות את
הסדנה פעם אחת לפני תחילת הסטאז' ופעם שניה אחרי חודשים ספורים אל תוך 
תחילת הסטאז' זה היה נהדר... אני מניח שזה לא פשוט.. </t>
  </si>
  <si>
    <t>הסדנה תרמה לי מאוד, הייתי מוכנה להאריך אותה לשבועיים</t>
  </si>
  <si>
    <t>רפואת משפחה</t>
  </si>
  <si>
    <t>יום סימולציות עם שחקנים ותחקור עם יועץ ארגוני.</t>
  </si>
  <si>
    <t>אינני זוכר</t>
  </si>
  <si>
    <t>רוטינות של התמודדות עם חולה שקורס מול עיניך</t>
  </si>
  <si>
    <t>כולם</t>
  </si>
  <si>
    <t>אולי סדנה ללימוד מיומנויות של עבודת צוות, שנראה מנסיון כי חסרה לרבים מן הרופאים.</t>
  </si>
  <si>
    <t>סדנא במקום, כל נושא שעברנו הוא רלוונטי לסטאז'</t>
  </si>
  <si>
    <t>הסדנה בעלת ערך מקצועי רב, ללא ספק. ערוכה היטב ומועברת במקצועיות. 
יחד עם זאת, היות והסדנה מוגדרת כ"סדנת חובה" מטעם משרד הבריאות - מן ההגינות וההגיון, יש לשלם שכר עבור הנוכחות בסדנה, כמקובל בכל בכל מקצוע אחר במשק!</t>
  </si>
  <si>
    <t>יציאה נכונה לליווי חולה, תרגול החייאה נכונה</t>
  </si>
  <si>
    <t>לדעתי הסדנה מתאימה יותר לאחר הסטאז' ולפני כניסה להתמחות לאחר שכל אחד מכיר את העבודה בבתי חולים ואת חולשותיו. לפני הסטאז' מדובר בחזרה על בי"ס לרפואה.</t>
  </si>
  <si>
    <t>תרגול מצבי חירום קרדיאלים</t>
  </si>
  <si>
    <t xml:space="preserve">really helped me through my interpretations especially in the emergency department. excellent courses </t>
  </si>
  <si>
    <t>בסימולציות עם שחקנים- התסריט ובו עימות מול אחות עזר להעלות את הנושא למודעות, גם אם לא תרם ליכולת התמודדות עם העניין בפועל.</t>
  </si>
  <si>
    <t>אני מתחיל התמחות בעוד חודש</t>
  </si>
  <si>
    <t>חשוב תרופות</t>
  </si>
  <si>
    <t>תפעול מכונת הנשמה, פרוטוקול החייאה.</t>
  </si>
  <si>
    <t>סדנא מוצלחת</t>
  </si>
  <si>
    <t>כל תרגולי ההחייאה למינהם.
רוקחות- מיותר</t>
  </si>
  <si>
    <t>עוד תרגולים מעשיים זה תמיד טוב, אבל לא זכור לי משהו ספציפי שחסר לי</t>
  </si>
  <si>
    <t>כאמור הדגשים על התנהלות נכונה. מה נכון לעשות וממה להמנע למרות הלחץ הסביבתי.</t>
  </si>
  <si>
    <t>סדנת מסר הייתה מצויינת ותרמה לי מאוד</t>
  </si>
  <si>
    <t>ראה למעלה.</t>
  </si>
  <si>
    <t>רפאה דחופה</t>
  </si>
  <si>
    <t>יש תחושה כי נעשה נסיון כן לעזור, אך בסופו של תהליך התרומה המרכזית היא בעיקר בבניית בטחון בהתמודדות עם מצבי חירום.</t>
  </si>
  <si>
    <t xml:space="preserve">לא, אבל הייתי מתרגלת יותר החייאות ויותר ליויים - עבודתו העיקרית של הסטאז'ר בעיקר במהלך השהות במיון ובמחלקות הפנימיות והכירורגיות. </t>
  </si>
  <si>
    <t>חסרים לדעתי עוד תרגולים של מצבי כמעט חירום - בהם נתקלים יותר במהלך הסטאז
- מצבי טרום החיאה, הפרעות קצב יציבות ולא יציבות וכדומה</t>
  </si>
  <si>
    <t>חולים מדומים והביטחון שהסדנא נתנה לי בתפעול מצבי חירום.</t>
  </si>
  <si>
    <t>שערי צדק</t>
  </si>
  <si>
    <t>בליוויים במיוחד והתרגילים המתגלגלים תרמו רבות להליך מורכב ומלחיץ זה</t>
  </si>
  <si>
    <t>לשקול לבטל יום תקשורת לטובת תרגולים, לפחות בקרב בוגרי אוניברסיטאות בהן קיים דגש חזק על תקשורת עם מטופלים.</t>
  </si>
  <si>
    <t>אינטל</t>
  </si>
  <si>
    <t>בעיקר חסר זמן
היה ראוי לעשות תרגולים כאלו בשלב הרבה יותר מוקדם בהכשרה</t>
  </si>
  <si>
    <t>בטיחות הטיפול בחולה</t>
  </si>
  <si>
    <t>אין משהו מיוחד שאני זוכר כעת</t>
  </si>
  <si>
    <t>1. מידע על קלבסיאלה מסדנת זיהומיות שירת אותי באחת הקבלות
2. ריענון מצבי חירום הוא תמיד נכון ועוזר</t>
  </si>
  <si>
    <t xml:space="preserve">1) החייאה
2)תרגילי העברת החולים .
3) מיומנות קלינית ( קטטר , זונדה ... )
</t>
  </si>
  <si>
    <t xml:space="preserve">כחודש לאחר תחילת הסטאז' התחלתי החייאה לבדי במחלקה כירורגית. </t>
  </si>
  <si>
    <t>שיקום</t>
  </si>
  <si>
    <t>עוד קצת תרחישים קרדיאליים עוד קצת התעסקות עם נושא ההנשמה</t>
  </si>
  <si>
    <t>באיזו מידה סדנת ההכנה לסטאז' היא מרכיב חיוני בהכשרתו המקצועית של הרופא</t>
  </si>
  <si>
    <t>הכנסת קטטר.</t>
  </si>
  <si>
    <t>עבודה ע''פ פרוטוקולים במצבי חרום.</t>
  </si>
  <si>
    <t>ניתן לשלב התמודדות עם אלימות מצד מטופלים או בני משפחה של מטופלים</t>
  </si>
  <si>
    <t>מומלץ לשים דגש רב יותר על טיפול תרופתי נפוץ, מינונים והמרות</t>
  </si>
  <si>
    <t>מדינות עולם שלישי</t>
  </si>
  <si>
    <t>ניהול חולה. סוגי נוזלים, מתן נוזלים, לקחת דם עורקי,כתיבת פקודות, איזון סוכר. כל המיומנויות שאני באמת מתמודדת איתם יומית. 
לגבי מתן פקודות- אומנם רופא בכיר ממני חותם, אבל אני יכולה לכתוב לפי הוראה בעל פה. חסר</t>
  </si>
  <si>
    <t>במבט לאחור, אילו תרגולים בסדנה תרמו לך במיוחד?</t>
  </si>
  <si>
    <t>כיום אני:</t>
  </si>
  <si>
    <t>רופא צבאי כללי</t>
  </si>
  <si>
    <t>אנא חווה/י דעתך באופן כללי על הסדנה</t>
  </si>
  <si>
    <t>קשר רופא-מטופל</t>
  </si>
  <si>
    <t>חיונית, תזכורת טובה למצבי חירוב ברפואה</t>
  </si>
  <si>
    <t xml:space="preserve">הפעלת דפיברילטור
איזה ציוד עלי לקחת לליווי חולה
החיאה
</t>
  </si>
  <si>
    <t>כל משעברנו אליו במ.ס.ר. היה רלבנטי לעבודתי בתור סטאז'ר</t>
  </si>
  <si>
    <t>מתן בשורה מרה</t>
  </si>
  <si>
    <t>תרגולי החייאה, הפרעות קצב, חולה מונשם.</t>
  </si>
  <si>
    <t>במבט לאחור, האם חסרו לך תרגולים או תחומי לימוד בסדנה?</t>
  </si>
  <si>
    <t>ליווי חולה</t>
  </si>
  <si>
    <t>סדנה מעולה. ממוקדת מאוד. לא מתברברת עם חומר תאורתי, אלא מאוד מעשית.</t>
  </si>
  <si>
    <t>חו"ל</t>
  </si>
  <si>
    <t>ירידה לפרטים ב ACLS וחזרה על התרחישים והתרגולות</t>
  </si>
  <si>
    <t>חשובה ביותר, בעיקר באספקטים של החייאה ומצבי חרום</t>
  </si>
  <si>
    <t>אינטובציה, וריד מרכזי, קשירות (מעבר לסוגי תפרים)</t>
  </si>
  <si>
    <t xml:space="preserve">יותר נגיעה על אקג!! </t>
  </si>
  <si>
    <t xml:space="preserve">תרגולי ם של  מצבי  חירום  כמובן  שיותר אלה שהוקלטו  ונותחו,  אבל  גם  ללא הקלטה היה מצויין . 
 את היום  הראשון  עם  השיעורים  היותר פרונטליים  אפשר להמיר במבחן  על  חומר אחיד שיתנה את  ההשתתפות  בקורס ואז יהיה יותר זמן לתרגול  מעשי של  מצבים  מורכבים . 
</t>
  </si>
  <si>
    <t>בית חולים</t>
  </si>
  <si>
    <t>הסדנה מצויינת ולוואי וניתן היה לתרגל עוד את מצבי החירום השונים.
הארגון מצויין ובסה"כ יש תחושה במהלך הסדנה שמנסים ליצור ניצול מקסימלי של הזמן.</t>
  </si>
  <si>
    <t>התארגנות ל- והעברת מטופל</t>
  </si>
  <si>
    <t>לא אבל הזמן שלמדנו בו את כל התרגולים היה קצר מאוד. ואחרי כמה שבועות כמעט שכחנו כמה דברים חשובים</t>
  </si>
  <si>
    <t xml:space="preserve">סדנא איכותית ומושקעת. מדמה באופן אמיתי ככל הניתן התמודדות עם מצבי חירום </t>
  </si>
  <si>
    <t>- לא חותמת על מירשמים :)
- לא מוסרת מעידה אישי על החולים :)
- בודקת קודם חולה, אחר כך מוניטור
- עושה אק"ג, כאשר יש תמונה מדאיגה במוניטור (לא מפרשת את המוניטור)
- מאוד עזרה סדנה עם שחקנים לעניין של בשורות מרות
ועוד דברים
המון תודה לצוות הנהדר!!!!</t>
  </si>
  <si>
    <t>הסדנה חשובה בעיקר בהיבטים של הטיפול האקוטי במצבים דחופים- אירועים לבביים, החייאות, ליוויי ילדים וכולי</t>
  </si>
  <si>
    <t xml:space="preserve">החייאות ,סימולציות כמו בצקת ריאות, ותרגולים כגון הכנסת קטטר </t>
  </si>
  <si>
    <t xml:space="preserve">הערכות לליווי (במיוחד כסטאז'ר לאחר מכן בשיבא) ועמידה למרות הלחץ על הערכות מלאה טרם היציאה. </t>
  </si>
  <si>
    <t xml:space="preserve">סדנא חשובה ביותר- יש לנסות וליצור מצב בו כל סטאז'ר עורך אותה במהלך החודש שקודם לסטאז' ולא (כמו אצלי) משיקולי מקום ותאריכים- חודשיים וחצי קודם. </t>
  </si>
  <si>
    <t xml:space="preserve">ליווי תנוק, </t>
  </si>
  <si>
    <t>קצת על מאגרי מידע ממוחשבים כמו up to date דינמד ומיקרומדקס</t>
  </si>
  <si>
    <t>בשורות רעות לחולה. לאו דווקא למדתי איך עושים את זה אבל בהחלט פתח כיווני חשיבה חדשים
כל יום אני נזקק ללקחים מאז</t>
  </si>
  <si>
    <t>מצוינת</t>
  </si>
  <si>
    <t>כדאי לחזק את התרגולים של החייאה בסיסית בבית חולים, כדי לתת עוד יותר בטחון. תרגולים גדולים מרובי אירועים פחות תורמים ויוצרים תחושה של חוסר אונים.</t>
  </si>
  <si>
    <t>תרגולים על הבובות של ACLS</t>
  </si>
  <si>
    <t>ניהול צוות במצב חירום רפואי</t>
  </si>
  <si>
    <t>הדסה</t>
  </si>
  <si>
    <t>הסדנא היתה מעולה, אולם חשתי כי בין הסדנא לבין מועד תחילת הסטאז' בפועל חלף זמן רב מדי והיה דרוש לי רענון.</t>
  </si>
  <si>
    <t>סדנא מצוינת</t>
  </si>
  <si>
    <t>למדתי לבדוק ולוודא חיבורים למינהם לפני שאני נבהלת ממכשירים מצפצפים וסטורציות מבהילות... :)</t>
  </si>
  <si>
    <t>עבודה עם הצוות הרפואי (ניתן דגש על מתן הוראה מסוימת במצב חירום לאיש צוות מסוים), מתן הוראה לאיש צוות מסוים.</t>
  </si>
  <si>
    <t xml:space="preserve">כל התרגולים אבל במיוחד אלה שמיועדים למקרי חירום כמו דום לב והפרעות קצב. </t>
  </si>
  <si>
    <t>הבנה איך צריכה להיתנהל החיאה</t>
  </si>
  <si>
    <t>התרגולים של הBLS וה-ACLS</t>
  </si>
  <si>
    <t>מקצוע רפואי אחר</t>
  </si>
  <si>
    <t>תרגול סוגי שוק למיניהם</t>
  </si>
  <si>
    <t xml:space="preserve">באיזו מידה את/ה חש/ה שהסדנה תרמה במניעת טעויות ואירועי בטיחות </t>
  </si>
  <si>
    <t>מרדים</t>
  </si>
  <si>
    <t xml:space="preserve">שיחה עם בן משפחה לגבי חולה שנפטר. </t>
  </si>
  <si>
    <t>ילדים</t>
  </si>
  <si>
    <t>לא, רמת התרגול מספיקה בעיני</t>
  </si>
  <si>
    <t>הסדנה מאוד אינטנסיבית,צריך להאריך ליותר משבוע...</t>
  </si>
  <si>
    <t>סדנ חיונית ביותר !!! לדעתי חובה לבצע סדנה דומה גם לאחר הסטאז עם דגשים על חרומים ומצבים בהם נצטרך להתמודד כרופאים מתחילים</t>
  </si>
  <si>
    <t>תרגול ההחייאה הבסיסית, אותה כמובן למדנו כבר לפני כן אך החשיבות האמיתית היא בתרגולים וחזרות רבות.</t>
  </si>
  <si>
    <t>רפואה צבאית</t>
  </si>
  <si>
    <t>החייאה!!!! לאחר הסדנה היו לי כמה החייאות ובאמת לא הייתי רוצה להגיע למצבים אלו ללא אימון על בובות קודם.
לדעתי חובה על כל סטאג'ר לעבור את הסדנה לפני תחילת הסטאז'!</t>
  </si>
  <si>
    <t>תרגולי שחקנים נוספים</t>
  </si>
  <si>
    <t>בעיקר התמודדות עם משפחות וחולים בסיטואציות שונות ( לדוגמא כאלו המדגימות חדר מיון )</t>
  </si>
  <si>
    <t>לפני תחילת התמחות בפנימית</t>
  </si>
  <si>
    <t>חשוב לציין שדווקא חלק של העברת החולה - חלק הכי מרכזי אולי בתפקידו של סטאזר - כמעט ולא מתורגל במס"ר - הייתה תחנה של 45 דק' בערך שתירגלו אותה אולי 1-2 אנשים. לדעתי התחנה הזאת ראויה לקצת יותר זמן.</t>
  </si>
  <si>
    <t>עבודת טיפול נמרצ</t>
  </si>
  <si>
    <t>explaining to the patient what I am doing</t>
  </si>
  <si>
    <t>זכור לי שיצאת בהרגשה טובה מהסדנה, לדעתי לא היה מספיק זמן תרגול. אצלי הכל עובר דרך הידיים.</t>
  </si>
  <si>
    <t>לימוד וביצוע פרוטוקולים (BLS, ACLS...)</t>
  </si>
  <si>
    <t>עתודאי - מתגייס בקרוב</t>
  </si>
  <si>
    <t>החייות במיוחד ותרגילים פסיכולוגיים - תקשורת עם חולים. מאוד עזר לי לראות את עצמי בוידאו.</t>
  </si>
  <si>
    <t>צבא</t>
  </si>
  <si>
    <t>אני חושב שרופאים צעירים וותיקים צריכים לעבור את הסדנה מדי 4 שנים</t>
  </si>
  <si>
    <t>כן, בתחום הטראומה.</t>
  </si>
  <si>
    <t xml:space="preserve">מצב חרום , כל התרגלים של הפרעות קצב </t>
  </si>
  <si>
    <t>עדין לא ישמתי כלום (אני מתחילה רק במרץ).</t>
  </si>
  <si>
    <t>חיובית ביותר, מסייעת ומייצגת. לבוגרי אוניסרסיטת תל אביב יש תחושת דז'ה-וו בסדנאות עם השחקנים.
כמובן שתמיד יש צורך ביותר תרגול.
לסיכום - סדנה טובה מאוד.</t>
  </si>
  <si>
    <t>צהל</t>
  </si>
  <si>
    <t>גריאטריה</t>
  </si>
  <si>
    <t>בחצי ראשון של התמחות</t>
  </si>
  <si>
    <t>סדנת התקשורת מועילה מאד ומאורגנת היטב. השיעורים בהכנסת קטטר, כאב בחזה וליווי חולים מועילים מאד.</t>
  </si>
  <si>
    <t>יוספטל</t>
  </si>
  <si>
    <t>טיפול בהחייאה בזמן אמת כרופאה לבד בארוע.
העברת חולה מונשם לרנטגן</t>
  </si>
  <si>
    <t>-החייאות</t>
  </si>
  <si>
    <t>העברת בשורה מרה</t>
  </si>
  <si>
    <t>סדנא מצויינת חובה לכל רופא</t>
  </si>
  <si>
    <t>תקשורת עם מטופל, לזהות מקרים קיצוניים ושכיחים כמו אישה מוכה...להבין שיש חשיבות עצומה לצורת ההתבטאות מול מטופל ולדעת לבנות את השיחה בצורה הנכונה.
לדעת שיש צורך במנהל צוות ולשים לב שכל אחד עושה את תפקידו.
לא להילחץ ולשמור על קור רוח.</t>
  </si>
  <si>
    <t>איכילוב</t>
  </si>
  <si>
    <t>תרגול החייאה -תרגול נוסף של מה שתורגל בקורס החייאה בלימודים, אך תרגול נוסף תמיד תורם. ניתן לבצע גם בבית החולים, כמו שאכן קורה.</t>
  </si>
  <si>
    <t>ממתין להתחלת ההתמחות בבית החולים</t>
  </si>
  <si>
    <t xml:space="preserve">העברות במסדרונות בי"ח
</t>
  </si>
  <si>
    <t xml:space="preserve">כתיבת הוראות רפואיות באותיות גדולות, מינונים מדוייקים, דרך מתן וכו'.
</t>
  </si>
  <si>
    <t>בעיקר תרגול.</t>
  </si>
  <si>
    <t>סיימתי בית ספר לרפואה ב:</t>
  </si>
  <si>
    <t>היו תירגולים שהיו קצרים מדי - למשל תפירה.</t>
  </si>
  <si>
    <t xml:space="preserve">כל האמור לגבי הסדנא עם השחקנים יושמו במהלך עבודתי כרופא, למשל משירת בשורה מרה לבני משפחה, והתמודדות עם חולים יותר תוקפניים ואגרסיביים. </t>
  </si>
  <si>
    <t>תרגולי הדמייה</t>
  </si>
  <si>
    <t>רפואת ילדים</t>
  </si>
  <si>
    <t xml:space="preserve"> </t>
  </si>
  <si>
    <t>sum</t>
  </si>
  <si>
    <t xml:space="preserve">ACLS  והעברת חולה מורכב. </t>
  </si>
  <si>
    <t xml:space="preserve">תרגולים לא היו חסרים כלל. אני חושבת שנגענו בכל המקרים הכי נפוצים שיכולים להתרחש במחלקה. כן הייתה חסרה לי כמות התרגול העצמי שלי. אומנם צפיתי מהצד ולמדתי תיאורטית אך בשבילי התרגול המעשי תורם לי יותר. מכין אותי יותר. מלמד אותי יותר. </t>
  </si>
  <si>
    <t xml:space="preserve">תרגולי הACLS בעיקר
</t>
  </si>
  <si>
    <t xml:space="preserve">תפירה, חיזוק נושא הACLS
</t>
  </si>
  <si>
    <t>כל תרגול מוסיף משהו באופן פרקטי או באופן פסיכולוגי. 
כל התייחסות לנושא מסויים מובילה לתשומת לב מוגברת לאותו הנושא.</t>
  </si>
  <si>
    <t>החייאות.
מצבים הדורשים תקשורת עדינה עם החולה.</t>
  </si>
  <si>
    <t>טראומה</t>
  </si>
  <si>
    <t xml:space="preserve">הסדנא מצויינת
לדעתי יש לעבור את הסדנא מספר פעמים הן במסגרת ולימודים והן בהמשך החיים המקצועיים.
במהלך ההתמחות וכן בשנים שלאחר מכן - כדאי לעבור את הסדנא בתחום של טיפול במצבי חירום כל שנתיים - שלוש. </t>
  </si>
  <si>
    <t>טיפול במצבי חרום - העבוה עם הבובות בתרחישים השונים</t>
  </si>
  <si>
    <t>גישה לניהול החייאה
מעבר על ציוד עגלת החייאה ודפיברילטור בכל מחלקה או מרפאה אליה אני מגיעה.</t>
  </si>
  <si>
    <t>תרגולי מצבי חירום</t>
  </si>
  <si>
    <t>יותר תרגולים, פחות הרצאות. להיות יותר ראש ההחיאה</t>
  </si>
  <si>
    <t>החייאה - אסיסטוליה</t>
  </si>
  <si>
    <t>dermatology</t>
  </si>
  <si>
    <t xml:space="preserve">מצוין, אני חושב שצריך גם למתמחים. אני בתור בוגר חוץ לארץ אין סדנה דומה כל הכבוד לכל האנשים האחריים. </t>
  </si>
  <si>
    <t>עזר לי לקבל יותר ביטחון בהחייה. כהמשך  רציתי לדעת האם  למחלקות כירורגיות מצעיים את הסימולטור הלפרוסקופי למתמחים שלהם?</t>
  </si>
  <si>
    <t>טובה מאוד</t>
  </si>
  <si>
    <t>ASLC</t>
  </si>
  <si>
    <t>טובה מאד. נותנת כלים שלא קיבלתי בלימודים אך כבר מרגיש שמתחיל לשכוח.</t>
  </si>
  <si>
    <t>החייאות.</t>
  </si>
  <si>
    <t>עדיין לא</t>
  </si>
  <si>
    <t>בסך הכל הסדנה חביבה והיא מאפשרת לך להכיר סטאג'רים נוספים, לדעתי יש מקום לצוות סטאג'רים מאותו בית חולים על מנת להקל מעט על ההלם ההתחלתי וליצור קשרים חברתיים ואולי אף להביא סטאג'ר בוגר אותו מוסד על מנת לקבל מעט המלצות</t>
  </si>
  <si>
    <t>תרגולי החייאה, סדנת תקשורת</t>
  </si>
  <si>
    <t>לא שאני יכולה לזכור כעת</t>
  </si>
  <si>
    <t>פרוטוקולי טיפול לפי ACLS</t>
  </si>
  <si>
    <t xml:space="preserve">הסדנה היתה אחד מהדברים הכי מלמדים שחביתי.... כל הכבוד </t>
  </si>
  <si>
    <t>ההחיאות למיניהן , תרחישים עם שחקנים במיוחד בשורה מרה</t>
  </si>
  <si>
    <t>הייתי שמח לקבל יותר מצסי חירום</t>
  </si>
  <si>
    <t>טיפול בעת החיאה אמיתי והדרך להתמודד עם זה</t>
  </si>
  <si>
    <t>החיאות והעברת יולה ממחלקה למחלקה אחרת</t>
  </si>
  <si>
    <t>שתהיה הדנה יותר מ 5 ימים</t>
  </si>
  <si>
    <t xml:space="preserve">החיאה </t>
  </si>
  <si>
    <t>באופן כללי סדנה מאוד מעניינת אך מאוד לחוצה ומלחיצה</t>
  </si>
  <si>
    <t>מיומנות תקשורת</t>
  </si>
  <si>
    <t>יש מקום להוסיף עוד תרגולים</t>
  </si>
  <si>
    <t xml:space="preserve">הסדנה הייתה יעילה, בוצע תרגול מדוייק של ליווי חולה, דבר המהווה חלק מהיום יום של כל סטאז'ר. </t>
  </si>
  <si>
    <t>תרגול ACLS והסברים על ליווי החולה</t>
  </si>
  <si>
    <t xml:space="preserve">סדנה חשובה, המתכונת מצוינת. </t>
  </si>
  <si>
    <t xml:space="preserve">העברת חולה. 
</t>
  </si>
  <si>
    <t>5 Days are simply not enough.
I mostly learn new skills during my army service as a medic.</t>
  </si>
  <si>
    <t xml:space="preserve">It just made me feel how much I don't know, and made me more stressed.
</t>
  </si>
  <si>
    <t>Psychiatry</t>
  </si>
  <si>
    <t xml:space="preserve">סדנא טובה מבחינת הכנה למצבי חירום,אך לא נתקלתי עוד בסטאז' במצבים בהם הייתי צריכה לבצע החייאה... ולכן לא הכרחית כסדנת הכנה לסטאז',אלא בשלבים מתקדמים יותר אולי.
</t>
  </si>
  <si>
    <t>הפרעות קצב</t>
  </si>
  <si>
    <t xml:space="preserve">באופן כללי , סדנה מיצוינת שכל סטאגר חדש חייב לעבור אם הוא בוגר ארץ או חול 
זה מרענן את כל שנות הלימודים ברפואה </t>
  </si>
  <si>
    <t>תרחישים של תקשורת עם אנשים 
תרחישי ליווי חולים
תרחישי ACLS</t>
  </si>
  <si>
    <t>לא היה חסר אבל אם זמן הסדנה היה יותר ארוך זה יותר טוב</t>
  </si>
  <si>
    <t xml:space="preserve">ליווי חולים 
ACLS
</t>
  </si>
  <si>
    <t>אני חושבת שזו סדנא הכרחית שעוזרת לעשות את המעבר מסטודנט לרופא
ייתכן שכדי להפיק את המירב כדאי לדרוש יותר ידע תיאורטי לפני הסדנא כדי שבמהלכה ניתן יהיה לתרגל בלבד ולא ללמוד [מינונים למשל]</t>
  </si>
  <si>
    <t>אלו שתרגלתי בהם בפועל [לא כצופה]. בעיקר ACLS אבל גם מצבים קליניים אחרים. היכרות עם מכשירים כמו מכונת החייאה, CPAP</t>
  </si>
  <si>
    <t>יותר דגש על כמה נושאים שתרגלנו רק פעם אחת, ובאופן כללי הייתי מאריכה את הסדנא</t>
  </si>
  <si>
    <t>תפקוד בשעת לחץ
תרגול הליווי היה חשוב ביותר - אם לא היה לא הייתי יודעת איך ללוות חולה ממיון אך שבוע מאוחר יותר..</t>
  </si>
  <si>
    <t>הסדנה מועילה בכך שהבנתי כי יש לי עוד הרבה מה ללמוד ולתרגל בכל מה שכרוך במצבי חרום</t>
  </si>
  <si>
    <t>תרגול החייאה</t>
  </si>
  <si>
    <t>עוד תרגולי החייאה</t>
  </si>
  <si>
    <t>שלום רב לכולם
לדעתי הסדנה היתה מאוד טובה, למדנו דברים חדשים, הכרנו מכשירים וכמה תרופות חדשות , המדרכים היו מאוד נכמדים, ותודה לכם על ההודעה</t>
  </si>
  <si>
    <t xml:space="preserve">הסדנה שבה למדנו אך לשתמש בכל מני מכשירים, למשל כמו מכשירי של ההנשמה </t>
  </si>
  <si>
    <t xml:space="preserve">אך לעשות intubation </t>
  </si>
  <si>
    <t>תרגולי ה-ACLS.</t>
  </si>
  <si>
    <t>החלק שעסק בטיפול תרופתי היה קצת חלש למיטב זכרוני. אני חושבת שתרגול טיפול תרופתי במצבי חירום (בצקת ריאות, אסטמה, ACS וכו') יכול לעזור. אולי גם הרצאה קצרה ועניינית בנושא שיכוך כאבים (לא לומדים את זה כמו שצריך בשום שלב, ונתקלים בזה המון בקליניקה).</t>
  </si>
  <si>
    <t>כל הסדנאות היו טובות מאוד.
הייתי מקפידה יותר על מקצועיות המדריכים (רמה לא זהה בכל התחנות) ומקפידה על מתן דגשים פרקטים ולא לימוד עוד פרק בהריסון..</t>
  </si>
  <si>
    <t>הנשמה, החייאה.</t>
  </si>
  <si>
    <t>לא. הכל במינון הנכון.</t>
  </si>
  <si>
    <t>הכנה לקראת ליווי.
אין סיכוי שהייתי חושבת על כל הדברים אילולא הכינו אותי בסדנא.</t>
  </si>
  <si>
    <t>הסדנה עצמה לא רעה אבל בפועל רק תרגול רב יותר יכול להטמיע משהו. כל עניין התקשורת מזוייף ומאולץ- מיותר לגמרי בעיניי.
:)</t>
  </si>
  <si>
    <t>ACLS ACLS ACLS ACLS</t>
  </si>
  <si>
    <t>הסדנא שעסקה בליווי חולים התגלתה כנכס צאן ברזל</t>
  </si>
  <si>
    <t>תרחישי ACLS.</t>
  </si>
  <si>
    <t>היכולת להפעיל צוות בזמן החייאה.</t>
  </si>
  <si>
    <t xml:space="preserve">i enjoyed it very much and it refreshed important information. </t>
  </si>
  <si>
    <t>calculations of dosages and medications</t>
  </si>
  <si>
    <t>more time should be spent on documenting events in a patients file and what is legally required in a doctor's note.</t>
  </si>
  <si>
    <t>double check orders everytime!</t>
  </si>
  <si>
    <t>הסדנה מעולה!!!! אולם בהלכה לא היה תאום בין המדריכים והועברו פרוטוקלים שונים במקצת.</t>
  </si>
  <si>
    <t>הסדנה היתה מועילה ומעניינת</t>
  </si>
  <si>
    <t>רפואה כללית</t>
  </si>
  <si>
    <t>מעולה</t>
  </si>
  <si>
    <t>הדמיות מורכבות של מצבי חרום</t>
  </si>
  <si>
    <t>מומלץ</t>
  </si>
  <si>
    <t>מתקשה לציין</t>
  </si>
  <si>
    <t>חושב שכן</t>
  </si>
  <si>
    <t>כירורגיה</t>
  </si>
  <si>
    <t>לצערי כיון שעבר זמן רב מאד מאז(5שנים) קיםקושי לענות על השאלות במדוייק
כדאי לצרף לשאלון תזכורת על לו"ז הסדנה</t>
  </si>
  <si>
    <t xml:space="preserve">החלק לגבי ליווי חולה כסטאז'ר- ההדגשה על לא לסמוך על המזל שלא יקרה כלום בדרך גם בליווי קצר בתוך בית החולים. </t>
  </si>
  <si>
    <t xml:space="preserve">ההרגל לחשוב לפני כל ליווי על התרחיש הגרוע בתר האפשרי ולהצטייד בהתאם.  </t>
  </si>
  <si>
    <t>תרגולי הייאה</t>
  </si>
  <si>
    <t>סדנת חישוב התרופות הייתה גרועה ביותר.....יש הרבה מקום לשיפור וכדאי להקצות לה עוד זמן על חשבון דברים אחרים למשל צנתרים מרכזיים</t>
  </si>
  <si>
    <t>ישראל+חו"ל</t>
  </si>
  <si>
    <t>מספרים</t>
  </si>
  <si>
    <t>באיזו מידה תרמה לך הסדנה לשליטה במיומנויות הקליניות המרכזיות להן נדרשת בסטאז'?</t>
  </si>
  <si>
    <t xml:space="preserve"> באיזו מידה תרמה לך הסדנה למיומנויות הטיפול במצבי חרום?</t>
  </si>
  <si>
    <t xml:space="preserve"> באיזו מידה תרמה הסדנה לרכישת מיומנויות מעבר למיומנויות אותן רכשת במהלך הלימודים בבית הספר לרפואה?</t>
  </si>
  <si>
    <t>באיזו מידה תרמה הסדנה לחיזוק מודעותך באשר להיבטים של בטיחות הטיפול בחולה?</t>
  </si>
  <si>
    <t xml:space="preserve"> באיזו מידה את/ה חש/ה כי הסדנה תרמה למניעת טעויות ו/או אירועי בטיחות?</t>
  </si>
  <si>
    <t>באיזו מידה התרחישים המתורגלים בסדנה משקפים את המצבים איתם התמודדת בהמשך דרכך כרופא/ה?</t>
  </si>
  <si>
    <t>באיזו מידה גרמה לך הסדנה להכיר את יכולותיך הקליניות האמתיות ערב הכניסה לסטאז'?</t>
  </si>
  <si>
    <t>באיזו מידה סדנת ההכנה לסטאז' היא מרכיב חיוני בהכשרתו המקצועית של הרופא?</t>
  </si>
  <si>
    <t>באיזו מידה הכניסה לסטאז' כרוכה בתחושות לחץ בקרב סטאז'רים מתחילים?</t>
  </si>
  <si>
    <t xml:space="preserve"> מידה תורמת הסדנה להורדת תחושות הלחץ בכניסה לסטאז'?</t>
  </si>
  <si>
    <t>באיזו מידה היית ממליצ/ה שכל סטאז'ר יעבור סדנה זו, כסדנת חובה, לפני תחילת הסטאז'?</t>
  </si>
  <si>
    <t>היתה סדנה מדהימה, וחבל שלא ניתן לעבור אותה אחת לשנה
מאוד נהניתי ולמדתי
והמלצתי לכולם בחום!!!- למרות שזה חובה, גם אם לא היה חובה
המון תודה
ותנסו לארגן גם סדנאות למתמחים...חשוב להישאר עם היד על הדופק...בנושא החייאות ומצבי חירום</t>
  </si>
  <si>
    <t>לא להעביר מטופל לפני שהבנתי מה הבעיות הפעילות שלו ושיש לי את מה שאני צריך</t>
  </si>
  <si>
    <t>ליווי חולים .
החייאות .</t>
  </si>
  <si>
    <t xml:space="preserve">החייאה בחולה מחובר למכונת הנשמה - אם לא תרגול אז לפחות סקירה עיונית.
</t>
  </si>
  <si>
    <t>הפרעות קצב והחייאה</t>
  </si>
  <si>
    <t>במבט לאחור.. הייתי רוצה שהסדנה תהיה קרובה יותר למועד תחילת הסטז - הרבה חומר נשכח..</t>
  </si>
  <si>
    <t>מאוד החוצה ואני חושבת שמאוד חיוני לחזור על הסדנה שוב או במהלך הסטאג או לאחר מכן</t>
  </si>
  <si>
    <t>לימוד ודגשים על הכנסת עירויים פריפרים (ומרכזי) לקיחת דמים, חבישות, הגשת עזרה ראשונה</t>
  </si>
  <si>
    <t xml:space="preserve">emergency </t>
  </si>
  <si>
    <t>מאורגנת היטב, בחירה מצוינת של תכנים, תרגולים יעילים ביותר. 
(טוב היה אילו היו תרגולים מסוג זה גם במהלך ביה"ס לרפואה)</t>
  </si>
  <si>
    <t xml:space="preserve">תרגילים ה ACLS </t>
  </si>
  <si>
    <t>עשירה, מאתגרת</t>
  </si>
  <si>
    <t>סדנה חשובה מאד לפני סטאז - מומלץ סדנת רענון בנושאי החייאה גם לרופאים וותיקים יותר</t>
  </si>
  <si>
    <t>בית חולים, עמורה להתחיל התמחות רדיולוגיה בהדסה דרך מכבי</t>
  </si>
  <si>
    <t>תרגולים בחדר ההחייאה
סימולציות עם שחקנים</t>
  </si>
  <si>
    <t>תרגילי חרום - החיאה, שימוש במכונת החיאה וכיוונה</t>
  </si>
  <si>
    <t>תרגולים להכנסת וונפלונים ובדיקות דם.</t>
  </si>
  <si>
    <t>רופה עיניים</t>
  </si>
  <si>
    <t>הסדנה הייתה מעולה, מאורגנת כהלכה ולטעמי בעלת ערך חיוני להכשרתו של כל רופא בישראל</t>
  </si>
  <si>
    <t>תרגולים במצבים מול חולים שחקנים.</t>
  </si>
  <si>
    <t>תרגול רב יותר של מצבי החרום השונים</t>
  </si>
  <si>
    <t>סדנה מרישמה ו דינמית מאוד</t>
  </si>
  <si>
    <t xml:space="preserve">בדיקת הציוד שיש עימי לליוי בעצמי, ולא לסמוך על אחרים בנושא זה. 
סרוב לבצע פעולות שאיני יודעת לעשות או שמעולם לא הוכשרתי לבצע. 
</t>
  </si>
  <si>
    <t>הסדנה מצויינת, קשה להפריז בחשיבותה. למעשה היא אחת ההתנסויות המועילות ביותר במהלך הלימודים. 
הייתי ממליץ על הוספת סדנת רענון בת יומיים לתרגול מצבי חירום באמצע הסטאז'.</t>
  </si>
  <si>
    <t>1. לעולם לא לצאת ללוות חולה בבית החולים לא מוכן
2. לעמוד על שלי מבחינה מקצועית גם מול אנשי צוות לוחצים במיוחד
3. שיפור התקשורת עם מטופלים</t>
  </si>
  <si>
    <t>אני חושב שהסדנה הזאת מאוד חשובה לסטאגרים לפני התחלת הסטאג .</t>
  </si>
  <si>
    <t>ביצוע החייאה מתקמת לפי הפרוטוקול !</t>
  </si>
  <si>
    <t xml:space="preserve">בית חולים, קופת חולים, כרגע בבתי חולים, אך עשיתי רוטציה של 9 חודשים במרפאה ואני מתעתדת לחזור למרפאה בסוף ההתמחות. </t>
  </si>
  <si>
    <t>interaction with the actors, ליווי חולים</t>
  </si>
  <si>
    <t xml:space="preserve">התמודדות עם בצקת ריאות, אסתמה ומצבים דומים במתרחשים יום - יום בפנימיות.
</t>
  </si>
  <si>
    <t>תמיד ניתן להוסיף...
בנוסף לא יזיק יותר שיעורים על מינונים ותרופות</t>
  </si>
  <si>
    <t xml:space="preserve">איזון סוכר עם אינסולין. סדנאת כתיבת מרשם (זכורה לי סדנאת כתיבת הוראה בתיק, אך לא כתיבת מרשם). ערכי הנשמה במכונת הנשמה (יתכן שהיה ואני לא זוכרת?) . </t>
  </si>
  <si>
    <t xml:space="preserve">תוכנית הלימודים והאופן בו מועברת הסדנא- טובים ומועילים מאוד
אך יש צורך בשימור ה"כשירות" הנרכשת במהלך סדנא זו. 
דברים שלא תורגלו מאז הסדנא ובמהלך הסטאז'- נוטים להשכח
והכוונה היא בעיקר לניהול מקרי החייאה. </t>
  </si>
  <si>
    <t>acls</t>
  </si>
  <si>
    <t>סדנה מרתקת.</t>
  </si>
  <si>
    <t xml:space="preserve">ראויים לציון סדנת התקשורת (הסימולציות), תרגול תרחישי חירום (ACLS..) ואפילו דברים קטנים כמו הכנסת זונדה וקטטר שתן שעדיף לעבור פעם ראשונה "על יבש" לפני ההגעה לסטאז'. </t>
  </si>
  <si>
    <t>הכל</t>
  </si>
  <si>
    <t>עתודאית רופאה בצהל מזה כשנתיים</t>
  </si>
  <si>
    <t>הסדנא פשוט מצויינת. בדיעבד אני פשוט חושב שהיא צריכה להתקיים בכל זאת במהלך הסטאז'</t>
  </si>
  <si>
    <t xml:space="preserve">מעניינת ופורייה. בנוייה היטב. </t>
  </si>
  <si>
    <t>תרגולים של שחקנים. " אך לדביר עם חולים וצוות רופאי"</t>
  </si>
  <si>
    <t>בעיקר תרגול מצבי החירום</t>
  </si>
  <si>
    <t>כל נושא ההחיאות, ומצבי חירום</t>
  </si>
  <si>
    <t xml:space="preserve">הסדנה הועברה באופן מקצועי ביותר. 
גם בחירת הנושאים בהם עסקה הסדנה היתה טובה. 
עם זאת, הזמן מצומצם ולדעתי היה עדיף להתמקד במעט נושאים ולתרגל אותם יותר, גם במחיר של חוסר התייחסות לנושאים אחרים. 
- תרגול ACLS רב יותר
- תרגול מינוני תרופות וכתיבת מרשמים חשוב
</t>
  </si>
  <si>
    <t xml:space="preserve">כפי שכתבתי, חסרו תרגולים נוספים. 
לדעתי, תרגולי ACLS הם המשמעותיים ביותר - גם מבחינת החשיבות, וגם מבחינת חוסר היכולת לתרגל אותם בשגרה (לעומת כל דבר אחר שנלמד בסדנא, שיש יכולת לתרגל אותו גם במצבים שאינם מצבי חירום - אינטובציות, קטטרים, תפירה, תקשורת וכו')
</t>
  </si>
  <si>
    <t>הסדנא עצמה טובה מאוד אך היא לא בהכרח ניתנת בזמן המתאים - במיוחד עבור אלה שלהם יש מרווח זמן גדול בין סיום המבחנים לתחילת הסטאז'. נדמה לי שיש תרגולים רבים בסדנה שהיו לעזר באם היו סמוכים יותר לתחילת הסטאז' ולחלופין - כאלה שהיו צריכים להיות לאחר התחלתו. 
בנוס</t>
  </si>
  <si>
    <t>אין לערער על המקצועיות והמקצוענות שהופגנה ע"י הצוות בסדנה. עם זאת, במבט לאחור אני מתקשה לזכור דברים רבים שנתקלתי בהם לאחר מכן במהלך הסטאז' ואשר זכרתי שהסדנא סייעה לי להתמודד איתם, מלבד נושא ליווי החולה, שנעשה בצורה מצויינת. 
במבט לאחור תרגולי התקשורת רופ</t>
  </si>
  <si>
    <t xml:space="preserve">כאמור, נושא הליווי והחשיבות של שימת לב לכל מאפייני החולה במהלכו הועברו בצורה יוצאת דופן. אני מניח שלו הייתי נשאל סמוך יותר לסדנא הייתי יכול לציין תרגולים נוספים שהשפיעו, אבל בראי הזמן לא זכורים לי מספיק טוב רוב התרגולים בסדנא, ויתכן שגם לזה יש משמעות (או </t>
  </si>
  <si>
    <t>אני חושבת שהסדנה היתה טובה מאד מהבחינה שהיא נתנה איזה שהיא הרגשה של הכנה לסטאז. בפועל רוב העבודה היא לקבלת חולים ולקיחת דמים. לא ממש יוצא ליסיים החיאות לפי פרוטוקולים ואם נמצאים בהחייאה היא ללא ממש לפי פרוטוקול ובד"כ הרופא התורן מטפל במצב עם האחיות.
אני ח</t>
  </si>
  <si>
    <t>הסדנה התנהלה בצורה מקצועית וחשיבותה רבה. תחושתי האישית כבוגר חו"ל שבוגרי הארץ עברו בסדנה הכשרה שניה בACLS בעוד אנו בוגרי חו"ל נענו בחומר זה לראשונה בסימולציות של מסר, לכן להערכתי יש לחשוב על דרך שבוגרי חו"ל יוכלו לקבל בסדנה אפשרות לצמצם ולו במעט את הפערים</t>
  </si>
  <si>
    <t xml:space="preserve">לא יכולה לומר שחסרו לי, אבל לטעמי סדנת התקשורת פספסה ובגדול. מלבד אולי התרחיש עם "האחות העצבנית" המקרים היו מופרכים ולא קשורים. 
הייתי מפיקה הרבה יותר לו קיבלתי מעט כלים להתמודד עם משפחות תוקפניות או חולים שצועקים עליי במיון שהם מחכים כבר שעתיים, או שאני </t>
  </si>
  <si>
    <t xml:space="preserve">אני חושבת שעיקר היתרון שבסדנא טמון בהפחתה של תחושת הלחץ טרם הסטאז', אבל למען האמת בקושי יצא לי להיות נוכחת להחיאות, אף פעם לא הייתי לבד במצב הזה ואם לומר את האמת לו הייתי במצב שהייתי לבד פרט להחייאה בסיסית ביותר ככל הנראה לא הייתי יודעת מה לעשות במציאות, </t>
  </si>
  <si>
    <t>הסדנה תורמת מאוד להכנה לקראת הסטאז, היא מקנה ביטחון מסויים, מסדרת את הדברים לפי סכמה מסויימת ובאיזשהו מקום אף מיישרת קו. הבעיה היא שהסדנה נערכת מספר חודשים לפני תחילת הסטאז מה שפוגם ביעילות של הסדנה. כי עד שמתחילים את הסטאז כל הדברים שהזכירו לנו בסדנה שהי</t>
  </si>
  <si>
    <t xml:space="preserve">סדנה מצויינת, מאורגנת היטב ותכליתית. הבעיה היא שיעילותה יורדת לאפס כאשר היא מתבצעת לפני תחילת הסטאז' ואפילו מספר חודשים לפני.
הצעתי (ורבים שותפים לה) לייעול היא רק לגבי התזמון+חלוקה לפי רלוונטיות של מחלקות.
כך למשל בכניסה למחלקת ילדים, יהיה יום מרוכז על </t>
  </si>
  <si>
    <t>זה משוב כללי, לא כל כך ניכנס לשדות:
- בחלק של מאומנות תקשורת חובה להוסיף כללי התנהגות שעוזרים להימנע מאלימות כלפי צוות רפואי
- תרגילי החיאה - בסדר, עוזר
- תחנה של זונדות וקטטרים - רופאים כמעט ולא עושים את זה. לעבור רק על קטטר של גברים. במקום זה יותר תרגי</t>
  </si>
  <si>
    <t>שלום רב, מספר דברים:
1. לעניות דעתי הסדנא חשובה ביותר, נהניתי ממנה הפקתי ממנה רבות. 
2. ישנם מספר דברים אשר דורשים זמן רב יותר להטמעה וכן ישנם נושאים אשר לא הודגשו מספיק (מכונת הנשמה, חישובי מינוני תרופות) ולכן אורך הסדנא צריך להיות לפי דעתי כעשרה ימים לפ</t>
  </si>
  <si>
    <t>אמנם עברו כמעט שנה וחצי מאז עברתי את הסדנא, ולכן אני מפשפש בזכרוני בקשר לחלק מהשאלות שהפניתם כעת, אך חשוב לי לציין את הביטחון שנתנה לי הסדנא לקראת הסטאז', לפחות בנושאי רפואת חירום בסיסית. לדעתי התכנים הועברו בצורה מקצועית ומדוייקת, והיוו הכנה טובה, ובטח ש</t>
  </si>
  <si>
    <t>נינוחות בהחייאה, ובעיקר היררכיה בצוות החייאה. בתחילה הייתי אני אחראי על ההחייאה, עד שהגיע רופא תורן מהמיון שהפך אחראי, ולאחר מכן הגיע מרדים שהפך אחראי. 
בנוסף, ברגע שהחדר התחיל להתמלא באחיות והן התחילו להקציף, הסדנא (כישורים בין אישיים) עזרה לי בעדינות לה</t>
  </si>
  <si>
    <t>הסדנה ממש ממש מעולה, נחוצה וחשובה ביותר. היא תרמה לי מאוד מאוד. למשל כשהייתי צריכה ללוות חולה ביום השני לסטאז', ללא הסדנה בכלל לא הייתי חושבת שעלי להכין משהו לצורך כך (או לבדוק את בלון החמצן, שאכן היה סגור...). 
בנוסף תרגול החייאה הוא דבר חשוב מהמעלה הראש</t>
  </si>
  <si>
    <t>הסדנה מצויינת. צריך להרחיב אותה כלל האפשר. הייתי הופך אותה לסבב של חודש חובה בלימודי הרפואה לכל בוגרי רפואה בארץ. בתי הספר מלמדים רפואה תאורטית יותר מאשר קלינית, רופא בוגר אוניברסיטה היום מרגיש שהידע שלו רחב אך לא מספיק רלוונטי לעבודה, למעט אלה שעובדים כק</t>
  </si>
  <si>
    <t>חשבתי אז ואני חושב היום שהסדנה הייתה לא טובה.
מלבד נושא הבטיחות והתחום המדיקוליגלי שנידונו בצורה טובה, שאר ההכנה לסטאז' הייתה לא ממצה.
בתור סטודנט עברתי קורס ACLS פחות משנה לפני הסדנה ולכן ניהול החייאה לא היה לי זר,
אך בהסתכלות מהצד על תלמידי פקולטות אחרו</t>
  </si>
  <si>
    <t>הרוב המוחלט של התכנים המועברים בסדנא מיותרים לחלוטין כיוון שאת כל התרגולים עברנו המון פעמים בפקולטה (בן גוריון) ותרגול על בובות עדיין לא מדמה בני אדם.
הרבה יותר חשוב להעביר סדנת ACLS מלאה כמו שעברנו בסוף שנה שישית, והדברים היחידים שכן היו טובים לפחות בהעל</t>
  </si>
  <si>
    <t>סדנה  טובה מלמדת 
הייתי רוצה שישימו דגש יותר על מכונת הבי פאפ שאף פעם אף אחד לא יודע איף לחבר  אומנם מלמדים  כיצד בקורס אבל אין חומר לימודי הניתן על כך ,גם לא באתר ,כנ"ל לגביי שימוש בPACING  בבראדיקרדיה לא הוסבר ונחוץ.
כמו כן לא דובר על אינטובציה קשה  נכו</t>
  </si>
  <si>
    <t xml:space="preserve">ניכר שהושקעה מחשבה רבה בסדנה, עם זאת, תרגול נושאים רבים ומיומנויות שחלקן חדשות לחלוטין ומעולם לא נלמדו לפני כן, תוך זמן כל כך קצר, הוא כמעט חסר משמעות. כעת בחודש החמישי לסטאז' אני כמעט ולא זוכרת דבר מהנלמד. אמש נדרשתי להכניס קטטר- דבר שתורגל פעם אחת בלבד </t>
  </si>
  <si>
    <t>מיומנויות בסיסיות מאוד, ואולי מובנות מאליו אך שלא נלמדו בהכרח- כמו שטיפת וונפלון, הרכבת שקית עירוי, מתן זריקה, תרגול נוסף של תפירה - מיומנויות שרשמית אולי אינן נדרשות מרופא אך בפועל מביך שרופא לא יודע איך נותנים זריקה או איך מרכיבים שקית עירוי רק כי רשמית</t>
  </si>
  <si>
    <t>1.ACLS - חשוב ביותר
2.בצקת ריאות  - נושא שלפי דעתי נפגשים עימו בתדירות גבוהה יותר במהלך הסטאז ולכם כדאי לתת לו מעט יותר דגש בסדנא.
3.נושא מכונות ההנשמה וה BPAP - האמת שאיני זוכר אם היו סרטונים מקדימים טרם השיעור באתר. נושא קשה במיוחד ולכן במידה ואין סרטונ</t>
  </si>
  <si>
    <t xml:space="preserve">סדנת התקשורת היתה מצוינת, בייחוד כבוגרת תל אביב שהתנסתה בה בעבר.
ACLS - קצר מידי, דרוש יותר תרגול ותרחישים, בייחוד למי שעובר אותה בפעם הראשונה. אם אפשרי עדיף בקבוצות קטנות יותר, בשאיפה להתנסות של רופא בודד מול חולה. הייתי שמחה גם להכנה תאורטית קצרה בנוגע </t>
  </si>
  <si>
    <t>כשנה לאחר הסדנה אינני זוכרת במדויק את כל התכנים. 
אך לאניות דעתי התרומה המרכזית של הסדנא הינה להכרת וזיהוי היכולות האמיתיות שלי. 
הסדנה לא תרמה לפיתוח מיומנויות  תקשורת או עמידה בלחצים, מאחר וכישורים אלה נרכשים לאורך זמן ובצורה שיטתית במשך שנים, אך היא עז</t>
  </si>
  <si>
    <t xml:space="preserve">קודם כול סדנא טובה ומרשים אותי שאתם ממש מנסים להשתפר וללמוד מה נחוץ. עם זאת, הסדנא עסקה בעיקר ברפואה דחופה ובנושא זה בפקולטה בה למדתי היה קורס יותר מעמיק עם יותר תירגולים. כדאי לתת יותר זמן לתירגולים בנושא וללמוד אותם יותר בפירוט. 
אגב, רבות מהשאלות אותן </t>
  </si>
  <si>
    <t>משחק התפקידים של התמודדות עם אחות שמלחיצה ומבקשת מהסטאזר לעשות דברים שהוא לא רשאי לעשות . זהו מצב שחוזר על עצמו בוריאציות שונות פעמים רבות בסטאז. שימת הדגש על העניין בסדנה גרמה לי להיזכר בזה במצבים דומים בסטאז והיה לי יותר בטחון לעמוד על שלי ולא לעשות דבר</t>
  </si>
  <si>
    <t>אחלה סדנה
חבל שרק לפני הסטאז' פעם אחת.
אם היה תלוי בי הייתי מינימום מתחיל את השנה השישית בשבוע כזה וכל 4 חודשים 2 ימי תרגול של הACLS, BLS ואת התרחישים הקליניים. לא צריך הרצאות, הקדמות, תפעול מכשירי הנשמה ועוד כל מיני דברים. לפי דעתי מה שהכי חשוב הוא התרגו</t>
  </si>
  <si>
    <t>בסדנא 2 מרכיבים נפרדים: מצבי חירום שונים כולל מיקוד ב-ACLS וכן יום שעסק בתקשורת. היום שעסק בתקשורת היה נהדר. ד"ר אבי רונן זכור לי לטוב עד היום.  
החלק של מצבי החירום למעט ההדגשה הקלה של נושא הבטיחות בליווי חולים וההערכות אליהם (שבמחלקות טובות וסדורות נעשה</t>
  </si>
  <si>
    <t>אני חושב שהסדנה חשובה ביותר
הייתי בסדנה בטרם התחלתי את הסטאז'.
היינו כ 60 סטאז'רים לעתיד כאשר רק 4 היו בוגרי הארץ.
חלק גדול מהסטאז'רים המשתתפים היו כבר בתקופת הסטאז' עצמו
נוכחתי לראות לאורך הסדנה חלק מהסטאז'רים אשר הופתעו
מהנוהל בהן אמורות להיות מבוצעות פ</t>
  </si>
  <si>
    <t>עבודה במצבי לחץ- לא להכנס לבלק אאוט, ולנסות להיזכר בהנחיות ובסכמות
לא מצאתי מקום אחר להכניס זאת- אני זוכרת שבמהלך הסדנה ניתנה לנו כתובת לאתר אינטרנט עם סיסמה, ובה הסכמות והסברים וכו', ונאמר לנו שהאתר יוכל לשמש אותנו גם בעתיד. אני לא זוכרת את הכתובת של ה</t>
  </si>
  <si>
    <t xml:space="preserve">הסדנה היינה דבר נחוץ והכרחי לכל רופא אשר מתחיל לעסוק ברפואה בישראל, הדבר נכון כפליים לגבי בוגרי חו"ל אשר מגיעים מרקעים ושיטות לימוד שונות, הסדנה מספקת סוג של יישור קו בנושאים רבים.
הצוות היה אדיב מאוד, מקצועי, וסבלני.
דבר שעלה מספר פעמים ואני מסכים איתו </t>
  </si>
  <si>
    <t>קודם כל הסדנה מאורגנת בצורה טובה מאוד, החל מהפרטים הקטנים של הדפים שקיבלנו, עמידה בלוח הזמנים, והמקצועיות הניכרת של המדריכים.
אני מרגישה שהסדנה תרמה לי רבות, אך אם זאת הכניסה אותי לקצת יותר לחץ..(שזה טוב מאוד).כי פתאום הבנתי כמה אני לא יודעת "כלום" וכמה ה</t>
  </si>
  <si>
    <t xml:space="preserve">הסדנה חשובה וטובה אך מנסה להתמודד עם יותר מדי פערים בנושאים שאינם מטופלים כראוי במהלך שנות הלימודים באוניברסיטה, וכל זאת בזמן קצר מאד.
אי אפשר גם לחנך לתקשורת בין-אישית, גם ללמד החיאה וגם לטפל בנושא הבטיחות ומניעת הסיכונים ב-5 ימים.
בנוסף, נוצרה לי הרגשה </t>
  </si>
  <si>
    <t>יש לשים יותר דגש על הפעלת מכונות הנשמה. שיטות הנשמה שונות וכן כיצד לפתור בעיות של חולה מונשם. 
יש לשאוף לקבוצות קטנות יותר לתרגול וכן יש לבצע יותר תרגולים. בזמני בכל קבוצה היו בין שמונה לעשרה איש. סה״כ שני תירגולים בתחנה, לא מספיק במיוחד שעל כולם לתרגל את</t>
  </si>
  <si>
    <t>לדעתי זאת סדנה טובה מאוד, מעשית מאוד -  שבאמת עוזרת לסטאז'רים לעתיד לתרגל ולהתאמן על מיומנויות חשובות לצורך עבודה כסטאז'ר במחלקות.
אני מרגיש שהתכנים בסדנה מאוד מותאמים לצרכים של הסטאז'רים הצעירים, ויש דגש על ביצוע מעשי ואימון - כהשלמה ללימודים העיוניים שכ</t>
  </si>
  <si>
    <t>את הסנא עברתי לפני כשלוש שנים ואני עדיין זוכרת התרחשויות שנלמדו שם. הדגשים שלכם מאוד חשובים, בודאי לפני התחלת סטאז' וגם בתחילת הדרך בהתמחות.
לצערי בבתי החולים לא תמיד מתנהלים הדברים באופן האופיטמלי. קיומה של סדנא מעין זו מהווה בעיני מעין GOLD STANDART להת</t>
  </si>
  <si>
    <t>באופן טבעי התרגולות הקשורות בהחייאה, על אף שמושם עליהם דגש די רב במהלך הסדנא, לא יכולות להביא לידי ביטוי את יכולות כל סטאז'ר וסטאז'ר עד אשר הוא ייתמודד עם צוות מיומן סביבו בזמן אמת. אם הייתה אפשרות להוסיף עוד זמן תרגול לכך, זה תמין מבורך.
כמו כן, הייתי שמ</t>
  </si>
  <si>
    <t xml:space="preserve">התרומה העיקרית היא בניהול מצבי חירום. ההשפעה בתחום זה ניכרת, גם מבחינה מקצועית/טכנית וגם מבחינת הביטחון בהתנהלות במצב שכזה, גם בפמעים הראשונות בהן התמודדתי עם מצבי חירום וגם מאוחר יותר. בתפקידי כיום אני נתקל במצבי חירום רק לעיתים רחוקות, ועדיין נושא עימי </t>
  </si>
  <si>
    <t xml:space="preserve">זכורה לי במיוחד סימולציה הנוגעת לבשורה מרה, הודעה לבעל על מות אישתו.
מאז, ביצעתי פעמיים תפקיד דומה במציאות. ראשית, הסימולציה בסדנא נראתה לי מוגזמת ולא מציאותית במידה מסויימת, אולם במציאות תגובת המשפחה הייתה די דומה.
הסיטואציה במציאות הייתה גם היא מלחיצה </t>
  </si>
  <si>
    <t xml:space="preserve">הסדנה הינה סדנה מעולה ועל כן אינה מספקת במתכונת הנוכחית. יש להחיל מדי שנה, בסוף השנה, את הסדנא ולא רק מספר ימי סדנה מספר ימים טרם כניסה לסטאז. יתרה מכך, הסדנה כל כך חשובה שאני חושבת שיש לחזור עליה גם לפני כניסה להתמחות ויתכן אף בהדגשים אחרים. הסדנה מעולה </t>
  </si>
  <si>
    <t xml:space="preserve">יותר תרגולים  של  מצבי חירום . לדעתי  אפשר לוותר על  מיומנויות הכנסת קטטר וזונדה-  כל  אדם  אמור ללמוד זאת במהלך  לימודי  הרפואה . אם  יש בתי  ספר בחו"ל שלא לומדים  את זה  אז שילמדו  רק אותם . 
השיעור על  הBIPAP לא תרם  יותר מידי ,  לדעתי,  יותר תרגולים  </t>
  </si>
  <si>
    <t>הייתי מוסיף ישיבה על תקנון הסטאז ועל זכויות הסטזאר , עם הדגשה על מגבלות רישום תרופות על ידי סטזארים במחלקות , הרבה סטזארים נקלעים למצבים אבסורדים עם דילמות אתיות בגלל חוסר רופאים מורשים או קשר עם רופאים מורשים בשעות לחץ . 
אם זה פרקטי בכלל הישיבה צריכה ל</t>
  </si>
  <si>
    <t>הסדנה מושקעת אולם יש דגש רב מידי על הטיפול בילדים. יש לצמצם את השיעורים על יםול בילדים ולהקדיש אותו לטיפול בחולה בגיר כי רוב הסטאז לא נעשה במחלקות הילדים ובנוסף יש ליווי צמוד ביותר של המתמחים על עבודת הסטאזר, בניגוד למחלקות הפנימיות והכירורגיות.
אציין כי</t>
  </si>
  <si>
    <t>הכנסת קטטר, זונדה
מה חשוב בליווי חולים
הפרעות קצב
מכיוון שאין מקום להערות אוסיף כאן :
בעבר נכנסתי שוב לאתר של הקורס, והסתכלתי בחומר ובסרטונים הטובים. 
ידוע לי שהאתר מאז פותח נוסף חומר רב, שחבל ואין לי גישה אליו, אלא רק לחומר של הקורס שלי. 
האם תוכלו לפתו</t>
  </si>
  <si>
    <t>ראי/ה הערה קודמת.
בנוסף תרגולי החייאה, החייאת תינוקות והתקשורת כמו שציינתי טובים ומלמדים.
היה שיעור על "מה מותר ומה אסור" כסטאז'ר ובנוסף האירוע של ליווי חולה עם הסתבכות במסדרון/מעלית - החוויה הזאת ליוותה אותי כל הסטאז' וממש מנעה ממני לעשות "טעויות גדולות"</t>
  </si>
  <si>
    <t>אחת החוויות המאוד משמעותיות שלי בסטאז' היה המעבר הזה בין האחריות שרובצת לפתחי כרופא חדש אבל מול הקונטרברסליות של חוסר האחריות כסטאז'ר שלא חותם/חתום על כלום (עשיתי באיכילוב ושם זה בולט, סטאז'רים לא יכולים לעשות כלום, אפילו לא לקחת דם לסוג שלא כמו במקומות א</t>
  </si>
  <si>
    <t>הסדנה טובה בעיקר לגבי כל מה שקשור בסיטואציות חירום. הסימולציות מצוינות וכדאי להכניס כמה שיותר את ה-ACLS, לפעמים על חשבון ה-BLS. מבחינת כל נושא התקשורת קשה לי להגיד שהיום שמוקדש לזה עוזר.
לדעתי כדאי במהלך שנה שישית או רביעית להכניס שבוע של תקשורת לפני המפג</t>
  </si>
  <si>
    <t>באופן כללי הסדנאות הן ברמה גבוהה מאוד, ומאוד תורמות לביטחון העצמי לקראת הסטאז'. הדבר היחידי שבו הורגשה רמה קצת פחות טובה היא הסדנה של תקשורת אישית. הרעיון של הסדנה הוא טוב, אבל המנחה הייתה בינונית וחלק מהתרחישים היו קצת ביזאריים. המסר שהועבר הוא שהרופא תמ</t>
  </si>
  <si>
    <t xml:space="preserve">הסדנה הייתה טובה והקנתה מיומונויות וביטחון בעיקר בשליטה בפרוטוקולים במקרים דחופים. 
בפעם הראשונה שנקראתי להחייאה בסטאז' מהירות התגובה שלי הייתה טובה בהרבה משציפיתי, לדעתי הרבה בזכות הסדנה.
עם זאת הסדנאות של המיומנויות המנואליות (זונדה, טובוס וכדומה) אינן </t>
  </si>
  <si>
    <t>אני חושבת שהסדנה עוזרת המון הן מבחינה לימודית והן מבחינה רגשית. בהחלט הייתי ממליצה לכל אחד ואחד לעבור קורס הכשרה שכזה לפני התחלת הסטאז על מנת להבין בפני מה אנו צועדים.
כמו כן התרחישים בהתחלה נראו לי קצת מוגזמים מבחינת הסיטואציות אך לאחר שנת סטאז אני בהחלט</t>
  </si>
  <si>
    <t xml:space="preserve">היה מאוד מזמן, אם זכרוני אינו מטעה אותי היו שם הרצאות שבוגרי ת"א עוברים בשנה שישית והיו מיותרות לגבי טעויות רפואיות ומודל הגבינה השוויצרית. על הסדנאות בנושא ACLS וליווי חולה חזרתי שוב בזמן ההתמחות ועדיין זכרתי את המסרים ממס"ר, לכן אפשר לומר שהחל הזה היתה </t>
  </si>
  <si>
    <t>סדנה מצוינת אבל מה שחסר בה שצריך רופאים שילמדו אותנו כי אנחנו רופאי העתיד ולא חובשים או עובדי מד"א או אחיות אלא רופאים וכשרופא מלמד הוא מלמד רופא כי הוא חי איתה ולא מלמד אחות למשל רופא עובד 24 שעות בתרונות לא אחות שבאה למשמרת תוך 8 שעות ורוצה לסיים אותה ו</t>
  </si>
  <si>
    <t>תכני הסדנה מצויינים. הביקורת היחידה שלי הינה חלוקת לו"ז הסדנה. לפי דעתי הלו"ז היה אקראי מידי ולא בצורה הררכית ומאורגנת. כמו כן,  לפי דעתי יש מקום להוסיף עוד שבוע לסדנה על מנת לאפשר לכל סטאז'ר מתחיל וחושש לעמוד בכבוד במצבי לחץ נפוצים במחלקות. הכנה תיאורטית</t>
  </si>
  <si>
    <t>דבר ראשון לדעת לנהל אירוע נכון. חלוקת תפקידים ספציפית ומסודרת והכי חשוב לקרוא לבכיר. עד אז לבצע את כל מה שביכולתי לבצע כסטאז'רית ולא לשכוח לנשום מדי פעם.  
דבר שני מבחינה נפשית הפחד הגדול שלי היה לבסר על מוות. הסדנה איפשרה לי להתמודד עם מצב זה, אומנם בצור</t>
  </si>
  <si>
    <t>אחלה מבחינת התרגולים של מצבי החירום. מלמד המון, הכי חשוב - תרגול והתקלה.
הניסיון עם ההצגות של המטופלים (שחקנים) - לוקה בחסר מבחינת הפן הלימודי שניתן להפיק ממנו - כן ,ראינו כעס, עצב, צוות סיעודי עוין - אבל הדיון לאחר מכן לא מלמד אותך מה לעשות, גם אם ראית כ</t>
  </si>
  <si>
    <t>סדנה מצוינית, לימדה אותנו הרבה דברים, והתרגלנו איך להתחיל ולטפל בחולה ברפואה דחופה , היתה החלק החשוב לנו לעבור מסטודנטים לתור רופאים סטגירים , אני מקווה שנחזור עוד פעם על הסדנה הזו לריענון ולתרגול כל כמה זמן, באמת אני מודה לכם על הידע שנתנתם לנו , תודה רב</t>
  </si>
  <si>
    <t>סדנה מצויינת, נוחה ויעילה.
בעיני הסימולציות של מצבים שונים בינאישיים היו מיותרות - להרגשתי ההתנהגות בסימולציות לא משקפת את ההתנהגות במציאות והסימולציות גרמו לתחושת חוסר נוחות בקרב חלק מהמשתתפים. יהיה יותר יעיל לדעתי לנצל את הזמן להצגת והדרכת דרכי התמודדות</t>
  </si>
  <si>
    <t>לדעתי הסדנא מצויינת, חיונית ואף הכרחית לפני תחילת הסטאג! 
הלחץ בתחילת הסטאג היה עצום עבורי, על אף שלמדתי בארץ והייתי חשופה לעבודה הקלינית בלימודים. יש קפיצה אדירה ברמת האחריות המוטלת עלינו ביום הראשון של הסטאג לעומת היום האחרון כסטודנטים. למעשה בדיעבד אני</t>
  </si>
  <si>
    <t>אנ חייבת לומר שעברו מעל ל 3 שנים מאז הסנדא שעברתי ואני לא זוכרת בדיוק איזה סדנאות היו אבל ממה שאני זוכרת הדברים שתרמו במיוחד - סדנא של לווי חולה, סדנא עם תינוק/ילד בליווי שהיה זקוק לטיפול דחוף בדרך, הרצאה על ניהול סיכונים וטעויות, סנדא להכנסת קטטר (משום מ</t>
  </si>
  <si>
    <t>היות והפוקוס של הסדנה לקראת הסטאז היה מאוד מוגדר, לא נראה לי כי חסר תרגול בהתייחס לסילבוס של הסדנה. 
מה שבעיקר חסר לי הוא רענון, גם כיום, של תרגול מצבי חירום כלליים ברפואה, בהם איני באה במגע על בסיס יומי מחוץ לתחום ההתמחות שלי. לדעתי יש מקום, בדומה ל-ACLS</t>
  </si>
  <si>
    <t>התרגולים הכי חשובים לדעתי בסדנה היו מקרים דחופים הדורשים חשיבה ופעולה מהירה כמו החייאות .
בנוסף הדבר השני בחשיבותו בסדנה היה לווי החולים כאשר בתקופת הסטאג, הסטאגר בהרבה מקרים מתבקש לליווי חולים קשים ומונשים במיוחד לביצוע הדמיה כלשהי, אז לדעתי מאוד חשוב לה</t>
  </si>
  <si>
    <t>כנ"ל</t>
  </si>
  <si>
    <t>הסדנה דבר מאוד חשוב ,ומאוד עזר לפני החתחלת סטאז</t>
  </si>
  <si>
    <t>לי אישית לא יצא ללמוד החדרת עירוי כמו שצריך בתקופה הסטודנטיאלית. יכול לעזור להוסיף תרגולים כאלו עבור מי שמעוניין</t>
  </si>
  <si>
    <t>הסדנה על ילדים</t>
  </si>
  <si>
    <t>מיותר</t>
  </si>
  <si>
    <t xml:space="preserve">אהיה עוד יותר שמח אם היתה אפשרות ללמד על ניקור מפרקים (במיוחד ניקור ברך), LP , ניקור חזה אוויר . 
להרחיב ההסבר על מכונות ההנשמה  ושיטות ההנשמה. </t>
  </si>
  <si>
    <t>מעולה מאוד עוזרת ןתורמת</t>
  </si>
  <si>
    <t>טובה</t>
  </si>
  <si>
    <t xml:space="preserve">הסדנה יצרה מספר מצבים חשובים להתמודדות ובעיקר הציפה אותם כאפשרויות. בנוסף, עבודת צוות התגלתה כקושיה משמעותית, אולם לא באמת הפכה לחלק אינטגרלי מעבודת הסטאז'. </t>
  </si>
  <si>
    <t xml:space="preserve">נוהלי ליווי מטופל- חלק נכבד מתפקידי הסטאז'ר </t>
  </si>
  <si>
    <t>בעיקרון כן אבל זה לא דברים שאני מאמינה שצריך להתמקד בהם בסדנה אלא ללמוד אותם בתפקיד כי שום סדנה לא יכולה ללמד אותם כמו החיים האמיתיים. כמו כן בסדנה מן הראוי להתמקד בפחדים וחששות הכי גדולים של הסטאז'רים לעתיד שזה לדעתי התמודדות עם מצבי חירום ולחץ</t>
  </si>
  <si>
    <t xml:space="preserve">מתמחה בפסיכיאטריה </t>
  </si>
  <si>
    <t>התכנים החשובים ביותר הועברו. אולי להוסיף זמן לתרגולי רוקחות ואלקטרוליטים</t>
  </si>
  <si>
    <t>כאמור כל התרגילים שהיו קשורים בהרצת מגה קוד של טיפול חירום בחולה - מצבי חירום לבביים ואחרים</t>
  </si>
  <si>
    <t>התרגולים המעשיים הקשורים במצבי חירום כדוגמת החייאה מתקדמת, בצקת ריאות וכדומה.</t>
  </si>
  <si>
    <t>סדנא מצוינת וחשובה ביותר</t>
  </si>
  <si>
    <t>אני חושב שכבוגר באר שבע הקורס העוסק ברפואה דחוופה בסוף שנה שישית היה טוב יותר מסדנת המסר. עם זאת ממשובים ששמעתי מבוגרי אוניברסיטאות אחרות הקורס במסר נת להם הרבה ידע ומיומנות.</t>
  </si>
  <si>
    <t>סדנא חשובה שתורמת למיומנות הקלינית בעיקר במצבי חירום</t>
  </si>
  <si>
    <t xml:space="preserve">היו חסרים יותר תרגולים ופחות הרצאות, דרוש עוד הרבה זמן תרגול פרוטוקולים של החייאה ביחס לדברים אחרים בסדנה. </t>
  </si>
  <si>
    <t>בעיקר תרגולי החייאה והעברת חולה. ובעיות בחולה מונשם</t>
  </si>
  <si>
    <t>רופאה בצבא עתודאית</t>
  </si>
  <si>
    <t>ACLS
ילדים</t>
  </si>
  <si>
    <t xml:space="preserve">תירגול על מינונים של תרופות לא היה מספק ומלמד.
</t>
  </si>
  <si>
    <t>יותר דגש על הנושאים הנ"ל (תקשורת וחירום) ויותר תרגול. בפועל בקבוצה שלנו היו המון סטא'רים ולכן חלקנו התנסנו מעט מאד, וחבל. אין ספק שהתרגול האישי הוא מרכיב קריטי בסדנה, ואין טעם לבצע אותה אם לא תהיה אפשרות לתרגול.</t>
  </si>
  <si>
    <t>בדיעבד הדבר שאני הכי זוכרת מהסדנה זה תרגול מצביע החירום של טיפול בחולה, אני מניחה שזה הפחד הגדול של כולנו והתחושה שלי כעת שהסדנה נתנה לזה מענה טוב</t>
  </si>
  <si>
    <t>הייתם גאונים</t>
  </si>
  <si>
    <t>הסדנה טובה אולם קצרה מדי.
קיים פער בידע ומיומנות בין המשתתפים בקבוצה כך שלא כולם נתרמים באותה המידה</t>
  </si>
  <si>
    <t>החייאה וליווי חולה</t>
  </si>
  <si>
    <t>Idf</t>
  </si>
  <si>
    <t xml:space="preserve">התרגלים ב מקרי חרום מאוד תרמו לי בעבודה </t>
  </si>
  <si>
    <t xml:space="preserve">הבעיה היתה בספה ,כהעברית לא ספה האם </t>
  </si>
  <si>
    <t>חופשת לידה</t>
  </si>
  <si>
    <t xml:space="preserve">הסדנה התנהלה באופן מקצועי ביותר , היה טוב לתרגל ליווי חולה והחייאות , כל שאר הסדנה כולל סימולציות היו מיותרים בעיניי, </t>
  </si>
  <si>
    <t>טוב מאד</t>
  </si>
  <si>
    <t xml:space="preserve">עברתי את הסדנה לפני מעט יותר מ-4 שנים, הסדנה על תכניה המגובנים זכורה לי לטובה עד היום, תמציתית עניינית ובעיקר מחדדת נקודות חשובות לסטאג'ר המתחיל ומעט מפיגה את המתח שבמעב מהחיים כסטודנט לחיים כרופא.
</t>
  </si>
  <si>
    <t>בנק השקעות</t>
  </si>
  <si>
    <t>פרוטוקולים של החייאה עם תרופות</t>
  </si>
  <si>
    <t xml:space="preserve">תרגולי החייאה חשובים מאוד, הייתי שמחה לתרגל אותם יותר. </t>
  </si>
  <si>
    <t>לא זוכר בדיוק. לפני שלוש שנים...</t>
  </si>
  <si>
    <t>התעקשות על הכרת הציוד ודרכי הפעלתו לפני ליווי חולה.שיפור יכולת ההקשבה לחולה</t>
  </si>
  <si>
    <t>תקשורת וחירום.</t>
  </si>
  <si>
    <t>ליווי חולים</t>
  </si>
  <si>
    <t xml:space="preserve">חשתי לחץ לפני תחילת הסטאז, והשבוע שעברתי במס"ר הגביר את תחושת הלחץ הזו ללא כל צורך וללא פרופורציה למה שנדרשתי לעשות בסטאז. אני חשה שלא רק שהסדנה לא קידמה אותי כמעט בדבר, היא אף העלתה את מפלס החשש שלי בצורה לא מוצדקת, מה שבדיעבד היה מיותר לחלוטין. </t>
  </si>
  <si>
    <t>הסדנה נוהלה בצטרה מקצועית ביותר וכל חלק וחלק ינו חשוב וחיוני</t>
  </si>
  <si>
    <t>עוד החייאה</t>
  </si>
  <si>
    <t>לדעתי כדאי לעשות אותה כחודש-חודשיים לאחר תחילת הסטאז'. בצורתה הנוכחית היא מתבצעת לאחר תקופה ארוכה בה אין לסטאז'רים שום נגיעה לקליניקה, ועד שהם נכנסים לראש המתאים היא כבר נגמרת. אין לי ספק שהייתי מפיקה ממנה הרבה יותר לאחר תקופה קצרה</t>
  </si>
  <si>
    <t xml:space="preserve">תקשורת מול חולה - רוב היום בנוי מסימולציות ולא נשאר מספיק זמן למשוב עבור כל הסטאזרים. </t>
  </si>
  <si>
    <t>כן, תרגולים רצויים מאור והרבה ככל הניתן</t>
  </si>
  <si>
    <t>יותר מהנ"ל</t>
  </si>
  <si>
    <t xml:space="preserve">סה"כ היתה סדנה טובה, עזר להכנס קצת לעניינים וההרכב ההטרגוני של רופאים מאוניברסיטאות שונות היה מוצלח.
חלק גדול מהתוכן מוקד ברפואת חירום- מיומנויות חשובות מאוד, אך לא הזדמן לי לתרגלן בהמשך ולכן הלמידה לא יושמה ולצערי אף נשכחה </t>
  </si>
  <si>
    <t>פסיכיאטריה של הילד והמתבגר</t>
  </si>
  <si>
    <t>בסטאז בחודש ראשון שלי היתי בתרונות ראשונה ,  ונתקעת במחלקה עם בצקת ריאות ,
וטפלת בברטקולים שקבלתי בהסדנה ,וממש היה כיף</t>
  </si>
  <si>
    <t>הקפדה רבה על המצאות הציוד הנדרש לפני ליווי חולה</t>
  </si>
  <si>
    <t>תרגולי מצבי חירום והחייאה</t>
  </si>
  <si>
    <t>הסימולציות של התקשורת עם החולה היו טובות</t>
  </si>
  <si>
    <t xml:space="preserve">הכנה להעברת חולים קשים בין מחלקות. היכרות עם עגלת החירום ומה נדרש להיות בה. </t>
  </si>
  <si>
    <t>מצבי חירום (למרות שעדיין לא ניתקלתי בהם)
תקשורת, התמודדות תקשורתית במצבים מסויימים.
ובכלל מידע לגביי טעיות, תשומת לב לפרטים שסויימים</t>
  </si>
  <si>
    <t>הסדנה גורמת לתחושת ביטחון להתחלת הסטא'ז, אך היא צריכה להיות ממש בסמוך לתחילת הסטאז'. אני עברתי את הסדנה בתחילת דצמבר, כאשר בסיומה הרגשתי בטוחה יותר, אך תחילת הסטאז' שלי היתה במרץ, והביטחון שהסדנה נתנה לי עבר.</t>
  </si>
  <si>
    <t xml:space="preserve">עברו קרוב לחמש שנים ואם להודות על האמת אני כבר לא כל כך זוכר מה קרה בסדנא הזו, כך שקשה לי להעריך כמה באמת היא תרמה. 
אני בהחלט חושב שיש לסדנא ערך מוסף על הלימודים הפרונטאליים ועל ההתנסיות הקליניות במחלקות- כיוון שהמדובר בסביבה לימודית המחקה את תנאי השטח. </t>
  </si>
  <si>
    <t>במהלך תפקודי כסטאג'ר לשמחתי לא נתקלתי במצבים שנדרשתי להתמודד עימם ולא הוכשרתי לכך, אין זה אומר שאין מצבים כאלו שעומדים לפיתחנו יום יום כרופאים. התכנים שהועברו בסדנה בהחלט תאמו את הדרישות ממני כסטאג'ר, אולם אם יורשה לי להוסיף ממבטי כיום כרופא מתמחה במיילדו</t>
  </si>
  <si>
    <t>באיזו מידה תרמה הסדנה לחיזוק מיומנויות התקשורת שלך עם מטופלים?</t>
  </si>
  <si>
    <t xml:space="preserve"> קבוצות סיכום</t>
  </si>
  <si>
    <t xml:space="preserve"> תשובות 1-4</t>
  </si>
  <si>
    <t>אחוזים</t>
  </si>
  <si>
    <t>הסדנה הועברה באופן מקצועי ביותר. 
גם בחירת הנושאים בהם עסקה הסדנה היתה טובה. 
עם זאת, הזמן מצומצם ולדעתי היה עדיף להתמקד במעט נושאים ולתרגל אותם יותר, גם במחיר של חוסר התייחסות לנושאים אחרים. 
- תרגול ACLS רב יותר
- תרגול מינוני תרופות וכתיבת מרשמים חשוב
- הרצאת ניהול סיכונים חשובה
הייתי מוותרת על סדנת תפירה ואינטובציות - רובנו מתחילים החייאה לבד אך קוראים לעזרה ולא נדרשים לבצע אינטובציה בעצמנו ללא הדרכה
בכל מקרה, מהמחזור הבא - חודש בטיפול נמרץ, שם תהיה אפשרות לתרגל את הנושא היטב</t>
  </si>
  <si>
    <t xml:space="preserve">כפי שכתבתי, חסרו תרגולים נוספים. 
לדעתי, תרגולי ACLS הם המשמעותיים ביותר - גם מבחינת החשיבות, וגם מבחינת חוסר היכולת לתרגל אותם בשגרה (לעומת כל דבר אחר שנלמד בסדנא, שיש יכולת לתרגל אותו גם במצבים שאינם מצבי חירום - אינטובציות, קטטרים, תפירה, תקשורת וכו')
בנוסף - חסר שיעור שמסביר באופן מפורט את תחומי האחריות של סטאז'ר (אפילו אם כולל הקראה מתוך חוברת הסטאז' של משרד הבריאות והתייחסות).
</t>
  </si>
  <si>
    <t xml:space="preserve">הסדנא עצמה טובה מאוד אך היא לא בהכרח ניתנת בזמן המתאים - במיוחד עבור אלה שלהם יש מרווח זמן גדול בין סיום המבחנים לתחילת הסטאז'. נדמה לי שיש תרגולים רבים בסדנה שהיו לעזר באם היו סמוכים יותר לתחילת הסטאז' ולחלופין - כאלה שהיו צריכים להיות לאחר התחלתו. 
בנוסף, כיוון שהסדנה הייתה 'קשוחה' ולחוצה במקצת (צילום בווידאו, לו"ז צפוף וכדומה) - האוירה הכוללת הייתה שצריך 'לעבור עוד מטלה' (ובפרק זמן מהיר) ולכן לא ניתן היה להתעכב מספיק על הנקודות שבהן כל אחד נזדקק לשיפור. </t>
  </si>
  <si>
    <t xml:space="preserve">אין לערער על המקצועיות והמקצוענות שהופגנה ע"י הצוות בסדנה. עם זאת, במבט לאחור אני מתקשה לזכור דברים רבים שנתקלתי בהם לאחר מכן במהלך הסטאז' ואשר זכרתי שהסדנא סייעה לי להתמודד איתם, מלבד נושא ליווי החולה, שנעשה בצורה מצויינת. 
במבט לאחור תרגולי התקשורת רופא-חולה עסקו במצבים מאוד ספציפיים שקשה לי לומר שמבין עשרות המקרים איתם התמודדתי לאחר מכן נתקלתי בסיטואציה בה אמרתי לעצמי "וואלה, תרגלתי סיטואציה דומה בסדנא". באותה מידה בהחייאות בהן נכחתי ומשיחה עם סטאז'רים אחרים לא היתה תחושה שאנחנו מסוגלים לנהל החייאה בעצמנו באופן ראוי ללא נסיון נוסף, למרות הסדנא. </t>
  </si>
  <si>
    <t>כאמור, נושא הליווי והחשיבות של שימת לב לכל מאפייני החולה במהלכו הועברו בצורה יוצאת דופן. אני מניח שלו הייתי נשאל סמוך יותר לסדנא הייתי יכול לציין תרגולים נוספים שהשפיעו, אבל בראי הזמן לא זכורים לי מספיק טוב רוב התרגולים בסדנא, ויתכן שגם לזה יש משמעות (או שהחומר הוטמע כל כך טוב שהוא הפך לחלק ממני...)</t>
  </si>
  <si>
    <t>אני חושבת שהסדנה היתה טובה מאד מהבחינה שהיא נתנה איזה שהיא הרגשה של הכנה לסטאז. בפועל רוב העבודה היא לקבלת חולים ולקיחת דמים. לא ממש יוצא ליסיים החיאות לפי פרוטוקולים ואם נמצאים בהחייאה היא ללא ממש לפי פרוטוקול ובד"כ הרופא התורן מטפל במצב עם האחיות.
אני חושבת שהכקורס נתן רגשה של ביטחון כשהתחלתי את הסטאז, כיוון שהוא מלמד דברים שלא ניתקלתי בהם בביה"ס לרפואה. 
השיעורים של הכנסת קטטר והשיעור על מכונת ההנשמה הם הרלוונתיים ביותר לדעתי.
כמו כן עלי לציין שרק התחלתי את דרכי בסטאז' ובנתיים הייתי רק במחלקת הפנימית.
בכל מקרה היתי ממליצה מחום לעשות את הקורס, מאוד נהנתי ושוב כמו שאמרתי מעלה זה נתן לי יותר ביטחון כשהתחלתי.</t>
  </si>
  <si>
    <t>הסדנה התנהלה בצורה מקצועית וחשיבותה רבה. תחושתי האישית כבוגר חו"ל שבוגרי הארץ עברו בסדנה הכשרה שניה בACLS בעוד אנו בוגרי חו"ל נענו בחומר זה לראשונה בסימולציות של מסר, לכן להערכתי יש לחשוב על דרך שבוגרי חו"ל יוכלו לקבל בסדנה אפשרות לצמצם ולו במעט את הפערים שנלווה להם גם חוסר בטחון כללי עקב חוסר הכרות עם המערכת, אולי אף לשקול להפריד את הסדנה בין בוגרי חול לארץ.</t>
  </si>
  <si>
    <t>לא יכולה לומר שחסרו לי, אבל לטעמי סדנת התקשורת פספסה ובגדול. מלבד אולי התרחיש עם "האחות העצבנית" המקרים היו מופרכים ולא קשורים. 
הייתי מפיקה הרבה יותר לו קיבלתי מעט כלים להתמודד עם משפחות תוקפניות או חולים שצועקים עליי במיון שהם מחכים כבר שעתיים, או שאני "רוצחת" את אמא שלהם כי היא צורחת בזמן שאני מנסה לקחת דם עורקי כשלבושתי אני לא ממש מצליחה... (הכל אמיתי כמובן). 
כל אלו סיטואציות אמיתיות ומוחשיות בחיי הסטאז'ר. לטעמי אין שמץ של מקום לתרגל בישור היפותטי של קטיעות רגליים או מתן מנות דם....</t>
  </si>
  <si>
    <t>אני חושבת שעיקר היתרון שבסדנא טמון בהפחתה של תחושת הלחץ טרם הסטאז', אבל למען האמת בקושי יצא לי להיות נוכחת להחיאות, אף פעם לא הייתי לבד במצב הזה ואם לומר את האמת לו הייתי במצב שהייתי לבד פרט להחייאה בסיסית ביותר ככל הנראה לא הייתי יודעת מה לעשות במציאות, לא מבחינת מינוני תרופות ולא מבחינת ביצוע אינטובציה.
בסדנא שבה אני הייתי מפאת בעיות של זמן לא נתנו לנו את החלק החשוב ביותר שהוא המצב של ליווי מטופלים... ובתכלס זה מה שעושים הכי הרבה בסטאז.
דבר נוסף שמצבן מאד והוא ממש נטול הגינות זה העניין שלא משלמים על הזמן הזה לסטאז'רים על אף שהוא בא בגדר דרישה ממשרד הבריאות- ומבחינת חוקי עבודה במדינת ישראל לא נראה לי שזה היה עומד במבחן המשפטי. כולנו אנשים מבוגרים ואם זו דרישה להעסקה כרופא- יש לשלם על הזמן הזה...</t>
  </si>
  <si>
    <t>הסדנה תורמת מאוד להכנה לקראת הסטאז, היא מקנה ביטחון מסויים, מסדרת את הדברים לפי סכמה מסויימת ובאיזשהו מקום אף מיישרת קו. הבעיה היא שהסדנה נערכת מספר חודשים לפני תחילת הסטאז מה שפוגם ביעילות של הסדנה. כי עד שמתחילים את הסטאז כל הדברים שהזכירו לנו בסדנה שהיו חשובים מאוד ומועלים שוב נדחקים אחורה.</t>
  </si>
  <si>
    <t>סדנה מצויינת, מאורגנת היטב ותכליתית. הבעיה היא שיעילותה יורדת לאפס כאשר היא מתבצעת לפני תחילת הסטאז' ואפילו מספר חודשים לפני.
הצעתי (ורבים שותפים לה) לייעול היא רק לגבי התזמון+חלוקה לפי רלוונטיות של מחלקות.
כך למשל בכניסה למחלקת ילדים, יהיה יום מרוכז על רפואת חירום בילדים, וכנ"ל בכניסה לפנימית/כירורגיה שהן שתיהן מתאימות לרפואת חירום במבוגר+תקשורת. במידה וירוכזו בצורה זו כלל הסטאז'רים בארץ (לא יקרה דבר אם יאחדו בוגרי הארץ עם בוגרי חו"ל), אני גם לא רואה בעיה אדמיניסטרטיבית שונה ממה שיש עכשיו.</t>
  </si>
  <si>
    <t xml:space="preserve">זה משוב כללי, לא כל כך ניכנס לשדות:
- בחלק של מאומנות תקשורת חובה להוסיף כללי התנהגות שעוזרים להימנע מאלימות כלפי צוות רפואי
- תרגילי החיאה - בסדר, עוזר
- תחנה של זונדות וקטטרים - רופאים כמעט ולא עושים את זה. לעבור רק על קטטר של גברים. במקום זה יותר תרגילים וטיפים להכנסת ונפלונים ולקיחת דמים (עדיף שפרמדיקים יספרו)!!! 
- חישוב רוקחי - תחנה אכי מבלבלת בקורס. לא לעשות תחנה! אבי (פרמדיק) נותן תוך 10 דקות טיפים מצויינים לחישוב רוקחי, בלי יותר מדי חוחמות.
- חובה להוסיף נושאים הבאים: הפרעות אלקטרוליטריות, מצבים דחופים כמו שאיפת עשן, בליעת כדורים, CVA, הפרעות קצב - לחזור לדברים הכרחיים במצבים האלה: בדיקות מעבדה הנדרשות, בדיקות עזר, טיפול ראשוני.
יכול להיות נחמד לעשות תחנה "חולה מונשם במחלקה פנימית" (הכי מפחיד בתורנות א') - וסביב הנושא לתרגל כל המצבים שקשורים לזה - צבירת נוזלים, כאב, אלקטרוליטים וכו' 
- תחנה על פורטוקטים - לא כל כך לעניין  </t>
  </si>
  <si>
    <t>שלום רב, מספר דברים:
1. לעניות דעתי הסדנא חשובה ביותר, נהניתי ממנה הפקתי ממנה רבות. 
2. ישנם מספר דברים אשר דורשים זמן רב יותר להטמעה וכן ישנם נושאים אשר לא הודגשו מספיק (מכונת הנשמה, חישובי מינוני תרופות) ולכן אורך הסדנא צריך להיות לפי דעתי כעשרה ימים לפחות. 
3. יישר כוח</t>
  </si>
  <si>
    <t xml:space="preserve">אמנם עברו כמעט שנה וחצי מאז עברתי את הסדנא, ולכן אני מפשפש בזכרוני בקשר לחלק מהשאלות שהפניתם כעת, אך חשוב לי לציין את הביטחון שנתנה לי הסדנא לקראת הסטאז', לפחות בנושאי רפואת חירום בסיסית. לדעתי התכנים הועברו בצורה מקצועית ומדוייקת, והיוו הכנה טובה, ובטח שלא מיותרת, לקראת שנת הסטאז'. </t>
  </si>
  <si>
    <t>נינוחות בהחייאה, ובעיקר היררכיה בצוות החייאה. בתחילה הייתי אני אחראי על ההחייאה, עד שהגיע רופא תורן מהמיון שהפך אחראי, ולאחר מכן הגיע מרדים שהפך אחראי. 
בנוסף, ברגע שהחדר התחיל להתמלא באחיות והן התחילו להקציף, הסדנא (כישורים בין אישיים) עזרה לי בעדינות להגיד להן לעזוב ללא דרמות מיותרות.</t>
  </si>
  <si>
    <t>הסדנה ממש ממש מעולה, נחוצה וחשובה ביותר. היא תרמה לי מאוד מאוד. למשל כשהייתי צריכה ללוות חולה ביום השני לסטאז', ללא הסדנה בכלל לא הייתי חושבת שעלי להכין משהו לצורך כך (או לבדוק את בלון החמצן, שאכן היה סגור...). 
בנוסף תרגול החייאה הוא דבר חשוב מהמעלה הראשונה כמובן. 
כמו כן הסדנאות עם השחקנים תורמות מאוד, הרבה פעמים באופן שהוא בכלל לא מודע, אלא פשוט מוטמע בתוכי, למשל המחשבה לנסות ולשאול אישה האם פוגעים בה, או לשאול בחורה אחרי לידה איך היא מסתדרת עם הילד כגורם אפשרי לסימפטומים. אלה דברים שעשיתי בסטאז ולדעתי לא היו עוברים במוחי אלמלא התרגולים במסר (בשנה רביעית ובסטאז').
אציין שהשאלות בשאלון מנוסחות באופן קצת לא רלוונטי לטעמי, ועל כן מתקבלת תמונה לא חיובית במיוחד מהתשובות שלי, למרות שאני חושבת רק טובות על הסדנה, למשל: "באיזו מידה תרמה לך הסדנה לשליטה במיומנויות הקליניות המרכזיות להן נדרשת בסטאז'?" - המיומנויות הקליניות המרכזיות נרכשות בבבית ספר לרפואה במשך 6 שנים. מה שלומדים במסר זה לא המיומנויות המרכזיות אלא מיומנויות חשובות נוספות, כדאי לחדד נקודה זו.</t>
  </si>
  <si>
    <t>הסדנה מצויינת. צריך להרחיב אותה כלל האפשר. הייתי הופך אותה לסבב של חודש חובה בלימודי הרפואה לכל בוגרי רפואה בארץ. בתי הספר מלמדים רפואה תאורטית יותר מאשר קלינית, רופא בוגר אוניברסיטה היום מרגיש שהידע שלו רחב אך לא מספיק רלוונטי לעבודה, למעט אלה שעובדים כקלינאים בעבודות סטודנט.</t>
  </si>
  <si>
    <t>חשבתי אז ואני חושב היום שהסדנה הייתה לא טובה.
מלבד נושא הבטיחות והתחום המדיקוליגלי שנידונו בצורה טובה, שאר ההכנה לסטאז' הייתה לא ממצה.
בתור סטודנט עברתי קורס ACLS פחות משנה לפני הסדנה ולכן ניהול החייאה לא היה לי זר,
אך בהסתכלות מהצד על תלמידי פקולטות אחרות ובוגרי חו"ל בהחלט ניתן היה לראות שהם אינם שולטים בחומר ושבסדנה יוצאים מנקודת הנחה הפוכה. המדריכים הגיעו לתרגל ולא ללמד.</t>
  </si>
  <si>
    <t>הרוב המוחלט של התכנים המועברים בסדנא מיותרים לחלוטין כיוון שאת כל התרגולים עברנו המון פעמים בפקולטה (בן גוריון) ותרגול על בובות עדיין לא מדמה בני אדם.
הרבה יותר חשוב להעביר סדנת ACLS מלאה כמו שעברנו בסוף שנה שישית, והדברים היחידים שכן היו טובים לפחות בהעלאת המודעות היא ליווי חולים לא יציבים (מצריך תרגול ומגוון מקרים!) וחזרה על מכונת הנשמה. סדנת תפירה- יכלה להיות הרבה הרבה יותר טובה (לא תרגול על כריות).
תקשורת- מיותר. מי שיש לו יכולות תקשורת לא צריך אותה ומי שאין לו, היא לא תעזור...</t>
  </si>
  <si>
    <t>סדנה  טובה מלמדת 
הייתי רוצה שישימו דגש יותר על מכונת הבי פאפ שאף פעם אף אחד לא יודע איף לחבר  אומנם מלמדים  כיצד בקורס אבל אין חומר לימודי הניתן על כך ,גם לא באתר ,כנ"ל לגביי שימוש בPACING  בבראדיקרדיה לא הוסבר ונחוץ.
כמו כן לא דובר על אינטובציה קשה  נכון שזו נחלת המרדימים אבל לא תמיד הם יכולים לבוא לעזור ,אפשר לדבר על כך בכמה מילים רק לקבלת מושג</t>
  </si>
  <si>
    <t xml:space="preserve">ניכר שהושקעה מחשבה רבה בסדנה, עם זאת, תרגול נושאים רבים ומיומנויות שחלקן חדשות לחלוטין ומעולם לא נלמדו לפני כן, תוך זמן כל כך קצר, הוא כמעט חסר משמעות. כעת בחודש החמישי לסטאז' אני כמעט ולא זוכרת דבר מהנלמד. אמש נדרשתי להכניס קטטר- דבר שתורגל פעם אחת בלבד בסדנה ובכלל, וכמובן שלא זכרתי כלל איך לעשות זאת. </t>
  </si>
  <si>
    <t>מיומנויות בסיסיות מאוד, ואולי מובנות מאליו אך שלא נלמדו בהכרח- כמו שטיפת וונפלון, הרכבת שקית עירוי, מתן זריקה, תרגול נוסף של תפירה - מיומנויות שרשמית אולי אינן נדרשות מרופא אך בפועל מביך שרופא לא יודע איך נותנים זריקה או איך מרכיבים שקית עירוי רק כי רשמית זה תפקיד האחות.</t>
  </si>
  <si>
    <t>1.ACLS - חשוב ביותר
2.בצקת ריאות  - נושא שלפי דעתי נפגשים עימו בתדירות גבוהה יותר במהלך הסטאז ולכם כדאי לתת לו מעט יותר דגש בסדנא.
3.נושא מכונות ההנשמה וה BPAP - האמת שאיני זוכר אם היו סרטונים מקדימים טרם השיעור באתר. נושא קשה במיוחד ולכן במידה ואין סרטונים מקדימים , ייתכן שהכנה מוקדמת לפניהשיעור תקל בהבנת החומר.
4.ליווי חולה - נושא חשוב שמועבר בצורה יפה בסדנא.</t>
  </si>
  <si>
    <t>סדנת התקשורת היתה מצוינת, בייחוד כבוגרת תל אביב שהתנסתה בה בעבר.
ACLS - קצר מידי, דרוש יותר תרגול ותרחישים, בייחוד למי שעובר אותה בפעם הראשונה. אם אפשרי עדיף בקבוצות קטנות יותר, בשאיפה להתנסות של רופא בודד מול חולה. הייתי שמחה גם להכנה תאורטית קצרה בנוגע לתרופות שבשימוש במצבי חירום, כולל התוויות נגד, תופעות לוואי.</t>
  </si>
  <si>
    <t xml:space="preserve">כשנה לאחר הסדנה אינני זוכרת במדויק את כל התכנים. 
אך לאניות דעתי התרומה המרכזית של הסדנא הינה להכרת וזיהוי היכולות האמיתיות שלי. 
הסדנה לא תרמה לפיתוח מיומנויות  תקשורת או עמידה בלחצים, מאחר וכישורים אלה נרכשים לאורך זמן ובצורה שיטתית במשך שנים, אך היא עזרה לי להבין את נקודות החוזק והתורפה. 
יש לציין לטובה במיוחד את הססיות המוקלטות, מאחר והן מאפשרות לסטאז'ר להשקיף מהצד על עצמו בשעת פעולה ולהסיק מסקנות בהתאם. </t>
  </si>
  <si>
    <t>קודם כול סדנא טובה ומרשים אותי שאתם ממש מנסים להשתפר וללמוד מה נחוץ. עם זאת, הסדנא עסקה בעיקר ברפואה דחופה ובנושא זה בפקולטה בה למדתי היה קורס יותר מעמיק עם יותר תירגולים. כדאי לתת יותר זמן לתירגולים בנושא וללמוד אותם יותר בפירוט. 
אגב, רבות מהשאלות אותן התבקשתי לדרג בשאלון הנוכחי, אינן רלוונטיות לתכני הסדנא. הסדנא טובה כתירגול רפואה דחופה, השאלות הן כלליות מדי.</t>
  </si>
  <si>
    <t>משחק התפקידים של התמודדות עם אחות שמלחיצה ומבקשת מהסטאזר לעשות דברים שהוא לא רשאי לעשות . זהו מצב שחוזר על עצמו בוריאציות שונות פעמים רבות בסטאז. שימת הדגש על העניין בסדנה גרמה לי להיזכר בזה במצבים דומים בסטאז והיה לי יותר בטחון לעמוד על שלי ולא לעשות דברים שלא נוח לי איתם/אני לא בקיאה בהם.</t>
  </si>
  <si>
    <t>אחלה סדנה
חבל שרק לפני הסטאז' פעם אחת.
אם היה תלוי בי הייתי מינימום מתחיל את השנה השישית בשבוע כזה וכל 4 חודשים 2 ימי תרגול של הACLS, BLS ואת התרחישים הקליניים. לא צריך הרצאות, הקדמות, תפעול מכשירי הנשמה ועוד כל מיני דברים. לפי דעתי מה שהכי חשוב הוא התרגולים של מקרים על בובות וללמוד את הפרוטוקולים ולתרגלם.</t>
  </si>
  <si>
    <t xml:space="preserve">בסדנא 2 מרכיבים נפרדים: מצבי חירום שונים כולל מיקוד ב-ACLS וכן יום שעסק בתקשורת. היום שעסק בתקשורת היה נהדר. ד"ר אבי רונן זכור לי לטוב עד היום.  
החלק של מצבי החירום למעט ההדגשה הקלה של נושא הבטיחות בליווי חולים וההערכות אליהם (שבמחלקות טובות וסדורות נעשה כרוטינה בלי קשר להכנה בסדנא זו) היה רדוד, לא איכותי ואפילו מלווה בטעויות בעיקר בלימוד הסכימה של ה-BLS בתחילת הקורס וכן בתובנות של חלק מהמדריכים בסימולציות על הבובות. כבוגר באר שבע החלק הזה לא הוסיף כלום לרמת ההתמודדות שלי למצבי חירום ולידיעת פרוטוקולים חשובים אלא רק בלבל אותנו. לאחר הקורס המקיף ביותר שנערך בפקולטה בבאר שבע בסוף שנה שישית, הסדנא הנ"ל היא פשוט בדיחה. בשלב מסוים לאור חוסר אחידות בין בוגרי בתי הספר השונים בארץ בנושא זה (ואני מדגיש בנושא זה כי בשאר התחומים כפי שנתקלתי בהמשך אין שום הבדלי רמה) התגבשנו בוגרי ב"ש כדי לתרגל יחד ובעיקר לתת אחד לשני משוב מקצועי על עבודתנו. כמו כל קורס הוא צריך דרישות קדם: מזכרוני, בוגרי ירושלים מגיעים לאחר קורס שהינו בעיקר תאורטי אולם נותן להם כלים חלקיים ואילו בוגרי ת"א וחיפה לא ידעו כלום בנושא טרם התחלת הקורס (למעט הגשת עזרה ראשונה בסיסית ביותר). יתרה מזאת ובהמשך לנאמר קודם - חלק מהממשבים רופאים אולם בעיקר אחיות) נתנו משוב לא איכותיולא רציני שלא עמד על בעיות מרכזיות בתרגול והתעסק בדברים שוליים - במיוחד לאור חוסר הידע של חלק מהחברים בסדנא. סדנא מאוחרת יותר שעשיתי בסטאז' בתה"ש במתקני מס"ר היתה טובה יותר, אולם גם שם לא תמיד הצוות המקצועי שלט בסכימות בצורה מלאה - בדגש על רופא ואח העובדים במיון תה"ש.  </t>
  </si>
  <si>
    <t>אני חושב שהסדנה חשובה ביותר
הייתי בסדנה בטרם התחלתי את הסטאז'.
היינו כ 60 סטאז'רים לעתיד כאשר רק 4 היו בוגרי הארץ.
חלק גדול מהסטאז'רים המשתתפים היו כבר בתקופת הסטאז' עצמו
נוכחתי לראות לאורך הסדנה חלק מהסטאז'רים אשר הופתעו
מהנוהל בהן אמורות להיות מבוצעות פרוצדורות.. נוהל עליו לא הקפידו ואשר
בחלק מהמקרים כלל לא היו מודעים אליו..
אני חושב שעל מנת למנוע הרבה טעויות שנובעות מחוסר ידע, חשוב ביותר שסטאז'רים
לעתיד יעברו את הסדנה לפני הסטאז', ולא כמו שקרה בסדנה בה השתתפתי..</t>
  </si>
  <si>
    <t>עבודה במצבי לחץ- לא להכנס לבלק אאוט, ולנסות להיזכר בהנחיות ובסכמות
לא מצאתי מקום אחר להכניס זאת- אני זוכרת שבמהלך הסדנה ניתנה לנו כתובת לאתר אינטרנט עם סיסמה, ובה הסכמות והסברים וכו', ונאמר לנו שהאתר יוכל לשמש אותנו גם בעתיד. אני לא זוכרת את הכתובת של האתר ואת הסיסמה שניתנו לי - האם יש דרך לשחזר זאת?
אם כן- אשמח אם תיצרו איתי קשר במייל tzipisa@gmail.com 
תודה רבה, וכל הכבוד</t>
  </si>
  <si>
    <t>הסדנה היינה דבר נחוץ והכרחי לכל רופא אשר מתחיל לעסוק ברפואה בישראל, הדבר נכון כפליים לגבי בוגרי חו"ל אשר מגיעים מרקעים ושיטות לימוד שונות, הסדנה מספקת סוג של יישור קו בנושאים רבים.
הצוות היה אדיב מאוד, מקצועי, וסבלני.
דבר שעלה מספר פעמים ואני מסכים איתו הוא עניין התשלום, כל השתלמות במדינת ישראל היא בחובת תשלום לעובד.
רבים מאיתנו הפסידו ימי עבודה על מנת להגיע לסדנה, רבים אחרים נאלצו להגיע מהדרום או הצפון באופן יומי, דבר אשר גרר הוצאות גדולות.
אני חושב שצריך לתת מענה לטענות אלו.</t>
  </si>
  <si>
    <t xml:space="preserve">קודם כל הסדנה מאורגנת בצורה טובה מאוד, החל מהפרטים הקטנים של הדפים שקיבלנו, עמידה בלוח הזמנים, והמקצועיות הניכרת של המדריכים.
אני מרגישה שהסדנה תרמה לי רבות, אך אם זאת הכניסה אותי לקצת יותר לחץ..(שזה טוב מאוד).כי פתאום הבנתי כמה אני לא יודעת "כלום" וכמה האחריות היא עצומה! </t>
  </si>
  <si>
    <t>הסדנה חשובה וטובה אך מנסה להתמודד עם יותר מדי פערים בנושאים שאינם מטופלים כראוי במהלך שנות הלימודים באוניברסיטה, וכל זאת בזמן קצר מאד.
אי אפשר גם לחנך לתקשורת בין-אישית, גם ללמד החיאה וגם לטפל בנושא הבטיחות ומניעת הסיכונים ב-5 ימים.
בנוסף, נוצרה לי הרגשה שמס"ר הוא אי בודד של שפיות בתוך מערכת המתנהלת לעתים הפוך לחלוטין מהמסרים אותם אתם מבקשים להעביר.
רוח מס"ר צריכה לפעם בכל שנות הלימודים באוניברסיטה ואף בתהליכי המיון והקבלה. כמו-כן, על מנת ליצור תרבות תחקור ושיפור במערכת עצמה יש לקיים נוכחות של מס"ר בשטח, בישיבות MORBIDITY&amp;MORTALITY, במאבקים על הורדת העומס ובעיקר בהדרכות שוטפות ורענונים בתקשורת בין-אישית ועבודת צוות.</t>
  </si>
  <si>
    <t>יש לשים יותר דגש על הפעלת מכונות הנשמה. שיטות הנשמה שונות וכן כיצד לפתור בעיות של חולה מונשם. 
יש לשאוף לקבוצות קטנות יותר לתרגול וכן יש לבצע יותר תרגולים. בזמני בכל קבוצה היו בין שמונה לעשרה איש. סה״כ שני תירגולים בתחנה, לא מספיק במיוחד שעל כולם לתרגל את העובדה שהם אמורים לנהל החייאה ולא רק להיות ״אחות״. קרה שגם עד סוף הקורס היו כאלה שלא התנסו בכך. 
התחנות על הכנסת קטטר שתן, זונדה וליינים מרכזים בעיני הייתה מיותרת.  </t>
  </si>
  <si>
    <t xml:space="preserve">לדעתי זאת סדנה טובה מאוד, מעשית מאוד -  שבאמת עוזרת לסטאז'רים לעתיד לתרגל ולהתאמן על מיומנויות חשובות לצורך עבודה כסטאז'ר במחלקות.
אני מרגיש שהתכנים בסדנה מאוד מותאמים לצרכים של הסטאז'רים הצעירים, ויש דגש על ביצוע מעשי ואימון - כהשלמה ללימודים העיוניים שכולם ביצעו עד כה.
ישר כח :)
</t>
  </si>
  <si>
    <t>את הסנא עברתי לפני כשלוש שנים ואני עדיין זוכרת התרחשויות שנלמדו שם. הדגשים שלכם מאוד חשובים, בודאי לפני התחלת סטאז' וגם בתחילת הדרך בהתמחות.
לצערי בבתי החולים לא תמיד מתנהלים הדברים באופן האופיטמלי. קיומה של סדנא מעין זו מהווה בעיני מעין GOLD STANDART להתנהלות תקינה. לכן חשוב מאוד לקיים את הסדנא ולחזור על הדגשים של התנהלות נכונה.
וכמובן גם התרגול מבסדנא תורם להפחתת הלחץ מגודל האחריות של הסטאז'ר לחיי אדם. 
עלו והצליחו.
תודה.
בברכה - ד"ר שרית כהן.</t>
  </si>
  <si>
    <t>באופן טבעי התרגולות הקשורות בהחייאה, על אף שמושם עליהם דגש די רב במהלך הסדנא, לא יכולות להביא לידי ביטוי את יכולות כל סטאז'ר וסטאז'ר עד אשר הוא ייתמודד עם צוות מיומן סביבו בזמן אמת. אם הייתה אפשרות להוסיף עוד זמן תרגול לכך, זה תמין מבורך.
כמו כן, הייתי שמח אם היו מפתחים בובות לתרגול להכנסת עירויים וכל האמור על בדיקות הדם, למרות שעושים מהם די הרבה בסך הכול, אך אף פעם לא "חבל" לתרגל זאת עוד אם ניתן על יבש לפני העבודה בזמן אמת ועל חולים- עת אנחנו רופאים צעירים וחסרי ניסיון.</t>
  </si>
  <si>
    <t>התרומה העיקרית היא בניהול מצבי חירום. ההשפעה בתחום זה ניכרת, גם מבחינה מקצועית/טכנית וגם מבחינת הביטחון בהתנהלות במצב שכזה, גם בפמעים הראשונות בהן התמודדתי עם מצבי חירום וגם מאוחר יותר. בתפקידי כיום אני נתקל במצבי חירום רק לעיתים רחוקות, ועדיין נושא עימי מסרים מאותה סדנא.</t>
  </si>
  <si>
    <t>זכורה לי במיוחד סימולציה הנוגעת לבשורה מרה, הודעה לבעל על מות אישתו.
מאז, ביצעתי פעמיים תפקיד דומה במציאות. ראשית, הסימולציה בסדנא נראתה לי מוגזמת ולא מציאותית במידה מסויימת, אולם במציאות תגובת המשפחה הייתה די דומה.
הסיטואציה במציאות הייתה גם היא מלחיצה וקשה, אולם ללא ספק הסדנא עזרה.</t>
  </si>
  <si>
    <t>הסדנה הינה סדנה מעולה ועל כן אינה מספקת במתכונת הנוכחית. יש להחיל מדי שנה, בסוף השנה, את הסדנא ולא רק מספר ימי סדנה מספר ימים טרם כניסה לסטאז. יתרה מכך, הסדנה כל כך חשובה שאני חושבת שיש לחזור עליה גם לפני כניסה להתמחות ויתכן אף בהדגשים אחרים. הסדנה מעולה בכך שהיא מכינה את הסטאזר מבחינת מצבי חירום. יום הבשורה המרה, לדעתי, הינו יום מעניין ואין לוותר עליו אם כי קשה לי להאמין שהוא ישנה את אופיו של הרופא לעתיד. יום אחד זה לא מספיק וזה משו שיש "לעבוד" עליו הרבה הרבה לפני. \
לסיכום פרוייקט מס"ר הינו מבורך שבו סופסוף לוקחים תיאוריה וממש מיישמים אותה בשטח. לי הסדנה עזרה המון.</t>
  </si>
  <si>
    <t xml:space="preserve">יותר תרגולים  של  מצבי חירום . לדעתי  אפשר לוותר על  מיומנויות הכנסת קטטר וזונדה-  כל  אדם  אמור ללמוד זאת במהלך  לימודי  הרפואה . אם  יש בתי  ספר בחו"ל שלא לומדים  את זה  אז שילמדו  רק אותם . 
השיעור על  הBIPAP לא תרם  יותר מידי ,  לדעתי,  יותר תרגולים  מעשיים , מבחן  כניסה בתחילת הסדנה עם  ציון מעבר כתנאי  לביצוע  הסדנה ישפר את הרמה. 
 הייתי  בקורס בתשעה באב והפסדתי  יום  אחד,  ביליתי  יום על  החשבון  עם  בוגרי חו"ל  וההבדל  ברמה של  התרגול  היה עצום .
 לעומת  זאת בתרגולי  מצבי  חירום  בקובצה שלי  כל דקה היתה בעלת ערך. </t>
  </si>
  <si>
    <t xml:space="preserve">הייתי מוסיף ישיבה על תקנון הסטאז ועל זכויות הסטזאר , עם הדגשה על מגבלות רישום תרופות על ידי סטזארים במחלקות , הרבה סטזארים נקלעים למצבים אבסורדים עם דילמות אתיות בגלל חוסר רופאים מורשים או קשר עם רופאים מורשים בשעות לחץ . 
אם זה פרקטי בכלל הישיבה צריכה להיות בנוכחות אישיות בכירה ממשרד הבריאות ונציגים של בתי חולים שונים שיש להם השפעה על מה שמתרחש בתוך מחלקות בית החולים השונות </t>
  </si>
  <si>
    <t>הסדנה מושקעת אולם יש דגש רב מידי על הטיפול בילדים. יש לצמצם את השיעורים על יםול בילדים ולהקדיש אותו לטיפול בחולה בגיר כי רוב הסטאז לא נעשה במחלקות הילדים ובנוסף יש ליווי צמוד ביותר של המתמחים על עבודת הסטאזר, בניגוד למחלקות הפנימיות והכירורגיות.
אציין כי לדעתי אין מקום לתירגול אינטובציה, במיוחד לא בילדים. זוהי מיומנות נירכשת שגם מתמחים ותיקים לא תמיד מצליחים לבצע ונעזרים במרדים.</t>
  </si>
  <si>
    <t>הכנסת קטטר, זונדה
מה חשוב בליווי חולים
הפרעות קצב
מכיוון שאין מקום להערות אוסיף כאן :
בעבר נכנסתי שוב לאתר של הקורס, והסתכלתי בחומר ובסרטונים הטובים. 
ידוע לי שהאתר מאז פותח נוסף חומר רב, שחבל ואין לי גישה אליו, אלא רק לחומר של הקורס שלי. 
האם תוכלו לפתוח את האתר לכלל החומר שנמצא בו ? תודה</t>
  </si>
  <si>
    <t>ראי/ה הערה קודמת.
בנוסף תרגולי החייאה, החייאת תינוקות והתקשורת כמו שציינתי טובים ומלמדים.
היה שיעור על "מה מותר ומה אסור" כסטאז'ר ובנוסף האירוע של ליווי חולה עם הסתבכות במסדרון/מעלית - החוויה הזאת ליוותה אותי כל הסטאז' וממש מנעה ממני לעשות "טעויות גדולות" בנושא - העניין שהאחריות כולה עליך, משהו ממש לא טריוויאלי כרופא בתחילת דרכו.</t>
  </si>
  <si>
    <t>אחת החוויות המאוד משמעותיות שלי בסטאז' היה המעבר הזה בין האחריות שרובצת לפתחי כרופא חדש אבל מול הקונטרברסליות של חוסר האחריות כסטאז'ר שלא חותם/חתום על כלום (עשיתי באיכילוב ושם זה בולט, סטאז'רים לא יכולים לעשות כלום, אפילו לא לקחת דם לסוג שלא כמו במקומות אחרים), הניגוד הזה בא לידי ביטוי במעבר בין מחלקות/מרכזים רפואיים שבהם נדרש ראש גדול/לקיחת אחריות לבין אחרים בהם כמעט אסור להגדיל ראש או פשוט לא ניתן.
נראה לי ששווה לדבר על הנושא.</t>
  </si>
  <si>
    <t xml:space="preserve">הסדנה טובה בעיקר לגבי כל מה שקשור בסיטואציות חירום. הסימולציות מצוינות וכדאי להכניס כמה שיותר את ה-ACLS, לפעמים על חשבון ה-BLS. מבחינת כל נושא התקשורת קשה לי להגיד שהיום שמוקדש לזה עוזר.
לדעתי כדאי במהלך שנה שישית או רביעית להכניס שבוע של תקשורת לפני המפגש עם החולים וככה תהיה גם עקומת שיפור מסוימת במקום שיטת הימים היחידים שמפוזרים בנפרד במרחק של שנים. </t>
  </si>
  <si>
    <t>באופן כללי הסדנאות הן ברמה גבוהה מאוד, ומאוד תורמות לביטחון העצמי לקראת הסטאז'. הדבר היחידי שבו הורגשה רמה קצת פחות טובה היא הסדנה של תקשורת אישית. הרעיון של הסדנה הוא טוב, אבל המנחה הייתה בינונית וחלק מהתרחישים היו קצת ביזאריים. המסר שהועבר הוא שהרופא תמיד צריך להצטער ולקבל את כל האלימות והצעקות, אני לא חושב כך, רופא צריך לדעת גם להיות אסרטיבי במידה שצועקים או מאיימים עליו.</t>
  </si>
  <si>
    <t>הסדנה הייתה טובה והקנתה מיומונויות וביטחון בעיקר בשליטה בפרוטוקולים במקרים דחופים. 
בפעם הראשונה שנקראתי להחייאה בסטאז' מהירות התגובה שלי הייתה טובה בהרבה משציפיתי, לדעתי הרבה בזכות הסדנה.
עם זאת הסדנאות של המיומנויות המנואליות (זונדה, טובוס וכדומה) אינן משקפות במידה טובה מספיק את החיים האמיתיים ולכן הייתי מבטל אותן, הסדנאות לתפעול מכונות הנשמה הן רחוקות מידי מהביצוע בפועל, הייתי מבטל אותן כי את המידע הזה רוכשים במחלקות ממילא.</t>
  </si>
  <si>
    <t xml:space="preserve">אני חושבת שהסדנה עוזרת המון הן מבחינה לימודית והן מבחינה רגשית. בהחלט הייתי ממליצה לכל אחד ואחד לעבור קורס הכשרה שכזה לפני התחלת הסטאז על מנת להבין בפני מה אנו צועדים.
כמו כן התרחישים בהתחלה נראו לי קצת מוגזמים מבחינת הסיטואציות אך לאחר שנת סטאז אני בהחלט שמחה שעמדתי בפני תרחישים כאלו מאחר ולא פעם עמדתי בפני משפחות זועמות או משפחות לחוצות ולצערי בפני מטופלים אלימים. 
בהחלט תודה על הזכות שניתנה לי להשתתף בסדנה זו.
</t>
  </si>
  <si>
    <t>היה מאוד מזמן, אם זכרוני אינו מטעה אותי היו שם הרצאות שבוגרי ת"א עוברים בשנה שישית והיו מיותרות לגבי טעויות רפואיות ומודל הגבינה השוויצרית. על הסדנאות בנושא ACLS וליווי חולה חזרתי שוב בזמן ההתמחות ועדיין זכרתי את המסרים ממס"ר, לכן אפשר לומר שהחל הזה היתה הצלחה.
רק שמאז הסדנה עברו כמעט שנתיים... מומלץ היה לשלוח את המשוב קודם...</t>
  </si>
  <si>
    <t>סדנה מצוינת אבל מה שחסר בה שצריך רופאים שילמדו אותנו כי אנחנו רופאי העתיד ולא חובשים או עובדי מד"א או אחיות אלא רופאים וכשרופא מלמד הוא מלמד רופא כי הוא חי איתה ולא מלמד אחות למשל רופא עובד 24 שעות בתרונות לא אחות שבאה למשמרת תוך 8 שעות ורוצה לסיים אותה ולכת הביתה גם רופא הוא בלבד בלילה ויש לו את השיקולים שלו מי שצריך בדיקה מסומית כעת ומי לא ...וכחובש או אחות מלמדת רופא זה פוגע במעמדו לדעתי ולכן למה יש בתי ספר לרפואה אז שיהיה בית ספר לסיעוד או חובשים .....</t>
  </si>
  <si>
    <t xml:space="preserve">תכני הסדנה מצויינים. הביקורת היחידה שלי הינה חלוקת לו"ז הסדנה. לפי דעתי הלו"ז היה אקראי מידי ולא בצורה הררכית ומאורגנת. כמו כן,  לפי דעתי יש מקום להוסיף עוד שבוע לסדנה על מנת לאפשר לכל סטאז'ר מתחיל וחושש לעמוד בכבוד במצבי לחץ נפוצים במחלקות. הכנה תיאורטית היא אכן חשובה אך במצבי חירום ולחץ הכנה מעשית היא הכרחית. </t>
  </si>
  <si>
    <t xml:space="preserve">דבר ראשון לדעת לנהל אירוע נכון. חלוקת תפקידים ספציפית ומסודרת והכי חשוב לקרוא לבכיר. עד אז לבצע את כל מה שביכולתי לבצע כסטאז'רית ולא לשכוח לנשום מדי פעם.  
דבר שני מבחינה נפשית הפחד הגדול שלי היה לבסר על מוות. הסדנה איפשרה לי להתמודד עם מצב זה, אומנם בצורה תיאורטית. כאשר עמדתי בסיטואציה זו במהלך הסטאז' ולצערי לא רק פעם אחת, ניסיתי להשתמש באותם כלים שבמידה מסויימת עזרו לי. לצערי הרב הפחד הזה עדיין קיים בי. </t>
  </si>
  <si>
    <t>אחלה מבחינת התרגולים של מצבי החירום. מלמד המון, הכי חשוב - תרגול והתקלה.
הניסיון עם ההצגות של המטופלים (שחקנים) - לוקה בחסר מבחינת הפן הלימודי שניתן להפיק ממנו - כן ,ראינו כעס, עצב, צוות סיעודי עוין - אבל הדיון לאחר מכן לא מלמד אותך מה לעשות, גם אם ראית כיצד התנהגת. לטעמי, כל אדם ילמד הנושא באופן עצמאי, ומיותר לציין כי יכולות התקשורת הבין-אישיות לא תלמדנה ביום/יומיים בסדנת מס"ר.</t>
  </si>
  <si>
    <t>סדנה מצוינית, לימדה אותנו הרבה דברים, והתרגלנו איך להתחיל ולטפל בחולה ברפואה דחופה , היתה החלק החשוב לנו לעבור מסטודנטים לתור רופאים סטגירים , אני מקווה שנחזור עוד פעם על הסדנה הזו לריענון ולתרגול כל כמה זמן, באמת אני מודה לכם על הידע שנתנתם לנו , תודה רבה</t>
  </si>
  <si>
    <t>סדנה מצויינת, נוחה ויעילה.
בעיני הסימולציות של מצבים שונים בינאישיים היו מיותרות - להרגשתי ההתנהגות בסימולציות לא משקפת את ההתנהגות במציאות והסימולציות גרמו לתחושת חוסר נוחות בקרב חלק מהמשתתפים. יהיה יותר יעיל לדעתי לנצל את הזמן להצגת והדרכת דרכי התמודדות עם מצבים בינאישיים שונים כגון מתן בשורה רעה, התמודדות עם אנשי צוות בעיתיים וכו'.</t>
  </si>
  <si>
    <t xml:space="preserve">לדעתי הסדנא מצויינת, חיונית ואף הכרחית לפני תחילת הסטאג! 
הלחץ בתחילת הסטאג היה עצום עבורי, על אף שלמדתי בארץ והייתי חשופה לעבודה הקלינית בלימודים. יש קפיצה אדירה ברמת האחריות המוטלת עלינו ביום הראשון של הסטאג לעומת היום האחרון כסטודנטים. למעשה בדיעבד אני יכולה לומר שכסטודנטית לא הבנתי עד הסוף את גדול האחריות המוטלת על הרופאים. בימים הראשונים לסטאג כבר נשלחתי לליווי - אחד הרגעים בהם הייתי לבד לחלוטין מול החולה שהיה לרוב לא יציב או מונשם או קשה מסיבה זו או אחרת. הסימולציות של הלווים בסדנא תרמו לי רבות לעבור בשלום את הליווים האלה. גם למדתי לומר לא לדברים שאולי ביקשו ממני לעשות והרגשתי שאני לא יודעת / לא קיבלת הכשרה לגביהם. למדתי לעמוד על שלי מול האחיות. אני חושבת שהסדנא תרמה לי רבות ואני שמחה מאוד שעשיתי אותה לפני התחלת הסטאג. </t>
  </si>
  <si>
    <t xml:space="preserve">אנ חייבת לומר שעברו מעל ל 3 שנים מאז הסנדא שעברתי ואני לא זוכרת בדיוק איזה סדנאות היו אבל ממה שאני זוכרת הדברים שתרמו במיוחד - סדנא של לווי חולה, סדנא עם תינוק/ילד בליווי שהיה זקוק לטיפול דחוף בדרך, הרצאה על ניהול סיכונים וטעויות, סנדא להכנסת קטטר (משום מה האחיות בטוחות שהרופאים עוברים איזה הכשרה מיוחדת בהכנסת קטטר שתן לגבר בבית ספר לרפואה ותמיד רק הרופאים /סטאגרים היו מכניסים קטטר שתן לגברים במחלקה. למעשה ההכשרה היחידה שקיבלתי בנושא זה היתה בסדנת מסר). </t>
  </si>
  <si>
    <t>היות והפוקוס של הסדנה לקראת הסטאז היה מאוד מוגדר, לא נראה לי כי חסר תרגול בהתייחס לסילבוס של הסדנה. 
מה שבעיקר חסר לי הוא רענון, גם כיום, של תרגול מצבי חירום כלליים ברפואה, בהם איני באה במגע על בסיס יומי מחוץ לתחום ההתמחות שלי. לדעתי יש מקום, בדומה ל-ACLS, לחייב ביצוע סדנת מסר אחת לתקופה קצובה לכל רופא.</t>
  </si>
  <si>
    <t>התרגולים הכי חשובים לדעתי בסדנה היו מקרים דחופים הדורשים חשיבה ופעולה מהירה כמו החייאות .
בנוסף הדבר השני בחשיבותו בסדנה היה לווי החולים כאשר בתקופת הסטאג, הסטאגר בהרבה מקרים מתבקש לליווי חולים קשים ומונשים במיוחד לביצוע הדמיה כלשהי, אז לדעתי מאוד חשוב להקפדי על הנושא הזה .</t>
  </si>
  <si>
    <t xml:space="preserve">עברו קרוב לחמש שנים ואם להודות על האמת אני כבר לא כל כך זוכר מה קרה בסדנא הזו, כך שקשה לי להעריך כמה באמת היא תרמה. 
אני בהחלט חושב שיש לסדנא ערך מוסף על הלימודים הפרונטאליים ועל ההתנסיות הקליניות במחלקות- כיוון שהמדובר בסביבה לימודית המחקה את תנאי השטח. בנוסף, הסדנא מחזקת את המודעות ליחסי רופא חולה וגם מבחינה זו יש לה ערך רב. 
   </t>
  </si>
  <si>
    <t xml:space="preserve">במהלך תפקודי כסטאג'ר לשמחתי לא נתקלתי במצבים שנדרשתי להתמודד עימם ולא הוכשרתי לכך, אין זה אומר שאין מצבים כאלו שעומדים לפיתחנו יום יום כרופאים. התכנים שהועברו בסדנה בהחלט תאמו את הדרישות ממני כסטאג'ר, אולם אם יורשה לי להוסיף ממבטי כיום כרופא מתמחה במיילדות ונשים, לטעמי יש להוסיף לסדנה תוכן הקשור בקבלת לידה ומקרי חירום בלידה, זאת כיוון שסבור אני שידע זה ומיומנות בסיסית של קבלת לידה צריכים להיות נחלת כלל הרופאים באשר הם. זה לא נעים, בלשון המעטה, להתקל בסיטואציה בה הינך הרופא היחיד במקום בו יולדת כורעת ללידת ואין זה בחדר לידה, ואתה, עם כל הרצון הטוב, הידע התיאורטי (בתקווה שקיים) ותואר הד"ר המכובד, למעשה לא יכול לתת סעד רפואי אמיתי זאת לאור חוסר הכשרה בסיסית בעניין.
אבל שוב, זה מנקודת מבטי כרופא מיילד. </t>
  </si>
  <si>
    <t>סדנת חובה לפני הסטאז', אבל מדובר בסימולציה וזה רחוק מאד מלהיות הדבר האמיתי.</t>
  </si>
  <si>
    <t>רפואת חירום והיום האחרון של הכנסת קטטר, תפרים</t>
  </si>
  <si>
    <t>החיאות, תפירות, קטטר</t>
  </si>
  <si>
    <t>לדעתי הסדנה היתה מעולה, מה שהפריע לי זה הנסיעות לתל השומר מצפון הארץ,
כאשר הכסף לנסיעות מומן על ידי בתקופה שאני לא עובדת.
כמו כן לדעתי חמשת ימי המסר צריכים להיות חלק בלימודים ברפואה או חלק מהסטאז ולא חמישה ימים על חשבון החופש, ללא משכורת.</t>
  </si>
  <si>
    <t>הסדנא מעולה, אך כמו שנאמר בעבר- מעט מידי, מאוחר מידי. היה רצוי לא להמתין רק עד לפני תחילת הסטאז' אלא לערוך אותה בנוסף גם קודם לכן.
פרט לכך הסדנא אכן מלמדת התמודדות עם מצבי חירום ותפקוד תחת לחץ, דבר שוודאי כרופאים אם לא כסטאז'רים נתמודד איתו בעתיד</t>
  </si>
  <si>
    <t>התרחישים המורכבים ששילבו התפתחויות שונות</t>
  </si>
  <si>
    <t>התמודדות עם החולה ושאלותיו/ בני משפחתו של החולה תוך כדי מצב חירום והטיפול בו</t>
  </si>
  <si>
    <t>סימולציות של ACLS היו מצוינות
סימולציות של תקשורת היו בחלקן מיותרות (למשל שיחה עם מנהל מחלקה שמציע לסטאז'ר לעשות תורנויות רופא-דבר שמקובל במחלקות וחוקי) ובחלקן יותר מוצלחות (בשורה קשה, התמודדות עם חולה ממורמר)</t>
  </si>
  <si>
    <t>כדאי להוסיף התמודדות עם מטופלים/משפחות אלימות/מאתגרות
מיומנויות תקשורת (לא רק בסימולציות ספציפיות) בינאישית
הדרכה לגבי טעויות ותחקיר</t>
  </si>
  <si>
    <t>כל התרחישים למיניהם, יום התקשורת היה פחות חשוב בעייני אך גם תרם הרבה</t>
  </si>
  <si>
    <t>לא אלווה בלי לבדוק תיק ליווי, אדע כמה חשוב להכריז על פרוטוקול עבודה וכמה זה תורם לצוות</t>
  </si>
  <si>
    <t xml:space="preserve">ACLS
</t>
  </si>
  <si>
    <t>יש צורך לתרגל יותר מצבי חירום</t>
  </si>
  <si>
    <t>הסדנה אם תכלל בתוכה את קורס ה acls תהיה מושלמת ותכסה את נושא החרום בצורה מקיפה</t>
  </si>
  <si>
    <t>תקשורת מול חולים</t>
  </si>
  <si>
    <t>תרגולי החייאה ופרוטוקולי acls</t>
  </si>
  <si>
    <t xml:space="preserve">אני חושבת שיעיל יותר מביצוע סדנא כזו "על יבש" היא לבצע סדנא דומה בבית חולים, דומה למה שעשינו במסגרת הלימודים אך עם דגש על ההיבטים החשובים במהלך הסטאג'. אני כן חושבת שהסדנא התמקדה נכון במצבים ותרחישים שרופא מתחיל צריך להתמודד איתם. מכיוון שהסדנא תאורטית מדי, יש קושי להתייחס אליה ברצינות הראויה ולרחוש ממנה את הידע הנדרש. 
כמו כן, לדעתי לא נכון לכרוך את ההשתתפות בסדנא בקבלת התואר. יוצא מצב אבסורדי של אנשים שלא ביצעו את הסדנא לפני הסטאג' מסיבות כלשהם צריכים להשלים את הסדנא לאחר סטאג' כשהם כבר בהמשך הדרך המקצועית שלהם. </t>
  </si>
  <si>
    <t>תרחישים מול חולים מדומים</t>
  </si>
  <si>
    <t>בעיני חשוב שכל סטאז'ר יתנסה לפחות בשני תרחישים מול שחקנים</t>
  </si>
  <si>
    <t>עדיין לא באו לידי ביטוי אך זו רק ההתחלה ;-)</t>
  </si>
  <si>
    <t xml:space="preserve">חבל שכל כך הרבה זמן הוקדש לחלק הפסיכולוגי, לא כי זה לא חשוב אלא כי במצב של זמן מוגבל עדיף לחזור יותר על תרחישים כי זה יותר יעיל-  בשעה אחת אפשר להשתפר מאוד במיומנויות ופרוטוקולים, אבל בשעה אחת לא ניתן לשפר כל כך מיומנות שיחה. </t>
  </si>
  <si>
    <t xml:space="preserve">חזרה על פרוטוקולים , החייאות, CPAP, </t>
  </si>
  <si>
    <t>עוד ועוד תרגול פרוטוקולים, סיבות להחייאה בפנימית- ירידת סטורציה וכו</t>
  </si>
  <si>
    <t>החייאה  והכנסת טובוס בשבוע ראשון לסטאז</t>
  </si>
  <si>
    <t>הסדנה היא חלק חשוב לפני תחילת הסטאז. היא נותנת לסטאזר מקום בו אפשר ללמוד, לשאול, ולטעות. הסדנה מתרכזת בעיקר על מצבים קיצוניים אשר לא נתקלים בהם באופן יומיומי אך כאשר נתקלים במצב היא מלמדת את הסטאזר איך לפעול ומורידה את הלחץ בו אנו נמצאים.</t>
  </si>
  <si>
    <t>תרגולי החייה, תרגול ליווי החולה, הכנסת קטטר, התמודדות מול החולה.</t>
  </si>
  <si>
    <t>החייה, ליווי חולה מורכב, הכנסת קטטר.</t>
  </si>
  <si>
    <t xml:space="preserve">הסדנה חשובה ביותר. הדגש על החייאה נכונה משמעותי מאוד, שכן לא רואים הרבה החייאות שמתבצעות לפי הפרוטוקול במחלקות.
חשיבות עצומה לשיעורי ההנשמה המלאכותית וה- bipap. אולי אפשר אפילו להקצות לכך שיעור שלם ומקיף יותר ולא רק תחנה אחת של 40 דקות. יכול רק לעזור ולהועיל.
</t>
  </si>
  <si>
    <t xml:space="preserve">
יש חשיבות עצומה לשיעורי ההנשמה המלאכותית וה- bipap. אולי אפשר אפילו להקצות לכך שיעור שלם ומקיף יותר ולא רק תחנה אחת של 40 דקות. יכול רק לעזור ולהועיל.
</t>
  </si>
  <si>
    <t>הטיפול במצבי חירום נשימתיים היה קריטי, השיעורים תרמו מאוד, אך לא היו מספיק תרגולים. לדעתי רצוי שכל אחד יתרגל לפחות פעם אחת.</t>
  </si>
  <si>
    <t xml:space="preserve">כבוגרת חו"ל, הסדנה תרמה לי רבות, הן מבחינת ההתנסות המעשית ואף בתכנים הקליינים שהועברו במקביל.
</t>
  </si>
  <si>
    <t xml:space="preserve">בסימולציות שבהן הייתי ראש צוות, הן תרמו לי במיוחד.
תרגלנו רבות את העניין של הפרעות קצב והחייאה ולכן הנושא הובן והופנם באופן טוב.
</t>
  </si>
  <si>
    <t>לייצב חולה רגיל, (לאו דווקא מונשם או מפרפר) אלה גישה להתמודד עם חולה שלא יציב המודינאמית- איזון מבחינת לחצי דם, תרופות, נוזלים, (הדגשים כללים של כמה נוזלים, מתי לאפשר לחולה לאכול / לשתות. מתי לא לאפשר וכו.)</t>
  </si>
  <si>
    <t>1. לנהל אירוע במחלקה- לפנות ישירות לאיש צוות, לעשות זאת בצורה ברורה. לוודא שהמסר עבר כנדרש.
2. תקשורת לחולים- מהמשובים שקיבלתי מהשחקנים בסדנת תקשורת.
3. להבין איך ניגשים לחולה מדרדר ברמת הקריאה לעזרה וכו.</t>
  </si>
  <si>
    <t>מחקר ביולוגי</t>
  </si>
  <si>
    <t>כולם-בעיקר אלו שכללו חישוב מינוני תרופות (שנעשו בפועל בתרגול שאיבת התרופה), MI ימני</t>
  </si>
  <si>
    <t>תרגולי ACLS מצולמים</t>
  </si>
  <si>
    <t>עוד יותר תרגולים</t>
  </si>
  <si>
    <t>הסדנה מעולה -רק חבל שלא מספיק זמן</t>
  </si>
  <si>
    <t>שליטה יותר טובה על החייה.</t>
  </si>
  <si>
    <t>כן- לפי דעתי לא מספיק תרגילים וכמובן קבוצות גדולות  מידאי</t>
  </si>
  <si>
    <t>רופא ראשוני (צבאי)</t>
  </si>
  <si>
    <t xml:space="preserve">למרות לחולים מעצבנים -לא לרדת לרמה שלהם ותמיד לשלוט במצב.
</t>
  </si>
  <si>
    <t xml:space="preserve">שלום רב
הסדנה היתה מעונינת , הכרנו  דברים חדשים ותרופות חדשות , מכשירים וחברים </t>
  </si>
  <si>
    <t xml:space="preserve">intubation 
מכשירי הנשמה </t>
  </si>
  <si>
    <t>לא, אבל היתה קצרה(7 ימים לא מספיק)</t>
  </si>
  <si>
    <t xml:space="preserve">מלווה לחולה ממחלקב למחלקה אחרת </t>
  </si>
  <si>
    <t xml:space="preserve">לפי דעתי הסדנה היא כלי הדמייה טוב אשר פותחת את העיניים לרופא הצעיר בכל הקשור למצבי חירום ובטיחות החולה, אשר איתם יצטרך להתמודד במהלך הסטאז' וההתמחות. עם זאת הסדנה הינה טעימה בלבד ואינה יכולה לשפר מיומנויות קליניות או תקשורת בין החולים, כלים אלה נרכשים ע"י הנסיון בעבודה השוטפת.
אני כרופא מתחיל השתמשתי בעיקר בנקודות שציינתי מעלה, ולכן אני ממליץ לשים דגש בעיקר על נושאים אלה.
</t>
  </si>
  <si>
    <t>תרגולים הקשורים במצבי חירום ובטיחות החולה.</t>
  </si>
  <si>
    <t>לדעתי יש לשים דגש על תירגולים של מצבי חירום, בטיחות החולה ונהלי עבודה עם מכונות הנשמה, אם זאת במסגרת הזמן המוקצב הדבר הינו טעימה בלבד כפי שכבר ציינתי. בסופו של יום הניסיון הוא כלי המפתח.</t>
  </si>
  <si>
    <t>1. כל הקשור בבטיחות סביב ליווי חולה.
2. ניהול צוות החייאה.
3. דגש על תיעוד ורישום.</t>
  </si>
  <si>
    <t>סדנה סה"כ בסדר, רק מדברת על רפואה בלבד ולא "יודעת" אם סטג'ר יהיה חולה יום ללא אשור רופא הוא יכול להפיל את כל הסטג' שלו. סתם, תחילת עבודה זו כניסה לפוליטיקה, ומי שלא פןליטיקאי ולא רוצה להיות פוליטיקאי הוא לא יעבור סטג' (אני לא חושב שהיו כאלה), כולנו עברנו את זה. נתנו לנו לדקור חולים, ניסו להושיב אותנו בישיבות בוקר, זה סטג', הוא ממש כמו בסרטים. תעשו מה שאתם עושים, תאמינו שאתם יכולים לשפר מצב וזה יקרה. תודה על השקעה</t>
  </si>
  <si>
    <t>אני זוכר?</t>
  </si>
  <si>
    <t>כל כך הרבה. אבל היום כבר ראיתי אותם</t>
  </si>
  <si>
    <t>לא לאמין לאף אחד, לרשום הכל, אם אפשר גם להחתים</t>
  </si>
  <si>
    <t>סדנה מאוווווווווד חשובה ומעניינת .. אבל צריכה להיות יותר מ 5 ימים</t>
  </si>
  <si>
    <t>מצויין, במקום</t>
  </si>
  <si>
    <t>מאורגנת היטב, התכנים שנבחרו היו מאוד רלוונטים</t>
  </si>
  <si>
    <t xml:space="preserve">תקשורת עם מטופלים ומשפחות </t>
  </si>
  <si>
    <t>מעולה. מאד מקצועית.</t>
  </si>
  <si>
    <t xml:space="preserve">סדנה חשובה מאוד לפני הכניסה לסטאז. </t>
  </si>
  <si>
    <t xml:space="preserve">לדעתי , הסדנה הזו חשובה  א ב ל  צריך להפוך אותה לחלק אינטגראלי של הסטאז'
כלומר : 
1. בתשלום !! (כמו שכל מעסיק חייב לשלם לעובד שלו על פרק הזמן המינימאלי ההתחלתי שבו הוא נדרש ללמדו כיצד לעבוד)
2. שנית - להסדיר לינה יומית למי שלא מהמרכז , אני למשל נאלצתי כל יום לנסוע כמו נווד מבאר שבע הלוך וחזור וזה עייף אותי עד למצב שבו לא הייתי מרוכז בשיעורים וכבר רציתי שכל הסבל יסתיים כמה שיותר מהר הייתי רדום ומטושטש בעיקר החל מיום שלישי והלאה
3. לא צריך להביא סנדוויצ'ים וטופינים על חשבון המ.ס.ר אלא לארגן ארוחת צהריים חמה בחדר אוכל יחד עם רופאי בית החולים, ובשוברים מוזלים כמו כל עובדי בית החולים לאותם 5 ימים של ההדרכה !!!  </t>
  </si>
  <si>
    <t xml:space="preserve">אין לי שום קשר עם עולם הרפואה </t>
  </si>
  <si>
    <t>עצמאי</t>
  </si>
  <si>
    <t>ההתנסות במצבי קיצון בסדנה וחיזוק מיומנויות התקשורת הן מצוינות
הרגשתי כי הסדנה תרמה לי מאד עד שאני חושב כי יש צורך בקיום לפחות  יומיים רענון במסר באמצע הסטאז -
זה יאפשר מיצוי מטרות הסדנה עד תום
תודה רבה על שבוע משמעותי בהכשרתי כרופא  והייתי מאד שמח, כמו שכתבתי, להתנסות ברענונים מעין אלו(גם אם קצרים יותר) בעתיד
מיכאל קון</t>
  </si>
  <si>
    <t>ההחייאות
סימולציות התקשורת
ובעיקר ההתנסות הראשונית בניהול האירוע והצוות בסיטואציות חירום</t>
  </si>
  <si>
    <t>סאזר כרגע-מעוניין בגינקולוגיה</t>
  </si>
  <si>
    <t xml:space="preserve">הצורך שלי כרופא מתחיל לגלות אסרטיביות בסיטואציות מסוימות </t>
  </si>
  <si>
    <t>אחייאה , לעשות תפרים , סימולאציה</t>
  </si>
  <si>
    <t>מצוין.</t>
  </si>
  <si>
    <t>סימולציה, דפקה בזמן שנתפל במכרים דחופים.</t>
  </si>
  <si>
    <t>הסדנא מתנהלת בצורה מקצועית, ועוסקת בנושאים שאינם מתורגלים כמעט כלל במסגרת בית הספר לרפואה. לטעמי, היה מקום לשלב את תכני הסדנא גם במהלך לימודי הרפואה.</t>
  </si>
  <si>
    <t>כולם - לרבות ACLS וכן סדנאת התקשורת.</t>
  </si>
  <si>
    <t>תקשורת מול מטופלים - בדגש על התמודדות עם מצבים קשים.</t>
  </si>
  <si>
    <t xml:space="preserve">It was very usefull, I appreciate all of you and your efforts 
</t>
  </si>
  <si>
    <t xml:space="preserve">the conversation with the NURSE(תקשורת)   
about how to write medication and follow up and about responsibility
</t>
  </si>
  <si>
    <t>Family medicine</t>
  </si>
  <si>
    <t xml:space="preserve">אני כסטאגרת שואלת תמיד על כל פרט כשאני מלווה אחד מהחולים, כלומר מי מאנשי הסיעוד ילווה אותי, כל התרחישים של ה BLS ו ALS
חוזרת מדי פעם על הפרוטוקולים של ALS ו סוגי הנשמה.
</t>
  </si>
  <si>
    <t>סדנה מצויינת ותורמת רבות</t>
  </si>
  <si>
    <t>סימולציות ACLS</t>
  </si>
  <si>
    <t>סדנא מצויינת, בנויה מאוד נכון ונוגעת באמת במה שחשוב אבל.... קצרה מדי!!</t>
  </si>
  <si>
    <t>תרגולי ההחייאות במיוחד. במהלך שנת ההתמחות הראשונה שלי (בפנימית) נהגתי לעבור בכל בוקר של תורנות על פרוטוקול הטיפולים שחולק לנו במסר.</t>
  </si>
  <si>
    <t>אישית פחות הרגשתי את זה אבל היום כמתמחה אני רואה סטאז'רים אבודים שלא יודעים מיומנויות בסיסיות כמו קבלת חולה, לקיחת אנמנזה וכד'
ברור שאי אפשר ללמד את כל ה-7 שנים מהתחלה אבל אולי איזו תבנית או כלים בסיסיים היו יכולים לעזור להם</t>
  </si>
  <si>
    <t>בעיקר בתחום של סדר הפעולות, חלוקת התפקידים וכד' בהחייאות. תחום חשוב נוסף הוא משחקי התפקידים רופא-חולה שהיו, שוב, מתומצתים רק ליום בודד....</t>
  </si>
  <si>
    <t>מצויינת. צריך רענונים יותר ממוקדים
התקשורת צריכה להיות אולי בזמן אחר</t>
  </si>
  <si>
    <t>כמה שיותר תרגולים
גם ילדים
יותר זמן ללימוד ותרגול אינטובציה אולי לשלב עם חדרי ניתוח לתרגול?</t>
  </si>
  <si>
    <t>בהרבה מקרי החיאות</t>
  </si>
  <si>
    <t>neurology</t>
  </si>
  <si>
    <t>מאורגנת, מושקעת מבחינה מיקצועית, מופעלת ע"י אנשים מיומנים ביותר</t>
  </si>
  <si>
    <t xml:space="preserve">Acls, </t>
  </si>
  <si>
    <t>מעולה,הכי טוב מכל הלימודים , יסודי,מלמד,מעניין</t>
  </si>
  <si>
    <t>ACLS על הבובות</t>
  </si>
  <si>
    <t>החייאת תינוקות וילדים</t>
  </si>
  <si>
    <t>עדיין לא התחלתי סטאז</t>
  </si>
  <si>
    <t>סדנה מצוינת, ערוכה היטב. כמות נאותה של תרגול קליני.
חבל שלא מלמדים ומתרגלים זאת בבית ספר לרפואה במהלך הלימודים.</t>
  </si>
  <si>
    <t>אורתופדיה</t>
  </si>
  <si>
    <t>צריך לתת יותר דגש על פרוטוקולים בהחייאה
צריך לתרגל מצבים שכיחים בתורנות כגון טיפול בבצקת ריאות, החמרה של COPD, החמרה של אי ספיקת לב, טיפול בSTRIDOR אצל ילדים</t>
  </si>
  <si>
    <t>החייאה, קטטר, תקשורת</t>
  </si>
  <si>
    <t>כפי שציינתי לעיל, ניתן גם לךהוסיף סדנת תפירה</t>
  </si>
  <si>
    <t>עתודאית</t>
  </si>
  <si>
    <t xml:space="preserve">הסדנה מאוד מעניינת אך אני חושבת צריך לעבור אותה לאחר עבודה פרקטית לפחות שנה בבית החולים. </t>
  </si>
  <si>
    <t xml:space="preserve">כל התרגולים מאוד טובים. </t>
  </si>
  <si>
    <t>החייאות
חישוב מינונים</t>
  </si>
  <si>
    <t>סדנה יוצאת מן הכלל. יהיה פשע, לא פחות מכך, לחשוב על ביטולה. המיומנויות הנכרשות מבחינת טיפול חירום הן הכרחיות ואין דרך לטובה לרכשן פרט לסדנת מסר.
סדנת התקשורת חשובה ובנויה היטב, היא בהחלט עזרה לי, אך לא בה הייתי תולה את החשיבות העיקרית של הסדנה.</t>
  </si>
  <si>
    <t>התרגול המעשי חשוב מאוד, במיוחד המשובים המיידים</t>
  </si>
  <si>
    <t xml:space="preserve">סדנה מעולה אולי יש צורך שתהיה יותר זמן ומורחבת </t>
  </si>
  <si>
    <t>ההחייאה</t>
  </si>
  <si>
    <t xml:space="preserve">תמיד יהיה חסר בגלל זה אני היתי ממליץ על מתן יותר ויותר בסדנה זו מכיוון שהיא מועילה מאוד </t>
  </si>
  <si>
    <t xml:space="preserve">רפואה דחופה </t>
  </si>
  <si>
    <t>קופת חולים, מגן דוד אדום כרופא בנט"ן</t>
  </si>
  <si>
    <t>העברת חולה מונשם או כל חולה אחר בגלל שזה מנותנים לנו לעשות הכי הרבה במהלך הסטאג</t>
  </si>
  <si>
    <t>אני זוכרת בעיקר את החלק של ההכנה לליווי חולים שהיה מצוין
זה תחום שלא נחשפים אליו לפני כן בלימודים
ומהווה חלק גדול מהסטאז לצערי. כמו כן ניהול החייאה הוא חלק חשוב בסדנה
גם אם החשיפה אליו בסטאז' היא קצרה הוא עוזר אפילו להתמחות
החלק של התקשורת מעט מיותר לטעמי לא תורם הרבה מעבר למה שכבר נלמד קודם לכן
בעניין סיכונים לרוב מדובר בדברים שלא תלויים בנו כגון בטריות של דפיברילטור שנגמרות בתל השומר אחרי 2 דקות עם החולה במעלית...</t>
  </si>
  <si>
    <t>ניהול החייאה וטרנספורט חולים</t>
  </si>
  <si>
    <t xml:space="preserve">כן, אולי תרגול של הכנסת ליין מרכזי ואינטובציות
</t>
  </si>
  <si>
    <t>לבדוק לפני טרנספורט שיש לך כל מה שצריך לדרך למקרה חריום</t>
  </si>
  <si>
    <t xml:space="preserve">סדנה טובה ומקיפה מבחינת מצבי חירום </t>
  </si>
  <si>
    <t>תירגולים של מצבי החירום כמו העברת חולה וביצוע החייאה תוך כדי</t>
  </si>
  <si>
    <t xml:space="preserve">קצת יותר על התרופות השכיחות, טעיות ברישום תרופות, חישובי מינונים. קצת על מתן נוזלים. </t>
  </si>
  <si>
    <t>סדנא מקצועית ומצויינת, חווייתית, מהנה</t>
  </si>
  <si>
    <t>מצבי חירום, ACLS, סדנת תקשורת</t>
  </si>
  <si>
    <t xml:space="preserve">הסדנא מושקעת ומאורגנת מאוד- התרגולים של ההחייאות היו לפעמים מורכבים מדי ולדעתי " תפסת מרובה לא תפסת"- אולי נכון יותר לתרגל החייאות מאוד בסיסיות שיוטמעו נכון ולא החייאות מורכבות שבסופן לא זוכרים איך לתפקד.
</t>
  </si>
  <si>
    <t>ליווי חולה
אינטובציות
 בטיחות</t>
  </si>
  <si>
    <t>נראה לי נכון להוסיף גם איזשהו שיעור על עניין בדיקות הדם ( תפקיד לא מבוטל של סטאזרים), וכן קבלות "מטודיות".
עוד משהו שיכול לעזור- זה התמודדות עם מצבים שכיחים במיון ( באסף הרופא למשל יש מעין הרצאה בתחילת החודש לפני תורניות מיון, בנושא- וזה מאוד עוזר. למשל: מתן נוזלים, מינונים וטיפולים לכאבי בטן וכו).
שיעור ה,חישובים,( ריכוזים וכו) נראה לי מעט מיותר.</t>
  </si>
  <si>
    <t xml:space="preserve">סדנה מצויינת. הדנא מתבצעת לפני הסטאז', יש הרבה דברים שרק אחרי קצת נסיון ושפשפוף מבחינים בהם, ולכן אני באופן אישי הייתה מפיקה המון מסדנא נוספת מקוצרת בהמשך, לקראת סוף הסטאז' או קצת אחריו. </t>
  </si>
  <si>
    <t xml:space="preserve">בעיקר תרגול החיאות, והסתכלות מהצד על החיאות.  </t>
  </si>
  <si>
    <t xml:space="preserve">לא. </t>
  </si>
  <si>
    <t xml:space="preserve">סדנה טובה, יעילה, מפחיתה לחצים במיוחד במצבי חירום </t>
  </si>
  <si>
    <t xml:space="preserve">חוויה לימודית מעניינת </t>
  </si>
  <si>
    <t>סדנה מושקעת מאוד בלי ספק</t>
  </si>
  <si>
    <t>כל התרגולים של מצבי חירום</t>
  </si>
  <si>
    <t>החייאה ומיומנויות תקשורת. לא השתתפתי בהרבה החייאות אך הסדנה תרמה להרגשת ביטחון</t>
  </si>
  <si>
    <t>זכור לי ביותר תרגיל התקשורת המצולם, ובפרט תרגול מסירת בשורה רעה למשפחת מטופל. בעבודתי כמתמחה פסיכיאטרית אני עדיין משתמשת בעקרונות שנדונו בסדנה.</t>
  </si>
  <si>
    <t xml:space="preserve"> הסדנה נתנה לנו מידע טוב אבל הלווי והיתה יותר זמן</t>
  </si>
  <si>
    <t>יותר תרגול</t>
  </si>
  <si>
    <t>איך להתמודד עם חולים</t>
  </si>
  <si>
    <t>רציני, מושקע, תענוג</t>
  </si>
  <si>
    <t>כל תרגול בייחוד החייאות עם בובות חכמות ותרגול עם שחקנים</t>
  </si>
  <si>
    <t>מסגרת הזמן של הסדנא אפשרה את המקסימום שבצענו.</t>
  </si>
  <si>
    <t>לדעתי הסדנה עוזרת מאוד, יצירתית ומושקעת, נכון שהמקרים שתרגלנו אותם בסדנה הם מקרי חירום ולא מהווים החלק הגדול מהמקרים שאנחנו מטפלים בהם כסטז'רים בעבודה היומיומית, אבל אין ספק שכל פעם שאני נתקל באחד ממקרי החירום האלו אני ישירות חוזר לבסיס שרכשתי בסדנה</t>
  </si>
  <si>
    <t>ACLS+ BLS+תקשורת</t>
  </si>
  <si>
    <t xml:space="preserve">לא </t>
  </si>
  <si>
    <t xml:space="preserve">מקרה של העברת חולה מבי"ח שאני בו עובד לבי"ח אחר, חולה אחרי דימום מוחי, אי הכרה מונשם.בזמן ההעברה הנשמה דרך אמבו וחמצן, החולה הגיע לבי"ח האחר יציב נשימתית והימודינמית ללא סיבוכים בדרך. </t>
  </si>
  <si>
    <t>נותנת תחושה אמיתית, ברמה גבוהה</t>
  </si>
  <si>
    <t xml:space="preserve">עבר יותר מדי זמן מאז.. זוכרת לטובה תרגול בתקשורת , </t>
  </si>
  <si>
    <t>לצערי לא הספקתי להיות תחת צילומים שהיו יעילים
אולי יותר דגש על מינונים</t>
  </si>
  <si>
    <t xml:space="preserve">סדנה מצויינת. </t>
  </si>
  <si>
    <t xml:space="preserve">מצבי חירום. החייאות. </t>
  </si>
  <si>
    <t xml:space="preserve">מודעות למצב הוולטילי בהעברות חולים ולהתכונן בהתאם. </t>
  </si>
  <si>
    <t>הסדנה היתה מעולה!!! מועילה ביותר, חשובה והכרחית!!!
הייתי שמחה לקבל סדנה נוספת כזו ערב כניסתי להתמחות!!!</t>
  </si>
  <si>
    <t>תרגילים מעשיים של החייאות.</t>
  </si>
  <si>
    <t>היו חסרים לי עוד תרגוליים מעשיים על בובות. לדעתי ככל שמתרגלים יותר, שולטים בשטח יותר.</t>
  </si>
  <si>
    <t>לפני תחילת התמחות</t>
  </si>
  <si>
    <t>האירוע התרחש בבית אבות של סבתי כשבוע לאחר סדנת מסר: ביצעתי פעולת החייאה בסיסית עד להגעת אמבולנס בדייר שנמצא כחול ע"י בני משפחתו.החולה חזר להכרה מלאה כשניידת האמבולנס הגיעה.
סביר להניח שללא סדנת המסר התנהלותי היתה לקויה ולא מקצועית.</t>
  </si>
  <si>
    <t>1+2</t>
  </si>
  <si>
    <t>3+4</t>
  </si>
  <si>
    <t>מיומנויות הקליניות</t>
  </si>
  <si>
    <t xml:space="preserve">מיומנויות התקשורת </t>
  </si>
  <si>
    <t xml:space="preserve"> מיומנויות הטיפול במצבי חרום?</t>
  </si>
  <si>
    <t xml:space="preserve"> מיומנויות מעבר לבית הספר לרפואה?</t>
  </si>
  <si>
    <t>מודעותך על בטיחות הטיפול בחולה?</t>
  </si>
  <si>
    <t xml:space="preserve">תרמה למניעת טעויות </t>
  </si>
  <si>
    <t>התרחישים משקפים את המצבים בהמשך דרכך כרופא</t>
  </si>
  <si>
    <t xml:space="preserve">להכיר את יכולותיך הקליניות האמתיות </t>
  </si>
  <si>
    <t>מרכיב חיוני בהכשרה המקצועית</t>
  </si>
  <si>
    <t>תחושות לחץ בקרב סטאז'רים מתחילים</t>
  </si>
  <si>
    <t xml:space="preserve"> הורדת תחושות הלחץ בכניסה לסטאז'</t>
  </si>
  <si>
    <t>כל סטאז'ר יעבור סדנה זו, כסדנת חובה</t>
  </si>
  <si>
    <t>ישראל 3-4</t>
  </si>
  <si>
    <t>חו"ל 3-4</t>
  </si>
  <si>
    <t>ישראל סטאז' 3-4</t>
  </si>
  <si>
    <t>ישראל התמחות 3-4</t>
  </si>
  <si>
    <t>חו"ל סטאז' 3-4</t>
  </si>
  <si>
    <t>חו"ל התמחות 3-4</t>
  </si>
  <si>
    <t>סדנה סה"כ טובה מאוד</t>
  </si>
  <si>
    <t>העברת חולים
החייאות
תפירה</t>
  </si>
  <si>
    <t>משקיע קצת יותר בתפירה.</t>
  </si>
  <si>
    <t>תכנון ומוכנות מדוקדקת בעת העברת חולה</t>
  </si>
  <si>
    <t>אני יודעת שיש עכשיו דיבורים לבטל את הסדנא בגלל כסף. אסור לעשות את זה. סדנאת ההכנה במס"ר היתה הדבר הכי טוב שקרה לי כסטודנטית. אין לזה תחליף. אפשר לבטל קורס ביוכימיה ועוד הרבה דברים שכל קשר בינם לבין עבודתינו כרופאים הוא קלוש. את סדנאת מסר אסור לבטל</t>
  </si>
  <si>
    <t xml:space="preserve">כולם. גם תירגולי ההחייאה ומצבי הקיצון השונים וגם התרגולים של מיומנויות התקשורת </t>
  </si>
  <si>
    <t xml:space="preserve">אולי בתחום רפואת הילדים היה מקום לתרגל קצת יותר </t>
  </si>
  <si>
    <t>איך לנהל החייאה</t>
  </si>
  <si>
    <t xml:space="preserve">absolout necessity - good praticle and useful guidance - helps focus thoughts towards the next stage </t>
  </si>
  <si>
    <t>the simulations are most important (including stations on operating the ventilating machine etc)</t>
  </si>
  <si>
    <t>מחקה למ"ס רשיון</t>
  </si>
  <si>
    <t>ישראל+חו"ל סטאז' 3-4</t>
  </si>
  <si>
    <t>ישראל+חו"ל התמחות 3-4</t>
  </si>
  <si>
    <t>שלום רב!
לטעמי הסדנה הינה חיונית ביותר טרם תחילת הסטא'ג , זו למעשה נגיעה ראשונית עם "חולים" עם נהלים  לראשונה כרופא.
אני רכשתי מידע רב ולא אחת בעת ליווי חולים קשים להדמיה או לטיפול נמרץ במהלך הסטא'ג מידע זה סייע לי וחשוב מכך סייע לחולה , לא משנה היכן למדת אני די בטוח היום שרובנו  בתחילת הדרך לא ממש יודעים להפעיל מכונת הנשמה, לא ממש מכירים את המוניטור ורובנו לא מכירים את הדגשים ואת הפרוטוקולים בע"פ.
אני חושב שסדנה זו היא חלק בלתי נפרד מהכשרת הסטאג'ר ומומלץ מאוד להמשיך במסורת זו טרם תחילת הסטא'ג.
בכבוד רב
ד"ר אלפסי עמית</t>
  </si>
  <si>
    <t xml:space="preserve">התירגולים בכיתות.
משחקי התפקידים 
</t>
  </si>
  <si>
    <t>תמיד נשאר טעם של עוד , התחלת הסטא'ג הינה מלחיצה ותמיד ישנו רצון להתכונן טוב יותר.</t>
  </si>
  <si>
    <t>באופן כללי הסדנא מוצלחת מאוד, יש צורך בזמן תירגול נוסף.</t>
  </si>
  <si>
    <t xml:space="preserve">יש צורך בזמן תירגולים נוסף של תרחישי ACLS
יש צורך בתירגולי מיומנות תקשורת נוספים.
כדאי להוסיף סדנא קצרה על בעיות אתיות וחוקיות אשר שכיחות במהלך העבודה (רופא - חולה , רופא משפחה, זכויות החולה, החולה הנוטה למות וכ"ו).
</t>
  </si>
  <si>
    <t xml:space="preserve">החייאות.
תקשורת עם חולים.
</t>
  </si>
  <si>
    <t>סה"כ משיבים</t>
  </si>
  <si>
    <t>הבעיה המרכזית עם הסדנה היא חוסר ההמשכיות של התרגול - לאחר מספר שבועות בהן אין המשכיות של תרגול התרחישים (המדובר בהחיאות, לא אלמנטים של התקשורת בהם נתקלים כל הזמן), אין כמעט משמעות לתרגול שעברנו בסדנא ואז לא ממש הרווחנו מהזמן והמאץ שהושקעו בנו.</t>
  </si>
  <si>
    <t>טוב</t>
  </si>
  <si>
    <t>לא זוכר ביוחד , אך בסה"כ הסנדה תרמה בהרבה</t>
  </si>
  <si>
    <t>ישראל+חו"ל 3-4</t>
  </si>
  <si>
    <t>לפני סטאז'</t>
  </si>
  <si>
    <t>כללי 3-4</t>
  </si>
  <si>
    <t>לפני סטאז' 3-4</t>
  </si>
  <si>
    <t>סטאז' 3-4</t>
  </si>
  <si>
    <t>הסדנה אמורה ליטול חלק במהלך הלימודים באופן שוטף, ולא כנגיעה קלה בסוף הלימודים, היא אמנם נותנת להרגיש את הבאות, אך אינה מצליחה בפרק זמן כה מוגבל לתת את הכלים להתמודדות עם המצבים השונים.</t>
  </si>
  <si>
    <t>תרגילי מיומנות תקשורת קלינית,
תרגילי ם לביצוע פרוצדורות</t>
  </si>
  <si>
    <t>שימוש במיכשור רפואי בסיסי כגון בלוני חמצןף, מסיכות חמצן, בדיקת ציוד להנשמה מלאכותי, תכנות מכשירי הנשמה וניטור חולה. החייאה בסיסית.</t>
  </si>
  <si>
    <t>סדנה טובה מאוד, צריך לזמן ופאים מתמחים לפחות אחת לחצי שנה, עד שנה.
תודה.</t>
  </si>
  <si>
    <t>סדנה טובה, נעימה, מושקעת.
תרגול אינטובציות וקטטר וכדו' פחות תורם</t>
  </si>
  <si>
    <t xml:space="preserve">קורס ה- ACLS חשוב מאוד, בעיקר לבוגרי תל אביב שלא עברו הכשרה כזו בלימודים.
</t>
  </si>
  <si>
    <t>הרצאה/אפשרות לשאול נציג שיבהיר לנו מה מצפה לנו בסטאז' ואלו זכויות/חובות יש לנו.</t>
  </si>
  <si>
    <t>דפיברילציה של חולה בפרפור.</t>
  </si>
  <si>
    <t>מחקר</t>
  </si>
  <si>
    <t>אוניברסיטה</t>
  </si>
  <si>
    <t xml:space="preserve">סדנה מעולה ללא ספק וחובה על כל סטאז'ר </t>
  </si>
  <si>
    <t xml:space="preserve">כמעט כל התרגילים היו טובים שתרמו הרבה אך לדעתי התרגיל עם האפקט הכי חזק היה הסימולציות עם השחקנים והתקשורת עם החולה שלדתעי צריך להוסיף מתרגילים מסוג כזה </t>
  </si>
  <si>
    <t>סימולציות עם שחקנים</t>
  </si>
  <si>
    <t xml:space="preserve">אך לבשר בשורה רעה למשפחה של חולה משהו שלא מתנסים בו בהיותך סטודנט
</t>
  </si>
  <si>
    <t xml:space="preserve">הסדנה מצויינת ומנעיינת, עשויה באופן איכותי ומושקע עד מאוד, מנסיוני הכה קצת, יכול להיות שהיה מוסיף שיעור על בנר הדם ודגשים על בטיחות בתחום זה </t>
  </si>
  <si>
    <t>בעיקר תרגולי הacls למינהם, הכנסת קטטר, וכמובן סדנת ההתמודדות עם מצבים שונים</t>
  </si>
  <si>
    <t xml:space="preserve">סדנת חישוב רוקחי הלחיצה אותי ולא הספקתי לתרגל אך במבט לאחור לא ככ השתמשתי בתחום בזמן הסטאז, כפי שכתבתי אולי סדמה מפורטת של בנק הדם וכן סדנא על מינונים של תרופות שכיחות </t>
  </si>
  <si>
    <t>יצא לי להתמודד כמעט עם כל אירועי ההתמודדות שדברנו עליהם, בעיקר במיון, זה הקל את הסטואציה</t>
  </si>
  <si>
    <t>למיטב זכרוני סדנה טובה מאוד. גם אני וגם חבריי הגענו אליה בתחושות מעורבות אבל יצאנו ממנה בדעה אחת שהיא מאוד תורמות ומתרגלת מצבים שבהם אתה עתיד להיתקל כסטאז'ר</t>
  </si>
  <si>
    <t>עתודאי</t>
  </si>
  <si>
    <t>ניהול צוות במהלך החייאה.
חשיבה באופן מסודר במצבי חירום.</t>
  </si>
  <si>
    <t>סדנה מעולה בסך הכל אבל אין מה לעשות שום סדנה לא תשקף ץ מציאות, בנוסף הייתי מוותר על החלקים של תקשורת ועל חלק גדול מההרצאות , רק התרגולים המעשיים מעניינים ופרודוקטיבים </t>
  </si>
  <si>
    <t>כן הייתי מעדיף כי כל הסדנה תהיה תרגולים</t>
  </si>
  <si>
    <t xml:space="preserve">בדיקת ציוד לפני ליווי הרבה נפלו וייפלו בזה </t>
  </si>
  <si>
    <t>מצוינת
בעיקר סימולציות ההחיאה</t>
  </si>
  <si>
    <t>טובה מאד, רצינית, עניינית, מושקעת</t>
  </si>
  <si>
    <t>הבעיה אינה במה שחסר אלא בכך ששוכחים אחרי הסדנה אם לא מתרגלים שוב ושוב מצבי חירום.</t>
  </si>
  <si>
    <t>קשה להפריד מה נרכש בסדנה, כל ההכשרה הרפואית יחד מביאה להתנהגות המקצועית.
אולי יותר מודעות לתקשורת.</t>
  </si>
  <si>
    <t xml:space="preserve">הסדנה מאד טובה וחיונית לכל סטאג'ר
אך היה קושי רב בלהגיע במשך שבוע ימים לתל השומר היות וזאת סדנה לכל הסטאג'רים בארץ ישנו מקום לפתוח סדנאות דומות במקומות שונים בארץ, למרות הקושי בזה. או לסירוגין לארגן הסעות. </t>
  </si>
  <si>
    <t>התרגולים של מצבי חירום וההתמודדות איתם- הפרעות קצב והחיאות למיניהם</t>
  </si>
  <si>
    <t>יותר מצבי חרום חיים/מוות
פחות דיבורים/פסיכולוגיה</t>
  </si>
  <si>
    <t>סדנה נהדרת - המשיכו כך!! 
ותודה:)</t>
  </si>
  <si>
    <t>החייאות למיניהן</t>
  </si>
  <si>
    <t>לייווי חולים, החייאה,</t>
  </si>
  <si>
    <t>געשה כללית לקבלת חולה במחלקה</t>
  </si>
  <si>
    <t>חולה משתולל במחלקה ויש צורך להרגיעו</t>
  </si>
  <si>
    <t xml:space="preserve">הסדנה היתה טובה משום שהיא נותנת לטעום מהחיי יום יום כסטאזר במחלקה, מאפשרת במקם מסויים להתעמת עם הידע בסיטואציות שהוא משנה ויכול לתרום .. </t>
  </si>
  <si>
    <t xml:space="preserve">ACLS, סימולציות מול מטופלים </t>
  </si>
  <si>
    <t>כן, חסרו תרגולי ACLS</t>
  </si>
  <si>
    <t xml:space="preserve">1. התמודדות מול קרובי משפחה תקיפים .. 
2. כשנאלצתי להתמודד בתרחיש של החייאה, שיחזרתי הרבה מהתרגולים, המנטרה הכי חשובה היתה "לעבוד עפ"י התרשימים", אין מה לחשוב ואין מה להילחץ </t>
  </si>
  <si>
    <t>סדנה טובה מאוד. הבעיה היא שלאחר השבוע של הסדנה אתה למעשה לא מתרגל יותר את היכולות שרכשת, והן נשכחות.</t>
  </si>
  <si>
    <t>לא. רק לאחר הסדנה צריך לרענן</t>
  </si>
  <si>
    <t xml:space="preserve">סדנה חשובה מאד. בחלק מבתי הספר לרפואה בארץ יש קורס דומה בתכנים ובתרגולים - אולם זה לא קיים בכל בית ספר לרפואה ובטח שלא אצל אותם רופאים הלומדים במדינות אחרות. לפי כך - אני חושב שקורס זה הוא כלי חיוני בכניסה לסטאז' לאור המצב שבו הרבה סטאז'רים מבצעים תורנויות לבדם במחלקות והאחריות על ניהול מקרים המתורגלים במסר היא עלהם.
</t>
  </si>
  <si>
    <t>תרגולי החייאה במבוגרים, בצקת ריאות, פידבק מהשחקנים על התרשמותם מתיפקודי</t>
  </si>
  <si>
    <t>מצבי חירום נוספים שאינם בהכרח דורשים עבודם צוות (פחות ישים בקורס אך נדרש לתחילת הסטאג')</t>
  </si>
  <si>
    <t>ניהול החייאה</t>
  </si>
  <si>
    <t>בגלל שיש הרבה סטגרים, לא הייה זמן שכל הסטגרים יעברו כל התרגילים</t>
  </si>
  <si>
    <t>איך לדבר עם חולים או אנשים כועסים ואינם מרוצים</t>
  </si>
  <si>
    <t xml:space="preserve">ACLS
תקשורת </t>
  </si>
  <si>
    <t>הכנסת וריד מרכזי
נקז חזה</t>
  </si>
  <si>
    <t xml:space="preserve">יחסי אחות רופא טובים
עבודת צוות 
</t>
  </si>
  <si>
    <t>סדנה טובה מאוד, עזרה לי בהרבה דברים.</t>
  </si>
  <si>
    <t>כמעט בכל התרגולים.
במיוחד בהחיאה.</t>
  </si>
  <si>
    <t>אם אפשר להכניס הרצאה לכירורג ללמד הסטאז'ירים על הפרוטוקולים לטפל בדימומים שכיחיים (UPPER AND LOWER GI BLEEDING) למשל.</t>
  </si>
  <si>
    <t xml:space="preserve">הייתי במקרה של דום לב, בחדר ניתוחים, ולמרות שהחדר היה מלא בכירורגים ומרדימים, אך הרגשתי שאני הצלחתי לעזור . </t>
  </si>
  <si>
    <t xml:space="preserve">עם כל הכבוד, סדנת מסר הינה מיותרת לחלוטין, במיוחד וישנם קורסים מקבילים במהלך הלימודים שחושפים אותנו לאותם הנושאים. והכי חשוב כל עוד אנו בתור סטז'רים ורופאים בהמשך לא נקלעים למצב אמת אזי כל ההכנות הן מיותרות.
ואם בכל זאת  מתעקשים להעביר את הסדנא הזו אזי אם אפשר במסגרת הפקולטה או לבחור בתי חולים באזורים שונים ולא רק בתל השומר.  </t>
  </si>
  <si>
    <t>תרגולי ההחיאה ו- ACLS</t>
  </si>
  <si>
    <t>לא ממש</t>
  </si>
  <si>
    <t>לא עולה על דעתי מקרה כזה</t>
  </si>
  <si>
    <t>הסדנה היתה מצוינת ומאורגנת היטב, אך כמובן שהיעילות היא גבוהה יותר ככל שהתרגול הוא סמוך להתרחשות. מאחר והתחלתי את הסטאז' רק מספר חודשים לאחר הסדנה הדברים לא היו חדים אצלי</t>
  </si>
  <si>
    <t>החייאה של תינוקות וילדים</t>
  </si>
  <si>
    <t>סדנה מצויינת, מכינה קלינית ונפשית בצורה קצרה ועיניינית לשנה הקרובה.</t>
  </si>
  <si>
    <t>הובלת חולה/ תינוק</t>
  </si>
  <si>
    <t>מכיוון שכל בתי החולים שונים זה מזה במערכות התפעול נראה לי שהסדנה נתנה את המקסימום במסגרת מגבלות השוני:)</t>
  </si>
  <si>
    <t>המפגש עם האחות המתלוננת........</t>
  </si>
  <si>
    <t>סדנא חשובה מאד. רב הדברים נשכחים, אבל התרגול והעמידה במצב של להיות מנהל ארוע חשובים ביותר. בנוסף, הפגישה עם אנשים מיומנים יותר, חלקם עדיין סטאז'רים, חלקם רופאים, שחולקים את הניסיון שלהם, חשובה עד מאד.</t>
  </si>
  <si>
    <t>לא זכורים לי תרגולים ספציפיים. הכל תורם - גם תרגול העברת חולה, גם תרגולים של ACLS, גם מכונת הנשמה.</t>
  </si>
  <si>
    <t>לא משהו שעולה כעת.</t>
  </si>
  <si>
    <t>מחכה לתחילת התמחות</t>
  </si>
  <si>
    <t xml:space="preserve">בזמן ליווי חולה מונשם ל-CT הסטורציה ירדה לאחר ההעברה לשולחן ה-CT. לפי ההנחיות של הסדנא בדקתי קודם כל את המכונה ואת החיבור לחמצן, ואכן החמצן לא היה פתוח. </t>
  </si>
  <si>
    <t>Orthopedics</t>
  </si>
  <si>
    <t>באופן כללי אני מרוצה מהקורס. אני חושבת ש5 ימים לא מספיק כדי ללמוד הכול שצריך לפני הכנסת לסטאז'.</t>
  </si>
  <si>
    <t>תרגולים עם מצבים דחופים.</t>
  </si>
  <si>
    <t>אני חושבת שחסר הרצאות על תרופות השימושות בבתי חולים  בארץ.</t>
  </si>
  <si>
    <t>סדנה מצויינת, אולם נדרש לשלב אותה כחלק מהלימודים ולא לקראת הסטא'ז כך משך הסדנא, כמות התרגולים המוצעים והמתארים יכולה לגדול משמעותית ובאמת להכין לקראת תחילת הסטאז' ולא לשמש רק כטעימה לקראת מה שהולך להיות.</t>
  </si>
  <si>
    <t>הסדנה מצויינת אבל קצרה,לפי דעתי צריכים להאריך את זמן הסדנה ליותר מ-5 ימים...</t>
  </si>
  <si>
    <t>- very well organized
- very effective</t>
  </si>
  <si>
    <t xml:space="preserve">- ACLS
- arrhythmias
</t>
  </si>
  <si>
    <t>ללא בחירה</t>
  </si>
  <si>
    <t>גישה למצבים רפואים שונים</t>
  </si>
  <si>
    <t>הסדנה מושקעת מאוד, והמשאבים העומדים לרשות הסטאז'יר לצורך תרגול הם אדירים. הסדנה חשובה מאוד לדעתי כי היא נותנת לסטאז'ר הזדמנות אחרונה להתמודד מול מצבי חירום עד הפרט האחרון בסביבה מוגנת. כך שכאשר יאלץ להתמודד מול מצבים דומים בפועל הוא יהיה מצויד בנסיון כלשהי לא תיאורטי כמו שהיה לנו עד לפני הסדנה.</t>
  </si>
  <si>
    <t>התרגולים הקרדיאלים המצולמים</t>
  </si>
  <si>
    <t>הסדנה חשובה מאוד לכל סטזר מתחיל, היא נותנת ביטחון וחשיפה ראשונה איך לפעול במצבי לחץ. הייתי מעדיפה יותר תירגול של ACLS ו BLS ורק יום אחד של סימולציה מול חולה .וזאת בגלל שהיינו קבוצה גדולה ולא כל אחד התנסה באופן שווה.</t>
  </si>
  <si>
    <t>לדעתי סדנת החישוב רוקחי לא הועברה באופן מובן. הזמן היה קצוב ביותר, לו היינו מקבלים דפים עם התרגילים עצמם היינו חוסכים זמן יקר . בנוסף יש לציין שזו פעם ראשונה לאחר 6 שנות לימוד שאנו נדרשים לחשב. אני בטוחה שהחישוב הוא לא מסובך לולא היה מועבר בצורה הנכונה.</t>
  </si>
  <si>
    <t>תרחישי ההחייאה בעיקר</t>
  </si>
  <si>
    <t xml:space="preserve">חישוב סטטיסטי- בעיניי מיותר </t>
  </si>
  <si>
    <t xml:space="preserve">מעניינת מאוד חיובית.נותנת ביטוח והבנה לרופא ,עם יכולת להתמודד בעתיד מקצועי,
</t>
  </si>
  <si>
    <t xml:space="preserve">ההחיאה , התנהגות עם החולים והצוות רפואי, </t>
  </si>
  <si>
    <t>לא עובד</t>
  </si>
  <si>
    <t>היחס עם החלים והצוות, והסבלנות ,ולא לאבד שליטה ברגע ובמצבים דחופים,</t>
  </si>
  <si>
    <t>הרעיון לקיום סדנה מסוג זה יפה. התירגולים בנושאי החייאה היו טובים, התירגולים בנושא תקשורת עם מטופלים היו תלושים מהמציאות היומיומית של רופא בארץ והועברו ע"י צוות לא מתאים לטעמי.</t>
  </si>
  <si>
    <t>עבר זמן רב, חבל שאין פירוט של התירגולים בשאלון.</t>
  </si>
  <si>
    <t>בהמתנה להתמחות לאחר התחלת התמחות בפנימית.</t>
  </si>
  <si>
    <t xml:space="preserve">סדנה נהדרת וחשובה. </t>
  </si>
  <si>
    <t xml:space="preserve">ניהול מקרים של החייאות והפרעות קצב </t>
  </si>
  <si>
    <t xml:space="preserve">לא חסרו באופן כללי, אך בעיני יש צורך בתרגול שכזה באופן קבוע גם לאחר הסדנא. </t>
  </si>
  <si>
    <t xml:space="preserve">טיפול בפרפור עליות, היפרקלמיה, פרכוסים. </t>
  </si>
  <si>
    <t>תרגולי החיאות מצבי חירום</t>
  </si>
  <si>
    <t>מיותרת</t>
  </si>
  <si>
    <t>לא היו כאלה</t>
  </si>
  <si>
    <t>זה כנראה תורם רק לרופאים פנימאים</t>
  </si>
  <si>
    <t>קודם כל היה עדיף אם הייתם שולחים לי את השאלון מיד אחרי סיום הסטאג'...
כיוון שעברו 3 שנים מאז שעברתי את הסדנא ושנה וחצי מאז סיום הסטאז' אני מודה שקשה לי להזכר ברוב התכנים
אני זוכרת שבמהלך הסדנא רכשתי הרבה כלים שתרמו לביטחון שלי בהתחלת הסטאז' גם אם לא נעזרתי בחלק גדול מהדברים</t>
  </si>
  <si>
    <t>משולב</t>
  </si>
  <si>
    <t>עיניין הבטיחות בעיקר,
הזהירות בהעברת חולה לדוגמא עם הציוד המתאים
יש נטיה להעביר חולה עם ניטור לא מלא ו"יהיה בסדר"  
פשוט לא הסכמתי</t>
  </si>
  <si>
    <t>סדנה חשובה מאוד, הן לצורך "יישור קו" טרם הסטאז' על המיומנויות הנדרשות והן כמפחיתה במידה מסוימת מהחרדה של תחילת הסטאז'.</t>
  </si>
  <si>
    <t xml:space="preserve">ACLS - נושא שלא נלמד כמעט בבית הספר לרפואה ודרוש מאוד בסטאז'; תרגולי ליוויים של חולים. </t>
  </si>
  <si>
    <t>במהלך הסטאז' במחלקה פנימית מסויימת בה הייתי קיבלנו "פק"ל לסטאז'ר" עם מצבי חירום לתורנות והתמודדויות נפוצות איתם. היה נחמד לקבל תוכן דומה (אם כי ברור כי משטרי טיפול מסויימים משתנים בין מחלקות שונות לפי העדפת הצוות)</t>
  </si>
  <si>
    <t>בסוף החודש הראשון לסטאז' יצאתי ללוות חולה מאוד לא יציב ל-CT אנגיו. במהלך הליווי (אמנם לא במעלית, כמו בתרחיש, אך עם הגעתי ל-CT ובהעדר כל רופא בסביבה) הפסיק האיש לנשום ועל המוניטור הופיעה אסיסטולה. 
ראשית - היתה ההתמודדות במחלקה עם הצוות הבכיר טרם הליווי - ביקשתי פעמיים שלא ללוותו משום שחששתי מכך. נעניתי בשלילה אבל עצם הבקשה מהצוות הבכיר וההתעקשות על כך הם דברים שלמדתי במסר.
שנית - ההחייאה עצמה (שלא צלחה, כמובן, אבל המיומנות שנרכשה במס"ר)
ושלישית - עצם העבודה שהיה זה שחזור של תרחישים ממס"ר של "החייאה במעלית, לבד, באמצע ליווי).
גם ההתמודדות עם המשפחה, בשורה מרה - הם דברים שנדונו במס"ר, והיו מוצלחים מאוד. המשפחה מאוד הודתה על תפקודי באותו המקרה (למרות התוצאה המצערת) והבן של המטופל שהתלווה גם הוא ל-CT חזה בכל תחילת תהליך ההחייאה בטרם ביקשתי ממנו לצאת מהאיזור.</t>
  </si>
  <si>
    <t>סדנה טובה מאוד.. ממליץ לכל סטז'ר לעבור אותה...
אך יש לציין שמבחינת זמנים היתי מתעייף מאוד עקב התוכנית העמוסה.</t>
  </si>
  <si>
    <t>בעיקר מסירת בשורה רעה.. העברת חולה..</t>
  </si>
  <si>
    <t>לא במיוחד</t>
  </si>
  <si>
    <t>ממתין לקבלת הרשיון</t>
  </si>
  <si>
    <t>הרבה דברים.. כמו מה שהזכרתי לעיל.. חיטוי...</t>
  </si>
  <si>
    <t>מקצועיות ההדרכות לא היתה גבוהה. קיים פער גדול בין הפוטנציאל שניתן להפיק מסדנה זו לבין היישום בפועל.</t>
  </si>
  <si>
    <t>הסדנה תורמת רבות להכנת הסטאז'ר הן מבחינה פרקטית והן מבחינה נפשית.למדתי רבות במהלך שבוע ההכנה. נקודות הארה-יש צורך בתרגולים רבים יותר, וכן בקבוצות קטנות יותר.פחות לימוד תיאורטי, יש צורך בשימת דגש יותר על החלק הפרקטי.</t>
  </si>
  <si>
    <t>תרגולי החייאה, העברת חולה מונשם, החייאת ילד.</t>
  </si>
  <si>
    <t>חסרו יותר תרגולים ע"מ לרכוש בטחון עצמי בטיפולץ</t>
  </si>
  <si>
    <t>הרעיון של הסדנה טוב אך היישום רחוק מלהיות מספיק.
התרגילים והתרחישים הרפואיים טובים אך לא מספיקים- לדעתי צריך בסמוך לסדנה להעביר קורס ACLS (במקום לעבור אותו רק באמצע הסטאז').\
נושא מיומנויות התקשורת היה קצר ושטחי מדי. יש מקום לבצע אותו בנפרד כחלק מתוכנית הלימודים או להאריך את משך הסדנה.</t>
  </si>
  <si>
    <t>תרגולים של מצבי חירום- פחות בנושא המקצועי פרופר ויותר בהעלאת המודעות לכל מה שמסביב- לוודא שכל הציוד נמצא ותקין, לדעת לתפעל אותו ברמה סבירה וכו'</t>
  </si>
  <si>
    <t>ACLS בסמוך לסדנה כפי שהזכרתי קודם. לשקול להאריך את הסדנה במספר ימים.</t>
  </si>
  <si>
    <t>הקורס היה טוב מאוד,לרענון החומר שלנו, ולכנס לרפואה מבחינה מעשית, ובמצבים של לחץ, ושל יומיומי, אני מודה לכם ומקווה שיהיו קורסים אחרים בהמשך
בכבוד רב ד"ר פאדי שמס</t>
  </si>
  <si>
    <t>רפואה דחופה לבעיות לב</t>
  </si>
  <si>
    <t>רופאה צבאית (עתודה)</t>
  </si>
  <si>
    <t>מאוד נהניתי. רמת הדרכה גבוהה ורצינות מרשימה</t>
  </si>
  <si>
    <t>תרגולי סיטואציה קלינית עם בובה ממוחשבת</t>
  </si>
  <si>
    <t>אין סוף לתרגולים שניתן לעשות וככל שיעשו יותר זה יתרום לבטחון והמיומנות</t>
  </si>
  <si>
    <t>מרגישים את התרומה בעיקר בסיטואציות בהם מלווים חולה להדמיה או טפול מחוץ למחלקה ועל זה לדעתי יש לתת דגש נוסף</t>
  </si>
  <si>
    <t xml:space="preserve">אין אומר דבר אחד ויחיד תודה על כל המאמצים המבוצעים בסדנה </t>
  </si>
  <si>
    <t xml:space="preserve">כמעט כל התרגילים </t>
  </si>
  <si>
    <t xml:space="preserve">לא יודע </t>
  </si>
  <si>
    <t xml:space="preserve">אינטובציות צריך להכביד על זה במידה מאוד רבה </t>
  </si>
  <si>
    <t>אני מאד מאריך מה שקיבלנו בסדנה הזאת. הצלחתם לרכז דברים מאד חשובים ובמיוחד בגישה קלינית ופחות טאורטית. חשוב לדעת את כל הנושא של ה BLS ו ATLS לפני התחלת העבודה בטור רופא. בנוסף לידע שרכשנו אני גם מאד הארכתי שקיבלנו ארוחת צהריים ושתמיד היה משהו לאכול ולשתות. גם היה נחמד לפגוש אנשים אחרים שנמצאים באותו השךב.</t>
  </si>
  <si>
    <t xml:space="preserve">לחזור על כל הענין של CHEST PAIN ו ACS, אבל גם בצקת ראות ואסטמה תרמו לי הרבה, בגלל שהדברים האלה מאד מרכזיים. לתרגל פרוצדורות כמו הכנסת קטטר או תפירה גם עזר לי הרבה. BLS ו ACLS הם הכנה מאד חשובה לעבודה בבית חולים, למרות שפחות נעלצתי להשתמש בזה. המודעות על כל השגיות שקוראות בבית חולים גם נשארה לי בזיכרון. ענין הקומוניקציה היה מעניין. </t>
  </si>
  <si>
    <t>אני לא כל כך הסתדרתי עם החישוב הרוקחי. מעבר לזה מאד הארכתי את הסדנה כפי שהיא הייתה.</t>
  </si>
  <si>
    <t>אנמנזה וטיפול ב ACS. הכנסת קטטר. עבודה היגינית. טפירה. ידע על סוגי ההנשמה.</t>
  </si>
  <si>
    <t>הסדנה הייתה חשובה מאוד. הוצגו מספר רב של מקרים שאותם פגשתי בהמשך במהלך הסטאז. הרגשתי כי החלק של התקשורת עם החולים היה פחות רלוונטי מכיוון שמדובר במספר יחסית מועט של מקרים.</t>
  </si>
  <si>
    <t>מצבי חירום מאוד תרמו- אירועים של החיאות, אך גם אירועים קלינים שכיחים כגון בצקת ריאות. מאוד תרם ההסבר על שימוש במכשירי הנשמה. בנוסף ליווי חולים היה חיוני ביותר- זהו חלק שבדר"ג מוטל אוטומטית על הסטאזר ללא קשר ליכולתו להתמודד עם המצב.</t>
  </si>
  <si>
    <t>היה מעט דברים שקשורים לילדים</t>
  </si>
  <si>
    <t xml:space="preserve">הסדנה היה טובה מאד. ניסתה לכסות נושאים רבים בזמן קצר. המנחים היו מקצועיים ובעלי מוטיבציה רבה ללמד. לוח הזמנים היה צפוף אך מאורגן בצורה יוצאת מן הכלל.  
ההרצאות הראשונות על זיהומים בבית חולים היו מיותרות בעיני בעיקר מאחר בבתי החולים עוברים הרצאה דומה. </t>
  </si>
  <si>
    <t xml:space="preserve">תרגולי החירום עם הבובה ב"חדר מיון" עם תרגולים על החיאה מתקדמת. </t>
  </si>
  <si>
    <t xml:space="preserve">מתחום הסיעוד... עבודה עם  Ivac. 
בנוסף תליית מנת דם- מעבר תאורטי על שעות בהן מוצרי הדם תקינים _פלסמה טסיות וכד)
מצבי חירום נוספים- diabetic keotacidosis
טיפול בSVT
</t>
  </si>
  <si>
    <t>הדנה הביאה למודעת את החשיבות של ייכולת הקשבה לחולים ומשפחותיהם המתוסכלים למרות הצעקות והטון המתלהם שלעיתים רבות מאפיינים את התנהגותם. 
במספר רב של פעמים, לא היה ניתן להגיש טיפול רפואי לפני סוגייה זו טופלה</t>
  </si>
  <si>
    <t>הקורס חיוני ואין לוותר עליו. אין לו תחליף והוא מועבר בצורה מצוינת. מקומו היה צריך להיות הרבה יותר מוקדם במהלך השנים הקליניות, ושוב כחזרה עכשיו לפני הסטאז'.</t>
  </si>
  <si>
    <t xml:space="preserve">תרגולים עם תחקירי וידאו וללא עזרת מדריך
הדרכות מכונת הנשמה
הדרכות CPAP, BPAP
</t>
  </si>
  <si>
    <t>כמה שיותר תרגול יכול להועיל ולעזור עד שמרגישים ש"מקיאים את החומר", כי כל פעם שוכחים מחדש וצריך שוב להיזכר...</t>
  </si>
  <si>
    <t>רובה טובה מאוד, היה שבוע מוצלח מאוד</t>
  </si>
  <si>
    <t xml:space="preserve">תקשורת - התנסות אישית ובמיוחד ניתוח לאחר מכן - כמובן שלא היה מספיק
תרחישי ACLS - מקיף ומעולה
בעיות בעת הנשמה בעזרת מכונת הנשמה - היה כככ חשוב אך קצר מדי
</t>
  </si>
  <si>
    <t xml:space="preserve">תרגול רב יותר של PALS
איך מתמודדים עם התורנות הראשונה לבד?
כתיבה נכונה ויעילה של קבלה 
</t>
  </si>
  <si>
    <t>ממתין להתחלת ההתמחות</t>
  </si>
  <si>
    <t xml:space="preserve">ACLS - במחלקות פנימיות
</t>
  </si>
  <si>
    <t>סדנה נצויינת ונהנית המון</t>
  </si>
  <si>
    <t>פסיכומטרי</t>
  </si>
  <si>
    <t>nmcho erhyhho</t>
  </si>
  <si>
    <t>סדנת התקשורת- מוצלחת. לקחיה מלווים אותי עד היום.
תרגול מיומנויות ופרוטוקולים - החשיבה המנחה נכונה, אולם התנסות חד פעמית והעדר תרגול חוזר לא מאפשר הטמעה של הנלמד.</t>
  </si>
  <si>
    <t>חסרו תרגולים בתחום הרפואה הדחופה (שינון הפרוטוקולים וישומם) ותפירות</t>
  </si>
  <si>
    <t>גינקולוגיה ומיילדות</t>
  </si>
  <si>
    <t>טרנספורט</t>
  </si>
  <si>
    <t xml:space="preserve">מקצועית וטובה
</t>
  </si>
  <si>
    <t>טיפולי חירום (טיפולי החייאה)
משחקי תפקידים - קבלת ביקורת מהחולה/שחקן שטיפלתי בו ולשמוע מה הוא מרגיש ואיך הוא רואה את הדברים</t>
  </si>
  <si>
    <t>לדעתי הסדנה טובה להתמודד עם המקרים הכללים ברפואה, חושב שהיא עוזרת לכל משהוא רןצה להחזיק את הידע והבטיחות שלו  בהתחלת עבודתו , אני חושב שכל דבר שיכול לשפר את הידע הרפואי הוא חובה כמו כן הסדנה הזאת</t>
  </si>
  <si>
    <t xml:space="preserve">בשבלי תרגלי החיאה ואנטובאציות החזיקו את האלגוריטם שלמדתי </t>
  </si>
  <si>
    <t>לא זוכר באמת בדיוק, זה היה לפני כשנתיים אבל לדעתי הקורס הבסיסי הזה היה גם צריל להכיל התמדדות עם חולים טראומה</t>
  </si>
  <si>
    <t>החיאה דוגמה טובה, התמדדתי עם מספר החיאות חלק ממהן מוצלחות</t>
  </si>
  <si>
    <t>כל סטאזר יעבור סדנה זו כסדנת חובה</t>
  </si>
  <si>
    <t>חול 3-4</t>
  </si>
  <si>
    <t xml:space="preserve">major clinical skills </t>
  </si>
  <si>
    <t>communication skills</t>
  </si>
  <si>
    <t>handling emergency situations</t>
  </si>
  <si>
    <t>skills beyond the skills you had acquired during medical school?</t>
  </si>
  <si>
    <t>contribute to your awareness to patient safety?</t>
  </si>
  <si>
    <t>contribute to the prevention of errors / near-miss events</t>
  </si>
  <si>
    <t>acknowledge your true clinical skills</t>
  </si>
  <si>
    <r>
      <t>the workshop an essential component in a physician’s professional training</t>
    </r>
    <r>
      <rPr>
        <sz val="10"/>
        <rFont val="Calibri"/>
        <family val="2"/>
      </rPr>
      <t> </t>
    </r>
  </si>
  <si>
    <t>mandatory workshop   to interns before commencing the internship</t>
  </si>
  <si>
    <t>over all 3-4</t>
  </si>
  <si>
    <t>israel 3-4</t>
  </si>
  <si>
    <t>over sea 3-4</t>
  </si>
  <si>
    <t>pre internship 3-4</t>
  </si>
  <si>
    <t>internship 3-4</t>
  </si>
  <si>
    <t>resident 3-4</t>
  </si>
  <si>
    <t>בסטאז'</t>
  </si>
  <si>
    <t>התמחות</t>
  </si>
  <si>
    <t>מיומנויות קליניות</t>
  </si>
  <si>
    <t>מיומנויות תקשורת</t>
  </si>
  <si>
    <t>X2</t>
  </si>
  <si>
    <t xml:space="preserve">Clinical skills </t>
  </si>
  <si>
    <t>Communication skills</t>
  </si>
  <si>
    <t>Emergency care skills</t>
  </si>
  <si>
    <t>Skills aquired beyond medicine school</t>
  </si>
  <si>
    <t>Patient's safety awareness</t>
  </si>
  <si>
    <t>Contribution to error prevention</t>
  </si>
  <si>
    <t xml:space="preserve">Acknowledge self clinical skills </t>
  </si>
  <si>
    <t>Pre-internship (n=136)</t>
  </si>
  <si>
    <t>Intern (n=284)</t>
  </si>
  <si>
    <t>Mandatory for every doctor</t>
  </si>
  <si>
    <r>
      <t>Essential role in doctor's training</t>
    </r>
    <r>
      <rPr>
        <sz val="10"/>
        <rFont val="Calibri"/>
        <family val="2"/>
      </rPr>
      <t> </t>
    </r>
  </si>
  <si>
    <t>Intern (n=282)</t>
  </si>
  <si>
    <t>Pre-internship (n=135)</t>
  </si>
  <si>
    <t>Pre-internship (n=137)</t>
  </si>
  <si>
    <t>Intern (n=278)</t>
  </si>
  <si>
    <t>Post-internship (n=385)</t>
  </si>
  <si>
    <t>Post-internship (n=386)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</si>
</sst>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8" x14ac:knownFonts="1">
    <font>
      <sz val="10"/>
      <name val="Arial"/>
      <family val="2"/>
    </font>
    <font>
      <sz val="11"/>
      <color theme="1"/>
      <name val="Calibri"/>
      <family val="2"/>
      <scheme val="minor"/>
    </font>
    <font>
      <b/>
      <sz val="10"/>
      <name val="Arial"/>
      <family val="2"/>
    </font>
    <font>
      <sz val="10"/>
      <name val="Arial"/>
      <family val="2"/>
    </font>
    <font>
      <b/>
      <sz val="12"/>
      <color theme="1"/>
      <name val="Calibri"/>
      <family val="2"/>
      <scheme val="minor"/>
    </font>
    <font>
      <b/>
      <sz val="12"/>
      <name val="Arial"/>
      <family val="2"/>
    </font>
    <font>
      <sz val="8"/>
      <name val="Calibri"/>
      <family val="2"/>
    </font>
    <font>
      <sz val="10"/>
      <name val="Calibri"/>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7" tint="0.79998168889431442"/>
        <bgColor indexed="64"/>
      </patternFill>
    </fill>
    <fill>
      <patternFill patternType="solid">
        <fgColor theme="0" tint="-0.14999847407452621"/>
        <bgColor indexed="64"/>
      </patternFill>
    </fill>
  </fills>
  <borders count="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3">
    <xf numFmtId="0" fontId="0" fillId="0" borderId="0">
      <alignment vertical="center"/>
    </xf>
    <xf numFmtId="0" fontId="1" fillId="0" borderId="0"/>
    <xf numFmtId="0" fontId="3" fillId="0" borderId="0">
      <alignment vertical="center"/>
    </xf>
  </cellStyleXfs>
  <cellXfs count="66">
    <xf numFmtId="0" fontId="0" fillId="0" borderId="0" xfId="0">
      <alignment vertical="center"/>
    </xf>
    <xf numFmtId="0" fontId="2" fillId="2" borderId="0" xfId="0" applyNumberFormat="1" applyFont="1" applyFill="1" applyAlignment="1">
      <alignment horizontal="center" wrapText="1"/>
    </xf>
    <xf numFmtId="164" fontId="0" fillId="3" borderId="0" xfId="0" applyNumberFormat="1" applyFont="1" applyFill="1" applyAlignment="1">
      <alignment wrapText="1"/>
    </xf>
    <xf numFmtId="0" fontId="0" fillId="3" borderId="0" xfId="0" applyNumberFormat="1" applyFont="1" applyFill="1" applyAlignment="1">
      <alignment wrapText="1"/>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3" borderId="1" xfId="0" applyNumberFormat="1" applyFont="1" applyFill="1" applyBorder="1" applyAlignment="1">
      <alignment wrapText="1"/>
    </xf>
    <xf numFmtId="0" fontId="0" fillId="3" borderId="3" xfId="0" applyNumberFormat="1" applyFont="1" applyFill="1" applyBorder="1" applyAlignment="1">
      <alignment wrapText="1"/>
    </xf>
    <xf numFmtId="0" fontId="0" fillId="3" borderId="4" xfId="0" applyNumberFormat="1" applyFont="1" applyFill="1" applyBorder="1" applyAlignment="1">
      <alignment wrapText="1"/>
    </xf>
    <xf numFmtId="0" fontId="0" fillId="3" borderId="1" xfId="0" applyNumberFormat="1" applyFill="1" applyBorder="1" applyAlignment="1">
      <alignment wrapText="1"/>
    </xf>
    <xf numFmtId="0" fontId="1" fillId="0" borderId="3" xfId="1" applyBorder="1"/>
    <xf numFmtId="0" fontId="1" fillId="0" borderId="4" xfId="1" applyBorder="1"/>
    <xf numFmtId="0" fontId="2" fillId="0" borderId="0" xfId="0" applyFont="1">
      <alignment vertical="center"/>
    </xf>
    <xf numFmtId="0" fontId="2" fillId="0" borderId="0" xfId="0" applyFont="1" applyAlignment="1">
      <alignment horizontal="right" vertical="center"/>
    </xf>
    <xf numFmtId="10" fontId="0" fillId="0" borderId="0" xfId="0" applyNumberFormat="1">
      <alignment vertical="center"/>
    </xf>
    <xf numFmtId="10" fontId="0" fillId="0" borderId="2" xfId="0" applyNumberFormat="1" applyBorder="1">
      <alignment vertical="center"/>
    </xf>
    <xf numFmtId="10" fontId="0" fillId="0" borderId="0" xfId="0" applyNumberFormat="1" applyBorder="1">
      <alignment vertical="center"/>
    </xf>
    <xf numFmtId="10" fontId="0" fillId="0" borderId="5" xfId="0" applyNumberFormat="1" applyBorder="1">
      <alignment vertical="center"/>
    </xf>
    <xf numFmtId="0" fontId="4" fillId="0" borderId="0" xfId="1" applyFont="1" applyFill="1" applyBorder="1" applyAlignment="1">
      <alignment horizontal="center"/>
    </xf>
    <xf numFmtId="0" fontId="5" fillId="0" borderId="0" xfId="0" applyFont="1" applyAlignment="1">
      <alignment horizontal="center" vertical="center"/>
    </xf>
    <xf numFmtId="16" fontId="0" fillId="0" borderId="0" xfId="0" applyNumberFormat="1" applyBorder="1" applyAlignment="1">
      <alignment horizontal="right" vertical="center"/>
    </xf>
    <xf numFmtId="0" fontId="0" fillId="0" borderId="0" xfId="0" applyBorder="1" applyAlignment="1">
      <alignment horizontal="right" vertical="center"/>
    </xf>
    <xf numFmtId="16" fontId="0" fillId="0" borderId="5" xfId="0" applyNumberFormat="1" applyBorder="1" applyAlignment="1">
      <alignment horizontal="right" vertical="center"/>
    </xf>
    <xf numFmtId="0" fontId="0" fillId="0" borderId="0" xfId="0" applyFill="1">
      <alignment vertical="center"/>
    </xf>
    <xf numFmtId="0" fontId="2" fillId="0" borderId="0" xfId="0" applyNumberFormat="1" applyFont="1" applyFill="1" applyAlignment="1">
      <alignment horizontal="center" wrapText="1"/>
    </xf>
    <xf numFmtId="49" fontId="0" fillId="0" borderId="0" xfId="0" applyNumberFormat="1" applyFill="1" applyBorder="1" applyAlignment="1">
      <alignment horizontal="center" vertical="center"/>
    </xf>
    <xf numFmtId="16" fontId="0" fillId="0" borderId="0" xfId="0" applyNumberFormat="1" applyFill="1" applyBorder="1" applyAlignment="1">
      <alignment horizontal="right" vertical="center"/>
    </xf>
    <xf numFmtId="10" fontId="0" fillId="0" borderId="0" xfId="0" applyNumberFormat="1" applyFill="1">
      <alignment vertical="center"/>
    </xf>
    <xf numFmtId="10" fontId="0" fillId="0" borderId="0" xfId="0" applyNumberFormat="1" applyFill="1" applyBorder="1">
      <alignment vertical="center"/>
    </xf>
    <xf numFmtId="0" fontId="2" fillId="4" borderId="0" xfId="0" applyNumberFormat="1" applyFont="1" applyFill="1" applyAlignment="1">
      <alignment horizontal="center" wrapText="1"/>
    </xf>
    <xf numFmtId="0" fontId="0" fillId="3" borderId="0" xfId="0" applyNumberFormat="1" applyFill="1" applyBorder="1" applyAlignment="1">
      <alignment wrapText="1"/>
    </xf>
    <xf numFmtId="0" fontId="0" fillId="0" borderId="0" xfId="0">
      <alignment vertical="center"/>
    </xf>
    <xf numFmtId="164" fontId="0" fillId="3" borderId="0" xfId="0" applyNumberFormat="1" applyFont="1" applyFill="1" applyAlignment="1">
      <alignment wrapText="1"/>
    </xf>
    <xf numFmtId="0" fontId="0" fillId="3" borderId="0" xfId="0" applyNumberFormat="1" applyFont="1" applyFill="1" applyAlignment="1">
      <alignment wrapText="1"/>
    </xf>
    <xf numFmtId="9" fontId="0" fillId="0" borderId="0" xfId="0" applyNumberFormat="1" applyBorder="1">
      <alignment vertical="center"/>
    </xf>
    <xf numFmtId="9" fontId="0" fillId="0" borderId="0" xfId="0" applyNumberFormat="1">
      <alignment vertical="center"/>
    </xf>
    <xf numFmtId="9" fontId="0" fillId="0" borderId="0" xfId="0" applyNumberFormat="1" applyAlignment="1">
      <alignment horizontal="right" vertical="center"/>
    </xf>
    <xf numFmtId="9" fontId="2" fillId="4" borderId="0" xfId="0" applyNumberFormat="1" applyFont="1" applyFill="1" applyAlignment="1">
      <alignment horizontal="center" wrapText="1"/>
    </xf>
    <xf numFmtId="9" fontId="2" fillId="2" borderId="0" xfId="0" applyNumberFormat="1" applyFont="1" applyFill="1" applyAlignment="1">
      <alignment horizontal="center" wrapText="1"/>
    </xf>
    <xf numFmtId="9" fontId="2" fillId="0" borderId="0" xfId="0" applyNumberFormat="1" applyFont="1" applyFill="1" applyAlignment="1">
      <alignment horizontal="center" wrapText="1"/>
    </xf>
    <xf numFmtId="9" fontId="0" fillId="0" borderId="0" xfId="0" applyNumberFormat="1" applyBorder="1" applyAlignment="1">
      <alignment horizontal="right" vertical="center"/>
    </xf>
    <xf numFmtId="9" fontId="0" fillId="3" borderId="0" xfId="0" applyNumberFormat="1" applyFont="1" applyFill="1" applyBorder="1" applyAlignment="1">
      <alignment wrapText="1"/>
    </xf>
    <xf numFmtId="9" fontId="0" fillId="0" borderId="0" xfId="0" applyNumberFormat="1" applyAlignment="1">
      <alignment horizontal="center" vertical="center"/>
    </xf>
    <xf numFmtId="9" fontId="0" fillId="0" borderId="0" xfId="0" applyNumberFormat="1" applyFill="1">
      <alignment vertical="center"/>
    </xf>
    <xf numFmtId="9" fontId="0" fillId="3" borderId="0" xfId="0" applyNumberFormat="1" applyFill="1" applyBorder="1" applyAlignment="1">
      <alignment wrapText="1"/>
    </xf>
    <xf numFmtId="0" fontId="0" fillId="0" borderId="0" xfId="0" applyFont="1" applyAlignment="1">
      <alignment vertical="center" wrapText="1"/>
    </xf>
    <xf numFmtId="9" fontId="0" fillId="0" borderId="0" xfId="0" applyNumberFormat="1" applyFont="1" applyAlignment="1">
      <alignment vertical="center" wrapText="1"/>
    </xf>
    <xf numFmtId="0" fontId="6" fillId="0" borderId="0" xfId="0" applyFont="1">
      <alignment vertical="center"/>
    </xf>
    <xf numFmtId="0" fontId="0" fillId="5" borderId="1" xfId="0" applyNumberFormat="1" applyFill="1" applyBorder="1" applyAlignment="1">
      <alignment wrapText="1"/>
    </xf>
    <xf numFmtId="0" fontId="0" fillId="5" borderId="2" xfId="0" applyFill="1" applyBorder="1">
      <alignment vertical="center"/>
    </xf>
    <xf numFmtId="10" fontId="0" fillId="5" borderId="2" xfId="0" applyNumberFormat="1" applyFill="1" applyBorder="1">
      <alignment vertical="center"/>
    </xf>
    <xf numFmtId="0" fontId="0" fillId="5" borderId="0" xfId="0" applyFill="1">
      <alignment vertical="center"/>
    </xf>
    <xf numFmtId="0" fontId="1" fillId="5" borderId="3" xfId="1" applyFill="1" applyBorder="1"/>
    <xf numFmtId="0" fontId="0" fillId="5" borderId="0" xfId="0" applyFill="1" applyBorder="1">
      <alignment vertical="center"/>
    </xf>
    <xf numFmtId="10" fontId="0" fillId="5" borderId="0" xfId="0" applyNumberFormat="1" applyFill="1" applyBorder="1">
      <alignment vertical="center"/>
    </xf>
    <xf numFmtId="0" fontId="0" fillId="5" borderId="4" xfId="0" applyFill="1" applyBorder="1">
      <alignment vertical="center"/>
    </xf>
    <xf numFmtId="0" fontId="0" fillId="5" borderId="5" xfId="0" applyFill="1" applyBorder="1">
      <alignment vertical="center"/>
    </xf>
    <xf numFmtId="10" fontId="0" fillId="5" borderId="5" xfId="0" applyNumberFormat="1" applyFill="1" applyBorder="1">
      <alignment vertical="center"/>
    </xf>
    <xf numFmtId="0" fontId="0" fillId="5" borderId="0" xfId="0" applyFill="1" applyAlignment="1">
      <alignment horizontal="right" vertical="center"/>
    </xf>
    <xf numFmtId="10" fontId="0" fillId="5" borderId="0" xfId="0" applyNumberFormat="1" applyFill="1">
      <alignment vertical="center"/>
    </xf>
    <xf numFmtId="0" fontId="1" fillId="5" borderId="4" xfId="1" applyFill="1" applyBorder="1"/>
  </cellXfs>
  <cellStyles count="3">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worksheet" Target="worksheets/sheet2.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alcChain" Target="calcChain.xml"/><Relationship Id="rId5" Type="http://schemas.openxmlformats.org/officeDocument/2006/relationships/chartsheet" Target="chartsheets/sheet4.xml"/><Relationship Id="rId1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800" b="1" i="0" u="none" strike="noStrike" baseline="0">
                <a:effectLst/>
              </a:rPr>
              <a:t>Workshop's Role in the Physician's Training  </a:t>
            </a:r>
            <a:r>
              <a:rPr lang="en-US" sz="2000" b="1" i="0" u="none" strike="noStrike" baseline="0">
                <a:effectLst/>
              </a:rPr>
              <a:t/>
            </a:r>
            <a:br>
              <a:rPr lang="en-US" sz="2000" b="1" i="0" u="none" strike="noStrike" baseline="0">
                <a:effectLst/>
              </a:rPr>
            </a:br>
            <a:r>
              <a:rPr lang="en-US" sz="1400" b="1" i="0" u="none" strike="noStrike" baseline="0">
                <a:effectLst/>
              </a:rPr>
              <a:t>(pre-internship n=136; interns n=284; residents=386) </a:t>
            </a:r>
            <a:endParaRPr lang="he-IL" sz="1400"/>
          </a:p>
        </c:rich>
      </c:tx>
      <c:layout>
        <c:manualLayout>
          <c:xMode val="edge"/>
          <c:yMode val="edge"/>
          <c:x val="0.28469476792713722"/>
          <c:y val="2.2258711304092627E-2"/>
        </c:manualLayout>
      </c:layout>
      <c:overlay val="0"/>
    </c:title>
    <c:autoTitleDeleted val="0"/>
    <c:plotArea>
      <c:layout>
        <c:manualLayout>
          <c:layoutTarget val="inner"/>
          <c:xMode val="edge"/>
          <c:yMode val="edge"/>
          <c:x val="0.1688282486956337"/>
          <c:y val="0.19747001519668031"/>
          <c:w val="0.80148214266738926"/>
          <c:h val="0.55241996321498765"/>
        </c:manualLayout>
      </c:layout>
      <c:barChart>
        <c:barDir val="col"/>
        <c:grouping val="clustered"/>
        <c:varyColors val="0"/>
        <c:ser>
          <c:idx val="0"/>
          <c:order val="0"/>
          <c:tx>
            <c:strRef>
              <c:f>סיכום!$AI$1233</c:f>
              <c:strCache>
                <c:ptCount val="1"/>
                <c:pt idx="0">
                  <c:v>Pre-internship (n=136)</c:v>
                </c:pt>
              </c:strCache>
            </c:strRef>
          </c:tx>
          <c:invertIfNegative val="0"/>
          <c:dLbls>
            <c:showLegendKey val="0"/>
            <c:showVal val="1"/>
            <c:showCatName val="0"/>
            <c:showSerName val="0"/>
            <c:showPercent val="0"/>
            <c:showBubbleSize val="0"/>
            <c:showLeaderLines val="0"/>
          </c:dLbls>
          <c:cat>
            <c:strRef>
              <c:f>סיכום!$AJ$1232:$AK$1232</c:f>
              <c:strCache>
                <c:ptCount val="2"/>
                <c:pt idx="0">
                  <c:v>Essential role in doctor's training </c:v>
                </c:pt>
                <c:pt idx="1">
                  <c:v>Mandatory for every doctor</c:v>
                </c:pt>
              </c:strCache>
            </c:strRef>
          </c:cat>
          <c:val>
            <c:numRef>
              <c:f>סיכום!$AJ$1233:$AK$1233</c:f>
              <c:numCache>
                <c:formatCode>0%</c:formatCode>
                <c:ptCount val="2"/>
                <c:pt idx="0">
                  <c:v>0.83206106870229002</c:v>
                </c:pt>
                <c:pt idx="1">
                  <c:v>0.86259541984732824</c:v>
                </c:pt>
              </c:numCache>
            </c:numRef>
          </c:val>
        </c:ser>
        <c:ser>
          <c:idx val="1"/>
          <c:order val="1"/>
          <c:tx>
            <c:strRef>
              <c:f>סיכום!$AI$1234</c:f>
              <c:strCache>
                <c:ptCount val="1"/>
                <c:pt idx="0">
                  <c:v>Intern (n=284)</c:v>
                </c:pt>
              </c:strCache>
            </c:strRef>
          </c:tx>
          <c:invertIfNegative val="0"/>
          <c:dLbls>
            <c:showLegendKey val="0"/>
            <c:showVal val="1"/>
            <c:showCatName val="0"/>
            <c:showSerName val="0"/>
            <c:showPercent val="0"/>
            <c:showBubbleSize val="0"/>
            <c:showLeaderLines val="0"/>
          </c:dLbls>
          <c:cat>
            <c:strRef>
              <c:f>סיכום!$AJ$1232:$AK$1232</c:f>
              <c:strCache>
                <c:ptCount val="2"/>
                <c:pt idx="0">
                  <c:v>Essential role in doctor's training </c:v>
                </c:pt>
                <c:pt idx="1">
                  <c:v>Mandatory for every doctor</c:v>
                </c:pt>
              </c:strCache>
            </c:strRef>
          </c:cat>
          <c:val>
            <c:numRef>
              <c:f>סיכום!$AJ$1234:$AK$1234</c:f>
              <c:numCache>
                <c:formatCode>0%</c:formatCode>
                <c:ptCount val="2"/>
                <c:pt idx="0">
                  <c:v>0.89436619718309862</c:v>
                </c:pt>
                <c:pt idx="1">
                  <c:v>0.90106007067137805</c:v>
                </c:pt>
              </c:numCache>
            </c:numRef>
          </c:val>
        </c:ser>
        <c:ser>
          <c:idx val="2"/>
          <c:order val="2"/>
          <c:tx>
            <c:strRef>
              <c:f>סיכום!$AI$1235</c:f>
              <c:strCache>
                <c:ptCount val="1"/>
                <c:pt idx="0">
                  <c:v>Post-internship (n=386)</c:v>
                </c:pt>
              </c:strCache>
            </c:strRef>
          </c:tx>
          <c:invertIfNegative val="0"/>
          <c:dLbls>
            <c:showLegendKey val="0"/>
            <c:showVal val="1"/>
            <c:showCatName val="0"/>
            <c:showSerName val="0"/>
            <c:showPercent val="0"/>
            <c:showBubbleSize val="0"/>
            <c:showLeaderLines val="0"/>
          </c:dLbls>
          <c:cat>
            <c:strRef>
              <c:f>סיכום!$AJ$1232:$AK$1232</c:f>
              <c:strCache>
                <c:ptCount val="2"/>
                <c:pt idx="0">
                  <c:v>Essential role in doctor's training </c:v>
                </c:pt>
                <c:pt idx="1">
                  <c:v>Mandatory for every doctor</c:v>
                </c:pt>
              </c:strCache>
            </c:strRef>
          </c:cat>
          <c:val>
            <c:numRef>
              <c:f>סיכום!$AJ$1235:$AK$1235</c:f>
              <c:numCache>
                <c:formatCode>0%</c:formatCode>
                <c:ptCount val="2"/>
                <c:pt idx="0">
                  <c:v>0.82857142857142851</c:v>
                </c:pt>
                <c:pt idx="1">
                  <c:v>0.85233160621761661</c:v>
                </c:pt>
              </c:numCache>
            </c:numRef>
          </c:val>
        </c:ser>
        <c:dLbls>
          <c:showLegendKey val="0"/>
          <c:showVal val="0"/>
          <c:showCatName val="0"/>
          <c:showSerName val="0"/>
          <c:showPercent val="0"/>
          <c:showBubbleSize val="0"/>
        </c:dLbls>
        <c:gapWidth val="48"/>
        <c:overlap val="-10"/>
        <c:axId val="83218432"/>
        <c:axId val="83220352"/>
      </c:barChart>
      <c:catAx>
        <c:axId val="83218432"/>
        <c:scaling>
          <c:orientation val="minMax"/>
        </c:scaling>
        <c:delete val="0"/>
        <c:axPos val="b"/>
        <c:majorTickMark val="none"/>
        <c:minorTickMark val="none"/>
        <c:tickLblPos val="nextTo"/>
        <c:txPr>
          <a:bodyPr/>
          <a:lstStyle/>
          <a:p>
            <a:pPr>
              <a:defRPr sz="1600"/>
            </a:pPr>
            <a:endParaRPr lang="en-US"/>
          </a:p>
        </c:txPr>
        <c:crossAx val="83220352"/>
        <c:crosses val="autoZero"/>
        <c:auto val="1"/>
        <c:lblAlgn val="ctr"/>
        <c:lblOffset val="100"/>
        <c:noMultiLvlLbl val="0"/>
      </c:catAx>
      <c:valAx>
        <c:axId val="83220352"/>
        <c:scaling>
          <c:orientation val="minMax"/>
          <c:max val="1"/>
          <c:min val="0"/>
        </c:scaling>
        <c:delete val="0"/>
        <c:axPos val="l"/>
        <c:majorGridlines/>
        <c:title>
          <c:tx>
            <c:rich>
              <a:bodyPr/>
              <a:lstStyle/>
              <a:p>
                <a:pPr>
                  <a:defRPr sz="1800"/>
                </a:pPr>
                <a:r>
                  <a:rPr lang="en-US" sz="1800"/>
                  <a:t>Rate</a:t>
                </a:r>
                <a:r>
                  <a:rPr lang="en-US" sz="1800" baseline="0"/>
                  <a:t> of high significance response</a:t>
                </a:r>
                <a:endParaRPr lang="he-IL" sz="1800"/>
              </a:p>
            </c:rich>
          </c:tx>
          <c:layout>
            <c:manualLayout>
              <c:xMode val="edge"/>
              <c:yMode val="edge"/>
              <c:x val="4.1384681909872781E-2"/>
              <c:y val="0.21210607786721264"/>
            </c:manualLayout>
          </c:layout>
          <c:overlay val="0"/>
        </c:title>
        <c:numFmt formatCode="0%" sourceLinked="1"/>
        <c:majorTickMark val="out"/>
        <c:minorTickMark val="none"/>
        <c:tickLblPos val="nextTo"/>
        <c:txPr>
          <a:bodyPr/>
          <a:lstStyle/>
          <a:p>
            <a:pPr>
              <a:defRPr sz="1600"/>
            </a:pPr>
            <a:endParaRPr lang="en-US"/>
          </a:p>
        </c:txPr>
        <c:crossAx val="83218432"/>
        <c:crosses val="autoZero"/>
        <c:crossBetween val="between"/>
        <c:majorUnit val="0.2"/>
        <c:minorUnit val="4.0000000000000008E-2"/>
      </c:valAx>
    </c:plotArea>
    <c:legend>
      <c:legendPos val="b"/>
      <c:layout>
        <c:manualLayout>
          <c:xMode val="edge"/>
          <c:yMode val="edge"/>
          <c:x val="0.25139414003125904"/>
          <c:y val="0.84193680948338401"/>
          <c:w val="0.63795635262399619"/>
          <c:h val="5.1122274948385171E-2"/>
        </c:manualLayout>
      </c:layout>
      <c:overlay val="0"/>
      <c:txPr>
        <a:bodyPr/>
        <a:lstStyle/>
        <a:p>
          <a:pPr>
            <a:defRPr sz="1400"/>
          </a:pPr>
          <a:endParaRPr lang="en-US"/>
        </a:p>
      </c:txPr>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סיכום!$O$1418</c:f>
              <c:strCache>
                <c:ptCount val="1"/>
                <c:pt idx="0">
                  <c:v>ישראל 3-4</c:v>
                </c:pt>
              </c:strCache>
            </c:strRef>
          </c:tx>
          <c:invertIfNegative val="0"/>
          <c:cat>
            <c:strRef>
              <c:f>סיכום!$P$1417:$AI$1417</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סיכום!$P$1418:$AI$1418</c:f>
              <c:numCache>
                <c:formatCode>0.00%</c:formatCode>
                <c:ptCount val="12"/>
                <c:pt idx="0">
                  <c:v>0.6723768736616702</c:v>
                </c:pt>
                <c:pt idx="1">
                  <c:v>0.39484978540772531</c:v>
                </c:pt>
                <c:pt idx="2">
                  <c:v>0.84017278617710578</c:v>
                </c:pt>
                <c:pt idx="3">
                  <c:v>0.70171673819742497</c:v>
                </c:pt>
                <c:pt idx="4">
                  <c:v>0.52043010752688179</c:v>
                </c:pt>
                <c:pt idx="5">
                  <c:v>0.50432900432900429</c:v>
                </c:pt>
                <c:pt idx="6">
                  <c:v>0.70652173913043481</c:v>
                </c:pt>
                <c:pt idx="7">
                  <c:v>0.64516129032258063</c:v>
                </c:pt>
                <c:pt idx="8">
                  <c:v>0.81720430107526887</c:v>
                </c:pt>
                <c:pt idx="9">
                  <c:v>0.84946236559139787</c:v>
                </c:pt>
                <c:pt idx="10">
                  <c:v>0.47629310344827586</c:v>
                </c:pt>
                <c:pt idx="11">
                  <c:v>0.83690987124463523</c:v>
                </c:pt>
              </c:numCache>
            </c:numRef>
          </c:val>
        </c:ser>
        <c:ser>
          <c:idx val="1"/>
          <c:order val="1"/>
          <c:tx>
            <c:strRef>
              <c:f>סיכום!$O$1419</c:f>
              <c:strCache>
                <c:ptCount val="1"/>
                <c:pt idx="0">
                  <c:v>חו"ל 3-4</c:v>
                </c:pt>
              </c:strCache>
            </c:strRef>
          </c:tx>
          <c:invertIfNegative val="0"/>
          <c:cat>
            <c:strRef>
              <c:f>סיכום!$P$1417:$AI$1417</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סיכום!$P$1419:$AI$1419</c:f>
              <c:numCache>
                <c:formatCode>0.00%</c:formatCode>
                <c:ptCount val="12"/>
                <c:pt idx="0">
                  <c:v>0.76073619631901845</c:v>
                </c:pt>
                <c:pt idx="1">
                  <c:v>0.67076923076923078</c:v>
                </c:pt>
                <c:pt idx="2">
                  <c:v>0.8092307692307692</c:v>
                </c:pt>
                <c:pt idx="3">
                  <c:v>0.76615384615384619</c:v>
                </c:pt>
                <c:pt idx="4">
                  <c:v>0.69230769230769229</c:v>
                </c:pt>
                <c:pt idx="5">
                  <c:v>0.67592592592592593</c:v>
                </c:pt>
                <c:pt idx="6">
                  <c:v>0.81055900621118016</c:v>
                </c:pt>
                <c:pt idx="7">
                  <c:v>0.70461538461538464</c:v>
                </c:pt>
                <c:pt idx="8">
                  <c:v>0.90769230769230769</c:v>
                </c:pt>
                <c:pt idx="9">
                  <c:v>0.85538461538461541</c:v>
                </c:pt>
                <c:pt idx="10">
                  <c:v>0.63975155279503104</c:v>
                </c:pt>
                <c:pt idx="11">
                  <c:v>0.91975308641975317</c:v>
                </c:pt>
              </c:numCache>
            </c:numRef>
          </c:val>
        </c:ser>
        <c:ser>
          <c:idx val="2"/>
          <c:order val="2"/>
          <c:tx>
            <c:strRef>
              <c:f>סיכום!$O$1420</c:f>
              <c:strCache>
                <c:ptCount val="1"/>
                <c:pt idx="0">
                  <c:v>ישראל+חו"ל 3-4</c:v>
                </c:pt>
              </c:strCache>
            </c:strRef>
          </c:tx>
          <c:invertIfNegative val="0"/>
          <c:cat>
            <c:strRef>
              <c:f>סיכום!$P$1417:$AI$1417</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סיכום!$P$1420:$AI$1420</c:f>
              <c:numCache>
                <c:formatCode>0.00%</c:formatCode>
                <c:ptCount val="12"/>
                <c:pt idx="0">
                  <c:v>0.7055900621118012</c:v>
                </c:pt>
                <c:pt idx="1">
                  <c:v>0.50872817955112215</c:v>
                </c:pt>
                <c:pt idx="2">
                  <c:v>0.82603254067584486</c:v>
                </c:pt>
                <c:pt idx="3">
                  <c:v>0.72319201995012472</c:v>
                </c:pt>
                <c:pt idx="4">
                  <c:v>0.59176029962546817</c:v>
                </c:pt>
                <c:pt idx="5">
                  <c:v>0.57465495608532002</c:v>
                </c:pt>
                <c:pt idx="6">
                  <c:v>0.74905422446406056</c:v>
                </c:pt>
                <c:pt idx="7">
                  <c:v>0.66791510611735339</c:v>
                </c:pt>
                <c:pt idx="8">
                  <c:v>0.85249999999999992</c:v>
                </c:pt>
                <c:pt idx="9">
                  <c:v>0.85231539424280356</c:v>
                </c:pt>
                <c:pt idx="10">
                  <c:v>0.54522613065326631</c:v>
                </c:pt>
                <c:pt idx="11">
                  <c:v>0.87124999999999997</c:v>
                </c:pt>
              </c:numCache>
            </c:numRef>
          </c:val>
        </c:ser>
        <c:dLbls>
          <c:showLegendKey val="0"/>
          <c:showVal val="0"/>
          <c:showCatName val="0"/>
          <c:showSerName val="0"/>
          <c:showPercent val="0"/>
          <c:showBubbleSize val="0"/>
        </c:dLbls>
        <c:gapWidth val="150"/>
        <c:axId val="75776000"/>
        <c:axId val="75777536"/>
      </c:barChart>
      <c:catAx>
        <c:axId val="75776000"/>
        <c:scaling>
          <c:orientation val="maxMin"/>
        </c:scaling>
        <c:delete val="0"/>
        <c:axPos val="b"/>
        <c:majorTickMark val="out"/>
        <c:minorTickMark val="none"/>
        <c:tickLblPos val="nextTo"/>
        <c:txPr>
          <a:bodyPr/>
          <a:lstStyle/>
          <a:p>
            <a:pPr>
              <a:defRPr lang="en-US"/>
            </a:pPr>
            <a:endParaRPr lang="en-US"/>
          </a:p>
        </c:txPr>
        <c:crossAx val="75777536"/>
        <c:crosses val="autoZero"/>
        <c:auto val="1"/>
        <c:lblAlgn val="ctr"/>
        <c:lblOffset val="100"/>
        <c:noMultiLvlLbl val="0"/>
      </c:catAx>
      <c:valAx>
        <c:axId val="75777536"/>
        <c:scaling>
          <c:orientation val="minMax"/>
        </c:scaling>
        <c:delete val="0"/>
        <c:axPos val="r"/>
        <c:majorGridlines/>
        <c:numFmt formatCode="0.00%" sourceLinked="1"/>
        <c:majorTickMark val="out"/>
        <c:minorTickMark val="none"/>
        <c:tickLblPos val="nextTo"/>
        <c:txPr>
          <a:bodyPr/>
          <a:lstStyle/>
          <a:p>
            <a:pPr>
              <a:defRPr lang="en-US"/>
            </a:pPr>
            <a:endParaRPr lang="en-US"/>
          </a:p>
        </c:txPr>
        <c:crossAx val="75776000"/>
        <c:crosses val="autoZero"/>
        <c:crossBetween val="between"/>
      </c:valAx>
    </c:plotArea>
    <c:legend>
      <c:legendPos val="l"/>
      <c:overlay val="0"/>
      <c:txPr>
        <a:bodyPr/>
        <a:lstStyle/>
        <a:p>
          <a:pPr>
            <a:defRPr lang="en-US"/>
          </a:pPr>
          <a:endParaRPr lang="en-US"/>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סיכום!$P$1229</c:f>
              <c:strCache>
                <c:ptCount val="1"/>
                <c:pt idx="0">
                  <c:v>ישראל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סיכום!$Q$1228:$T$1228</c:f>
              <c:strCache>
                <c:ptCount val="4"/>
                <c:pt idx="0">
                  <c:v>major clinical skills </c:v>
                </c:pt>
                <c:pt idx="1">
                  <c:v>communication skills</c:v>
                </c:pt>
                <c:pt idx="2">
                  <c:v>handling emergency situations</c:v>
                </c:pt>
                <c:pt idx="3">
                  <c:v>skills beyond the skills you had acquired during medical school?</c:v>
                </c:pt>
              </c:strCache>
            </c:strRef>
          </c:cat>
          <c:val>
            <c:numRef>
              <c:f>סיכום!$Q$1229:$T$1229</c:f>
              <c:numCache>
                <c:formatCode>0%</c:formatCode>
                <c:ptCount val="4"/>
                <c:pt idx="0">
                  <c:v>0.6723768736616702</c:v>
                </c:pt>
                <c:pt idx="1">
                  <c:v>0.39484978540772531</c:v>
                </c:pt>
                <c:pt idx="2">
                  <c:v>0.84017278617710578</c:v>
                </c:pt>
                <c:pt idx="3">
                  <c:v>0.70171673819742497</c:v>
                </c:pt>
              </c:numCache>
            </c:numRef>
          </c:val>
        </c:ser>
        <c:ser>
          <c:idx val="1"/>
          <c:order val="1"/>
          <c:tx>
            <c:strRef>
              <c:f>סיכום!$P$1230</c:f>
              <c:strCache>
                <c:ptCount val="1"/>
                <c:pt idx="0">
                  <c:v>חול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סיכום!$Q$1228:$T$1228</c:f>
              <c:strCache>
                <c:ptCount val="4"/>
                <c:pt idx="0">
                  <c:v>major clinical skills </c:v>
                </c:pt>
                <c:pt idx="1">
                  <c:v>communication skills</c:v>
                </c:pt>
                <c:pt idx="2">
                  <c:v>handling emergency situations</c:v>
                </c:pt>
                <c:pt idx="3">
                  <c:v>skills beyond the skills you had acquired during medical school?</c:v>
                </c:pt>
              </c:strCache>
            </c:strRef>
          </c:cat>
          <c:val>
            <c:numRef>
              <c:f>סיכום!$Q$1230:$T$1230</c:f>
              <c:numCache>
                <c:formatCode>0%</c:formatCode>
                <c:ptCount val="4"/>
                <c:pt idx="0">
                  <c:v>0.76073619631901845</c:v>
                </c:pt>
                <c:pt idx="1">
                  <c:v>0.67076923076923078</c:v>
                </c:pt>
                <c:pt idx="2">
                  <c:v>0.8092307692307692</c:v>
                </c:pt>
                <c:pt idx="3">
                  <c:v>0.76615384615384619</c:v>
                </c:pt>
              </c:numCache>
            </c:numRef>
          </c:val>
        </c:ser>
        <c:dLbls>
          <c:showLegendKey val="0"/>
          <c:showVal val="0"/>
          <c:showCatName val="0"/>
          <c:showSerName val="0"/>
          <c:showPercent val="0"/>
          <c:showBubbleSize val="0"/>
        </c:dLbls>
        <c:gapWidth val="150"/>
        <c:axId val="75786880"/>
        <c:axId val="75788672"/>
      </c:barChart>
      <c:catAx>
        <c:axId val="75786880"/>
        <c:scaling>
          <c:orientation val="minMax"/>
        </c:scaling>
        <c:delete val="0"/>
        <c:axPos val="b"/>
        <c:majorTickMark val="out"/>
        <c:minorTickMark val="none"/>
        <c:tickLblPos val="nextTo"/>
        <c:txPr>
          <a:bodyPr/>
          <a:lstStyle/>
          <a:p>
            <a:pPr>
              <a:defRPr lang="en-US"/>
            </a:pPr>
            <a:endParaRPr lang="en-US"/>
          </a:p>
        </c:txPr>
        <c:crossAx val="75788672"/>
        <c:crosses val="autoZero"/>
        <c:auto val="1"/>
        <c:lblAlgn val="ctr"/>
        <c:lblOffset val="100"/>
        <c:noMultiLvlLbl val="0"/>
      </c:catAx>
      <c:valAx>
        <c:axId val="75788672"/>
        <c:scaling>
          <c:orientation val="minMax"/>
          <c:max val="1"/>
          <c:min val="0"/>
        </c:scaling>
        <c:delete val="0"/>
        <c:axPos val="l"/>
        <c:majorGridlines/>
        <c:numFmt formatCode="0%" sourceLinked="1"/>
        <c:majorTickMark val="out"/>
        <c:minorTickMark val="none"/>
        <c:tickLblPos val="nextTo"/>
        <c:txPr>
          <a:bodyPr/>
          <a:lstStyle/>
          <a:p>
            <a:pPr>
              <a:defRPr lang="en-US"/>
            </a:pPr>
            <a:endParaRPr lang="en-US"/>
          </a:p>
        </c:txPr>
        <c:crossAx val="75786880"/>
        <c:crosses val="autoZero"/>
        <c:crossBetween val="between"/>
        <c:majorUnit val="0.2"/>
      </c:valAx>
    </c:plotArea>
    <c:legend>
      <c:legendPos val="b"/>
      <c:overlay val="0"/>
      <c:txPr>
        <a:bodyPr/>
        <a:lstStyle/>
        <a:p>
          <a:pPr>
            <a:defRPr lang="en-US"/>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סיכום!$AI$1226</c:f>
              <c:strCache>
                <c:ptCount val="1"/>
                <c:pt idx="0">
                  <c:v>over all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סיכום!$AJ$1225:$AK$1225</c:f>
              <c:strCache>
                <c:ptCount val="2"/>
                <c:pt idx="0">
                  <c:v>the workshop an essential component in a physician’s professional training </c:v>
                </c:pt>
                <c:pt idx="1">
                  <c:v>mandatory workshop   to interns before commencing the internship</c:v>
                </c:pt>
              </c:strCache>
            </c:strRef>
          </c:cat>
          <c:val>
            <c:numRef>
              <c:f>סיכום!$AJ$1226:$AK$1226</c:f>
              <c:numCache>
                <c:formatCode>0%</c:formatCode>
                <c:ptCount val="2"/>
                <c:pt idx="0">
                  <c:v>0.85</c:v>
                </c:pt>
                <c:pt idx="1">
                  <c:v>0.87124999999999997</c:v>
                </c:pt>
              </c:numCache>
            </c:numRef>
          </c:val>
        </c:ser>
        <c:dLbls>
          <c:showLegendKey val="0"/>
          <c:showVal val="0"/>
          <c:showCatName val="0"/>
          <c:showSerName val="0"/>
          <c:showPercent val="0"/>
          <c:showBubbleSize val="0"/>
        </c:dLbls>
        <c:gapWidth val="150"/>
        <c:axId val="75800960"/>
        <c:axId val="75802496"/>
      </c:barChart>
      <c:catAx>
        <c:axId val="75800960"/>
        <c:scaling>
          <c:orientation val="minMax"/>
        </c:scaling>
        <c:delete val="0"/>
        <c:axPos val="b"/>
        <c:majorTickMark val="out"/>
        <c:minorTickMark val="none"/>
        <c:tickLblPos val="nextTo"/>
        <c:txPr>
          <a:bodyPr/>
          <a:lstStyle/>
          <a:p>
            <a:pPr>
              <a:defRPr lang="en-US"/>
            </a:pPr>
            <a:endParaRPr lang="en-US"/>
          </a:p>
        </c:txPr>
        <c:crossAx val="75802496"/>
        <c:crosses val="autoZero"/>
        <c:auto val="1"/>
        <c:lblAlgn val="ctr"/>
        <c:lblOffset val="100"/>
        <c:noMultiLvlLbl val="0"/>
      </c:catAx>
      <c:valAx>
        <c:axId val="75802496"/>
        <c:scaling>
          <c:orientation val="minMax"/>
          <c:max val="1"/>
          <c:min val="0"/>
        </c:scaling>
        <c:delete val="0"/>
        <c:axPos val="l"/>
        <c:majorGridlines/>
        <c:numFmt formatCode="0%" sourceLinked="1"/>
        <c:majorTickMark val="out"/>
        <c:minorTickMark val="none"/>
        <c:tickLblPos val="nextTo"/>
        <c:txPr>
          <a:bodyPr/>
          <a:lstStyle/>
          <a:p>
            <a:pPr>
              <a:defRPr lang="en-US"/>
            </a:pPr>
            <a:endParaRPr lang="en-US"/>
          </a:p>
        </c:txPr>
        <c:crossAx val="75800960"/>
        <c:crosses val="autoZero"/>
        <c:crossBetween val="between"/>
        <c:majorUnit val="0.2"/>
      </c:valAx>
    </c:plotArea>
    <c:legend>
      <c:legendPos val="b"/>
      <c:overlay val="0"/>
      <c:txPr>
        <a:bodyPr/>
        <a:lstStyle/>
        <a:p>
          <a:pPr>
            <a:defRPr lang="en-US"/>
          </a:pPr>
          <a:endParaRPr lang="en-US"/>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סיכום!$AI$1229</c:f>
              <c:strCache>
                <c:ptCount val="1"/>
                <c:pt idx="0">
                  <c:v>israel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סיכום!$AJ$1228:$AK$1228</c:f>
              <c:strCache>
                <c:ptCount val="2"/>
                <c:pt idx="0">
                  <c:v>the workshop an essential component in a physician’s professional training </c:v>
                </c:pt>
                <c:pt idx="1">
                  <c:v>mandatory workshop   to interns before commencing the internship</c:v>
                </c:pt>
              </c:strCache>
            </c:strRef>
          </c:cat>
          <c:val>
            <c:numRef>
              <c:f>סיכום!$AJ$1229:$AK$1229</c:f>
              <c:numCache>
                <c:formatCode>0%</c:formatCode>
                <c:ptCount val="2"/>
                <c:pt idx="0">
                  <c:v>0.81720430107526887</c:v>
                </c:pt>
                <c:pt idx="1">
                  <c:v>0.83690987124463523</c:v>
                </c:pt>
              </c:numCache>
            </c:numRef>
          </c:val>
        </c:ser>
        <c:ser>
          <c:idx val="1"/>
          <c:order val="1"/>
          <c:tx>
            <c:strRef>
              <c:f>סיכום!$AI$1230</c:f>
              <c:strCache>
                <c:ptCount val="1"/>
                <c:pt idx="0">
                  <c:v>over sea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סיכום!$AJ$1228:$AK$1228</c:f>
              <c:strCache>
                <c:ptCount val="2"/>
                <c:pt idx="0">
                  <c:v>the workshop an essential component in a physician’s professional training </c:v>
                </c:pt>
                <c:pt idx="1">
                  <c:v>mandatory workshop   to interns before commencing the internship</c:v>
                </c:pt>
              </c:strCache>
            </c:strRef>
          </c:cat>
          <c:val>
            <c:numRef>
              <c:f>סיכום!$AJ$1230:$AK$1230</c:f>
              <c:numCache>
                <c:formatCode>0%</c:formatCode>
                <c:ptCount val="2"/>
                <c:pt idx="0">
                  <c:v>0.90769230769230769</c:v>
                </c:pt>
                <c:pt idx="1">
                  <c:v>0.91975308641975317</c:v>
                </c:pt>
              </c:numCache>
            </c:numRef>
          </c:val>
        </c:ser>
        <c:dLbls>
          <c:showLegendKey val="0"/>
          <c:showVal val="0"/>
          <c:showCatName val="0"/>
          <c:showSerName val="0"/>
          <c:showPercent val="0"/>
          <c:showBubbleSize val="0"/>
        </c:dLbls>
        <c:gapWidth val="150"/>
        <c:axId val="75811840"/>
        <c:axId val="75817728"/>
      </c:barChart>
      <c:catAx>
        <c:axId val="75811840"/>
        <c:scaling>
          <c:orientation val="minMax"/>
        </c:scaling>
        <c:delete val="0"/>
        <c:axPos val="b"/>
        <c:majorTickMark val="out"/>
        <c:minorTickMark val="none"/>
        <c:tickLblPos val="nextTo"/>
        <c:txPr>
          <a:bodyPr/>
          <a:lstStyle/>
          <a:p>
            <a:pPr>
              <a:defRPr lang="en-US"/>
            </a:pPr>
            <a:endParaRPr lang="en-US"/>
          </a:p>
        </c:txPr>
        <c:crossAx val="75817728"/>
        <c:crosses val="autoZero"/>
        <c:auto val="1"/>
        <c:lblAlgn val="ctr"/>
        <c:lblOffset val="100"/>
        <c:noMultiLvlLbl val="0"/>
      </c:catAx>
      <c:valAx>
        <c:axId val="75817728"/>
        <c:scaling>
          <c:orientation val="minMax"/>
          <c:max val="1"/>
          <c:min val="0"/>
        </c:scaling>
        <c:delete val="0"/>
        <c:axPos val="l"/>
        <c:majorGridlines/>
        <c:numFmt formatCode="0%" sourceLinked="1"/>
        <c:majorTickMark val="out"/>
        <c:minorTickMark val="none"/>
        <c:tickLblPos val="nextTo"/>
        <c:txPr>
          <a:bodyPr/>
          <a:lstStyle/>
          <a:p>
            <a:pPr>
              <a:defRPr lang="en-US"/>
            </a:pPr>
            <a:endParaRPr lang="en-US"/>
          </a:p>
        </c:txPr>
        <c:crossAx val="75811840"/>
        <c:crosses val="autoZero"/>
        <c:crossBetween val="between"/>
        <c:majorUnit val="0.2"/>
      </c:valAx>
    </c:plotArea>
    <c:legend>
      <c:legendPos val="b"/>
      <c:overlay val="0"/>
      <c:txPr>
        <a:bodyPr/>
        <a:lstStyle/>
        <a:p>
          <a:pPr>
            <a:defRPr lang="en-US"/>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סיכום!$AM$1229</c:f>
              <c:strCache>
                <c:ptCount val="1"/>
                <c:pt idx="0">
                  <c:v>israel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סיכום!$AN$1228:$AP$1228</c:f>
              <c:strCache>
                <c:ptCount val="3"/>
                <c:pt idx="0">
                  <c:v>contribute to your awareness to patient safety?</c:v>
                </c:pt>
                <c:pt idx="1">
                  <c:v>contribute to the prevention of errors / near-miss events</c:v>
                </c:pt>
                <c:pt idx="2">
                  <c:v>acknowledge your true clinical skills</c:v>
                </c:pt>
              </c:strCache>
            </c:strRef>
          </c:cat>
          <c:val>
            <c:numRef>
              <c:f>סיכום!$AN$1229:$AP$1229</c:f>
              <c:numCache>
                <c:formatCode>0%</c:formatCode>
                <c:ptCount val="3"/>
                <c:pt idx="0">
                  <c:v>0.52043010752688179</c:v>
                </c:pt>
                <c:pt idx="1">
                  <c:v>0.50432900432900429</c:v>
                </c:pt>
                <c:pt idx="2">
                  <c:v>0.64516129032258063</c:v>
                </c:pt>
              </c:numCache>
            </c:numRef>
          </c:val>
        </c:ser>
        <c:ser>
          <c:idx val="1"/>
          <c:order val="1"/>
          <c:tx>
            <c:strRef>
              <c:f>סיכום!$AM$1230</c:f>
              <c:strCache>
                <c:ptCount val="1"/>
                <c:pt idx="0">
                  <c:v>over sea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סיכום!$AN$1228:$AP$1228</c:f>
              <c:strCache>
                <c:ptCount val="3"/>
                <c:pt idx="0">
                  <c:v>contribute to your awareness to patient safety?</c:v>
                </c:pt>
                <c:pt idx="1">
                  <c:v>contribute to the prevention of errors / near-miss events</c:v>
                </c:pt>
                <c:pt idx="2">
                  <c:v>acknowledge your true clinical skills</c:v>
                </c:pt>
              </c:strCache>
            </c:strRef>
          </c:cat>
          <c:val>
            <c:numRef>
              <c:f>סיכום!$AN$1230:$AP$1230</c:f>
              <c:numCache>
                <c:formatCode>0%</c:formatCode>
                <c:ptCount val="3"/>
                <c:pt idx="0">
                  <c:v>0.69230769230769229</c:v>
                </c:pt>
                <c:pt idx="1">
                  <c:v>0.67592592592592593</c:v>
                </c:pt>
                <c:pt idx="2">
                  <c:v>0.70461538461538464</c:v>
                </c:pt>
              </c:numCache>
            </c:numRef>
          </c:val>
        </c:ser>
        <c:dLbls>
          <c:showLegendKey val="0"/>
          <c:showVal val="0"/>
          <c:showCatName val="0"/>
          <c:showSerName val="0"/>
          <c:showPercent val="0"/>
          <c:showBubbleSize val="0"/>
        </c:dLbls>
        <c:gapWidth val="150"/>
        <c:axId val="77469568"/>
        <c:axId val="77471104"/>
      </c:barChart>
      <c:catAx>
        <c:axId val="77469568"/>
        <c:scaling>
          <c:orientation val="minMax"/>
        </c:scaling>
        <c:delete val="0"/>
        <c:axPos val="b"/>
        <c:majorTickMark val="out"/>
        <c:minorTickMark val="none"/>
        <c:tickLblPos val="nextTo"/>
        <c:txPr>
          <a:bodyPr/>
          <a:lstStyle/>
          <a:p>
            <a:pPr>
              <a:defRPr lang="en-US"/>
            </a:pPr>
            <a:endParaRPr lang="en-US"/>
          </a:p>
        </c:txPr>
        <c:crossAx val="77471104"/>
        <c:crosses val="autoZero"/>
        <c:auto val="1"/>
        <c:lblAlgn val="ctr"/>
        <c:lblOffset val="100"/>
        <c:noMultiLvlLbl val="0"/>
      </c:catAx>
      <c:valAx>
        <c:axId val="77471104"/>
        <c:scaling>
          <c:orientation val="minMax"/>
          <c:max val="1"/>
          <c:min val="0"/>
        </c:scaling>
        <c:delete val="0"/>
        <c:axPos val="l"/>
        <c:majorGridlines/>
        <c:numFmt formatCode="0%" sourceLinked="1"/>
        <c:majorTickMark val="out"/>
        <c:minorTickMark val="none"/>
        <c:tickLblPos val="nextTo"/>
        <c:txPr>
          <a:bodyPr/>
          <a:lstStyle/>
          <a:p>
            <a:pPr>
              <a:defRPr lang="en-US"/>
            </a:pPr>
            <a:endParaRPr lang="en-US"/>
          </a:p>
        </c:txPr>
        <c:crossAx val="77469568"/>
        <c:crosses val="autoZero"/>
        <c:crossBetween val="between"/>
        <c:majorUnit val="0.2"/>
      </c:valAx>
    </c:plotArea>
    <c:legend>
      <c:legendPos val="b"/>
      <c:overlay val="0"/>
      <c:txPr>
        <a:bodyPr/>
        <a:lstStyle/>
        <a:p>
          <a:pPr>
            <a:defRPr lang="en-US"/>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סיכום!$AQ$1226</c:f>
              <c:strCache>
                <c:ptCount val="1"/>
                <c:pt idx="0">
                  <c:v>over all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סיכום!$AR$1225:$AT$1225</c:f>
              <c:strCache>
                <c:ptCount val="3"/>
                <c:pt idx="0">
                  <c:v>התרחישים משקפים את המצבים בהמשך דרכך כרופא</c:v>
                </c:pt>
                <c:pt idx="1">
                  <c:v>תחושות לחץ בקרב סטאז'רים מתחילים</c:v>
                </c:pt>
                <c:pt idx="2">
                  <c:v> הורדת תחושות הלחץ בכניסה לסטאז'</c:v>
                </c:pt>
              </c:strCache>
            </c:strRef>
          </c:cat>
          <c:val>
            <c:numRef>
              <c:f>סיכום!$AR$1226:$AT$1226</c:f>
              <c:numCache>
                <c:formatCode>0%</c:formatCode>
                <c:ptCount val="3"/>
                <c:pt idx="0">
                  <c:v>0.74905422446406056</c:v>
                </c:pt>
                <c:pt idx="1">
                  <c:v>0.85231539424280356</c:v>
                </c:pt>
                <c:pt idx="2">
                  <c:v>0.54522613065326631</c:v>
                </c:pt>
              </c:numCache>
            </c:numRef>
          </c:val>
        </c:ser>
        <c:dLbls>
          <c:showLegendKey val="0"/>
          <c:showVal val="0"/>
          <c:showCatName val="0"/>
          <c:showSerName val="0"/>
          <c:showPercent val="0"/>
          <c:showBubbleSize val="0"/>
        </c:dLbls>
        <c:gapWidth val="150"/>
        <c:axId val="77483392"/>
        <c:axId val="77485184"/>
      </c:barChart>
      <c:catAx>
        <c:axId val="77483392"/>
        <c:scaling>
          <c:orientation val="minMax"/>
        </c:scaling>
        <c:delete val="0"/>
        <c:axPos val="b"/>
        <c:majorTickMark val="out"/>
        <c:minorTickMark val="none"/>
        <c:tickLblPos val="nextTo"/>
        <c:txPr>
          <a:bodyPr/>
          <a:lstStyle/>
          <a:p>
            <a:pPr>
              <a:defRPr lang="en-US"/>
            </a:pPr>
            <a:endParaRPr lang="en-US"/>
          </a:p>
        </c:txPr>
        <c:crossAx val="77485184"/>
        <c:crosses val="autoZero"/>
        <c:auto val="1"/>
        <c:lblAlgn val="ctr"/>
        <c:lblOffset val="100"/>
        <c:noMultiLvlLbl val="0"/>
      </c:catAx>
      <c:valAx>
        <c:axId val="77485184"/>
        <c:scaling>
          <c:orientation val="minMax"/>
          <c:max val="1"/>
          <c:min val="0"/>
        </c:scaling>
        <c:delete val="0"/>
        <c:axPos val="l"/>
        <c:majorGridlines/>
        <c:numFmt formatCode="0%" sourceLinked="1"/>
        <c:majorTickMark val="out"/>
        <c:minorTickMark val="none"/>
        <c:tickLblPos val="nextTo"/>
        <c:txPr>
          <a:bodyPr/>
          <a:lstStyle/>
          <a:p>
            <a:pPr>
              <a:defRPr lang="en-US"/>
            </a:pPr>
            <a:endParaRPr lang="en-US"/>
          </a:p>
        </c:txPr>
        <c:crossAx val="77483392"/>
        <c:crosses val="autoZero"/>
        <c:crossBetween val="between"/>
        <c:majorUnit val="0.2"/>
      </c:valAx>
    </c:plotArea>
    <c:legend>
      <c:legendPos val="b"/>
      <c:overlay val="0"/>
      <c:txPr>
        <a:bodyPr/>
        <a:lstStyle/>
        <a:p>
          <a:pPr>
            <a:defRPr lang="en-US"/>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סיכום!$AQ$1229</c:f>
              <c:strCache>
                <c:ptCount val="1"/>
                <c:pt idx="0">
                  <c:v>israel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סיכום!$AR$1228:$AT$1228</c:f>
              <c:strCache>
                <c:ptCount val="3"/>
                <c:pt idx="0">
                  <c:v>התרחישים משקפים את המצבים בהמשך דרכך כרופא</c:v>
                </c:pt>
                <c:pt idx="1">
                  <c:v>תחושות לחץ בקרב סטאז'רים מתחילים</c:v>
                </c:pt>
                <c:pt idx="2">
                  <c:v> הורדת תחושות הלחץ בכניסה לסטאז'</c:v>
                </c:pt>
              </c:strCache>
            </c:strRef>
          </c:cat>
          <c:val>
            <c:numRef>
              <c:f>סיכום!$AR$1229:$AT$1229</c:f>
              <c:numCache>
                <c:formatCode>0%</c:formatCode>
                <c:ptCount val="3"/>
                <c:pt idx="0">
                  <c:v>0.70652173913043481</c:v>
                </c:pt>
                <c:pt idx="1">
                  <c:v>0.84946236559139787</c:v>
                </c:pt>
                <c:pt idx="2">
                  <c:v>0.47629310344827586</c:v>
                </c:pt>
              </c:numCache>
            </c:numRef>
          </c:val>
        </c:ser>
        <c:ser>
          <c:idx val="1"/>
          <c:order val="1"/>
          <c:tx>
            <c:strRef>
              <c:f>סיכום!$AQ$1230</c:f>
              <c:strCache>
                <c:ptCount val="1"/>
                <c:pt idx="0">
                  <c:v>over sea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סיכום!$AR$1228:$AT$1228</c:f>
              <c:strCache>
                <c:ptCount val="3"/>
                <c:pt idx="0">
                  <c:v>התרחישים משקפים את המצבים בהמשך דרכך כרופא</c:v>
                </c:pt>
                <c:pt idx="1">
                  <c:v>תחושות לחץ בקרב סטאז'רים מתחילים</c:v>
                </c:pt>
                <c:pt idx="2">
                  <c:v> הורדת תחושות הלחץ בכניסה לסטאז'</c:v>
                </c:pt>
              </c:strCache>
            </c:strRef>
          </c:cat>
          <c:val>
            <c:numRef>
              <c:f>סיכום!$AR$1230:$AT$1230</c:f>
              <c:numCache>
                <c:formatCode>0%</c:formatCode>
                <c:ptCount val="3"/>
                <c:pt idx="0">
                  <c:v>0.81055900621118016</c:v>
                </c:pt>
                <c:pt idx="1">
                  <c:v>0.85538461538461541</c:v>
                </c:pt>
                <c:pt idx="2">
                  <c:v>0.63975155279503104</c:v>
                </c:pt>
              </c:numCache>
            </c:numRef>
          </c:val>
        </c:ser>
        <c:dLbls>
          <c:showLegendKey val="0"/>
          <c:showVal val="0"/>
          <c:showCatName val="0"/>
          <c:showSerName val="0"/>
          <c:showPercent val="0"/>
          <c:showBubbleSize val="0"/>
        </c:dLbls>
        <c:gapWidth val="150"/>
        <c:axId val="77502720"/>
        <c:axId val="77508608"/>
      </c:barChart>
      <c:catAx>
        <c:axId val="77502720"/>
        <c:scaling>
          <c:orientation val="minMax"/>
        </c:scaling>
        <c:delete val="0"/>
        <c:axPos val="b"/>
        <c:majorTickMark val="out"/>
        <c:minorTickMark val="none"/>
        <c:tickLblPos val="nextTo"/>
        <c:txPr>
          <a:bodyPr/>
          <a:lstStyle/>
          <a:p>
            <a:pPr>
              <a:defRPr lang="en-US"/>
            </a:pPr>
            <a:endParaRPr lang="en-US"/>
          </a:p>
        </c:txPr>
        <c:crossAx val="77508608"/>
        <c:crosses val="autoZero"/>
        <c:auto val="1"/>
        <c:lblAlgn val="ctr"/>
        <c:lblOffset val="100"/>
        <c:noMultiLvlLbl val="0"/>
      </c:catAx>
      <c:valAx>
        <c:axId val="77508608"/>
        <c:scaling>
          <c:orientation val="minMax"/>
          <c:max val="1"/>
          <c:min val="0"/>
        </c:scaling>
        <c:delete val="0"/>
        <c:axPos val="l"/>
        <c:majorGridlines/>
        <c:numFmt formatCode="0%" sourceLinked="1"/>
        <c:majorTickMark val="out"/>
        <c:minorTickMark val="none"/>
        <c:tickLblPos val="nextTo"/>
        <c:txPr>
          <a:bodyPr/>
          <a:lstStyle/>
          <a:p>
            <a:pPr>
              <a:defRPr lang="en-US"/>
            </a:pPr>
            <a:endParaRPr lang="en-US"/>
          </a:p>
        </c:txPr>
        <c:crossAx val="77502720"/>
        <c:crosses val="autoZero"/>
        <c:crossBetween val="between"/>
        <c:majorUnit val="0.2"/>
      </c:valAx>
    </c:plotArea>
    <c:legend>
      <c:legendPos val="b"/>
      <c:overlay val="0"/>
      <c:txPr>
        <a:bodyPr/>
        <a:lstStyle/>
        <a:p>
          <a:pPr>
            <a:defRPr lang="en-US"/>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סיכום!$AQ$1233</c:f>
              <c:strCache>
                <c:ptCount val="1"/>
                <c:pt idx="0">
                  <c:v>pre internship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סיכום!$AR$1232:$AT$1232</c:f>
              <c:strCache>
                <c:ptCount val="3"/>
                <c:pt idx="0">
                  <c:v>התרחישים משקפים את המצבים בהמשך דרכך כרופא</c:v>
                </c:pt>
                <c:pt idx="1">
                  <c:v>תחושות לחץ בקרב סטאז'רים מתחילים</c:v>
                </c:pt>
                <c:pt idx="2">
                  <c:v> הורדת תחושות הלחץ בכניסה לסטאז'</c:v>
                </c:pt>
              </c:strCache>
            </c:strRef>
          </c:cat>
          <c:val>
            <c:numRef>
              <c:f>סיכום!$AR$1233:$AT$1233</c:f>
              <c:numCache>
                <c:formatCode>0%</c:formatCode>
                <c:ptCount val="3"/>
                <c:pt idx="0">
                  <c:v>0.79365079365079361</c:v>
                </c:pt>
                <c:pt idx="1">
                  <c:v>0.85384615384615381</c:v>
                </c:pt>
                <c:pt idx="2">
                  <c:v>0.45864661654135336</c:v>
                </c:pt>
              </c:numCache>
            </c:numRef>
          </c:val>
        </c:ser>
        <c:ser>
          <c:idx val="1"/>
          <c:order val="1"/>
          <c:tx>
            <c:strRef>
              <c:f>סיכום!$AQ$1234</c:f>
              <c:strCache>
                <c:ptCount val="1"/>
                <c:pt idx="0">
                  <c:v>internship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סיכום!$AR$1232:$AT$1232</c:f>
              <c:strCache>
                <c:ptCount val="3"/>
                <c:pt idx="0">
                  <c:v>התרחישים משקפים את המצבים בהמשך דרכך כרופא</c:v>
                </c:pt>
                <c:pt idx="1">
                  <c:v>תחושות לחץ בקרב סטאז'רים מתחילים</c:v>
                </c:pt>
                <c:pt idx="2">
                  <c:v> הורדת תחושות הלחץ בכניסה לסטאז'</c:v>
                </c:pt>
              </c:strCache>
            </c:strRef>
          </c:cat>
          <c:val>
            <c:numRef>
              <c:f>סיכום!$AR$1234:$AT$1234</c:f>
              <c:numCache>
                <c:formatCode>0%</c:formatCode>
                <c:ptCount val="3"/>
                <c:pt idx="0">
                  <c:v>0.76595744680851063</c:v>
                </c:pt>
                <c:pt idx="1">
                  <c:v>0.85964912280701755</c:v>
                </c:pt>
                <c:pt idx="2">
                  <c:v>0.63345195729537362</c:v>
                </c:pt>
              </c:numCache>
            </c:numRef>
          </c:val>
        </c:ser>
        <c:ser>
          <c:idx val="2"/>
          <c:order val="2"/>
          <c:tx>
            <c:strRef>
              <c:f>סיכום!$AQ$1235</c:f>
              <c:strCache>
                <c:ptCount val="1"/>
                <c:pt idx="0">
                  <c:v>resident 3-4</c:v>
                </c:pt>
              </c:strCache>
            </c:strRef>
          </c:tx>
          <c:invertIfNegative val="0"/>
          <c:dLbls>
            <c:txPr>
              <a:bodyPr/>
              <a:lstStyle/>
              <a:p>
                <a:pPr>
                  <a:defRPr lang="en-US"/>
                </a:pPr>
                <a:endParaRPr lang="en-US"/>
              </a:p>
            </c:txPr>
            <c:showLegendKey val="0"/>
            <c:showVal val="1"/>
            <c:showCatName val="0"/>
            <c:showSerName val="0"/>
            <c:showPercent val="0"/>
            <c:showBubbleSize val="0"/>
            <c:showLeaderLines val="0"/>
          </c:dLbls>
          <c:cat>
            <c:strRef>
              <c:f>סיכום!$AR$1232:$AT$1232</c:f>
              <c:strCache>
                <c:ptCount val="3"/>
                <c:pt idx="0">
                  <c:v>התרחישים משקפים את המצבים בהמשך דרכך כרופא</c:v>
                </c:pt>
                <c:pt idx="1">
                  <c:v>תחושות לחץ בקרב סטאז'רים מתחילים</c:v>
                </c:pt>
                <c:pt idx="2">
                  <c:v> הורדת תחושות הלחץ בכניסה לסטאז'</c:v>
                </c:pt>
              </c:strCache>
            </c:strRef>
          </c:cat>
          <c:val>
            <c:numRef>
              <c:f>סיכום!$AR$1235:$AT$1235</c:f>
              <c:numCache>
                <c:formatCode>0%</c:formatCode>
                <c:ptCount val="3"/>
                <c:pt idx="0">
                  <c:v>0.7220779220779221</c:v>
                </c:pt>
                <c:pt idx="1">
                  <c:v>0.84635416666666674</c:v>
                </c:pt>
                <c:pt idx="2">
                  <c:v>0.51047120418848169</c:v>
                </c:pt>
              </c:numCache>
            </c:numRef>
          </c:val>
        </c:ser>
        <c:dLbls>
          <c:showLegendKey val="0"/>
          <c:showVal val="0"/>
          <c:showCatName val="0"/>
          <c:showSerName val="0"/>
          <c:showPercent val="0"/>
          <c:showBubbleSize val="0"/>
        </c:dLbls>
        <c:gapWidth val="150"/>
        <c:axId val="77519104"/>
        <c:axId val="77524992"/>
      </c:barChart>
      <c:catAx>
        <c:axId val="77519104"/>
        <c:scaling>
          <c:orientation val="minMax"/>
        </c:scaling>
        <c:delete val="0"/>
        <c:axPos val="b"/>
        <c:majorTickMark val="out"/>
        <c:minorTickMark val="none"/>
        <c:tickLblPos val="nextTo"/>
        <c:txPr>
          <a:bodyPr/>
          <a:lstStyle/>
          <a:p>
            <a:pPr>
              <a:defRPr lang="en-US"/>
            </a:pPr>
            <a:endParaRPr lang="en-US"/>
          </a:p>
        </c:txPr>
        <c:crossAx val="77524992"/>
        <c:crosses val="autoZero"/>
        <c:auto val="1"/>
        <c:lblAlgn val="ctr"/>
        <c:lblOffset val="100"/>
        <c:noMultiLvlLbl val="0"/>
      </c:catAx>
      <c:valAx>
        <c:axId val="77524992"/>
        <c:scaling>
          <c:orientation val="minMax"/>
          <c:max val="1"/>
          <c:min val="0"/>
        </c:scaling>
        <c:delete val="0"/>
        <c:axPos val="l"/>
        <c:majorGridlines/>
        <c:numFmt formatCode="0%" sourceLinked="1"/>
        <c:majorTickMark val="out"/>
        <c:minorTickMark val="none"/>
        <c:tickLblPos val="nextTo"/>
        <c:txPr>
          <a:bodyPr/>
          <a:lstStyle/>
          <a:p>
            <a:pPr>
              <a:defRPr lang="en-US"/>
            </a:pPr>
            <a:endParaRPr lang="en-US"/>
          </a:p>
        </c:txPr>
        <c:crossAx val="77519104"/>
        <c:crosses val="autoZero"/>
        <c:crossBetween val="between"/>
        <c:majorUnit val="0.2"/>
      </c:valAx>
    </c:plotArea>
    <c:legend>
      <c:legendPos val="b"/>
      <c:overlay val="0"/>
      <c:txPr>
        <a:bodyPr/>
        <a:lstStyle/>
        <a:p>
          <a:pPr>
            <a:defRPr lang="en-US"/>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n-US" sz="1800"/>
              <a:t>Workshop's Contribution to Critical Skills </a:t>
            </a:r>
            <a:br>
              <a:rPr lang="en-US" sz="1800"/>
            </a:br>
            <a:r>
              <a:rPr lang="en-US" sz="1400"/>
              <a:t>all responders (N=802)</a:t>
            </a:r>
            <a:endParaRPr lang="he-IL" sz="1400"/>
          </a:p>
        </c:rich>
      </c:tx>
      <c:layout/>
      <c:overlay val="0"/>
    </c:title>
    <c:autoTitleDeleted val="0"/>
    <c:plotArea>
      <c:layout>
        <c:manualLayout>
          <c:layoutTarget val="inner"/>
          <c:xMode val="edge"/>
          <c:yMode val="edge"/>
          <c:x val="0.10291331505200857"/>
          <c:y val="0.11563898315372083"/>
          <c:w val="0.85932342948793372"/>
          <c:h val="0.6553715171311657"/>
        </c:manualLayout>
      </c:layout>
      <c:barChart>
        <c:barDir val="col"/>
        <c:grouping val="clustered"/>
        <c:varyColors val="0"/>
        <c:ser>
          <c:idx val="0"/>
          <c:order val="0"/>
          <c:tx>
            <c:strRef>
              <c:f>סיכום!$P$1226</c:f>
              <c:strCache>
                <c:ptCount val="1"/>
                <c:pt idx="0">
                  <c:v>כללי 3-4</c:v>
                </c:pt>
              </c:strCache>
            </c:strRef>
          </c:tx>
          <c:invertIfNegative val="0"/>
          <c:dLbls>
            <c:txPr>
              <a:bodyPr/>
              <a:lstStyle/>
              <a:p>
                <a:pPr>
                  <a:defRPr sz="1200"/>
                </a:pPr>
                <a:endParaRPr lang="en-US"/>
              </a:p>
            </c:txPr>
            <c:showLegendKey val="0"/>
            <c:showVal val="1"/>
            <c:showCatName val="0"/>
            <c:showSerName val="0"/>
            <c:showPercent val="0"/>
            <c:showBubbleSize val="0"/>
            <c:showLeaderLines val="0"/>
          </c:dLbls>
          <c:cat>
            <c:strRef>
              <c:f>סיכום!$Q$1225:$T$1225</c:f>
              <c:strCache>
                <c:ptCount val="4"/>
                <c:pt idx="0">
                  <c:v>Clinical skills </c:v>
                </c:pt>
                <c:pt idx="1">
                  <c:v>Communication skills</c:v>
                </c:pt>
                <c:pt idx="2">
                  <c:v>Emergency care skills</c:v>
                </c:pt>
                <c:pt idx="3">
                  <c:v>Skills aquired beyond medicine school</c:v>
                </c:pt>
              </c:strCache>
            </c:strRef>
          </c:cat>
          <c:val>
            <c:numRef>
              <c:f>סיכום!$Q$1226:$T$1226</c:f>
              <c:numCache>
                <c:formatCode>0%</c:formatCode>
                <c:ptCount val="4"/>
                <c:pt idx="0">
                  <c:v>0.7055900621118012</c:v>
                </c:pt>
                <c:pt idx="1">
                  <c:v>0.50872817955112215</c:v>
                </c:pt>
                <c:pt idx="2">
                  <c:v>0.82603254067584486</c:v>
                </c:pt>
                <c:pt idx="3">
                  <c:v>0.72319201995012472</c:v>
                </c:pt>
              </c:numCache>
            </c:numRef>
          </c:val>
        </c:ser>
        <c:dLbls>
          <c:showLegendKey val="0"/>
          <c:showVal val="0"/>
          <c:showCatName val="0"/>
          <c:showSerName val="0"/>
          <c:showPercent val="0"/>
          <c:showBubbleSize val="0"/>
        </c:dLbls>
        <c:gapWidth val="50"/>
        <c:axId val="83749888"/>
        <c:axId val="83780352"/>
      </c:barChart>
      <c:catAx>
        <c:axId val="83749888"/>
        <c:scaling>
          <c:orientation val="minMax"/>
        </c:scaling>
        <c:delete val="0"/>
        <c:axPos val="b"/>
        <c:majorTickMark val="none"/>
        <c:minorTickMark val="none"/>
        <c:tickLblPos val="nextTo"/>
        <c:txPr>
          <a:bodyPr/>
          <a:lstStyle/>
          <a:p>
            <a:pPr>
              <a:defRPr sz="1400"/>
            </a:pPr>
            <a:endParaRPr lang="en-US"/>
          </a:p>
        </c:txPr>
        <c:crossAx val="83780352"/>
        <c:crosses val="autoZero"/>
        <c:auto val="1"/>
        <c:lblAlgn val="ctr"/>
        <c:lblOffset val="100"/>
        <c:noMultiLvlLbl val="0"/>
      </c:catAx>
      <c:valAx>
        <c:axId val="83780352"/>
        <c:scaling>
          <c:orientation val="minMax"/>
          <c:max val="1"/>
          <c:min val="0"/>
        </c:scaling>
        <c:delete val="0"/>
        <c:axPos val="l"/>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Rate of high significance response</a:t>
                </a:r>
                <a:endParaRPr lang="en-US">
                  <a:effectLst/>
                </a:endParaRPr>
              </a:p>
            </c:rich>
          </c:tx>
          <c:layout>
            <c:manualLayout>
              <c:xMode val="edge"/>
              <c:yMode val="edge"/>
              <c:x val="2.0283757352096379E-2"/>
              <c:y val="0.15685076617473823"/>
            </c:manualLayout>
          </c:layout>
          <c:overlay val="0"/>
        </c:title>
        <c:numFmt formatCode="0%" sourceLinked="1"/>
        <c:majorTickMark val="out"/>
        <c:minorTickMark val="none"/>
        <c:tickLblPos val="nextTo"/>
        <c:txPr>
          <a:bodyPr/>
          <a:lstStyle/>
          <a:p>
            <a:pPr>
              <a:defRPr sz="1100"/>
            </a:pPr>
            <a:endParaRPr lang="en-US"/>
          </a:p>
        </c:txPr>
        <c:crossAx val="83749888"/>
        <c:crosses val="autoZero"/>
        <c:crossBetween val="between"/>
        <c:majorUnit val="0.2"/>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800"/>
            </a:pPr>
            <a:r>
              <a:rPr lang="en-US" sz="1800" b="1" i="0" u="none" strike="noStrike" baseline="0">
                <a:effectLst/>
              </a:rPr>
              <a:t>Workshop's Contribution to Error Prevention and Patient's Safety</a:t>
            </a:r>
            <a:r>
              <a:rPr lang="en-US" sz="1800"/>
              <a:t/>
            </a:r>
            <a:br>
              <a:rPr lang="en-US" sz="1800"/>
            </a:br>
            <a:r>
              <a:rPr lang="en-US" sz="1400"/>
              <a:t>all responders (n=800) </a:t>
            </a:r>
          </a:p>
        </c:rich>
      </c:tx>
      <c:layout/>
      <c:overlay val="0"/>
    </c:title>
    <c:autoTitleDeleted val="0"/>
    <c:plotArea>
      <c:layout/>
      <c:barChart>
        <c:barDir val="col"/>
        <c:grouping val="clustered"/>
        <c:varyColors val="0"/>
        <c:ser>
          <c:idx val="0"/>
          <c:order val="0"/>
          <c:tx>
            <c:strRef>
              <c:f>סיכום!$AM$1226</c:f>
              <c:strCache>
                <c:ptCount val="1"/>
                <c:pt idx="0">
                  <c:v>over all 3-4</c:v>
                </c:pt>
              </c:strCache>
            </c:strRef>
          </c:tx>
          <c:invertIfNegative val="0"/>
          <c:dLbls>
            <c:dLbl>
              <c:idx val="0"/>
              <c:layout>
                <c:manualLayout>
                  <c:x val="1.4649976306258792E-3"/>
                  <c:y val="-2.8250320080257602E-2"/>
                </c:manualLayout>
              </c:layout>
              <c:showLegendKey val="0"/>
              <c:showVal val="1"/>
              <c:showCatName val="0"/>
              <c:showSerName val="0"/>
              <c:showPercent val="0"/>
              <c:showBubbleSize val="0"/>
            </c:dLbl>
            <c:dLbl>
              <c:idx val="1"/>
              <c:layout>
                <c:manualLayout>
                  <c:x val="-4.3949928918776381E-3"/>
                  <c:y val="-4.4393360126119087E-2"/>
                </c:manualLayout>
              </c:layout>
              <c:showLegendKey val="0"/>
              <c:showVal val="1"/>
              <c:showCatName val="0"/>
              <c:showSerName val="0"/>
              <c:showPercent val="0"/>
              <c:showBubbleSize val="0"/>
            </c:dLbl>
            <c:dLbl>
              <c:idx val="2"/>
              <c:layout>
                <c:manualLayout>
                  <c:x val="-2.9299952612516513E-3"/>
                  <c:y val="-2.0178800057326897E-2"/>
                </c:manualLayout>
              </c:layout>
              <c:showLegendKey val="0"/>
              <c:showVal val="1"/>
              <c:showCatName val="0"/>
              <c:showSerName val="0"/>
              <c:showPercent val="0"/>
              <c:showBubbleSize val="0"/>
            </c:dLbl>
            <c:txPr>
              <a:bodyPr/>
              <a:lstStyle/>
              <a:p>
                <a:pPr>
                  <a:defRPr sz="1800"/>
                </a:pPr>
                <a:endParaRPr lang="en-US"/>
              </a:p>
            </c:txPr>
            <c:showLegendKey val="0"/>
            <c:showVal val="1"/>
            <c:showCatName val="0"/>
            <c:showSerName val="0"/>
            <c:showPercent val="0"/>
            <c:showBubbleSize val="0"/>
            <c:showLeaderLines val="0"/>
          </c:dLbls>
          <c:cat>
            <c:strRef>
              <c:f>סיכום!$AN$1225:$AP$1225</c:f>
              <c:strCache>
                <c:ptCount val="3"/>
                <c:pt idx="0">
                  <c:v>Patient's safety awareness</c:v>
                </c:pt>
                <c:pt idx="1">
                  <c:v>Contribution to error prevention</c:v>
                </c:pt>
                <c:pt idx="2">
                  <c:v>Acknowledge self clinical skills </c:v>
                </c:pt>
              </c:strCache>
            </c:strRef>
          </c:cat>
          <c:val>
            <c:numRef>
              <c:f>סיכום!$AN$1226:$AP$1226</c:f>
              <c:numCache>
                <c:formatCode>0%</c:formatCode>
                <c:ptCount val="3"/>
                <c:pt idx="0">
                  <c:v>0.59176029962546817</c:v>
                </c:pt>
                <c:pt idx="1">
                  <c:v>0.57465495608532002</c:v>
                </c:pt>
                <c:pt idx="2">
                  <c:v>0.66791510611735339</c:v>
                </c:pt>
              </c:numCache>
            </c:numRef>
          </c:val>
        </c:ser>
        <c:dLbls>
          <c:showLegendKey val="0"/>
          <c:showVal val="0"/>
          <c:showCatName val="0"/>
          <c:showSerName val="0"/>
          <c:showPercent val="0"/>
          <c:showBubbleSize val="0"/>
        </c:dLbls>
        <c:gapWidth val="50"/>
        <c:axId val="91725824"/>
        <c:axId val="91727360"/>
      </c:barChart>
      <c:catAx>
        <c:axId val="91725824"/>
        <c:scaling>
          <c:orientation val="minMax"/>
        </c:scaling>
        <c:delete val="0"/>
        <c:axPos val="b"/>
        <c:majorTickMark val="none"/>
        <c:minorTickMark val="none"/>
        <c:tickLblPos val="nextTo"/>
        <c:txPr>
          <a:bodyPr/>
          <a:lstStyle/>
          <a:p>
            <a:pPr>
              <a:defRPr sz="1800"/>
            </a:pPr>
            <a:endParaRPr lang="en-US"/>
          </a:p>
        </c:txPr>
        <c:crossAx val="91727360"/>
        <c:crosses val="autoZero"/>
        <c:auto val="1"/>
        <c:lblAlgn val="ctr"/>
        <c:lblOffset val="100"/>
        <c:noMultiLvlLbl val="0"/>
      </c:catAx>
      <c:valAx>
        <c:axId val="91727360"/>
        <c:scaling>
          <c:orientation val="minMax"/>
          <c:max val="1"/>
          <c:min val="0"/>
        </c:scaling>
        <c:delete val="0"/>
        <c:axPos val="l"/>
        <c:majorGridlines/>
        <c:title>
          <c:tx>
            <c:rich>
              <a:bodyPr/>
              <a:lstStyle/>
              <a:p>
                <a:pPr>
                  <a:defRPr/>
                </a:pPr>
                <a:r>
                  <a:rPr lang="en-US" sz="1800" b="1" i="0" baseline="0">
                    <a:effectLst/>
                  </a:rPr>
                  <a:t>Rate of high significance response</a:t>
                </a:r>
                <a:endParaRPr lang="en-US">
                  <a:effectLst/>
                </a:endParaRPr>
              </a:p>
            </c:rich>
          </c:tx>
          <c:layout/>
          <c:overlay val="0"/>
        </c:title>
        <c:numFmt formatCode="0%" sourceLinked="1"/>
        <c:majorTickMark val="out"/>
        <c:minorTickMark val="none"/>
        <c:tickLblPos val="nextTo"/>
        <c:txPr>
          <a:bodyPr/>
          <a:lstStyle/>
          <a:p>
            <a:pPr>
              <a:defRPr sz="1600"/>
            </a:pPr>
            <a:endParaRPr lang="en-US"/>
          </a:p>
        </c:txPr>
        <c:crossAx val="91725824"/>
        <c:crosses val="autoZero"/>
        <c:crossBetween val="between"/>
        <c:majorUnit val="0.2"/>
      </c:valAx>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400"/>
            </a:pPr>
            <a:r>
              <a:rPr lang="en-US" sz="1800" b="1" i="0" u="none" strike="noStrike" baseline="0">
                <a:effectLst/>
              </a:rPr>
              <a:t>Workshop's contribution to critical skills </a:t>
            </a:r>
            <a:br>
              <a:rPr lang="en-US" sz="1800" b="1" i="0" u="none" strike="noStrike" baseline="0">
                <a:effectLst/>
              </a:rPr>
            </a:br>
            <a:r>
              <a:rPr lang="en-US" sz="1400" b="1" i="0" u="none" strike="noStrike" baseline="0">
                <a:effectLst/>
              </a:rPr>
              <a:t>(pre internship n=135; interns n=282; residents n=385) </a:t>
            </a:r>
            <a:endParaRPr lang="he-IL" sz="1400"/>
          </a:p>
        </c:rich>
      </c:tx>
      <c:layout/>
      <c:overlay val="0"/>
    </c:title>
    <c:autoTitleDeleted val="0"/>
    <c:plotArea>
      <c:layout>
        <c:manualLayout>
          <c:layoutTarget val="inner"/>
          <c:xMode val="edge"/>
          <c:yMode val="edge"/>
          <c:x val="0.11472894717902439"/>
          <c:y val="0.19993649170241989"/>
          <c:w val="0.86915610138060451"/>
          <c:h val="0.68813553289668739"/>
        </c:manualLayout>
      </c:layout>
      <c:barChart>
        <c:barDir val="col"/>
        <c:grouping val="clustered"/>
        <c:varyColors val="0"/>
        <c:ser>
          <c:idx val="0"/>
          <c:order val="0"/>
          <c:tx>
            <c:strRef>
              <c:f>סיכום!$P$1233</c:f>
              <c:strCache>
                <c:ptCount val="1"/>
                <c:pt idx="0">
                  <c:v>Pre-internship (n=135)</c:v>
                </c:pt>
              </c:strCache>
            </c:strRef>
          </c:tx>
          <c:invertIfNegative val="0"/>
          <c:dLbls>
            <c:txPr>
              <a:bodyPr/>
              <a:lstStyle/>
              <a:p>
                <a:pPr>
                  <a:defRPr sz="900"/>
                </a:pPr>
                <a:endParaRPr lang="en-US"/>
              </a:p>
            </c:txPr>
            <c:showLegendKey val="0"/>
            <c:showVal val="1"/>
            <c:showCatName val="0"/>
            <c:showSerName val="0"/>
            <c:showPercent val="0"/>
            <c:showBubbleSize val="0"/>
            <c:showLeaderLines val="0"/>
          </c:dLbls>
          <c:cat>
            <c:strRef>
              <c:f>סיכום!$Q$1232:$T$1232</c:f>
              <c:strCache>
                <c:ptCount val="4"/>
                <c:pt idx="0">
                  <c:v>Clinical skills </c:v>
                </c:pt>
                <c:pt idx="1">
                  <c:v>Communication skills</c:v>
                </c:pt>
                <c:pt idx="2">
                  <c:v>Emergency care skills</c:v>
                </c:pt>
                <c:pt idx="3">
                  <c:v>Skills aquired beyond medicine school</c:v>
                </c:pt>
              </c:strCache>
            </c:strRef>
          </c:cat>
          <c:val>
            <c:numRef>
              <c:f>סיכום!$Q$1233:$T$1233</c:f>
              <c:numCache>
                <c:formatCode>0%</c:formatCode>
                <c:ptCount val="4"/>
                <c:pt idx="0">
                  <c:v>0.7</c:v>
                </c:pt>
                <c:pt idx="1">
                  <c:v>0.52400000000000002</c:v>
                </c:pt>
                <c:pt idx="2">
                  <c:v>0.82799999999999996</c:v>
                </c:pt>
                <c:pt idx="3">
                  <c:v>0.73299999999999998</c:v>
                </c:pt>
              </c:numCache>
            </c:numRef>
          </c:val>
        </c:ser>
        <c:ser>
          <c:idx val="1"/>
          <c:order val="1"/>
          <c:tx>
            <c:strRef>
              <c:f>סיכום!$P$1234</c:f>
              <c:strCache>
                <c:ptCount val="1"/>
                <c:pt idx="0">
                  <c:v>Intern (n=282)</c:v>
                </c:pt>
              </c:strCache>
            </c:strRef>
          </c:tx>
          <c:invertIfNegative val="0"/>
          <c:dLbls>
            <c:txPr>
              <a:bodyPr/>
              <a:lstStyle/>
              <a:p>
                <a:pPr>
                  <a:defRPr sz="900"/>
                </a:pPr>
                <a:endParaRPr lang="en-US"/>
              </a:p>
            </c:txPr>
            <c:showLegendKey val="0"/>
            <c:showVal val="1"/>
            <c:showCatName val="0"/>
            <c:showSerName val="0"/>
            <c:showPercent val="0"/>
            <c:showBubbleSize val="0"/>
            <c:showLeaderLines val="0"/>
          </c:dLbls>
          <c:cat>
            <c:strRef>
              <c:f>סיכום!$Q$1232:$T$1232</c:f>
              <c:strCache>
                <c:ptCount val="4"/>
                <c:pt idx="0">
                  <c:v>Clinical skills </c:v>
                </c:pt>
                <c:pt idx="1">
                  <c:v>Communication skills</c:v>
                </c:pt>
                <c:pt idx="2">
                  <c:v>Emergency care skills</c:v>
                </c:pt>
                <c:pt idx="3">
                  <c:v>Skills aquired beyond medicine school</c:v>
                </c:pt>
              </c:strCache>
            </c:strRef>
          </c:cat>
          <c:val>
            <c:numRef>
              <c:f>סיכום!$Q$1234:$T$1234</c:f>
              <c:numCache>
                <c:formatCode>0%</c:formatCode>
                <c:ptCount val="4"/>
                <c:pt idx="0">
                  <c:v>0.745</c:v>
                </c:pt>
                <c:pt idx="1">
                  <c:v>0.58699999999999997</c:v>
                </c:pt>
                <c:pt idx="2">
                  <c:v>0.86699999999999999</c:v>
                </c:pt>
                <c:pt idx="3">
                  <c:v>0.77500000000000002</c:v>
                </c:pt>
              </c:numCache>
            </c:numRef>
          </c:val>
        </c:ser>
        <c:ser>
          <c:idx val="2"/>
          <c:order val="2"/>
          <c:tx>
            <c:strRef>
              <c:f>סיכום!$P$1235</c:f>
              <c:strCache>
                <c:ptCount val="1"/>
                <c:pt idx="0">
                  <c:v>Post-internship (n=385)</c:v>
                </c:pt>
              </c:strCache>
            </c:strRef>
          </c:tx>
          <c:invertIfNegative val="0"/>
          <c:dLbls>
            <c:txPr>
              <a:bodyPr/>
              <a:lstStyle/>
              <a:p>
                <a:pPr>
                  <a:defRPr sz="900"/>
                </a:pPr>
                <a:endParaRPr lang="en-US"/>
              </a:p>
            </c:txPr>
            <c:showLegendKey val="0"/>
            <c:showVal val="1"/>
            <c:showCatName val="0"/>
            <c:showSerName val="0"/>
            <c:showPercent val="0"/>
            <c:showBubbleSize val="0"/>
            <c:showLeaderLines val="0"/>
          </c:dLbls>
          <c:cat>
            <c:strRef>
              <c:f>סיכום!$Q$1232:$T$1232</c:f>
              <c:strCache>
                <c:ptCount val="4"/>
                <c:pt idx="0">
                  <c:v>Clinical skills </c:v>
                </c:pt>
                <c:pt idx="1">
                  <c:v>Communication skills</c:v>
                </c:pt>
                <c:pt idx="2">
                  <c:v>Emergency care skills</c:v>
                </c:pt>
                <c:pt idx="3">
                  <c:v>Skills aquired beyond medicine school</c:v>
                </c:pt>
              </c:strCache>
            </c:strRef>
          </c:cat>
          <c:val>
            <c:numRef>
              <c:f>סיכום!$Q$1235:$T$1235</c:f>
              <c:numCache>
                <c:formatCode>0%</c:formatCode>
                <c:ptCount val="4"/>
                <c:pt idx="0">
                  <c:v>0.67600000000000005</c:v>
                </c:pt>
                <c:pt idx="1">
                  <c:v>0.44900000000000001</c:v>
                </c:pt>
                <c:pt idx="2">
                  <c:v>0.79500000000000004</c:v>
                </c:pt>
                <c:pt idx="3">
                  <c:v>0.68100000000000005</c:v>
                </c:pt>
              </c:numCache>
            </c:numRef>
          </c:val>
        </c:ser>
        <c:dLbls>
          <c:showLegendKey val="0"/>
          <c:showVal val="0"/>
          <c:showCatName val="0"/>
          <c:showSerName val="0"/>
          <c:showPercent val="0"/>
          <c:showBubbleSize val="0"/>
        </c:dLbls>
        <c:gapWidth val="100"/>
        <c:axId val="92126592"/>
        <c:axId val="92140288"/>
      </c:barChart>
      <c:catAx>
        <c:axId val="92126592"/>
        <c:scaling>
          <c:orientation val="minMax"/>
        </c:scaling>
        <c:delete val="0"/>
        <c:axPos val="b"/>
        <c:majorTickMark val="none"/>
        <c:minorTickMark val="none"/>
        <c:tickLblPos val="nextTo"/>
        <c:txPr>
          <a:bodyPr/>
          <a:lstStyle/>
          <a:p>
            <a:pPr>
              <a:defRPr sz="1400"/>
            </a:pPr>
            <a:endParaRPr lang="en-US"/>
          </a:p>
        </c:txPr>
        <c:crossAx val="92140288"/>
        <c:crosses val="autoZero"/>
        <c:auto val="1"/>
        <c:lblAlgn val="ctr"/>
        <c:lblOffset val="100"/>
        <c:noMultiLvlLbl val="0"/>
      </c:catAx>
      <c:valAx>
        <c:axId val="92140288"/>
        <c:scaling>
          <c:orientation val="minMax"/>
          <c:max val="1"/>
          <c:min val="0"/>
        </c:scaling>
        <c:delete val="0"/>
        <c:axPos val="l"/>
        <c:majorGridlines/>
        <c:title>
          <c:tx>
            <c:rich>
              <a:bodyPr/>
              <a:lstStyle/>
              <a:p>
                <a:pPr>
                  <a:defRPr sz="1050"/>
                </a:pPr>
                <a:r>
                  <a:rPr lang="en-US" sz="1600" b="1" i="0" baseline="0">
                    <a:effectLst/>
                  </a:rPr>
                  <a:t>Rate of high significance response</a:t>
                </a:r>
                <a:endParaRPr lang="en-US" sz="1000">
                  <a:effectLst/>
                </a:endParaRPr>
              </a:p>
            </c:rich>
          </c:tx>
          <c:layout/>
          <c:overlay val="0"/>
        </c:title>
        <c:numFmt formatCode="0%" sourceLinked="1"/>
        <c:majorTickMark val="out"/>
        <c:minorTickMark val="none"/>
        <c:tickLblPos val="nextTo"/>
        <c:txPr>
          <a:bodyPr/>
          <a:lstStyle/>
          <a:p>
            <a:pPr>
              <a:defRPr sz="1400"/>
            </a:pPr>
            <a:endParaRPr lang="en-US"/>
          </a:p>
        </c:txPr>
        <c:crossAx val="92126592"/>
        <c:crosses val="autoZero"/>
        <c:crossBetween val="between"/>
        <c:majorUnit val="0.2"/>
      </c:valAx>
    </c:plotArea>
    <c:legend>
      <c:legendPos val="b"/>
      <c:layout>
        <c:manualLayout>
          <c:xMode val="edge"/>
          <c:yMode val="edge"/>
          <c:x val="0.19916942159734788"/>
          <c:y val="0.95373592965634812"/>
          <c:w val="0.6221917893635619"/>
          <c:h val="4.6264070343651834E-2"/>
        </c:manualLayout>
      </c:layout>
      <c:overlay val="0"/>
      <c:txPr>
        <a:bodyPr/>
        <a:lstStyle/>
        <a:p>
          <a:pPr>
            <a:defRPr sz="1400"/>
          </a:pPr>
          <a:endParaRPr lang="en-US"/>
        </a:p>
      </c:txPr>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800" b="1" i="0" u="none" strike="noStrike" baseline="0">
                <a:effectLst/>
              </a:rPr>
              <a:t>Workshop's Contribution to Error Prevention and Patient's Safety</a:t>
            </a:r>
            <a:r>
              <a:rPr lang="en-US" sz="1400" b="1" i="0" u="none" strike="noStrike" baseline="0">
                <a:effectLst/>
              </a:rPr>
              <a:t/>
            </a:r>
            <a:br>
              <a:rPr lang="en-US" sz="1400" b="1" i="0" u="none" strike="noStrike" baseline="0">
                <a:effectLst/>
              </a:rPr>
            </a:br>
            <a:r>
              <a:rPr lang="en-US" sz="1200" b="1" i="0" u="none" strike="noStrike" baseline="0">
                <a:effectLst/>
              </a:rPr>
              <a:t>(Pre-internship n=137; Interns n=278; Residents n=385)</a:t>
            </a:r>
            <a:endParaRPr lang="he-IL" sz="1050"/>
          </a:p>
        </c:rich>
      </c:tx>
      <c:layout/>
      <c:overlay val="0"/>
    </c:title>
    <c:autoTitleDeleted val="0"/>
    <c:plotArea>
      <c:layout/>
      <c:barChart>
        <c:barDir val="col"/>
        <c:grouping val="clustered"/>
        <c:varyColors val="0"/>
        <c:ser>
          <c:idx val="0"/>
          <c:order val="0"/>
          <c:tx>
            <c:strRef>
              <c:f>סיכום!$AM$1233</c:f>
              <c:strCache>
                <c:ptCount val="1"/>
                <c:pt idx="0">
                  <c:v>Pre-internship (n=137)</c:v>
                </c:pt>
              </c:strCache>
            </c:strRef>
          </c:tx>
          <c:invertIfNegative val="0"/>
          <c:dLbls>
            <c:showLegendKey val="0"/>
            <c:showVal val="1"/>
            <c:showCatName val="0"/>
            <c:showSerName val="0"/>
            <c:showPercent val="0"/>
            <c:showBubbleSize val="0"/>
            <c:showLeaderLines val="0"/>
          </c:dLbls>
          <c:cat>
            <c:strRef>
              <c:f>סיכום!$AN$1232:$AP$1232</c:f>
              <c:strCache>
                <c:ptCount val="3"/>
                <c:pt idx="0">
                  <c:v>Patient's safety awareness</c:v>
                </c:pt>
                <c:pt idx="1">
                  <c:v>Contribution to error prevention</c:v>
                </c:pt>
                <c:pt idx="2">
                  <c:v>Acknowledge self clinical skills </c:v>
                </c:pt>
              </c:strCache>
            </c:strRef>
          </c:cat>
          <c:val>
            <c:numRef>
              <c:f>סיכום!$AN$1233:$AP$1233</c:f>
              <c:numCache>
                <c:formatCode>0%</c:formatCode>
                <c:ptCount val="3"/>
                <c:pt idx="0">
                  <c:v>0.58599999999999997</c:v>
                </c:pt>
                <c:pt idx="1">
                  <c:v>0.58899999999999997</c:v>
                </c:pt>
                <c:pt idx="2">
                  <c:v>0.67900000000000005</c:v>
                </c:pt>
              </c:numCache>
            </c:numRef>
          </c:val>
        </c:ser>
        <c:ser>
          <c:idx val="1"/>
          <c:order val="1"/>
          <c:tx>
            <c:strRef>
              <c:f>סיכום!$AM$1234</c:f>
              <c:strCache>
                <c:ptCount val="1"/>
                <c:pt idx="0">
                  <c:v>Intern (n=278)</c:v>
                </c:pt>
              </c:strCache>
            </c:strRef>
          </c:tx>
          <c:invertIfNegative val="0"/>
          <c:dLbls>
            <c:showLegendKey val="0"/>
            <c:showVal val="1"/>
            <c:showCatName val="0"/>
            <c:showSerName val="0"/>
            <c:showPercent val="0"/>
            <c:showBubbleSize val="0"/>
            <c:showLeaderLines val="0"/>
          </c:dLbls>
          <c:cat>
            <c:strRef>
              <c:f>סיכום!$AN$1232:$AP$1232</c:f>
              <c:strCache>
                <c:ptCount val="3"/>
                <c:pt idx="0">
                  <c:v>Patient's safety awareness</c:v>
                </c:pt>
                <c:pt idx="1">
                  <c:v>Contribution to error prevention</c:v>
                </c:pt>
                <c:pt idx="2">
                  <c:v>Acknowledge self clinical skills </c:v>
                </c:pt>
              </c:strCache>
            </c:strRef>
          </c:cat>
          <c:val>
            <c:numRef>
              <c:f>סיכום!$AN$1234:$AP$1234</c:f>
              <c:numCache>
                <c:formatCode>0%</c:formatCode>
                <c:ptCount val="3"/>
                <c:pt idx="0">
                  <c:v>0.69</c:v>
                </c:pt>
                <c:pt idx="1">
                  <c:v>0.67800000000000005</c:v>
                </c:pt>
                <c:pt idx="2">
                  <c:v>0.71599999999999997</c:v>
                </c:pt>
              </c:numCache>
            </c:numRef>
          </c:val>
        </c:ser>
        <c:ser>
          <c:idx val="2"/>
          <c:order val="2"/>
          <c:tx>
            <c:strRef>
              <c:f>סיכום!$AM$1235</c:f>
              <c:strCache>
                <c:ptCount val="1"/>
                <c:pt idx="0">
                  <c:v>Post-internship (n=385)</c:v>
                </c:pt>
              </c:strCache>
            </c:strRef>
          </c:tx>
          <c:invertIfNegative val="0"/>
          <c:dLbls>
            <c:showLegendKey val="0"/>
            <c:showVal val="1"/>
            <c:showCatName val="0"/>
            <c:showSerName val="0"/>
            <c:showPercent val="0"/>
            <c:showBubbleSize val="0"/>
            <c:showLeaderLines val="0"/>
          </c:dLbls>
          <c:cat>
            <c:strRef>
              <c:f>סיכום!$AN$1232:$AP$1232</c:f>
              <c:strCache>
                <c:ptCount val="3"/>
                <c:pt idx="0">
                  <c:v>Patient's safety awareness</c:v>
                </c:pt>
                <c:pt idx="1">
                  <c:v>Contribution to error prevention</c:v>
                </c:pt>
                <c:pt idx="2">
                  <c:v>Acknowledge self clinical skills </c:v>
                </c:pt>
              </c:strCache>
            </c:strRef>
          </c:cat>
          <c:val>
            <c:numRef>
              <c:f>סיכום!$AN$1235:$AP$1235</c:f>
              <c:numCache>
                <c:formatCode>0%</c:formatCode>
                <c:ptCount val="3"/>
                <c:pt idx="0">
                  <c:v>0.52200000000000002</c:v>
                </c:pt>
                <c:pt idx="1">
                  <c:v>0.49399999999999999</c:v>
                </c:pt>
                <c:pt idx="2">
                  <c:v>0.628</c:v>
                </c:pt>
              </c:numCache>
            </c:numRef>
          </c:val>
        </c:ser>
        <c:dLbls>
          <c:showLegendKey val="0"/>
          <c:showVal val="0"/>
          <c:showCatName val="0"/>
          <c:showSerName val="0"/>
          <c:showPercent val="0"/>
          <c:showBubbleSize val="0"/>
        </c:dLbls>
        <c:gapWidth val="100"/>
        <c:axId val="115138944"/>
        <c:axId val="115140480"/>
      </c:barChart>
      <c:catAx>
        <c:axId val="115138944"/>
        <c:scaling>
          <c:orientation val="minMax"/>
        </c:scaling>
        <c:delete val="0"/>
        <c:axPos val="b"/>
        <c:majorTickMark val="none"/>
        <c:minorTickMark val="none"/>
        <c:tickLblPos val="nextTo"/>
        <c:txPr>
          <a:bodyPr/>
          <a:lstStyle/>
          <a:p>
            <a:pPr>
              <a:defRPr sz="1400"/>
            </a:pPr>
            <a:endParaRPr lang="en-US"/>
          </a:p>
        </c:txPr>
        <c:crossAx val="115140480"/>
        <c:crosses val="autoZero"/>
        <c:auto val="1"/>
        <c:lblAlgn val="ctr"/>
        <c:lblOffset val="100"/>
        <c:noMultiLvlLbl val="0"/>
      </c:catAx>
      <c:valAx>
        <c:axId val="115140480"/>
        <c:scaling>
          <c:orientation val="minMax"/>
          <c:max val="1"/>
          <c:min val="0"/>
        </c:scaling>
        <c:delete val="0"/>
        <c:axPos val="l"/>
        <c:majorGridlines/>
        <c:title>
          <c:tx>
            <c:rich>
              <a:bodyPr/>
              <a:lstStyle/>
              <a:p>
                <a:pPr>
                  <a:defRPr sz="500"/>
                </a:pPr>
                <a:r>
                  <a:rPr lang="en-US" sz="1400" b="1" i="0" baseline="0">
                    <a:effectLst/>
                  </a:rPr>
                  <a:t>Rate of high significance response</a:t>
                </a:r>
                <a:endParaRPr lang="en-US" sz="900">
                  <a:effectLst/>
                </a:endParaRPr>
              </a:p>
            </c:rich>
          </c:tx>
          <c:layout>
            <c:manualLayout>
              <c:xMode val="edge"/>
              <c:yMode val="edge"/>
              <c:x val="1.6227213519136561E-2"/>
              <c:y val="0.33930779406946654"/>
            </c:manualLayout>
          </c:layout>
          <c:overlay val="0"/>
        </c:title>
        <c:numFmt formatCode="0%" sourceLinked="1"/>
        <c:majorTickMark val="out"/>
        <c:minorTickMark val="none"/>
        <c:tickLblPos val="nextTo"/>
        <c:txPr>
          <a:bodyPr/>
          <a:lstStyle/>
          <a:p>
            <a:pPr>
              <a:defRPr sz="1200"/>
            </a:pPr>
            <a:endParaRPr lang="en-US"/>
          </a:p>
        </c:txPr>
        <c:crossAx val="115138944"/>
        <c:crosses val="autoZero"/>
        <c:crossBetween val="between"/>
        <c:majorUnit val="0.2"/>
      </c:valAx>
    </c:plotArea>
    <c:legend>
      <c:legendPos val="b"/>
      <c:layout/>
      <c:overlay val="0"/>
      <c:spPr>
        <a:ln>
          <a:noFill/>
        </a:ln>
      </c:spPr>
      <c:txPr>
        <a:bodyPr/>
        <a:lstStyle/>
        <a:p>
          <a:pPr>
            <a:defRPr sz="1050"/>
          </a:pPr>
          <a:endParaRPr lang="en-US"/>
        </a:p>
      </c:txPr>
    </c:legend>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סיכום!$P$1393</c:f>
              <c:strCache>
                <c:ptCount val="1"/>
                <c:pt idx="0">
                  <c:v>ישראל+חו"ל סטאז' 3-4</c:v>
                </c:pt>
              </c:strCache>
            </c:strRef>
          </c:tx>
          <c:invertIfNegative val="0"/>
          <c:cat>
            <c:strRef>
              <c:f>סיכום!$Q$1392:$AJ$1392</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סיכום!$Q$1393:$AJ$1393</c:f>
              <c:numCache>
                <c:formatCode>0.00%</c:formatCode>
                <c:ptCount val="12"/>
                <c:pt idx="0">
                  <c:v>0.74822695035460995</c:v>
                </c:pt>
                <c:pt idx="1">
                  <c:v>0.58718861209964412</c:v>
                </c:pt>
                <c:pt idx="2">
                  <c:v>0.86572438162544163</c:v>
                </c:pt>
                <c:pt idx="3">
                  <c:v>0.77580071174377219</c:v>
                </c:pt>
                <c:pt idx="4">
                  <c:v>0.69064748201438841</c:v>
                </c:pt>
                <c:pt idx="5">
                  <c:v>0.67883211678832112</c:v>
                </c:pt>
                <c:pt idx="6">
                  <c:v>0.76595744680851063</c:v>
                </c:pt>
                <c:pt idx="7">
                  <c:v>0.71631205673758869</c:v>
                </c:pt>
                <c:pt idx="8">
                  <c:v>0.89436619718309862</c:v>
                </c:pt>
                <c:pt idx="10">
                  <c:v>0.63345195729537362</c:v>
                </c:pt>
                <c:pt idx="11">
                  <c:v>0.90106007067137805</c:v>
                </c:pt>
              </c:numCache>
            </c:numRef>
          </c:val>
        </c:ser>
        <c:ser>
          <c:idx val="1"/>
          <c:order val="1"/>
          <c:tx>
            <c:strRef>
              <c:f>סיכום!$P$1394</c:f>
              <c:strCache>
                <c:ptCount val="1"/>
                <c:pt idx="0">
                  <c:v>ישראל+חו"ל התמחות 3-4</c:v>
                </c:pt>
              </c:strCache>
            </c:strRef>
          </c:tx>
          <c:invertIfNegative val="0"/>
          <c:cat>
            <c:strRef>
              <c:f>סיכום!$Q$1392:$AJ$1392</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סיכום!$Q$1394:$AJ$1394</c:f>
              <c:numCache>
                <c:formatCode>0.00%</c:formatCode>
                <c:ptCount val="12"/>
                <c:pt idx="0">
                  <c:v>0.67616580310880825</c:v>
                </c:pt>
                <c:pt idx="1">
                  <c:v>0.44935064935064933</c:v>
                </c:pt>
                <c:pt idx="2">
                  <c:v>0.79581151832460728</c:v>
                </c:pt>
                <c:pt idx="3">
                  <c:v>0.68134715025906734</c:v>
                </c:pt>
                <c:pt idx="4">
                  <c:v>0.52207792207792203</c:v>
                </c:pt>
                <c:pt idx="5">
                  <c:v>0.49479166666666663</c:v>
                </c:pt>
                <c:pt idx="6">
                  <c:v>0.7220779220779221</c:v>
                </c:pt>
                <c:pt idx="7">
                  <c:v>0.62857142857142856</c:v>
                </c:pt>
                <c:pt idx="8">
                  <c:v>0.82857142857142851</c:v>
                </c:pt>
                <c:pt idx="10">
                  <c:v>0.51047120418848169</c:v>
                </c:pt>
                <c:pt idx="11">
                  <c:v>0.85233160621761661</c:v>
                </c:pt>
              </c:numCache>
            </c:numRef>
          </c:val>
        </c:ser>
        <c:dLbls>
          <c:showLegendKey val="0"/>
          <c:showVal val="0"/>
          <c:showCatName val="0"/>
          <c:showSerName val="0"/>
          <c:showPercent val="0"/>
          <c:showBubbleSize val="0"/>
        </c:dLbls>
        <c:gapWidth val="150"/>
        <c:axId val="122233984"/>
        <c:axId val="122235904"/>
      </c:barChart>
      <c:catAx>
        <c:axId val="122233984"/>
        <c:scaling>
          <c:orientation val="minMax"/>
        </c:scaling>
        <c:delete val="0"/>
        <c:axPos val="b"/>
        <c:majorTickMark val="out"/>
        <c:minorTickMark val="none"/>
        <c:tickLblPos val="nextTo"/>
        <c:txPr>
          <a:bodyPr/>
          <a:lstStyle/>
          <a:p>
            <a:pPr>
              <a:defRPr lang="en-US"/>
            </a:pPr>
            <a:endParaRPr lang="en-US"/>
          </a:p>
        </c:txPr>
        <c:crossAx val="122235904"/>
        <c:crosses val="autoZero"/>
        <c:auto val="1"/>
        <c:lblAlgn val="ctr"/>
        <c:lblOffset val="100"/>
        <c:noMultiLvlLbl val="0"/>
      </c:catAx>
      <c:valAx>
        <c:axId val="1222359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122233984"/>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סיכום!$O$1461</c:f>
              <c:strCache>
                <c:ptCount val="1"/>
                <c:pt idx="0">
                  <c:v>ישראל סטאז' 3-4</c:v>
                </c:pt>
              </c:strCache>
            </c:strRef>
          </c:tx>
          <c:invertIfNegative val="0"/>
          <c:cat>
            <c:strRef>
              <c:f>סיכום!$P$1460:$AI$1460</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סיכום!$P$1461:$AI$1461</c:f>
              <c:numCache>
                <c:formatCode>0.00%</c:formatCode>
                <c:ptCount val="12"/>
                <c:pt idx="0">
                  <c:v>0.70229007633587792</c:v>
                </c:pt>
                <c:pt idx="1">
                  <c:v>0.40769230769230769</c:v>
                </c:pt>
                <c:pt idx="2">
                  <c:v>0.88636363636363646</c:v>
                </c:pt>
                <c:pt idx="3">
                  <c:v>0.74809160305343503</c:v>
                </c:pt>
                <c:pt idx="4">
                  <c:v>0.57480314960629919</c:v>
                </c:pt>
                <c:pt idx="5">
                  <c:v>0.58064516129032262</c:v>
                </c:pt>
                <c:pt idx="6">
                  <c:v>0.72388059701492535</c:v>
                </c:pt>
                <c:pt idx="7">
                  <c:v>0.68702290076335881</c:v>
                </c:pt>
                <c:pt idx="8">
                  <c:v>0.85074626865671643</c:v>
                </c:pt>
                <c:pt idx="9">
                  <c:v>0.85074626865671643</c:v>
                </c:pt>
                <c:pt idx="10">
                  <c:v>0.6</c:v>
                </c:pt>
                <c:pt idx="11">
                  <c:v>0.87313432835820903</c:v>
                </c:pt>
              </c:numCache>
            </c:numRef>
          </c:val>
        </c:ser>
        <c:ser>
          <c:idx val="1"/>
          <c:order val="1"/>
          <c:tx>
            <c:strRef>
              <c:f>סיכום!$O$1462</c:f>
              <c:strCache>
                <c:ptCount val="1"/>
                <c:pt idx="0">
                  <c:v>ישראל התמחות 3-4</c:v>
                </c:pt>
              </c:strCache>
            </c:strRef>
          </c:tx>
          <c:invertIfNegative val="0"/>
          <c:cat>
            <c:strRef>
              <c:f>סיכום!$P$1460:$AI$1460</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סיכום!$P$1462:$AI$1462</c:f>
              <c:numCache>
                <c:formatCode>0.00%</c:formatCode>
                <c:ptCount val="12"/>
                <c:pt idx="0">
                  <c:v>0.6431535269709544</c:v>
                </c:pt>
                <c:pt idx="1">
                  <c:v>0.3666666666666667</c:v>
                </c:pt>
                <c:pt idx="2">
                  <c:v>0.80672268907563027</c:v>
                </c:pt>
                <c:pt idx="3">
                  <c:v>0.65145228215767637</c:v>
                </c:pt>
                <c:pt idx="4">
                  <c:v>0.47916666666666663</c:v>
                </c:pt>
                <c:pt idx="5">
                  <c:v>0.4375</c:v>
                </c:pt>
                <c:pt idx="6">
                  <c:v>0.67219917012448138</c:v>
                </c:pt>
                <c:pt idx="7">
                  <c:v>0.60995850622406633</c:v>
                </c:pt>
                <c:pt idx="8">
                  <c:v>0.79166666666666663</c:v>
                </c:pt>
                <c:pt idx="9">
                  <c:v>0.85</c:v>
                </c:pt>
                <c:pt idx="10">
                  <c:v>0.43333333333333335</c:v>
                </c:pt>
                <c:pt idx="11">
                  <c:v>0.8091286307053942</c:v>
                </c:pt>
              </c:numCache>
            </c:numRef>
          </c:val>
        </c:ser>
        <c:dLbls>
          <c:showLegendKey val="0"/>
          <c:showVal val="0"/>
          <c:showCatName val="0"/>
          <c:showSerName val="0"/>
          <c:showPercent val="0"/>
          <c:showBubbleSize val="0"/>
        </c:dLbls>
        <c:gapWidth val="150"/>
        <c:axId val="75630464"/>
        <c:axId val="75632000"/>
      </c:barChart>
      <c:catAx>
        <c:axId val="75630464"/>
        <c:scaling>
          <c:orientation val="minMax"/>
        </c:scaling>
        <c:delete val="0"/>
        <c:axPos val="b"/>
        <c:majorTickMark val="out"/>
        <c:minorTickMark val="none"/>
        <c:tickLblPos val="nextTo"/>
        <c:txPr>
          <a:bodyPr/>
          <a:lstStyle/>
          <a:p>
            <a:pPr>
              <a:defRPr lang="en-US"/>
            </a:pPr>
            <a:endParaRPr lang="en-US"/>
          </a:p>
        </c:txPr>
        <c:crossAx val="75632000"/>
        <c:crosses val="autoZero"/>
        <c:auto val="1"/>
        <c:lblAlgn val="ctr"/>
        <c:lblOffset val="100"/>
        <c:noMultiLvlLbl val="0"/>
      </c:catAx>
      <c:valAx>
        <c:axId val="7563200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75630464"/>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סיכום!$O$1483</c:f>
              <c:strCache>
                <c:ptCount val="1"/>
                <c:pt idx="0">
                  <c:v>חו"ל סטאז' 3-4</c:v>
                </c:pt>
              </c:strCache>
            </c:strRef>
          </c:tx>
          <c:invertIfNegative val="0"/>
          <c:cat>
            <c:strRef>
              <c:f>סיכום!$P$1482:$AI$1482</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סיכום!$P$1483:$AI$1483</c:f>
              <c:numCache>
                <c:formatCode>0.00%</c:formatCode>
                <c:ptCount val="12"/>
                <c:pt idx="0">
                  <c:v>0.78807947019867552</c:v>
                </c:pt>
                <c:pt idx="1">
                  <c:v>0.74172185430463577</c:v>
                </c:pt>
                <c:pt idx="2">
                  <c:v>0.84768211920529801</c:v>
                </c:pt>
                <c:pt idx="3">
                  <c:v>0.8</c:v>
                </c:pt>
                <c:pt idx="4">
                  <c:v>0.78807947019867552</c:v>
                </c:pt>
                <c:pt idx="5">
                  <c:v>0.76</c:v>
                </c:pt>
                <c:pt idx="6">
                  <c:v>0.80405405405405406</c:v>
                </c:pt>
                <c:pt idx="7">
                  <c:v>0.74172185430463577</c:v>
                </c:pt>
                <c:pt idx="8">
                  <c:v>0.93333333333333335</c:v>
                </c:pt>
                <c:pt idx="9">
                  <c:v>0.86754966887417218</c:v>
                </c:pt>
                <c:pt idx="10">
                  <c:v>0.66225165562913912</c:v>
                </c:pt>
                <c:pt idx="11">
                  <c:v>0.9261744966442953</c:v>
                </c:pt>
              </c:numCache>
            </c:numRef>
          </c:val>
        </c:ser>
        <c:ser>
          <c:idx val="1"/>
          <c:order val="1"/>
          <c:tx>
            <c:strRef>
              <c:f>סיכום!$O$1484</c:f>
              <c:strCache>
                <c:ptCount val="1"/>
                <c:pt idx="0">
                  <c:v>חו"ל התמחות 3-4</c:v>
                </c:pt>
              </c:strCache>
            </c:strRef>
          </c:tx>
          <c:invertIfNegative val="0"/>
          <c:cat>
            <c:strRef>
              <c:f>סיכום!$P$1482:$AI$1482</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סיכום!$P$1484:$AI$1484</c:f>
              <c:numCache>
                <c:formatCode>0.00%</c:formatCode>
                <c:ptCount val="12"/>
                <c:pt idx="0">
                  <c:v>0.73103448275862071</c:v>
                </c:pt>
                <c:pt idx="1">
                  <c:v>0.5862068965517242</c:v>
                </c:pt>
                <c:pt idx="2">
                  <c:v>0.77777777777777768</c:v>
                </c:pt>
                <c:pt idx="3">
                  <c:v>0.73103448275862071</c:v>
                </c:pt>
                <c:pt idx="4">
                  <c:v>0.59310344827586214</c:v>
                </c:pt>
                <c:pt idx="5">
                  <c:v>0.59027777777777768</c:v>
                </c:pt>
                <c:pt idx="6">
                  <c:v>0.80555555555555558</c:v>
                </c:pt>
                <c:pt idx="7">
                  <c:v>0.65972222222222232</c:v>
                </c:pt>
                <c:pt idx="8">
                  <c:v>0.8896551724137931</c:v>
                </c:pt>
                <c:pt idx="9">
                  <c:v>0.84027777777777779</c:v>
                </c:pt>
                <c:pt idx="10">
                  <c:v>0.64084507042253525</c:v>
                </c:pt>
                <c:pt idx="11">
                  <c:v>0.92413793103448283</c:v>
                </c:pt>
              </c:numCache>
            </c:numRef>
          </c:val>
        </c:ser>
        <c:dLbls>
          <c:showLegendKey val="0"/>
          <c:showVal val="0"/>
          <c:showCatName val="0"/>
          <c:showSerName val="0"/>
          <c:showPercent val="0"/>
          <c:showBubbleSize val="0"/>
        </c:dLbls>
        <c:gapWidth val="150"/>
        <c:axId val="75653120"/>
        <c:axId val="75654656"/>
      </c:barChart>
      <c:catAx>
        <c:axId val="75653120"/>
        <c:scaling>
          <c:orientation val="minMax"/>
        </c:scaling>
        <c:delete val="0"/>
        <c:axPos val="b"/>
        <c:majorTickMark val="out"/>
        <c:minorTickMark val="none"/>
        <c:tickLblPos val="nextTo"/>
        <c:txPr>
          <a:bodyPr/>
          <a:lstStyle/>
          <a:p>
            <a:pPr>
              <a:defRPr lang="en-US"/>
            </a:pPr>
            <a:endParaRPr lang="en-US"/>
          </a:p>
        </c:txPr>
        <c:crossAx val="75654656"/>
        <c:crosses val="autoZero"/>
        <c:auto val="1"/>
        <c:lblAlgn val="ctr"/>
        <c:lblOffset val="100"/>
        <c:noMultiLvlLbl val="0"/>
      </c:catAx>
      <c:valAx>
        <c:axId val="7565465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75653120"/>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סיכום!$O$1441</c:f>
              <c:strCache>
                <c:ptCount val="1"/>
                <c:pt idx="0">
                  <c:v>ישראל+חו"ל</c:v>
                </c:pt>
              </c:strCache>
            </c:strRef>
          </c:tx>
          <c:invertIfNegative val="0"/>
          <c:cat>
            <c:strRef>
              <c:f>סיכום!$P$1440:$AI$1440</c:f>
              <c:strCache>
                <c:ptCount val="12"/>
                <c:pt idx="0">
                  <c:v>מיומנויות הקליניות</c:v>
                </c:pt>
                <c:pt idx="1">
                  <c:v>מיומנויות התקשורת </c:v>
                </c:pt>
                <c:pt idx="2">
                  <c:v> מיומנויות הטיפול במצבי חרום?</c:v>
                </c:pt>
                <c:pt idx="3">
                  <c:v> מיומנויות מעבר לבית הספר לרפואה?</c:v>
                </c:pt>
                <c:pt idx="4">
                  <c:v>מודעותך על בטיחות הטיפול בחולה?</c:v>
                </c:pt>
                <c:pt idx="5">
                  <c:v>תרמה למניעת טעויות </c:v>
                </c:pt>
                <c:pt idx="6">
                  <c:v>התרחישים משקפים את המצבים בהמשך דרכך כרופא</c:v>
                </c:pt>
                <c:pt idx="7">
                  <c:v>להכיר את יכולותיך הקליניות האמתיות </c:v>
                </c:pt>
                <c:pt idx="8">
                  <c:v>מרכיב חיוני בהכשרה המקצועית</c:v>
                </c:pt>
                <c:pt idx="9">
                  <c:v>תחושות לחץ בקרב סטאז'רים מתחילים</c:v>
                </c:pt>
                <c:pt idx="10">
                  <c:v> הורדת תחושות הלחץ בכניסה לסטאז'</c:v>
                </c:pt>
                <c:pt idx="11">
                  <c:v>כל סטאז'ר יעבור סדנה זו, כסדנת חובה</c:v>
                </c:pt>
              </c:strCache>
            </c:strRef>
          </c:cat>
          <c:val>
            <c:numRef>
              <c:f>סיכום!$P$1441:$AI$1441</c:f>
              <c:numCache>
                <c:formatCode>0.00%</c:formatCode>
                <c:ptCount val="12"/>
                <c:pt idx="0">
                  <c:v>0.7055900621118012</c:v>
                </c:pt>
                <c:pt idx="1">
                  <c:v>0.50872817955112215</c:v>
                </c:pt>
                <c:pt idx="2">
                  <c:v>0.82603254067584486</c:v>
                </c:pt>
                <c:pt idx="3">
                  <c:v>0.72319201995012472</c:v>
                </c:pt>
                <c:pt idx="4">
                  <c:v>0.59176029962546817</c:v>
                </c:pt>
                <c:pt idx="5">
                  <c:v>0.57465495608532002</c:v>
                </c:pt>
                <c:pt idx="6">
                  <c:v>0.74905422446406056</c:v>
                </c:pt>
                <c:pt idx="7">
                  <c:v>0.66791510611735339</c:v>
                </c:pt>
                <c:pt idx="8">
                  <c:v>0.85249999999999992</c:v>
                </c:pt>
                <c:pt idx="9">
                  <c:v>0.85231539424280356</c:v>
                </c:pt>
                <c:pt idx="10">
                  <c:v>0.54522613065326631</c:v>
                </c:pt>
                <c:pt idx="11">
                  <c:v>0.87124999999999997</c:v>
                </c:pt>
              </c:numCache>
            </c:numRef>
          </c:val>
        </c:ser>
        <c:dLbls>
          <c:showLegendKey val="0"/>
          <c:showVal val="0"/>
          <c:showCatName val="0"/>
          <c:showSerName val="0"/>
          <c:showPercent val="0"/>
          <c:showBubbleSize val="0"/>
        </c:dLbls>
        <c:gapWidth val="150"/>
        <c:axId val="75687040"/>
        <c:axId val="75688576"/>
      </c:barChart>
      <c:catAx>
        <c:axId val="75687040"/>
        <c:scaling>
          <c:orientation val="minMax"/>
        </c:scaling>
        <c:delete val="0"/>
        <c:axPos val="b"/>
        <c:majorTickMark val="out"/>
        <c:minorTickMark val="none"/>
        <c:tickLblPos val="nextTo"/>
        <c:txPr>
          <a:bodyPr/>
          <a:lstStyle/>
          <a:p>
            <a:pPr>
              <a:defRPr lang="en-US"/>
            </a:pPr>
            <a:endParaRPr lang="en-US"/>
          </a:p>
        </c:txPr>
        <c:crossAx val="75688576"/>
        <c:crosses val="autoZero"/>
        <c:auto val="1"/>
        <c:lblAlgn val="ctr"/>
        <c:lblOffset val="100"/>
        <c:noMultiLvlLbl val="0"/>
      </c:catAx>
      <c:valAx>
        <c:axId val="7568857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75687040"/>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tabSelected="1" zoomScale="78"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0.22398</cdr:x>
      <cdr:y>0.21925</cdr:y>
    </cdr:from>
    <cdr:to>
      <cdr:x>0.34512</cdr:x>
      <cdr:y>0.24447</cdr:y>
    </cdr:to>
    <cdr:sp macro="" textlink="">
      <cdr:nvSpPr>
        <cdr:cNvPr id="3" name="Right Bracket 2"/>
        <cdr:cNvSpPr/>
      </cdr:nvSpPr>
      <cdr:spPr>
        <a:xfrm xmlns:a="http://schemas.openxmlformats.org/drawingml/2006/main" rot="16200000" flipV="1">
          <a:off x="2387356" y="934181"/>
          <a:ext cx="158747" cy="105019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0.39442</cdr:x>
      <cdr:y>0.22119</cdr:y>
    </cdr:from>
    <cdr:to>
      <cdr:x>0.51557</cdr:x>
      <cdr:y>0.24641</cdr:y>
    </cdr:to>
    <cdr:sp macro="" textlink="">
      <cdr:nvSpPr>
        <cdr:cNvPr id="4" name="Right Bracket 3"/>
        <cdr:cNvSpPr/>
      </cdr:nvSpPr>
      <cdr:spPr>
        <a:xfrm xmlns:a="http://schemas.openxmlformats.org/drawingml/2006/main" rot="16200000" flipV="1">
          <a:off x="3864952" y="946392"/>
          <a:ext cx="158747" cy="105019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0.22116</cdr:x>
      <cdr:y>0.18433</cdr:y>
    </cdr:from>
    <cdr:to>
      <cdr:x>0.51134</cdr:x>
      <cdr:y>0.20373</cdr:y>
    </cdr:to>
    <cdr:sp macro="" textlink="">
      <cdr:nvSpPr>
        <cdr:cNvPr id="5" name="Right Bracket 4"/>
        <cdr:cNvSpPr/>
      </cdr:nvSpPr>
      <cdr:spPr>
        <a:xfrm xmlns:a="http://schemas.openxmlformats.org/drawingml/2006/main" rot="16200000" flipV="1">
          <a:off x="3113956" y="-36606"/>
          <a:ext cx="122098" cy="2515558"/>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0.25356</cdr:x>
      <cdr:y>0.18433</cdr:y>
    </cdr:from>
    <cdr:to>
      <cdr:x>0.32258</cdr:x>
      <cdr:y>0.25029</cdr:y>
    </cdr:to>
    <cdr:sp macro="" textlink="">
      <cdr:nvSpPr>
        <cdr:cNvPr id="6" name="TextBox 5"/>
        <cdr:cNvSpPr txBox="1"/>
      </cdr:nvSpPr>
      <cdr:spPr>
        <a:xfrm xmlns:a="http://schemas.openxmlformats.org/drawingml/2006/main">
          <a:off x="2198076" y="1160097"/>
          <a:ext cx="598365" cy="415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p=0.1</a:t>
          </a:r>
        </a:p>
      </cdr:txBody>
    </cdr:sp>
  </cdr:relSizeAnchor>
  <cdr:relSizeAnchor xmlns:cdr="http://schemas.openxmlformats.org/drawingml/2006/chartDrawing">
    <cdr:from>
      <cdr:x>0.33667</cdr:x>
      <cdr:y>0.1494</cdr:y>
    </cdr:from>
    <cdr:to>
      <cdr:x>0.40569</cdr:x>
      <cdr:y>0.19597</cdr:y>
    </cdr:to>
    <cdr:sp macro="" textlink="">
      <cdr:nvSpPr>
        <cdr:cNvPr id="7" name="TextBox 6"/>
        <cdr:cNvSpPr txBox="1"/>
      </cdr:nvSpPr>
      <cdr:spPr>
        <a:xfrm xmlns:a="http://schemas.openxmlformats.org/drawingml/2006/main">
          <a:off x="2918577" y="940284"/>
          <a:ext cx="598332" cy="2930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p=0.9</a:t>
          </a:r>
        </a:p>
      </cdr:txBody>
    </cdr:sp>
  </cdr:relSizeAnchor>
  <cdr:relSizeAnchor xmlns:cdr="http://schemas.openxmlformats.org/drawingml/2006/chartDrawing">
    <cdr:from>
      <cdr:x>0.42823</cdr:x>
      <cdr:y>0.18627</cdr:y>
    </cdr:from>
    <cdr:to>
      <cdr:x>0.49725</cdr:x>
      <cdr:y>0.25224</cdr:y>
    </cdr:to>
    <cdr:sp macro="" textlink="">
      <cdr:nvSpPr>
        <cdr:cNvPr id="8" name="TextBox 7"/>
        <cdr:cNvSpPr txBox="1"/>
      </cdr:nvSpPr>
      <cdr:spPr>
        <a:xfrm xmlns:a="http://schemas.openxmlformats.org/drawingml/2006/main">
          <a:off x="3712306" y="1172307"/>
          <a:ext cx="598365" cy="415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p=0.02</a:t>
          </a:r>
        </a:p>
      </cdr:txBody>
    </cdr:sp>
  </cdr:relSizeAnchor>
  <cdr:relSizeAnchor xmlns:cdr="http://schemas.openxmlformats.org/drawingml/2006/chartDrawing">
    <cdr:from>
      <cdr:x>0.62003</cdr:x>
      <cdr:y>0.18658</cdr:y>
    </cdr:from>
    <cdr:to>
      <cdr:x>0.91021</cdr:x>
      <cdr:y>0.20598</cdr:y>
    </cdr:to>
    <cdr:sp macro="" textlink="">
      <cdr:nvSpPr>
        <cdr:cNvPr id="9" name="Right Bracket 8"/>
        <cdr:cNvSpPr/>
      </cdr:nvSpPr>
      <cdr:spPr>
        <a:xfrm xmlns:a="http://schemas.openxmlformats.org/drawingml/2006/main" rot="16200000" flipV="1">
          <a:off x="6571743" y="-22445"/>
          <a:ext cx="122098" cy="2515557"/>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0.73272</cdr:x>
      <cdr:y>0.14389</cdr:y>
    </cdr:from>
    <cdr:to>
      <cdr:x>0.80175</cdr:x>
      <cdr:y>0.20986</cdr:y>
    </cdr:to>
    <cdr:sp macro="" textlink="">
      <cdr:nvSpPr>
        <cdr:cNvPr id="10" name="TextBox 2"/>
        <cdr:cNvSpPr txBox="1"/>
      </cdr:nvSpPr>
      <cdr:spPr>
        <a:xfrm xmlns:a="http://schemas.openxmlformats.org/drawingml/2006/main">
          <a:off x="6351917" y="905605"/>
          <a:ext cx="598418" cy="4151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p=0.8</a:t>
          </a:r>
        </a:p>
      </cdr:txBody>
    </cdr:sp>
  </cdr:relSizeAnchor>
  <cdr:relSizeAnchor xmlns:cdr="http://schemas.openxmlformats.org/drawingml/2006/chartDrawing">
    <cdr:from>
      <cdr:x>0.61699</cdr:x>
      <cdr:y>0.21731</cdr:y>
    </cdr:from>
    <cdr:to>
      <cdr:x>0.73813</cdr:x>
      <cdr:y>0.24253</cdr:y>
    </cdr:to>
    <cdr:sp macro="" textlink="">
      <cdr:nvSpPr>
        <cdr:cNvPr id="11" name="Right Bracket 10"/>
        <cdr:cNvSpPr/>
      </cdr:nvSpPr>
      <cdr:spPr>
        <a:xfrm xmlns:a="http://schemas.openxmlformats.org/drawingml/2006/main" rot="16200000" flipV="1">
          <a:off x="5794375" y="921968"/>
          <a:ext cx="158747" cy="105019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0.6508</cdr:x>
      <cdr:y>0.18433</cdr:y>
    </cdr:from>
    <cdr:to>
      <cdr:x>0.71982</cdr:x>
      <cdr:y>0.25029</cdr:y>
    </cdr:to>
    <cdr:sp macro="" textlink="">
      <cdr:nvSpPr>
        <cdr:cNvPr id="12" name="TextBox 11"/>
        <cdr:cNvSpPr txBox="1"/>
      </cdr:nvSpPr>
      <cdr:spPr>
        <a:xfrm xmlns:a="http://schemas.openxmlformats.org/drawingml/2006/main">
          <a:off x="5634084" y="1158791"/>
          <a:ext cx="597518" cy="4146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p=0.3</a:t>
          </a:r>
        </a:p>
      </cdr:txBody>
    </cdr:sp>
  </cdr:relSizeAnchor>
  <cdr:relSizeAnchor xmlns:cdr="http://schemas.openxmlformats.org/drawingml/2006/chartDrawing">
    <cdr:from>
      <cdr:x>0.79589</cdr:x>
      <cdr:y>0.22119</cdr:y>
    </cdr:from>
    <cdr:to>
      <cdr:x>0.91703</cdr:x>
      <cdr:y>0.24641</cdr:y>
    </cdr:to>
    <cdr:sp macro="" textlink="">
      <cdr:nvSpPr>
        <cdr:cNvPr id="13" name="Right Bracket 12"/>
        <cdr:cNvSpPr/>
      </cdr:nvSpPr>
      <cdr:spPr>
        <a:xfrm xmlns:a="http://schemas.openxmlformats.org/drawingml/2006/main" rot="16200000" flipV="1">
          <a:off x="7345241" y="946392"/>
          <a:ext cx="158747" cy="105019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0.8297</cdr:x>
      <cdr:y>0.18433</cdr:y>
    </cdr:from>
    <cdr:to>
      <cdr:x>0.89872</cdr:x>
      <cdr:y>0.2503</cdr:y>
    </cdr:to>
    <cdr:sp macro="" textlink="">
      <cdr:nvSpPr>
        <cdr:cNvPr id="14" name="TextBox 13"/>
        <cdr:cNvSpPr txBox="1"/>
      </cdr:nvSpPr>
      <cdr:spPr>
        <a:xfrm xmlns:a="http://schemas.openxmlformats.org/drawingml/2006/main">
          <a:off x="7182851" y="1158791"/>
          <a:ext cx="597518" cy="4147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p=0.07</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0.14791</cdr:x>
      <cdr:y>0.28336</cdr:y>
    </cdr:from>
    <cdr:to>
      <cdr:x>0.22397</cdr:x>
      <cdr:y>0.29695</cdr:y>
    </cdr:to>
    <cdr:sp macro="" textlink="">
      <cdr:nvSpPr>
        <cdr:cNvPr id="3" name="Right Bracket 2"/>
        <cdr:cNvSpPr/>
      </cdr:nvSpPr>
      <cdr:spPr>
        <a:xfrm xmlns:a="http://schemas.openxmlformats.org/drawingml/2006/main" rot="16200000">
          <a:off x="1569437" y="1495060"/>
          <a:ext cx="85467" cy="65945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0.2282</cdr:x>
      <cdr:y>0.28329</cdr:y>
    </cdr:from>
    <cdr:to>
      <cdr:x>0.30427</cdr:x>
      <cdr:y>0.29687</cdr:y>
    </cdr:to>
    <cdr:sp macro="" textlink="">
      <cdr:nvSpPr>
        <cdr:cNvPr id="5" name="Right Bracket 4"/>
        <cdr:cNvSpPr/>
      </cdr:nvSpPr>
      <cdr:spPr>
        <a:xfrm xmlns:a="http://schemas.openxmlformats.org/drawingml/2006/main" rot="16200000">
          <a:off x="2265606" y="1494540"/>
          <a:ext cx="85403" cy="65954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0.66063</cdr:x>
      <cdr:y>0.24825</cdr:y>
    </cdr:from>
    <cdr:to>
      <cdr:x>0.73669</cdr:x>
      <cdr:y>0.26184</cdr:y>
    </cdr:to>
    <cdr:sp macro="" textlink="">
      <cdr:nvSpPr>
        <cdr:cNvPr id="6" name="Right Bracket 5"/>
        <cdr:cNvSpPr/>
      </cdr:nvSpPr>
      <cdr:spPr>
        <a:xfrm xmlns:a="http://schemas.openxmlformats.org/drawingml/2006/main" rot="16200000">
          <a:off x="6014784" y="1274237"/>
          <a:ext cx="85466" cy="65945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0.35921</cdr:x>
      <cdr:y>0.43277</cdr:y>
    </cdr:from>
    <cdr:to>
      <cdr:x>0.43528</cdr:x>
      <cdr:y>0.44636</cdr:y>
    </cdr:to>
    <cdr:sp macro="" textlink="">
      <cdr:nvSpPr>
        <cdr:cNvPr id="11" name="Right Bracket 10"/>
        <cdr:cNvSpPr/>
      </cdr:nvSpPr>
      <cdr:spPr>
        <a:xfrm xmlns:a="http://schemas.openxmlformats.org/drawingml/2006/main" rot="16200000">
          <a:off x="3401464" y="2434607"/>
          <a:ext cx="85467" cy="65954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0.14791</cdr:x>
      <cdr:y>0.24262</cdr:y>
    </cdr:from>
    <cdr:to>
      <cdr:x>0.30423</cdr:x>
      <cdr:y>0.26408</cdr:y>
    </cdr:to>
    <cdr:sp macro="" textlink="">
      <cdr:nvSpPr>
        <cdr:cNvPr id="12" name="Right Bracket 11"/>
        <cdr:cNvSpPr/>
      </cdr:nvSpPr>
      <cdr:spPr>
        <a:xfrm xmlns:a="http://schemas.openxmlformats.org/drawingml/2006/main" rot="16200000">
          <a:off x="1892591" y="915666"/>
          <a:ext cx="134926" cy="1355277"/>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0.3578</cdr:x>
      <cdr:y>0.40174</cdr:y>
    </cdr:from>
    <cdr:to>
      <cdr:x>0.51972</cdr:x>
      <cdr:y>0.41748</cdr:y>
    </cdr:to>
    <cdr:sp macro="" textlink="">
      <cdr:nvSpPr>
        <cdr:cNvPr id="13" name="Right Bracket 12"/>
        <cdr:cNvSpPr/>
      </cdr:nvSpPr>
      <cdr:spPr>
        <a:xfrm xmlns:a="http://schemas.openxmlformats.org/drawingml/2006/main" rot="16200000">
          <a:off x="3754661" y="1874046"/>
          <a:ext cx="98988" cy="1403877"/>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0.14932</cdr:x>
      <cdr:y>0.24458</cdr:y>
    </cdr:from>
    <cdr:to>
      <cdr:x>0.21694</cdr:x>
      <cdr:y>0.30278</cdr:y>
    </cdr:to>
    <cdr:sp macro="" textlink="">
      <cdr:nvSpPr>
        <cdr:cNvPr id="20" name="TextBox 19"/>
        <cdr:cNvSpPr txBox="1"/>
      </cdr:nvSpPr>
      <cdr:spPr>
        <a:xfrm xmlns:a="http://schemas.openxmlformats.org/drawingml/2006/main">
          <a:off x="1294601" y="1538121"/>
          <a:ext cx="586279" cy="3660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p=0.3</a:t>
          </a:r>
        </a:p>
      </cdr:txBody>
    </cdr:sp>
  </cdr:relSizeAnchor>
  <cdr:relSizeAnchor xmlns:cdr="http://schemas.openxmlformats.org/drawingml/2006/chartDrawing">
    <cdr:from>
      <cdr:x>0.1958</cdr:x>
      <cdr:y>0.20382</cdr:y>
    </cdr:from>
    <cdr:to>
      <cdr:x>0.26342</cdr:x>
      <cdr:y>0.26203</cdr:y>
    </cdr:to>
    <cdr:sp macro="" textlink="">
      <cdr:nvSpPr>
        <cdr:cNvPr id="21" name="TextBox 20"/>
        <cdr:cNvSpPr txBox="1"/>
      </cdr:nvSpPr>
      <cdr:spPr>
        <a:xfrm xmlns:a="http://schemas.openxmlformats.org/drawingml/2006/main">
          <a:off x="1697591" y="1281823"/>
          <a:ext cx="586278" cy="3660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p=0.7*</a:t>
          </a:r>
        </a:p>
      </cdr:txBody>
    </cdr:sp>
  </cdr:relSizeAnchor>
  <cdr:relSizeAnchor xmlns:cdr="http://schemas.openxmlformats.org/drawingml/2006/chartDrawing">
    <cdr:from>
      <cdr:x>0.22257</cdr:x>
      <cdr:y>0.24254</cdr:y>
    </cdr:from>
    <cdr:to>
      <cdr:x>0.29018</cdr:x>
      <cdr:y>0.30075</cdr:y>
    </cdr:to>
    <cdr:sp macro="" textlink="">
      <cdr:nvSpPr>
        <cdr:cNvPr id="22" name="TextBox 21"/>
        <cdr:cNvSpPr txBox="1"/>
      </cdr:nvSpPr>
      <cdr:spPr>
        <a:xfrm xmlns:a="http://schemas.openxmlformats.org/drawingml/2006/main">
          <a:off x="1929731" y="1525345"/>
          <a:ext cx="586191"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p=0.05</a:t>
          </a:r>
        </a:p>
        <a:p xmlns:a="http://schemas.openxmlformats.org/drawingml/2006/main">
          <a:endParaRPr lang="en-US" sz="1100"/>
        </a:p>
      </cdr:txBody>
    </cdr:sp>
  </cdr:relSizeAnchor>
  <cdr:relSizeAnchor xmlns:cdr="http://schemas.openxmlformats.org/drawingml/2006/chartDrawing">
    <cdr:from>
      <cdr:x>0.3634</cdr:x>
      <cdr:y>0.40188</cdr:y>
    </cdr:from>
    <cdr:to>
      <cdr:x>0.43102</cdr:x>
      <cdr:y>0.46009</cdr:y>
    </cdr:to>
    <cdr:sp macro="" textlink="">
      <cdr:nvSpPr>
        <cdr:cNvPr id="23" name="TextBox 22"/>
        <cdr:cNvSpPr txBox="1"/>
      </cdr:nvSpPr>
      <cdr:spPr>
        <a:xfrm xmlns:a="http://schemas.openxmlformats.org/drawingml/2006/main">
          <a:off x="3150741" y="2527371"/>
          <a:ext cx="586278" cy="3660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p=019</a:t>
          </a:r>
        </a:p>
      </cdr:txBody>
    </cdr:sp>
  </cdr:relSizeAnchor>
  <cdr:relSizeAnchor xmlns:cdr="http://schemas.openxmlformats.org/drawingml/2006/chartDrawing">
    <cdr:from>
      <cdr:x>0.44791</cdr:x>
      <cdr:y>0.39994</cdr:y>
    </cdr:from>
    <cdr:to>
      <cdr:x>0.51553</cdr:x>
      <cdr:y>0.45815</cdr:y>
    </cdr:to>
    <cdr:sp macro="" textlink="">
      <cdr:nvSpPr>
        <cdr:cNvPr id="24" name="TextBox 23"/>
        <cdr:cNvSpPr txBox="1"/>
      </cdr:nvSpPr>
      <cdr:spPr>
        <a:xfrm xmlns:a="http://schemas.openxmlformats.org/drawingml/2006/main">
          <a:off x="3883499" y="2515171"/>
          <a:ext cx="586278"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p&lt;0..001</a:t>
          </a:r>
        </a:p>
      </cdr:txBody>
    </cdr:sp>
  </cdr:relSizeAnchor>
  <cdr:relSizeAnchor xmlns:cdr="http://schemas.openxmlformats.org/drawingml/2006/chartDrawing">
    <cdr:from>
      <cdr:x>0.40425</cdr:x>
      <cdr:y>0.36499</cdr:y>
    </cdr:from>
    <cdr:to>
      <cdr:x>0.47187</cdr:x>
      <cdr:y>0.4232</cdr:y>
    </cdr:to>
    <cdr:sp macro="" textlink="">
      <cdr:nvSpPr>
        <cdr:cNvPr id="25" name="TextBox 24"/>
        <cdr:cNvSpPr txBox="1"/>
      </cdr:nvSpPr>
      <cdr:spPr>
        <a:xfrm xmlns:a="http://schemas.openxmlformats.org/drawingml/2006/main">
          <a:off x="3504886" y="2295413"/>
          <a:ext cx="586279" cy="3660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p=0.22*</a:t>
          </a:r>
        </a:p>
      </cdr:txBody>
    </cdr:sp>
  </cdr:relSizeAnchor>
  <cdr:relSizeAnchor xmlns:cdr="http://schemas.openxmlformats.org/drawingml/2006/chartDrawing">
    <cdr:from>
      <cdr:x>0.58034</cdr:x>
      <cdr:y>0.25024</cdr:y>
    </cdr:from>
    <cdr:to>
      <cdr:x>0.65641</cdr:x>
      <cdr:y>0.26383</cdr:y>
    </cdr:to>
    <cdr:sp macro="" textlink="">
      <cdr:nvSpPr>
        <cdr:cNvPr id="26" name="Right Bracket 25"/>
        <cdr:cNvSpPr/>
      </cdr:nvSpPr>
      <cdr:spPr>
        <a:xfrm xmlns:a="http://schemas.openxmlformats.org/drawingml/2006/main" rot="16200000">
          <a:off x="5318710" y="1286720"/>
          <a:ext cx="85467" cy="659542"/>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0.58876</cdr:x>
      <cdr:y>0.21353</cdr:y>
    </cdr:from>
    <cdr:to>
      <cdr:x>0.65638</cdr:x>
      <cdr:y>0.27174</cdr:y>
    </cdr:to>
    <cdr:sp macro="" textlink="">
      <cdr:nvSpPr>
        <cdr:cNvPr id="27" name="TextBox 26"/>
        <cdr:cNvSpPr txBox="1"/>
      </cdr:nvSpPr>
      <cdr:spPr>
        <a:xfrm xmlns:a="http://schemas.openxmlformats.org/drawingml/2006/main">
          <a:off x="5104648" y="1342868"/>
          <a:ext cx="586279"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p=0.4</a:t>
          </a:r>
        </a:p>
      </cdr:txBody>
    </cdr:sp>
  </cdr:relSizeAnchor>
  <cdr:relSizeAnchor xmlns:cdr="http://schemas.openxmlformats.org/drawingml/2006/chartDrawing">
    <cdr:from>
      <cdr:x>0.6634</cdr:x>
      <cdr:y>0.21741</cdr:y>
    </cdr:from>
    <cdr:to>
      <cdr:x>0.73102</cdr:x>
      <cdr:y>0.27562</cdr:y>
    </cdr:to>
    <cdr:sp macro="" textlink="">
      <cdr:nvSpPr>
        <cdr:cNvPr id="28" name="TextBox 27"/>
        <cdr:cNvSpPr txBox="1"/>
      </cdr:nvSpPr>
      <cdr:spPr>
        <a:xfrm xmlns:a="http://schemas.openxmlformats.org/drawingml/2006/main">
          <a:off x="5751819" y="1367291"/>
          <a:ext cx="586279"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p=0.47</a:t>
          </a:r>
        </a:p>
      </cdr:txBody>
    </cdr:sp>
  </cdr:relSizeAnchor>
  <cdr:relSizeAnchor xmlns:cdr="http://schemas.openxmlformats.org/drawingml/2006/chartDrawing">
    <cdr:from>
      <cdr:x>0.44231</cdr:x>
      <cdr:y>0.43277</cdr:y>
    </cdr:from>
    <cdr:to>
      <cdr:x>0.51838</cdr:x>
      <cdr:y>0.44636</cdr:y>
    </cdr:to>
    <cdr:sp macro="" textlink="">
      <cdr:nvSpPr>
        <cdr:cNvPr id="29" name="Right Bracket 28"/>
        <cdr:cNvSpPr/>
      </cdr:nvSpPr>
      <cdr:spPr>
        <a:xfrm xmlns:a="http://schemas.openxmlformats.org/drawingml/2006/main" rot="16200000">
          <a:off x="4121970" y="2434619"/>
          <a:ext cx="85467" cy="65954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0.58313</cdr:x>
      <cdr:y>0.21738</cdr:y>
    </cdr:from>
    <cdr:to>
      <cdr:x>0.73944</cdr:x>
      <cdr:y>0.23883</cdr:y>
    </cdr:to>
    <cdr:sp macro="" textlink="">
      <cdr:nvSpPr>
        <cdr:cNvPr id="30" name="Right Bracket 29"/>
        <cdr:cNvSpPr/>
      </cdr:nvSpPr>
      <cdr:spPr>
        <a:xfrm xmlns:a="http://schemas.openxmlformats.org/drawingml/2006/main" rot="16200000">
          <a:off x="5665979" y="756943"/>
          <a:ext cx="134898" cy="1355238"/>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0.61974</cdr:x>
      <cdr:y>0.16305</cdr:y>
    </cdr:from>
    <cdr:to>
      <cdr:x>0.68736</cdr:x>
      <cdr:y>0.22126</cdr:y>
    </cdr:to>
    <cdr:sp macro="" textlink="">
      <cdr:nvSpPr>
        <cdr:cNvPr id="31" name="TextBox 30"/>
        <cdr:cNvSpPr txBox="1"/>
      </cdr:nvSpPr>
      <cdr:spPr>
        <a:xfrm xmlns:a="http://schemas.openxmlformats.org/drawingml/2006/main">
          <a:off x="5373259" y="1025391"/>
          <a:ext cx="586278"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p=0..02*</a:t>
          </a:r>
        </a:p>
      </cdr:txBody>
    </cdr:sp>
  </cdr:relSizeAnchor>
  <cdr:relSizeAnchor xmlns:cdr="http://schemas.openxmlformats.org/drawingml/2006/chartDrawing">
    <cdr:from>
      <cdr:x>0.80006</cdr:x>
      <cdr:y>0.30655</cdr:y>
    </cdr:from>
    <cdr:to>
      <cdr:x>0.87613</cdr:x>
      <cdr:y>0.32014</cdr:y>
    </cdr:to>
    <cdr:sp macro="" textlink="">
      <cdr:nvSpPr>
        <cdr:cNvPr id="32" name="Right Bracket 31"/>
        <cdr:cNvSpPr/>
      </cdr:nvSpPr>
      <cdr:spPr>
        <a:xfrm xmlns:a="http://schemas.openxmlformats.org/drawingml/2006/main" rot="16200000">
          <a:off x="7223697" y="1640839"/>
          <a:ext cx="85467" cy="65954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0.80566</cdr:x>
      <cdr:y>0.26789</cdr:y>
    </cdr:from>
    <cdr:to>
      <cdr:x>0.87328</cdr:x>
      <cdr:y>0.3261</cdr:y>
    </cdr:to>
    <cdr:sp macro="" textlink="">
      <cdr:nvSpPr>
        <cdr:cNvPr id="33" name="TextBox 32"/>
        <cdr:cNvSpPr txBox="1"/>
      </cdr:nvSpPr>
      <cdr:spPr>
        <a:xfrm xmlns:a="http://schemas.openxmlformats.org/drawingml/2006/main">
          <a:off x="6985213" y="1684775"/>
          <a:ext cx="586278"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p=0.4</a:t>
          </a:r>
        </a:p>
      </cdr:txBody>
    </cdr:sp>
  </cdr:relSizeAnchor>
  <cdr:relSizeAnchor xmlns:cdr="http://schemas.openxmlformats.org/drawingml/2006/chartDrawing">
    <cdr:from>
      <cdr:x>0.87893</cdr:x>
      <cdr:y>0.30655</cdr:y>
    </cdr:from>
    <cdr:to>
      <cdr:x>0.955</cdr:x>
      <cdr:y>0.32014</cdr:y>
    </cdr:to>
    <cdr:sp macro="" textlink="">
      <cdr:nvSpPr>
        <cdr:cNvPr id="34" name="Right Bracket 33"/>
        <cdr:cNvSpPr/>
      </cdr:nvSpPr>
      <cdr:spPr>
        <a:xfrm xmlns:a="http://schemas.openxmlformats.org/drawingml/2006/main" rot="16200000">
          <a:off x="7907556" y="1640840"/>
          <a:ext cx="85467" cy="659541"/>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0.88594</cdr:x>
      <cdr:y>0.26789</cdr:y>
    </cdr:from>
    <cdr:to>
      <cdr:x>0.95356</cdr:x>
      <cdr:y>0.3261</cdr:y>
    </cdr:to>
    <cdr:sp macro="" textlink="">
      <cdr:nvSpPr>
        <cdr:cNvPr id="35" name="TextBox 34"/>
        <cdr:cNvSpPr txBox="1"/>
      </cdr:nvSpPr>
      <cdr:spPr>
        <a:xfrm xmlns:a="http://schemas.openxmlformats.org/drawingml/2006/main">
          <a:off x="7681284" y="1684776"/>
          <a:ext cx="586278"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p=0.3</a:t>
          </a:r>
        </a:p>
      </cdr:txBody>
    </cdr:sp>
  </cdr:relSizeAnchor>
  <cdr:relSizeAnchor xmlns:cdr="http://schemas.openxmlformats.org/drawingml/2006/chartDrawing">
    <cdr:from>
      <cdr:x>0.80003</cdr:x>
      <cdr:y>0.26593</cdr:y>
    </cdr:from>
    <cdr:to>
      <cdr:x>0.95634</cdr:x>
      <cdr:y>0.28738</cdr:y>
    </cdr:to>
    <cdr:sp macro="" textlink="">
      <cdr:nvSpPr>
        <cdr:cNvPr id="36" name="Right Bracket 35"/>
        <cdr:cNvSpPr/>
      </cdr:nvSpPr>
      <cdr:spPr>
        <a:xfrm xmlns:a="http://schemas.openxmlformats.org/drawingml/2006/main" rot="16200000">
          <a:off x="7546544" y="1062239"/>
          <a:ext cx="134898" cy="1355238"/>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0.83946</cdr:x>
      <cdr:y>0.22518</cdr:y>
    </cdr:from>
    <cdr:to>
      <cdr:x>0.90708</cdr:x>
      <cdr:y>0.28339</cdr:y>
    </cdr:to>
    <cdr:sp macro="" textlink="">
      <cdr:nvSpPr>
        <cdr:cNvPr id="37" name="TextBox 36"/>
        <cdr:cNvSpPr txBox="1"/>
      </cdr:nvSpPr>
      <cdr:spPr>
        <a:xfrm xmlns:a="http://schemas.openxmlformats.org/drawingml/2006/main">
          <a:off x="7278247" y="1416167"/>
          <a:ext cx="586278" cy="366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p=0..001*</a:t>
          </a:r>
        </a:p>
      </cdr:txBody>
    </cdr:sp>
  </cdr:relSizeAnchor>
  <cdr:relSizeAnchor xmlns:cdr="http://schemas.openxmlformats.org/drawingml/2006/chartDrawing">
    <cdr:from>
      <cdr:x>0.31261</cdr:x>
      <cdr:y>0.1071</cdr:y>
    </cdr:from>
    <cdr:to>
      <cdr:x>0.62821</cdr:x>
      <cdr:y>0.1469</cdr:y>
    </cdr:to>
    <cdr:sp macro="" textlink="">
      <cdr:nvSpPr>
        <cdr:cNvPr id="38" name="TextBox 1"/>
        <cdr:cNvSpPr txBox="1"/>
      </cdr:nvSpPr>
      <cdr:spPr>
        <a:xfrm xmlns:a="http://schemas.openxmlformats.org/drawingml/2006/main">
          <a:off x="2707280" y="673799"/>
          <a:ext cx="2733169" cy="2504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*comparison of pre-internship</a:t>
          </a:r>
          <a:r>
            <a:rPr lang="en-US" sz="1100" baseline="0"/>
            <a:t> vs. residents</a:t>
          </a:r>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0.14532</cdr:x>
      <cdr:y>0.30102</cdr:y>
    </cdr:from>
    <cdr:to>
      <cdr:x>0.24511</cdr:x>
      <cdr:y>0.32402</cdr:y>
    </cdr:to>
    <cdr:sp macro="" textlink="">
      <cdr:nvSpPr>
        <cdr:cNvPr id="2" name="Right Bracket 1"/>
        <cdr:cNvSpPr/>
      </cdr:nvSpPr>
      <cdr:spPr>
        <a:xfrm xmlns:a="http://schemas.openxmlformats.org/drawingml/2006/main" rot="16200000">
          <a:off x="1619881" y="1534396"/>
          <a:ext cx="144795" cy="86506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0.16223</cdr:x>
      <cdr:y>0.26407</cdr:y>
    </cdr:from>
    <cdr:to>
      <cdr:x>0.22985</cdr:x>
      <cdr:y>0.30656</cdr:y>
    </cdr:to>
    <cdr:sp macro="" textlink="">
      <cdr:nvSpPr>
        <cdr:cNvPr id="4" name="TextBox 3"/>
        <cdr:cNvSpPr txBox="1"/>
      </cdr:nvSpPr>
      <cdr:spPr>
        <a:xfrm xmlns:a="http://schemas.openxmlformats.org/drawingml/2006/main">
          <a:off x="1406386" y="1662016"/>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p=0.047</a:t>
          </a:r>
        </a:p>
        <a:p xmlns:a="http://schemas.openxmlformats.org/drawingml/2006/main">
          <a:endParaRPr lang="en-US" sz="1100"/>
        </a:p>
      </cdr:txBody>
    </cdr:sp>
  </cdr:relSizeAnchor>
  <cdr:relSizeAnchor xmlns:cdr="http://schemas.openxmlformats.org/drawingml/2006/chartDrawing">
    <cdr:from>
      <cdr:x>0.2566</cdr:x>
      <cdr:y>0.29908</cdr:y>
    </cdr:from>
    <cdr:to>
      <cdr:x>0.35639</cdr:x>
      <cdr:y>0.32208</cdr:y>
    </cdr:to>
    <cdr:sp macro="" textlink="">
      <cdr:nvSpPr>
        <cdr:cNvPr id="6" name="Right Bracket 5"/>
        <cdr:cNvSpPr/>
      </cdr:nvSpPr>
      <cdr:spPr>
        <a:xfrm xmlns:a="http://schemas.openxmlformats.org/drawingml/2006/main" rot="16200000">
          <a:off x="2584593" y="1522184"/>
          <a:ext cx="144795" cy="86506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0.14673</cdr:x>
      <cdr:y>0.26027</cdr:y>
    </cdr:from>
    <cdr:to>
      <cdr:x>0.35498</cdr:x>
      <cdr:y>0.28328</cdr:y>
    </cdr:to>
    <cdr:sp macro="" textlink="">
      <cdr:nvSpPr>
        <cdr:cNvPr id="7" name="Right Bracket 6"/>
        <cdr:cNvSpPr/>
      </cdr:nvSpPr>
      <cdr:spPr>
        <a:xfrm xmlns:a="http://schemas.openxmlformats.org/drawingml/2006/main" rot="16200000">
          <a:off x="2102235" y="807811"/>
          <a:ext cx="144796" cy="1805350"/>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0.45382</cdr:x>
      <cdr:y>0.27184</cdr:y>
    </cdr:from>
    <cdr:to>
      <cdr:x>0.52144</cdr:x>
      <cdr:y>0.31432</cdr:y>
    </cdr:to>
    <cdr:sp macro="" textlink="">
      <cdr:nvSpPr>
        <cdr:cNvPr id="8" name="TextBox 7"/>
        <cdr:cNvSpPr txBox="1"/>
      </cdr:nvSpPr>
      <cdr:spPr>
        <a:xfrm xmlns:a="http://schemas.openxmlformats.org/drawingml/2006/main">
          <a:off x="3934174" y="1710862"/>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p=0.09</a:t>
          </a:r>
        </a:p>
        <a:p xmlns:a="http://schemas.openxmlformats.org/drawingml/2006/main">
          <a:endParaRPr lang="en-US" sz="1100"/>
        </a:p>
        <a:p xmlns:a="http://schemas.openxmlformats.org/drawingml/2006/main">
          <a:endParaRPr lang="en-US" sz="1100"/>
        </a:p>
      </cdr:txBody>
    </cdr:sp>
  </cdr:relSizeAnchor>
  <cdr:relSizeAnchor xmlns:cdr="http://schemas.openxmlformats.org/drawingml/2006/chartDrawing">
    <cdr:from>
      <cdr:x>0.27211</cdr:x>
      <cdr:y>0.26601</cdr:y>
    </cdr:from>
    <cdr:to>
      <cdr:x>0.33973</cdr:x>
      <cdr:y>0.3085</cdr:y>
    </cdr:to>
    <cdr:sp macro="" textlink="">
      <cdr:nvSpPr>
        <cdr:cNvPr id="9" name="TextBox 8"/>
        <cdr:cNvSpPr txBox="1"/>
      </cdr:nvSpPr>
      <cdr:spPr>
        <a:xfrm xmlns:a="http://schemas.openxmlformats.org/drawingml/2006/main">
          <a:off x="2358886" y="1674227"/>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p&lt;0.001</a:t>
          </a:r>
        </a:p>
        <a:p xmlns:a="http://schemas.openxmlformats.org/drawingml/2006/main">
          <a:endParaRPr lang="en-US" sz="1100"/>
        </a:p>
      </cdr:txBody>
    </cdr:sp>
  </cdr:relSizeAnchor>
  <cdr:relSizeAnchor xmlns:cdr="http://schemas.openxmlformats.org/drawingml/2006/chartDrawing">
    <cdr:from>
      <cdr:x>0.43691</cdr:x>
      <cdr:y>0.30878</cdr:y>
    </cdr:from>
    <cdr:to>
      <cdr:x>0.5367</cdr:x>
      <cdr:y>0.33179</cdr:y>
    </cdr:to>
    <cdr:sp macro="" textlink="">
      <cdr:nvSpPr>
        <cdr:cNvPr id="10" name="Right Bracket 9"/>
        <cdr:cNvSpPr/>
      </cdr:nvSpPr>
      <cdr:spPr>
        <a:xfrm xmlns:a="http://schemas.openxmlformats.org/drawingml/2006/main" rot="16200000">
          <a:off x="4147669" y="1583242"/>
          <a:ext cx="144795" cy="86506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0.54819</cdr:x>
      <cdr:y>0.30684</cdr:y>
    </cdr:from>
    <cdr:to>
      <cdr:x>0.64798</cdr:x>
      <cdr:y>0.32985</cdr:y>
    </cdr:to>
    <cdr:sp macro="" textlink="">
      <cdr:nvSpPr>
        <cdr:cNvPr id="11" name="Right Bracket 10"/>
        <cdr:cNvSpPr/>
      </cdr:nvSpPr>
      <cdr:spPr>
        <a:xfrm xmlns:a="http://schemas.openxmlformats.org/drawingml/2006/main" rot="16200000">
          <a:off x="5112381" y="1571030"/>
          <a:ext cx="144795" cy="86506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0.43832</cdr:x>
      <cdr:y>0.26803</cdr:y>
    </cdr:from>
    <cdr:to>
      <cdr:x>0.64657</cdr:x>
      <cdr:y>0.29104</cdr:y>
    </cdr:to>
    <cdr:sp macro="" textlink="">
      <cdr:nvSpPr>
        <cdr:cNvPr id="12" name="Right Bracket 11"/>
        <cdr:cNvSpPr/>
      </cdr:nvSpPr>
      <cdr:spPr>
        <a:xfrm xmlns:a="http://schemas.openxmlformats.org/drawingml/2006/main" rot="16200000">
          <a:off x="4630023" y="856657"/>
          <a:ext cx="144796" cy="1805350"/>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0.7285</cdr:x>
      <cdr:y>0.26803</cdr:y>
    </cdr:from>
    <cdr:to>
      <cdr:x>0.82829</cdr:x>
      <cdr:y>0.29104</cdr:y>
    </cdr:to>
    <cdr:sp macro="" textlink="">
      <cdr:nvSpPr>
        <cdr:cNvPr id="13" name="Right Bracket 12"/>
        <cdr:cNvSpPr/>
      </cdr:nvSpPr>
      <cdr:spPr>
        <a:xfrm xmlns:a="http://schemas.openxmlformats.org/drawingml/2006/main" rot="16200000">
          <a:off x="6675457" y="1326800"/>
          <a:ext cx="144795" cy="86506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0.83978</cdr:x>
      <cdr:y>0.27191</cdr:y>
    </cdr:from>
    <cdr:to>
      <cdr:x>0.93957</cdr:x>
      <cdr:y>0.29492</cdr:y>
    </cdr:to>
    <cdr:sp macro="" textlink="">
      <cdr:nvSpPr>
        <cdr:cNvPr id="14" name="Right Bracket 13"/>
        <cdr:cNvSpPr/>
      </cdr:nvSpPr>
      <cdr:spPr>
        <a:xfrm xmlns:a="http://schemas.openxmlformats.org/drawingml/2006/main" rot="16200000">
          <a:off x="7640169" y="1351223"/>
          <a:ext cx="144795" cy="865065"/>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0.72991</cdr:x>
      <cdr:y>0.23311</cdr:y>
    </cdr:from>
    <cdr:to>
      <cdr:x>0.93816</cdr:x>
      <cdr:y>0.25612</cdr:y>
    </cdr:to>
    <cdr:sp macro="" textlink="">
      <cdr:nvSpPr>
        <cdr:cNvPr id="15" name="Right Bracket 14"/>
        <cdr:cNvSpPr/>
      </cdr:nvSpPr>
      <cdr:spPr>
        <a:xfrm xmlns:a="http://schemas.openxmlformats.org/drawingml/2006/main" rot="16200000">
          <a:off x="7157811" y="636850"/>
          <a:ext cx="144796" cy="1805350"/>
        </a:xfrm>
        <a:prstGeom xmlns:a="http://schemas.openxmlformats.org/drawingml/2006/main" prst="rightBracket">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0.5637</cdr:x>
      <cdr:y>0.27184</cdr:y>
    </cdr:from>
    <cdr:to>
      <cdr:x>0.63132</cdr:x>
      <cdr:y>0.31432</cdr:y>
    </cdr:to>
    <cdr:sp macro="" textlink="">
      <cdr:nvSpPr>
        <cdr:cNvPr id="16" name="TextBox 15"/>
        <cdr:cNvSpPr txBox="1"/>
      </cdr:nvSpPr>
      <cdr:spPr>
        <a:xfrm xmlns:a="http://schemas.openxmlformats.org/drawingml/2006/main">
          <a:off x="4886674" y="1710861"/>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p=0.07</a:t>
          </a:r>
        </a:p>
        <a:p xmlns:a="http://schemas.openxmlformats.org/drawingml/2006/main">
          <a:endParaRPr lang="en-US" sz="1100"/>
        </a:p>
        <a:p xmlns:a="http://schemas.openxmlformats.org/drawingml/2006/main">
          <a:endParaRPr lang="en-US" sz="1100"/>
        </a:p>
      </cdr:txBody>
    </cdr:sp>
  </cdr:relSizeAnchor>
  <cdr:relSizeAnchor xmlns:cdr="http://schemas.openxmlformats.org/drawingml/2006/chartDrawing">
    <cdr:from>
      <cdr:x>0.50453</cdr:x>
      <cdr:y>0.22139</cdr:y>
    </cdr:from>
    <cdr:to>
      <cdr:x>0.57215</cdr:x>
      <cdr:y>0.26388</cdr:y>
    </cdr:to>
    <cdr:sp macro="" textlink="">
      <cdr:nvSpPr>
        <cdr:cNvPr id="17" name="TextBox 16"/>
        <cdr:cNvSpPr txBox="1"/>
      </cdr:nvSpPr>
      <cdr:spPr>
        <a:xfrm xmlns:a="http://schemas.openxmlformats.org/drawingml/2006/main">
          <a:off x="4373789" y="1393362"/>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p&lt;0.001*</a:t>
          </a:r>
        </a:p>
        <a:p xmlns:a="http://schemas.openxmlformats.org/drawingml/2006/main">
          <a:endParaRPr lang="en-US" sz="1100"/>
        </a:p>
        <a:p xmlns:a="http://schemas.openxmlformats.org/drawingml/2006/main">
          <a:endParaRPr lang="en-US" sz="1100"/>
        </a:p>
      </cdr:txBody>
    </cdr:sp>
  </cdr:relSizeAnchor>
  <cdr:relSizeAnchor xmlns:cdr="http://schemas.openxmlformats.org/drawingml/2006/chartDrawing">
    <cdr:from>
      <cdr:x>0.80035</cdr:x>
      <cdr:y>0.19034</cdr:y>
    </cdr:from>
    <cdr:to>
      <cdr:x>0.86797</cdr:x>
      <cdr:y>0.23283</cdr:y>
    </cdr:to>
    <cdr:sp macro="" textlink="">
      <cdr:nvSpPr>
        <cdr:cNvPr id="18" name="TextBox 17"/>
        <cdr:cNvSpPr txBox="1"/>
      </cdr:nvSpPr>
      <cdr:spPr>
        <a:xfrm xmlns:a="http://schemas.openxmlformats.org/drawingml/2006/main">
          <a:off x="6938212" y="1197977"/>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p=0.02*</a:t>
          </a:r>
        </a:p>
        <a:p xmlns:a="http://schemas.openxmlformats.org/drawingml/2006/main">
          <a:endParaRPr lang="en-US" sz="1100"/>
        </a:p>
        <a:p xmlns:a="http://schemas.openxmlformats.org/drawingml/2006/main">
          <a:endParaRPr lang="en-US" sz="1100"/>
        </a:p>
      </cdr:txBody>
    </cdr:sp>
  </cdr:relSizeAnchor>
  <cdr:relSizeAnchor xmlns:cdr="http://schemas.openxmlformats.org/drawingml/2006/chartDrawing">
    <cdr:from>
      <cdr:x>0.74964</cdr:x>
      <cdr:y>0.22915</cdr:y>
    </cdr:from>
    <cdr:to>
      <cdr:x>0.81726</cdr:x>
      <cdr:y>0.27164</cdr:y>
    </cdr:to>
    <cdr:sp macro="" textlink="">
      <cdr:nvSpPr>
        <cdr:cNvPr id="19" name="TextBox 18"/>
        <cdr:cNvSpPr txBox="1"/>
      </cdr:nvSpPr>
      <cdr:spPr>
        <a:xfrm xmlns:a="http://schemas.openxmlformats.org/drawingml/2006/main">
          <a:off x="6498597" y="1442208"/>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p=0.5</a:t>
          </a:r>
        </a:p>
        <a:p xmlns:a="http://schemas.openxmlformats.org/drawingml/2006/main">
          <a:endParaRPr lang="en-US" sz="1100"/>
        </a:p>
        <a:p xmlns:a="http://schemas.openxmlformats.org/drawingml/2006/main">
          <a:endParaRPr lang="en-US" sz="1100"/>
        </a:p>
      </cdr:txBody>
    </cdr:sp>
  </cdr:relSizeAnchor>
  <cdr:relSizeAnchor xmlns:cdr="http://schemas.openxmlformats.org/drawingml/2006/chartDrawing">
    <cdr:from>
      <cdr:x>0.85388</cdr:x>
      <cdr:y>0.22915</cdr:y>
    </cdr:from>
    <cdr:to>
      <cdr:x>0.9215</cdr:x>
      <cdr:y>0.27164</cdr:y>
    </cdr:to>
    <cdr:sp macro="" textlink="">
      <cdr:nvSpPr>
        <cdr:cNvPr id="20" name="TextBox 19"/>
        <cdr:cNvSpPr txBox="1"/>
      </cdr:nvSpPr>
      <cdr:spPr>
        <a:xfrm xmlns:a="http://schemas.openxmlformats.org/drawingml/2006/main">
          <a:off x="7402251" y="1442208"/>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p=0.34</a:t>
          </a:r>
        </a:p>
        <a:p xmlns:a="http://schemas.openxmlformats.org/drawingml/2006/main">
          <a:endParaRPr lang="en-US" sz="1100"/>
        </a:p>
        <a:p xmlns:a="http://schemas.openxmlformats.org/drawingml/2006/main">
          <a:endParaRPr lang="en-US" sz="1100"/>
        </a:p>
      </cdr:txBody>
    </cdr:sp>
  </cdr:relSizeAnchor>
  <cdr:relSizeAnchor xmlns:cdr="http://schemas.openxmlformats.org/drawingml/2006/chartDrawing">
    <cdr:from>
      <cdr:x>0.21154</cdr:x>
      <cdr:y>0.21169</cdr:y>
    </cdr:from>
    <cdr:to>
      <cdr:x>0.27915</cdr:x>
      <cdr:y>0.25418</cdr:y>
    </cdr:to>
    <cdr:sp macro="" textlink="">
      <cdr:nvSpPr>
        <cdr:cNvPr id="21" name="TextBox 20"/>
        <cdr:cNvSpPr txBox="1"/>
      </cdr:nvSpPr>
      <cdr:spPr>
        <a:xfrm xmlns:a="http://schemas.openxmlformats.org/drawingml/2006/main">
          <a:off x="1833789" y="1332305"/>
          <a:ext cx="586191" cy="2674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p=0.22*</a:t>
          </a:r>
        </a:p>
        <a:p xmlns:a="http://schemas.openxmlformats.org/drawingml/2006/main">
          <a:endParaRPr lang="en-US" sz="1100"/>
        </a:p>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14</xdr:col>
      <xdr:colOff>0</xdr:colOff>
      <xdr:row>1395</xdr:row>
      <xdr:rowOff>28574</xdr:rowOff>
    </xdr:from>
    <xdr:to>
      <xdr:col>35</xdr:col>
      <xdr:colOff>342900</xdr:colOff>
      <xdr:row>1412</xdr:row>
      <xdr:rowOff>123824</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19050</xdr:colOff>
      <xdr:row>1463</xdr:row>
      <xdr:rowOff>9525</xdr:rowOff>
    </xdr:from>
    <xdr:to>
      <xdr:col>35</xdr:col>
      <xdr:colOff>28576</xdr:colOff>
      <xdr:row>1480</xdr:row>
      <xdr:rowOff>0</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9525</xdr:colOff>
      <xdr:row>1485</xdr:row>
      <xdr:rowOff>19050</xdr:rowOff>
    </xdr:from>
    <xdr:to>
      <xdr:col>35</xdr:col>
      <xdr:colOff>19050</xdr:colOff>
      <xdr:row>1502</xdr:row>
      <xdr:rowOff>9525</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1628775</xdr:colOff>
      <xdr:row>1442</xdr:row>
      <xdr:rowOff>28575</xdr:rowOff>
    </xdr:from>
    <xdr:to>
      <xdr:col>34</xdr:col>
      <xdr:colOff>619125</xdr:colOff>
      <xdr:row>1458</xdr:row>
      <xdr:rowOff>19050</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819150</xdr:colOff>
      <xdr:row>1420</xdr:row>
      <xdr:rowOff>109537</xdr:rowOff>
    </xdr:from>
    <xdr:to>
      <xdr:col>35</xdr:col>
      <xdr:colOff>128587</xdr:colOff>
      <xdr:row>1437</xdr:row>
      <xdr:rowOff>100012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1254</xdr:row>
      <xdr:rowOff>28575</xdr:rowOff>
    </xdr:from>
    <xdr:to>
      <xdr:col>21</xdr:col>
      <xdr:colOff>47625</xdr:colOff>
      <xdr:row>1271</xdr:row>
      <xdr:rowOff>19050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504825</xdr:colOff>
      <xdr:row>1236</xdr:row>
      <xdr:rowOff>0</xdr:rowOff>
    </xdr:from>
    <xdr:to>
      <xdr:col>37</xdr:col>
      <xdr:colOff>504825</xdr:colOff>
      <xdr:row>1252</xdr:row>
      <xdr:rowOff>152400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495300</xdr:colOff>
      <xdr:row>1254</xdr:row>
      <xdr:rowOff>28575</xdr:rowOff>
    </xdr:from>
    <xdr:to>
      <xdr:col>37</xdr:col>
      <xdr:colOff>542925</xdr:colOff>
      <xdr:row>1271</xdr:row>
      <xdr:rowOff>28575</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xdr:col>
      <xdr:colOff>342900</xdr:colOff>
      <xdr:row>1254</xdr:row>
      <xdr:rowOff>0</xdr:rowOff>
    </xdr:from>
    <xdr:to>
      <xdr:col>42</xdr:col>
      <xdr:colOff>114300</xdr:colOff>
      <xdr:row>1270</xdr:row>
      <xdr:rowOff>152400</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42</xdr:col>
      <xdr:colOff>419100</xdr:colOff>
      <xdr:row>1236</xdr:row>
      <xdr:rowOff>9525</xdr:rowOff>
    </xdr:from>
    <xdr:to>
      <xdr:col>46</xdr:col>
      <xdr:colOff>219075</xdr:colOff>
      <xdr:row>1253</xdr:row>
      <xdr:rowOff>0</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42</xdr:col>
      <xdr:colOff>409575</xdr:colOff>
      <xdr:row>1253</xdr:row>
      <xdr:rowOff>152400</xdr:rowOff>
    </xdr:from>
    <xdr:to>
      <xdr:col>46</xdr:col>
      <xdr:colOff>276225</xdr:colOff>
      <xdr:row>1270</xdr:row>
      <xdr:rowOff>142875</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42</xdr:col>
      <xdr:colOff>457200</xdr:colOff>
      <xdr:row>1273</xdr:row>
      <xdr:rowOff>0</xdr:rowOff>
    </xdr:from>
    <xdr:to>
      <xdr:col>46</xdr:col>
      <xdr:colOff>352425</xdr:colOff>
      <xdr:row>1289</xdr:row>
      <xdr:rowOff>152400</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0"/>
  <sheetViews>
    <sheetView workbookViewId="0">
      <pane ySplit="1" topLeftCell="A1024" activePane="bottomLeft" state="frozen"/>
      <selection pane="bottomLeft" activeCell="A1024" sqref="A1024"/>
    </sheetView>
  </sheetViews>
  <sheetFormatPr defaultColWidth="17.140625" defaultRowHeight="12.75" customHeight="1" x14ac:dyDescent="0.2"/>
  <cols>
    <col min="1" max="1" width="17.140625" customWidth="1"/>
    <col min="2" max="13" width="17.140625" hidden="1" customWidth="1"/>
    <col min="14" max="14" width="25.28515625" customWidth="1"/>
    <col min="15" max="25" width="17.140625" customWidth="1"/>
    <col min="26" max="33" width="17.140625" hidden="1" customWidth="1"/>
    <col min="34" max="35" width="17.140625" customWidth="1"/>
  </cols>
  <sheetData>
    <row r="1" spans="1:35" ht="102" x14ac:dyDescent="0.2">
      <c r="A1" s="1" t="s">
        <v>298</v>
      </c>
      <c r="B1" s="1" t="s">
        <v>216</v>
      </c>
      <c r="C1" s="1" t="s">
        <v>316</v>
      </c>
      <c r="D1" s="1" t="s">
        <v>106</v>
      </c>
      <c r="E1" s="1" t="s">
        <v>232</v>
      </c>
      <c r="F1" s="1" t="s">
        <v>512</v>
      </c>
      <c r="G1" s="1" t="s">
        <v>674</v>
      </c>
      <c r="H1" s="1" t="s">
        <v>421</v>
      </c>
      <c r="I1" s="1" t="s">
        <v>368</v>
      </c>
      <c r="J1" s="1" t="s">
        <v>621</v>
      </c>
      <c r="K1" s="1" t="s">
        <v>109</v>
      </c>
      <c r="L1" s="1" t="s">
        <v>631</v>
      </c>
      <c r="M1" s="1" t="s">
        <v>628</v>
      </c>
      <c r="N1" s="1" t="s">
        <v>638</v>
      </c>
      <c r="O1" s="1" t="s">
        <v>716</v>
      </c>
      <c r="P1" s="1" t="s">
        <v>812</v>
      </c>
      <c r="Q1" s="1" t="s">
        <v>988</v>
      </c>
      <c r="R1" s="1" t="s">
        <v>813</v>
      </c>
      <c r="S1" s="1" t="s">
        <v>814</v>
      </c>
      <c r="T1" s="1" t="s">
        <v>815</v>
      </c>
      <c r="U1" s="1" t="s">
        <v>816</v>
      </c>
      <c r="V1" s="1" t="s">
        <v>817</v>
      </c>
      <c r="W1" s="1" t="s">
        <v>818</v>
      </c>
      <c r="X1" s="1" t="s">
        <v>819</v>
      </c>
      <c r="Y1" s="1" t="s">
        <v>820</v>
      </c>
      <c r="Z1" s="1" t="s">
        <v>122</v>
      </c>
      <c r="AA1" s="1" t="s">
        <v>629</v>
      </c>
      <c r="AB1" s="1" t="s">
        <v>110</v>
      </c>
      <c r="AC1" s="1" t="s">
        <v>233</v>
      </c>
      <c r="AD1" s="1" t="s">
        <v>560</v>
      </c>
      <c r="AE1" s="1" t="s">
        <v>327</v>
      </c>
      <c r="AF1" s="1" t="s">
        <v>51</v>
      </c>
      <c r="AG1" s="1" t="s">
        <v>315</v>
      </c>
      <c r="AH1" s="1" t="s">
        <v>821</v>
      </c>
      <c r="AI1" s="1" t="s">
        <v>822</v>
      </c>
    </row>
    <row r="2" spans="1:35" s="36" customFormat="1" ht="63.75" x14ac:dyDescent="0.2">
      <c r="A2" s="37">
        <v>40594.525821759264</v>
      </c>
      <c r="L2" s="38" t="s">
        <v>105</v>
      </c>
      <c r="M2" s="38" t="s">
        <v>205</v>
      </c>
      <c r="N2" s="38"/>
      <c r="O2" s="38" t="s">
        <v>116</v>
      </c>
      <c r="P2" s="38">
        <v>3</v>
      </c>
      <c r="Q2" s="38">
        <v>2</v>
      </c>
      <c r="R2" s="38">
        <v>4</v>
      </c>
      <c r="S2" s="38">
        <v>3</v>
      </c>
      <c r="T2" s="38">
        <v>2</v>
      </c>
      <c r="U2" s="38">
        <v>3</v>
      </c>
      <c r="V2" s="38">
        <v>2</v>
      </c>
      <c r="W2" s="38">
        <v>3</v>
      </c>
      <c r="X2" s="38">
        <v>3</v>
      </c>
      <c r="Y2" s="38">
        <v>4</v>
      </c>
      <c r="Z2" s="38">
        <v>2008</v>
      </c>
      <c r="AA2" s="38" t="s">
        <v>281</v>
      </c>
      <c r="AB2" s="38" t="s">
        <v>563</v>
      </c>
      <c r="AC2" s="38" t="s">
        <v>281</v>
      </c>
      <c r="AD2" s="38"/>
      <c r="AE2" s="38"/>
      <c r="AF2" s="38" t="s">
        <v>246</v>
      </c>
      <c r="AG2" s="38"/>
      <c r="AH2" s="38">
        <v>2</v>
      </c>
      <c r="AI2" s="38">
        <v>3</v>
      </c>
    </row>
    <row r="3" spans="1:35" s="36" customFormat="1" ht="25.5" x14ac:dyDescent="0.2">
      <c r="A3" s="37">
        <v>40594.529872685183</v>
      </c>
      <c r="L3" s="38"/>
      <c r="M3" s="38"/>
      <c r="N3" s="38"/>
      <c r="O3" s="38" t="s">
        <v>641</v>
      </c>
      <c r="P3" s="38">
        <v>4</v>
      </c>
      <c r="Q3" s="38">
        <v>1</v>
      </c>
      <c r="R3" s="38">
        <v>2</v>
      </c>
      <c r="S3" s="38">
        <v>1</v>
      </c>
      <c r="T3" s="38">
        <v>2</v>
      </c>
      <c r="U3" s="38">
        <v>4</v>
      </c>
      <c r="V3" s="38">
        <v>2</v>
      </c>
      <c r="W3" s="38">
        <v>2</v>
      </c>
      <c r="X3" s="38">
        <v>4</v>
      </c>
      <c r="Y3" s="38">
        <v>1</v>
      </c>
      <c r="Z3" s="38">
        <v>2009</v>
      </c>
      <c r="AA3" s="38" t="s">
        <v>702</v>
      </c>
      <c r="AB3" s="38" t="s">
        <v>287</v>
      </c>
      <c r="AC3" s="38" t="s">
        <v>582</v>
      </c>
      <c r="AD3" s="38"/>
      <c r="AE3" s="38" t="s">
        <v>647</v>
      </c>
      <c r="AF3" s="38" t="s">
        <v>246</v>
      </c>
      <c r="AG3" s="38"/>
      <c r="AH3" s="38">
        <v>3</v>
      </c>
      <c r="AI3" s="38">
        <v>3</v>
      </c>
    </row>
    <row r="4" spans="1:35" s="36" customFormat="1" ht="140.25" x14ac:dyDescent="0.2">
      <c r="A4" s="37">
        <v>40594.53334490741</v>
      </c>
      <c r="L4" s="38" t="s">
        <v>15</v>
      </c>
      <c r="M4" s="38" t="s">
        <v>86</v>
      </c>
      <c r="N4" s="38" t="s">
        <v>569</v>
      </c>
      <c r="O4" s="38" t="s">
        <v>641</v>
      </c>
      <c r="P4" s="38">
        <v>3</v>
      </c>
      <c r="Q4" s="38">
        <v>3</v>
      </c>
      <c r="R4" s="38">
        <v>4</v>
      </c>
      <c r="S4" s="38">
        <v>2</v>
      </c>
      <c r="T4" s="38">
        <v>4</v>
      </c>
      <c r="U4" s="38">
        <v>4</v>
      </c>
      <c r="V4" s="38">
        <v>4</v>
      </c>
      <c r="W4" s="38">
        <v>4</v>
      </c>
      <c r="X4" s="38">
        <v>4</v>
      </c>
      <c r="Y4" s="38">
        <v>4</v>
      </c>
      <c r="Z4" s="38">
        <v>2009</v>
      </c>
      <c r="AA4" s="38" t="s">
        <v>702</v>
      </c>
      <c r="AB4" s="38" t="s">
        <v>460</v>
      </c>
      <c r="AC4" s="38" t="s">
        <v>393</v>
      </c>
      <c r="AD4" s="38"/>
      <c r="AE4" s="38" t="s">
        <v>647</v>
      </c>
      <c r="AF4" s="38" t="s">
        <v>522</v>
      </c>
      <c r="AG4" s="38" t="s">
        <v>477</v>
      </c>
      <c r="AH4" s="38">
        <v>4</v>
      </c>
      <c r="AI4" s="38">
        <v>4</v>
      </c>
    </row>
    <row r="5" spans="1:35" s="36" customFormat="1" ht="63.75" x14ac:dyDescent="0.2">
      <c r="A5" s="37">
        <v>40594.540775462963</v>
      </c>
      <c r="L5" s="38"/>
      <c r="M5" s="38" t="s">
        <v>372</v>
      </c>
      <c r="N5" s="38" t="s">
        <v>46</v>
      </c>
      <c r="O5" s="38" t="s">
        <v>116</v>
      </c>
      <c r="P5" s="38">
        <v>4</v>
      </c>
      <c r="Q5" s="38">
        <v>1</v>
      </c>
      <c r="R5" s="38">
        <v>4</v>
      </c>
      <c r="S5" s="38">
        <v>3</v>
      </c>
      <c r="T5" s="38">
        <v>1</v>
      </c>
      <c r="U5" s="38">
        <v>1</v>
      </c>
      <c r="V5" s="38">
        <v>3</v>
      </c>
      <c r="W5" s="38">
        <v>3</v>
      </c>
      <c r="X5" s="38">
        <v>4</v>
      </c>
      <c r="Y5" s="38">
        <v>2</v>
      </c>
      <c r="Z5" s="38">
        <v>2009</v>
      </c>
      <c r="AA5" s="38" t="s">
        <v>702</v>
      </c>
      <c r="AB5" s="38" t="s">
        <v>198</v>
      </c>
      <c r="AC5" s="38" t="s">
        <v>393</v>
      </c>
      <c r="AD5" s="38"/>
      <c r="AE5" s="38" t="s">
        <v>647</v>
      </c>
      <c r="AF5" s="38" t="s">
        <v>246</v>
      </c>
      <c r="AG5" s="38" t="s">
        <v>24</v>
      </c>
      <c r="AH5" s="38">
        <v>1</v>
      </c>
      <c r="AI5" s="38">
        <v>3</v>
      </c>
    </row>
    <row r="6" spans="1:35" s="36" customFormat="1" ht="114.75" x14ac:dyDescent="0.2">
      <c r="A6" s="37">
        <v>40594.54724537037</v>
      </c>
      <c r="L6" s="38" t="s">
        <v>379</v>
      </c>
      <c r="M6" s="38" t="s">
        <v>176</v>
      </c>
      <c r="N6" s="38" t="s">
        <v>250</v>
      </c>
      <c r="O6" s="38" t="s">
        <v>641</v>
      </c>
      <c r="P6" s="38">
        <v>4</v>
      </c>
      <c r="Q6" s="38">
        <v>3</v>
      </c>
      <c r="R6" s="38">
        <v>4</v>
      </c>
      <c r="S6" s="38">
        <v>4</v>
      </c>
      <c r="T6" s="38">
        <v>4</v>
      </c>
      <c r="U6" s="38">
        <v>2</v>
      </c>
      <c r="V6" s="38">
        <v>3</v>
      </c>
      <c r="W6" s="38">
        <v>4</v>
      </c>
      <c r="X6" s="38">
        <v>3</v>
      </c>
      <c r="Y6" s="38">
        <v>4</v>
      </c>
      <c r="Z6" s="38">
        <v>2010</v>
      </c>
      <c r="AA6" s="38" t="s">
        <v>354</v>
      </c>
      <c r="AB6" s="38" t="s">
        <v>377</v>
      </c>
      <c r="AC6" s="38" t="s">
        <v>281</v>
      </c>
      <c r="AD6" s="38"/>
      <c r="AE6" s="38"/>
      <c r="AF6" s="38" t="s">
        <v>246</v>
      </c>
      <c r="AG6" s="38" t="s">
        <v>425</v>
      </c>
      <c r="AH6" s="38">
        <v>2</v>
      </c>
      <c r="AI6" s="38">
        <v>4</v>
      </c>
    </row>
    <row r="7" spans="1:35" s="36" customFormat="1" ht="25.5" x14ac:dyDescent="0.2">
      <c r="A7" s="37">
        <v>40594.551574074074</v>
      </c>
      <c r="L7" s="38"/>
      <c r="M7" s="38"/>
      <c r="N7" s="38"/>
      <c r="O7" s="38" t="s">
        <v>641</v>
      </c>
      <c r="P7" s="38">
        <v>3</v>
      </c>
      <c r="Q7" s="38">
        <v>3</v>
      </c>
      <c r="R7" s="38">
        <v>3</v>
      </c>
      <c r="S7" s="38">
        <v>3</v>
      </c>
      <c r="T7" s="38">
        <v>3</v>
      </c>
      <c r="U7" s="38">
        <v>4</v>
      </c>
      <c r="V7" s="38">
        <v>4</v>
      </c>
      <c r="W7" s="38">
        <v>3</v>
      </c>
      <c r="X7" s="38">
        <v>3</v>
      </c>
      <c r="Y7" s="38">
        <v>4</v>
      </c>
      <c r="Z7" s="38">
        <v>2010</v>
      </c>
      <c r="AA7" s="38" t="s">
        <v>253</v>
      </c>
      <c r="AB7" s="38" t="s">
        <v>563</v>
      </c>
      <c r="AC7" s="38" t="s">
        <v>672</v>
      </c>
      <c r="AD7" s="38" t="s">
        <v>335</v>
      </c>
      <c r="AE7" s="38" t="s">
        <v>647</v>
      </c>
      <c r="AF7" s="38" t="s">
        <v>246</v>
      </c>
      <c r="AG7" s="38"/>
      <c r="AH7" s="38">
        <v>3</v>
      </c>
      <c r="AI7" s="38">
        <v>3</v>
      </c>
    </row>
    <row r="8" spans="1:35" s="36" customFormat="1" ht="25.5" x14ac:dyDescent="0.2">
      <c r="A8" s="37">
        <v>40594.555405092593</v>
      </c>
      <c r="L8" s="38"/>
      <c r="M8" s="38"/>
      <c r="N8" s="38"/>
      <c r="O8" s="38" t="s">
        <v>116</v>
      </c>
      <c r="P8" s="38">
        <v>4</v>
      </c>
      <c r="Q8" s="38">
        <v>3</v>
      </c>
      <c r="R8" s="38">
        <v>4</v>
      </c>
      <c r="S8" s="38">
        <v>4</v>
      </c>
      <c r="T8" s="38">
        <v>3</v>
      </c>
      <c r="U8" s="38">
        <v>2</v>
      </c>
      <c r="V8" s="38">
        <v>3</v>
      </c>
      <c r="W8" s="38">
        <v>3</v>
      </c>
      <c r="X8" s="38">
        <v>3</v>
      </c>
      <c r="Y8" s="38">
        <v>4</v>
      </c>
      <c r="Z8" s="38">
        <v>2009</v>
      </c>
      <c r="AA8" s="38" t="s">
        <v>281</v>
      </c>
      <c r="AB8" s="38" t="s">
        <v>264</v>
      </c>
      <c r="AC8" s="38" t="s">
        <v>281</v>
      </c>
      <c r="AD8" s="38" t="s">
        <v>296</v>
      </c>
      <c r="AE8" s="38"/>
      <c r="AF8" s="38" t="s">
        <v>246</v>
      </c>
      <c r="AG8" s="38"/>
      <c r="AH8" s="38">
        <v>3</v>
      </c>
      <c r="AI8" s="38">
        <v>4</v>
      </c>
    </row>
    <row r="9" spans="1:35" s="36" customFormat="1" ht="25.5" x14ac:dyDescent="0.2">
      <c r="A9" s="37">
        <v>40594.556076388893</v>
      </c>
      <c r="L9" s="38"/>
      <c r="M9" s="38"/>
      <c r="N9" s="38"/>
      <c r="O9" s="38" t="s">
        <v>641</v>
      </c>
      <c r="P9" s="38">
        <v>4</v>
      </c>
      <c r="Q9" s="38">
        <v>4</v>
      </c>
      <c r="R9" s="38">
        <v>4</v>
      </c>
      <c r="S9" s="38">
        <v>4</v>
      </c>
      <c r="T9" s="38">
        <v>4</v>
      </c>
      <c r="U9" s="38">
        <v>4</v>
      </c>
      <c r="V9" s="38">
        <v>4</v>
      </c>
      <c r="W9" s="38">
        <v>4</v>
      </c>
      <c r="X9" s="38">
        <v>4</v>
      </c>
      <c r="Y9" s="38">
        <v>4</v>
      </c>
      <c r="Z9" s="38">
        <v>2009</v>
      </c>
      <c r="AA9" s="38" t="s">
        <v>702</v>
      </c>
      <c r="AB9" s="38" t="s">
        <v>563</v>
      </c>
      <c r="AC9" s="38" t="s">
        <v>720</v>
      </c>
      <c r="AD9" s="38"/>
      <c r="AE9" s="38" t="s">
        <v>647</v>
      </c>
      <c r="AF9" s="38" t="s">
        <v>522</v>
      </c>
      <c r="AG9" s="38"/>
      <c r="AH9" s="38">
        <v>4</v>
      </c>
      <c r="AI9" s="38">
        <v>4</v>
      </c>
    </row>
    <row r="10" spans="1:35" s="36" customFormat="1" ht="25.5" x14ac:dyDescent="0.2">
      <c r="A10" s="37">
        <v>40594.556840277779</v>
      </c>
      <c r="L10" s="38"/>
      <c r="M10" s="38"/>
      <c r="N10" s="38"/>
      <c r="O10" s="38" t="s">
        <v>116</v>
      </c>
      <c r="P10" s="38">
        <v>3</v>
      </c>
      <c r="Q10" s="38">
        <v>3</v>
      </c>
      <c r="R10" s="38">
        <v>3</v>
      </c>
      <c r="S10" s="38">
        <v>4</v>
      </c>
      <c r="T10" s="38">
        <v>3</v>
      </c>
      <c r="U10" s="38">
        <v>3</v>
      </c>
      <c r="V10" s="38">
        <v>4</v>
      </c>
      <c r="W10" s="38">
        <v>4</v>
      </c>
      <c r="X10" s="38">
        <v>4</v>
      </c>
      <c r="Y10" s="38">
        <v>4</v>
      </c>
      <c r="Z10" s="38">
        <v>2010</v>
      </c>
      <c r="AA10" s="38" t="s">
        <v>35</v>
      </c>
      <c r="AB10" s="38" t="s">
        <v>664</v>
      </c>
      <c r="AC10" s="38" t="s">
        <v>45</v>
      </c>
      <c r="AD10" s="38"/>
      <c r="AE10" s="38" t="s">
        <v>647</v>
      </c>
      <c r="AF10" s="38" t="s">
        <v>522</v>
      </c>
      <c r="AG10" s="38"/>
      <c r="AH10" s="38">
        <v>3</v>
      </c>
      <c r="AI10" s="38">
        <v>4</v>
      </c>
    </row>
    <row r="11" spans="1:35" s="36" customFormat="1" ht="25.5" x14ac:dyDescent="0.2">
      <c r="A11" s="37">
        <v>40594.556932870371</v>
      </c>
      <c r="L11" s="38"/>
      <c r="M11" s="38"/>
      <c r="N11" s="38"/>
      <c r="O11" s="38" t="s">
        <v>116</v>
      </c>
      <c r="P11" s="38">
        <v>1</v>
      </c>
      <c r="Q11" s="38">
        <v>2</v>
      </c>
      <c r="R11" s="38">
        <v>1</v>
      </c>
      <c r="S11" s="38">
        <v>2</v>
      </c>
      <c r="T11" s="38">
        <v>2</v>
      </c>
      <c r="U11" s="38">
        <v>2</v>
      </c>
      <c r="V11" s="38">
        <v>2</v>
      </c>
      <c r="W11" s="38">
        <v>2</v>
      </c>
      <c r="X11" s="38">
        <v>2</v>
      </c>
      <c r="Y11" s="38">
        <v>2</v>
      </c>
      <c r="Z11" s="38">
        <v>2010</v>
      </c>
      <c r="AA11" s="38" t="s">
        <v>35</v>
      </c>
      <c r="AB11" s="38" t="s">
        <v>488</v>
      </c>
      <c r="AC11" s="38" t="s">
        <v>281</v>
      </c>
      <c r="AD11" s="38"/>
      <c r="AE11" s="38"/>
      <c r="AF11" s="38" t="s">
        <v>522</v>
      </c>
      <c r="AG11" s="38"/>
      <c r="AH11" s="38">
        <v>2</v>
      </c>
      <c r="AI11" s="38">
        <v>2</v>
      </c>
    </row>
    <row r="12" spans="1:35" s="36" customFormat="1" ht="25.5" x14ac:dyDescent="0.2">
      <c r="A12" s="37">
        <v>40594.560902777775</v>
      </c>
      <c r="L12" s="38"/>
      <c r="M12" s="38"/>
      <c r="N12" s="38"/>
      <c r="O12" s="38" t="s">
        <v>116</v>
      </c>
      <c r="P12" s="38">
        <v>3</v>
      </c>
      <c r="Q12" s="38">
        <v>2</v>
      </c>
      <c r="R12" s="38">
        <v>4</v>
      </c>
      <c r="S12" s="38">
        <v>4</v>
      </c>
      <c r="T12" s="38">
        <v>3</v>
      </c>
      <c r="U12" s="38">
        <v>3</v>
      </c>
      <c r="V12" s="38">
        <v>2</v>
      </c>
      <c r="W12" s="38">
        <v>3</v>
      </c>
      <c r="X12" s="38">
        <v>4</v>
      </c>
      <c r="Y12" s="38">
        <v>2</v>
      </c>
      <c r="Z12" s="38">
        <v>2010</v>
      </c>
      <c r="AA12" s="38" t="s">
        <v>35</v>
      </c>
      <c r="AB12" s="38" t="s">
        <v>198</v>
      </c>
      <c r="AC12" s="38" t="s">
        <v>281</v>
      </c>
      <c r="AD12" s="38"/>
      <c r="AE12" s="38"/>
      <c r="AF12" s="38" t="s">
        <v>522</v>
      </c>
      <c r="AG12" s="38"/>
      <c r="AH12" s="38">
        <v>2</v>
      </c>
      <c r="AI12" s="38">
        <v>4</v>
      </c>
    </row>
    <row r="13" spans="1:35" s="36" customFormat="1" ht="25.5" x14ac:dyDescent="0.2">
      <c r="A13" s="37">
        <v>40594.575520833336</v>
      </c>
      <c r="L13" s="38"/>
      <c r="M13" s="38"/>
      <c r="N13" s="38"/>
      <c r="O13" s="38" t="s">
        <v>116</v>
      </c>
      <c r="P13" s="38">
        <v>4</v>
      </c>
      <c r="Q13" s="38">
        <v>4</v>
      </c>
      <c r="R13" s="38">
        <v>4</v>
      </c>
      <c r="S13" s="38">
        <v>4</v>
      </c>
      <c r="T13" s="38">
        <v>4</v>
      </c>
      <c r="U13" s="38">
        <v>4</v>
      </c>
      <c r="V13" s="38">
        <v>4</v>
      </c>
      <c r="W13" s="38">
        <v>3</v>
      </c>
      <c r="X13" s="38">
        <v>4</v>
      </c>
      <c r="Y13" s="38">
        <v>2</v>
      </c>
      <c r="Z13" s="38">
        <v>2009</v>
      </c>
      <c r="AA13" s="38" t="s">
        <v>702</v>
      </c>
      <c r="AB13" s="38" t="s">
        <v>563</v>
      </c>
      <c r="AC13" s="38" t="s">
        <v>393</v>
      </c>
      <c r="AD13" s="38"/>
      <c r="AE13" s="38" t="s">
        <v>647</v>
      </c>
      <c r="AF13" s="38" t="s">
        <v>522</v>
      </c>
      <c r="AG13" s="38"/>
      <c r="AH13" s="38">
        <v>3</v>
      </c>
      <c r="AI13" s="38">
        <v>4</v>
      </c>
    </row>
    <row r="14" spans="1:35" s="36" customFormat="1" ht="25.5" x14ac:dyDescent="0.2">
      <c r="A14" s="37">
        <v>40594.580729166664</v>
      </c>
      <c r="L14" s="38"/>
      <c r="M14" s="38"/>
      <c r="N14" s="38"/>
      <c r="O14" s="38" t="s">
        <v>641</v>
      </c>
      <c r="P14" s="38">
        <v>3</v>
      </c>
      <c r="Q14" s="38">
        <v>3</v>
      </c>
      <c r="R14" s="38">
        <v>2</v>
      </c>
      <c r="S14" s="38">
        <v>2</v>
      </c>
      <c r="T14" s="38">
        <v>3</v>
      </c>
      <c r="U14" s="38">
        <v>3</v>
      </c>
      <c r="V14" s="38">
        <v>3</v>
      </c>
      <c r="W14" s="38">
        <v>2</v>
      </c>
      <c r="X14" s="38">
        <v>3</v>
      </c>
      <c r="Y14" s="38">
        <v>3</v>
      </c>
      <c r="Z14" s="38" t="s">
        <v>551</v>
      </c>
      <c r="AA14" s="38" t="s">
        <v>35</v>
      </c>
      <c r="AB14" s="38" t="s">
        <v>454</v>
      </c>
      <c r="AC14" s="38" t="s">
        <v>281</v>
      </c>
      <c r="AD14" s="38"/>
      <c r="AE14" s="38" t="s">
        <v>647</v>
      </c>
      <c r="AF14" s="38" t="s">
        <v>522</v>
      </c>
      <c r="AG14" s="38"/>
      <c r="AH14" s="38">
        <v>3</v>
      </c>
      <c r="AI14" s="38">
        <v>4</v>
      </c>
    </row>
    <row r="15" spans="1:35" s="36" customFormat="1" ht="25.5" x14ac:dyDescent="0.2">
      <c r="A15" s="37">
        <v>40594.580949074072</v>
      </c>
      <c r="L15" s="38"/>
      <c r="M15" s="38"/>
      <c r="N15" s="38"/>
      <c r="O15" s="38" t="s">
        <v>641</v>
      </c>
      <c r="P15" s="38">
        <v>3</v>
      </c>
      <c r="Q15" s="38">
        <v>3</v>
      </c>
      <c r="R15" s="38">
        <v>2</v>
      </c>
      <c r="S15" s="38">
        <v>2</v>
      </c>
      <c r="T15" s="38">
        <v>3</v>
      </c>
      <c r="U15" s="38">
        <v>3</v>
      </c>
      <c r="V15" s="38">
        <v>3</v>
      </c>
      <c r="W15" s="38">
        <v>2</v>
      </c>
      <c r="X15" s="38">
        <v>3</v>
      </c>
      <c r="Y15" s="38">
        <v>3</v>
      </c>
      <c r="Z15" s="38" t="s">
        <v>551</v>
      </c>
      <c r="AA15" s="38" t="s">
        <v>35</v>
      </c>
      <c r="AB15" s="38" t="s">
        <v>454</v>
      </c>
      <c r="AC15" s="38" t="s">
        <v>281</v>
      </c>
      <c r="AD15" s="38"/>
      <c r="AE15" s="38" t="s">
        <v>647</v>
      </c>
      <c r="AF15" s="38" t="s">
        <v>522</v>
      </c>
      <c r="AG15" s="38"/>
      <c r="AH15" s="38">
        <v>3</v>
      </c>
      <c r="AI15" s="38">
        <v>4</v>
      </c>
    </row>
    <row r="16" spans="1:35" s="36" customFormat="1" ht="63.75" x14ac:dyDescent="0.2">
      <c r="A16" s="37">
        <v>40594.587453703702</v>
      </c>
      <c r="L16" s="38" t="s">
        <v>93</v>
      </c>
      <c r="M16" s="38" t="s">
        <v>671</v>
      </c>
      <c r="N16" s="38" t="s">
        <v>525</v>
      </c>
      <c r="O16" s="38" t="s">
        <v>641</v>
      </c>
      <c r="P16" s="38">
        <v>4</v>
      </c>
      <c r="Q16" s="38">
        <v>3</v>
      </c>
      <c r="R16" s="38">
        <v>4</v>
      </c>
      <c r="S16" s="38">
        <v>3</v>
      </c>
      <c r="T16" s="38">
        <v>4</v>
      </c>
      <c r="U16" s="38">
        <v>4</v>
      </c>
      <c r="V16" s="38">
        <v>3</v>
      </c>
      <c r="W16" s="38">
        <v>3</v>
      </c>
      <c r="X16" s="38">
        <v>4</v>
      </c>
      <c r="Y16" s="38">
        <v>3</v>
      </c>
      <c r="Z16" s="38">
        <v>2010</v>
      </c>
      <c r="AA16" s="38" t="s">
        <v>35</v>
      </c>
      <c r="AB16" s="38" t="s">
        <v>563</v>
      </c>
      <c r="AC16" s="38" t="s">
        <v>672</v>
      </c>
      <c r="AD16" s="38" t="s">
        <v>154</v>
      </c>
      <c r="AE16" s="38"/>
      <c r="AF16" s="38" t="s">
        <v>246</v>
      </c>
      <c r="AG16" s="38" t="s">
        <v>434</v>
      </c>
      <c r="AH16" s="38">
        <v>4</v>
      </c>
      <c r="AI16" s="38">
        <v>4</v>
      </c>
    </row>
    <row r="17" spans="1:35" s="36" customFormat="1" ht="25.5" x14ac:dyDescent="0.2">
      <c r="A17" s="37">
        <v>40594.589942129627</v>
      </c>
      <c r="L17" s="38"/>
      <c r="M17" s="38"/>
      <c r="N17" s="38"/>
      <c r="O17" s="38" t="s">
        <v>116</v>
      </c>
      <c r="P17" s="38">
        <v>2</v>
      </c>
      <c r="Q17" s="38">
        <v>1</v>
      </c>
      <c r="R17" s="38">
        <v>2</v>
      </c>
      <c r="S17" s="38">
        <v>2</v>
      </c>
      <c r="T17" s="38">
        <v>1</v>
      </c>
      <c r="U17" s="38">
        <v>1</v>
      </c>
      <c r="V17" s="38">
        <v>3</v>
      </c>
      <c r="W17" s="38">
        <v>2</v>
      </c>
      <c r="X17" s="38">
        <v>1</v>
      </c>
      <c r="Y17" s="38">
        <v>3</v>
      </c>
      <c r="Z17" s="38">
        <v>2009</v>
      </c>
      <c r="AA17" s="38" t="s">
        <v>702</v>
      </c>
      <c r="AB17" s="38" t="s">
        <v>377</v>
      </c>
      <c r="AC17" s="38" t="s">
        <v>45</v>
      </c>
      <c r="AD17" s="38"/>
      <c r="AE17" s="38" t="s">
        <v>647</v>
      </c>
      <c r="AF17" s="38" t="s">
        <v>246</v>
      </c>
      <c r="AG17" s="38"/>
      <c r="AH17" s="38">
        <v>1</v>
      </c>
      <c r="AI17" s="38">
        <v>1</v>
      </c>
    </row>
    <row r="18" spans="1:35" s="36" customFormat="1" ht="25.5" x14ac:dyDescent="0.2">
      <c r="A18" s="37">
        <v>40594.606203703705</v>
      </c>
      <c r="L18" s="38"/>
      <c r="M18" s="38"/>
      <c r="N18" s="38"/>
      <c r="O18" s="38" t="s">
        <v>116</v>
      </c>
      <c r="P18" s="38">
        <v>3</v>
      </c>
      <c r="Q18" s="38">
        <v>3</v>
      </c>
      <c r="R18" s="38">
        <v>3</v>
      </c>
      <c r="S18" s="38">
        <v>3</v>
      </c>
      <c r="T18" s="38">
        <v>3</v>
      </c>
      <c r="U18" s="38">
        <v>3</v>
      </c>
      <c r="V18" s="38">
        <v>2</v>
      </c>
      <c r="W18" s="38">
        <v>3</v>
      </c>
      <c r="X18" s="38">
        <v>4</v>
      </c>
      <c r="Y18" s="38">
        <v>2</v>
      </c>
      <c r="Z18" s="38">
        <v>2009</v>
      </c>
      <c r="AA18" s="38" t="s">
        <v>702</v>
      </c>
      <c r="AB18" s="38" t="s">
        <v>454</v>
      </c>
      <c r="AC18" s="38" t="s">
        <v>582</v>
      </c>
      <c r="AD18" s="38"/>
      <c r="AE18" s="38" t="s">
        <v>208</v>
      </c>
      <c r="AF18" s="38" t="s">
        <v>246</v>
      </c>
      <c r="AG18" s="38"/>
      <c r="AH18" s="38">
        <v>2</v>
      </c>
      <c r="AI18" s="38">
        <v>4</v>
      </c>
    </row>
    <row r="19" spans="1:35" s="36" customFormat="1" ht="25.5" x14ac:dyDescent="0.2">
      <c r="A19" s="37">
        <v>40594.612615740742</v>
      </c>
      <c r="L19" s="38"/>
      <c r="M19" s="38"/>
      <c r="N19" s="38"/>
      <c r="O19" s="38" t="s">
        <v>116</v>
      </c>
      <c r="P19" s="38">
        <v>2</v>
      </c>
      <c r="Q19" s="38">
        <v>2</v>
      </c>
      <c r="R19" s="38">
        <v>4</v>
      </c>
      <c r="S19" s="38">
        <v>3</v>
      </c>
      <c r="T19" s="38">
        <v>3</v>
      </c>
      <c r="U19" s="38">
        <v>2</v>
      </c>
      <c r="V19" s="38">
        <v>2</v>
      </c>
      <c r="W19" s="38">
        <v>2</v>
      </c>
      <c r="X19" s="38">
        <v>3</v>
      </c>
      <c r="Y19" s="38">
        <v>3</v>
      </c>
      <c r="Z19" s="38">
        <v>2010</v>
      </c>
      <c r="AA19" s="38" t="s">
        <v>35</v>
      </c>
      <c r="AB19" s="38" t="s">
        <v>664</v>
      </c>
      <c r="AC19" s="38" t="s">
        <v>281</v>
      </c>
      <c r="AD19" s="38"/>
      <c r="AE19" s="38" t="s">
        <v>647</v>
      </c>
      <c r="AF19" s="38" t="s">
        <v>246</v>
      </c>
      <c r="AG19" s="38"/>
      <c r="AH19" s="38">
        <v>3</v>
      </c>
      <c r="AI19" s="38">
        <v>4</v>
      </c>
    </row>
    <row r="20" spans="1:35" s="36" customFormat="1" ht="25.5" x14ac:dyDescent="0.2">
      <c r="A20" s="37">
        <v>40594.622476851851</v>
      </c>
      <c r="L20" s="38"/>
      <c r="M20" s="38" t="s">
        <v>366</v>
      </c>
      <c r="N20" s="38"/>
      <c r="O20" s="38" t="s">
        <v>116</v>
      </c>
      <c r="P20" s="38">
        <v>2</v>
      </c>
      <c r="Q20" s="38">
        <v>3</v>
      </c>
      <c r="R20" s="38">
        <v>2</v>
      </c>
      <c r="S20" s="38">
        <v>3</v>
      </c>
      <c r="T20" s="38">
        <v>3</v>
      </c>
      <c r="U20" s="38">
        <v>3</v>
      </c>
      <c r="V20" s="38">
        <v>2</v>
      </c>
      <c r="W20" s="38">
        <v>4</v>
      </c>
      <c r="X20" s="38">
        <v>3</v>
      </c>
      <c r="Y20" s="38">
        <v>3</v>
      </c>
      <c r="Z20" s="38">
        <v>2010</v>
      </c>
      <c r="AA20" s="38" t="s">
        <v>35</v>
      </c>
      <c r="AB20" s="38" t="s">
        <v>507</v>
      </c>
      <c r="AC20" s="38" t="s">
        <v>281</v>
      </c>
      <c r="AD20" s="38"/>
      <c r="AE20" s="38"/>
      <c r="AF20" s="38" t="s">
        <v>522</v>
      </c>
      <c r="AG20" s="38"/>
      <c r="AH20" s="38">
        <v>2</v>
      </c>
      <c r="AI20" s="38">
        <v>4</v>
      </c>
    </row>
    <row r="21" spans="1:35" s="36" customFormat="1" ht="63.75" x14ac:dyDescent="0.2">
      <c r="A21" s="37">
        <v>40594.624861111108</v>
      </c>
      <c r="L21" s="38" t="s">
        <v>424</v>
      </c>
      <c r="M21" s="38" t="s">
        <v>301</v>
      </c>
      <c r="N21" s="38" t="s">
        <v>149</v>
      </c>
      <c r="O21" s="38" t="s">
        <v>116</v>
      </c>
      <c r="P21" s="38">
        <v>2</v>
      </c>
      <c r="Q21" s="38">
        <v>3</v>
      </c>
      <c r="R21" s="38">
        <v>1</v>
      </c>
      <c r="S21" s="38">
        <v>2</v>
      </c>
      <c r="T21" s="38">
        <v>3</v>
      </c>
      <c r="U21" s="38">
        <v>1</v>
      </c>
      <c r="V21" s="38">
        <v>1</v>
      </c>
      <c r="W21" s="38">
        <v>1</v>
      </c>
      <c r="X21" s="38">
        <v>2</v>
      </c>
      <c r="Y21" s="38">
        <v>2</v>
      </c>
      <c r="Z21" s="38">
        <v>2009</v>
      </c>
      <c r="AA21" s="38" t="s">
        <v>702</v>
      </c>
      <c r="AB21" s="38" t="s">
        <v>133</v>
      </c>
      <c r="AC21" s="38" t="s">
        <v>720</v>
      </c>
      <c r="AD21" s="38"/>
      <c r="AE21" s="38" t="s">
        <v>647</v>
      </c>
      <c r="AF21" s="38" t="s">
        <v>246</v>
      </c>
      <c r="AG21" s="38"/>
      <c r="AH21" s="38">
        <v>3</v>
      </c>
      <c r="AI21" s="38">
        <v>2</v>
      </c>
    </row>
    <row r="22" spans="1:35" s="36" customFormat="1" ht="25.5" x14ac:dyDescent="0.2">
      <c r="A22" s="37">
        <v>40594.631203703706</v>
      </c>
      <c r="L22" s="38"/>
      <c r="M22" s="38"/>
      <c r="N22" s="38"/>
      <c r="O22" s="38" t="s">
        <v>116</v>
      </c>
      <c r="P22" s="38">
        <v>2</v>
      </c>
      <c r="Q22" s="38">
        <v>2</v>
      </c>
      <c r="R22" s="38">
        <v>3</v>
      </c>
      <c r="S22" s="38">
        <v>2</v>
      </c>
      <c r="T22" s="38">
        <v>3</v>
      </c>
      <c r="U22" s="38">
        <v>3</v>
      </c>
      <c r="V22" s="38">
        <v>1</v>
      </c>
      <c r="W22" s="38">
        <v>2</v>
      </c>
      <c r="X22" s="38">
        <v>2</v>
      </c>
      <c r="Y22" s="38">
        <v>3</v>
      </c>
      <c r="Z22" s="38">
        <v>2010</v>
      </c>
      <c r="AA22" s="38" t="s">
        <v>35</v>
      </c>
      <c r="AB22" s="38" t="s">
        <v>664</v>
      </c>
      <c r="AC22" s="38" t="s">
        <v>393</v>
      </c>
      <c r="AD22" s="38"/>
      <c r="AE22" s="38" t="s">
        <v>647</v>
      </c>
      <c r="AF22" s="38" t="s">
        <v>522</v>
      </c>
      <c r="AG22" s="38"/>
      <c r="AH22" s="38">
        <v>2</v>
      </c>
      <c r="AI22" s="38">
        <v>2</v>
      </c>
    </row>
    <row r="23" spans="1:35" s="36" customFormat="1" ht="63.75" x14ac:dyDescent="0.2">
      <c r="A23" s="37">
        <v>40594.632789351854</v>
      </c>
      <c r="L23" s="38" t="s">
        <v>484</v>
      </c>
      <c r="M23" s="38" t="s">
        <v>532</v>
      </c>
      <c r="N23" s="38" t="s">
        <v>11</v>
      </c>
      <c r="O23" s="38" t="s">
        <v>116</v>
      </c>
      <c r="P23" s="38">
        <v>3</v>
      </c>
      <c r="Q23" s="38">
        <v>3</v>
      </c>
      <c r="R23" s="38">
        <v>3</v>
      </c>
      <c r="S23" s="38">
        <v>3</v>
      </c>
      <c r="T23" s="38">
        <v>2</v>
      </c>
      <c r="U23" s="38">
        <v>2</v>
      </c>
      <c r="V23" s="38">
        <v>4</v>
      </c>
      <c r="W23" s="38">
        <v>3</v>
      </c>
      <c r="X23" s="38">
        <v>4</v>
      </c>
      <c r="Y23" s="38">
        <v>4</v>
      </c>
      <c r="Z23" s="38">
        <v>2010</v>
      </c>
      <c r="AA23" s="38" t="s">
        <v>702</v>
      </c>
      <c r="AB23" s="38" t="s">
        <v>710</v>
      </c>
      <c r="AC23" s="38" t="s">
        <v>461</v>
      </c>
      <c r="AD23" s="38" t="s">
        <v>595</v>
      </c>
      <c r="AE23" s="38" t="s">
        <v>647</v>
      </c>
      <c r="AF23" s="38" t="s">
        <v>522</v>
      </c>
      <c r="AG23" s="38"/>
      <c r="AH23" s="38">
        <v>2</v>
      </c>
      <c r="AI23" s="38">
        <v>4</v>
      </c>
    </row>
    <row r="24" spans="1:35" s="36" customFormat="1" ht="25.5" x14ac:dyDescent="0.2">
      <c r="A24" s="37">
        <v>40594.641655092593</v>
      </c>
      <c r="L24" s="38"/>
      <c r="M24" s="38"/>
      <c r="N24" s="38"/>
      <c r="O24" s="38" t="s">
        <v>116</v>
      </c>
      <c r="P24" s="38">
        <v>1</v>
      </c>
      <c r="Q24" s="38">
        <v>2</v>
      </c>
      <c r="R24" s="38">
        <v>4</v>
      </c>
      <c r="S24" s="38">
        <v>3</v>
      </c>
      <c r="T24" s="38">
        <v>1</v>
      </c>
      <c r="U24" s="38">
        <v>1</v>
      </c>
      <c r="V24" s="38">
        <v>3</v>
      </c>
      <c r="W24" s="38">
        <v>1</v>
      </c>
      <c r="X24" s="38">
        <v>4</v>
      </c>
      <c r="Y24" s="38">
        <v>3</v>
      </c>
      <c r="Z24" s="38">
        <v>2010</v>
      </c>
      <c r="AA24" s="38" t="s">
        <v>281</v>
      </c>
      <c r="AB24" s="38" t="s">
        <v>563</v>
      </c>
      <c r="AC24" s="38" t="s">
        <v>393</v>
      </c>
      <c r="AD24" s="38"/>
      <c r="AE24" s="38" t="s">
        <v>647</v>
      </c>
      <c r="AF24" s="38" t="s">
        <v>522</v>
      </c>
      <c r="AG24" s="38"/>
      <c r="AH24" s="38">
        <v>2</v>
      </c>
      <c r="AI24" s="38">
        <v>4</v>
      </c>
    </row>
    <row r="25" spans="1:35" s="36" customFormat="1" ht="408" x14ac:dyDescent="0.2">
      <c r="A25" s="37">
        <v>40594.642812500002</v>
      </c>
      <c r="L25" s="38" t="s">
        <v>992</v>
      </c>
      <c r="M25" s="38" t="s">
        <v>374</v>
      </c>
      <c r="N25" s="38" t="s">
        <v>993</v>
      </c>
      <c r="O25" s="38" t="s">
        <v>116</v>
      </c>
      <c r="P25" s="38">
        <v>2</v>
      </c>
      <c r="Q25" s="38">
        <v>3</v>
      </c>
      <c r="R25" s="38">
        <v>3</v>
      </c>
      <c r="S25" s="38">
        <v>3</v>
      </c>
      <c r="T25" s="38">
        <v>2</v>
      </c>
      <c r="U25" s="38">
        <v>3</v>
      </c>
      <c r="V25" s="38">
        <v>3</v>
      </c>
      <c r="W25" s="38">
        <v>4</v>
      </c>
      <c r="X25" s="38">
        <v>4</v>
      </c>
      <c r="Y25" s="38">
        <v>4</v>
      </c>
      <c r="Z25" s="38">
        <v>2010</v>
      </c>
      <c r="AA25" s="38" t="s">
        <v>35</v>
      </c>
      <c r="AB25" s="38" t="s">
        <v>78</v>
      </c>
      <c r="AC25" s="38" t="s">
        <v>672</v>
      </c>
      <c r="AD25" s="38"/>
      <c r="AE25" s="38" t="s">
        <v>647</v>
      </c>
      <c r="AF25" s="38" t="s">
        <v>246</v>
      </c>
      <c r="AG25" s="38" t="s">
        <v>714</v>
      </c>
      <c r="AH25" s="38">
        <v>3</v>
      </c>
      <c r="AI25" s="38">
        <v>3</v>
      </c>
    </row>
    <row r="26" spans="1:35" s="36" customFormat="1" ht="76.5" x14ac:dyDescent="0.2">
      <c r="A26" s="37">
        <v>40594.65121527778</v>
      </c>
      <c r="L26" s="38" t="s">
        <v>382</v>
      </c>
      <c r="M26" s="38"/>
      <c r="N26" s="38"/>
      <c r="O26" s="38" t="s">
        <v>641</v>
      </c>
      <c r="P26" s="38">
        <v>3</v>
      </c>
      <c r="Q26" s="38">
        <v>3</v>
      </c>
      <c r="R26" s="38">
        <v>4</v>
      </c>
      <c r="S26" s="38">
        <v>2</v>
      </c>
      <c r="T26" s="38">
        <v>2</v>
      </c>
      <c r="U26" s="38">
        <v>3</v>
      </c>
      <c r="V26" s="38">
        <v>4</v>
      </c>
      <c r="W26" s="38">
        <v>3</v>
      </c>
      <c r="X26" s="38">
        <v>3</v>
      </c>
      <c r="Y26" s="38">
        <v>1</v>
      </c>
      <c r="Z26" s="38">
        <v>2009</v>
      </c>
      <c r="AA26" s="38" t="s">
        <v>702</v>
      </c>
      <c r="AB26" s="38" t="s">
        <v>454</v>
      </c>
      <c r="AC26" s="38" t="s">
        <v>45</v>
      </c>
      <c r="AD26" s="38"/>
      <c r="AE26" s="38" t="s">
        <v>647</v>
      </c>
      <c r="AF26" s="38" t="s">
        <v>522</v>
      </c>
      <c r="AG26" s="38"/>
      <c r="AH26" s="38">
        <v>2</v>
      </c>
      <c r="AI26" s="38">
        <v>4</v>
      </c>
    </row>
    <row r="27" spans="1:35" s="36" customFormat="1" ht="25.5" x14ac:dyDescent="0.2">
      <c r="A27" s="37">
        <v>40594.662939814814</v>
      </c>
      <c r="L27" s="38"/>
      <c r="M27" s="38"/>
      <c r="N27" s="38"/>
      <c r="O27" s="38" t="s">
        <v>641</v>
      </c>
      <c r="P27" s="38">
        <v>2</v>
      </c>
      <c r="Q27" s="38">
        <v>2</v>
      </c>
      <c r="R27" s="38">
        <v>3</v>
      </c>
      <c r="S27" s="38">
        <v>4</v>
      </c>
      <c r="T27" s="38">
        <v>3</v>
      </c>
      <c r="U27" s="38">
        <v>3</v>
      </c>
      <c r="V27" s="38">
        <v>3</v>
      </c>
      <c r="W27" s="38">
        <v>2</v>
      </c>
      <c r="X27" s="38">
        <v>4</v>
      </c>
      <c r="Y27" s="38">
        <v>4</v>
      </c>
      <c r="Z27" s="38">
        <v>2010</v>
      </c>
      <c r="AA27" s="38" t="s">
        <v>35</v>
      </c>
      <c r="AB27" s="38" t="s">
        <v>507</v>
      </c>
      <c r="AC27" s="38" t="s">
        <v>281</v>
      </c>
      <c r="AD27" s="38"/>
      <c r="AE27" s="38" t="s">
        <v>647</v>
      </c>
      <c r="AF27" s="38" t="s">
        <v>522</v>
      </c>
      <c r="AG27" s="38"/>
      <c r="AH27" s="38">
        <v>3</v>
      </c>
      <c r="AI27" s="38">
        <v>4</v>
      </c>
    </row>
    <row r="28" spans="1:35" s="36" customFormat="1" ht="25.5" x14ac:dyDescent="0.2">
      <c r="A28" s="37">
        <v>40594.662939814814</v>
      </c>
      <c r="L28" s="38"/>
      <c r="M28" s="38"/>
      <c r="N28" s="38"/>
      <c r="O28" s="38" t="s">
        <v>641</v>
      </c>
      <c r="P28" s="38">
        <v>2</v>
      </c>
      <c r="Q28" s="38">
        <v>2</v>
      </c>
      <c r="R28" s="38">
        <v>3</v>
      </c>
      <c r="S28" s="38">
        <v>4</v>
      </c>
      <c r="T28" s="38">
        <v>3</v>
      </c>
      <c r="U28" s="38">
        <v>3</v>
      </c>
      <c r="V28" s="38">
        <v>3</v>
      </c>
      <c r="W28" s="38">
        <v>2</v>
      </c>
      <c r="X28" s="38">
        <v>4</v>
      </c>
      <c r="Y28" s="38">
        <v>4</v>
      </c>
      <c r="Z28" s="38">
        <v>2010</v>
      </c>
      <c r="AA28" s="38" t="s">
        <v>35</v>
      </c>
      <c r="AB28" s="38" t="s">
        <v>507</v>
      </c>
      <c r="AC28" s="38" t="s">
        <v>281</v>
      </c>
      <c r="AD28" s="38"/>
      <c r="AE28" s="38" t="s">
        <v>647</v>
      </c>
      <c r="AF28" s="38" t="s">
        <v>522</v>
      </c>
      <c r="AG28" s="38"/>
      <c r="AH28" s="38">
        <v>3</v>
      </c>
      <c r="AI28" s="38">
        <v>4</v>
      </c>
    </row>
    <row r="29" spans="1:35" s="36" customFormat="1" ht="38.25" x14ac:dyDescent="0.2">
      <c r="A29" s="37">
        <v>40594.66814814815</v>
      </c>
      <c r="L29" s="38"/>
      <c r="M29" s="38" t="s">
        <v>448</v>
      </c>
      <c r="N29" s="38"/>
      <c r="O29" s="38" t="s">
        <v>116</v>
      </c>
      <c r="P29" s="38">
        <v>4</v>
      </c>
      <c r="Q29" s="38">
        <v>2</v>
      </c>
      <c r="R29" s="38">
        <v>4</v>
      </c>
      <c r="S29" s="38">
        <v>4</v>
      </c>
      <c r="T29" s="38"/>
      <c r="U29" s="38"/>
      <c r="V29" s="38">
        <v>4</v>
      </c>
      <c r="W29" s="38">
        <v>3</v>
      </c>
      <c r="X29" s="38">
        <v>4</v>
      </c>
      <c r="Y29" s="38">
        <v>3</v>
      </c>
      <c r="Z29" s="38">
        <v>2010</v>
      </c>
      <c r="AA29" s="38" t="s">
        <v>702</v>
      </c>
      <c r="AB29" s="38" t="s">
        <v>287</v>
      </c>
      <c r="AC29" s="38" t="s">
        <v>672</v>
      </c>
      <c r="AD29" s="38" t="s">
        <v>83</v>
      </c>
      <c r="AE29" s="38" t="s">
        <v>647</v>
      </c>
      <c r="AF29" s="38" t="s">
        <v>522</v>
      </c>
      <c r="AG29" s="38"/>
      <c r="AH29" s="38">
        <v>3</v>
      </c>
      <c r="AI29" s="38">
        <v>4</v>
      </c>
    </row>
    <row r="30" spans="1:35" s="36" customFormat="1" ht="357" x14ac:dyDescent="0.2">
      <c r="A30" s="37">
        <v>40594.669849537036</v>
      </c>
      <c r="L30" s="38" t="s">
        <v>994</v>
      </c>
      <c r="M30" s="38" t="s">
        <v>562</v>
      </c>
      <c r="N30" s="38" t="s">
        <v>257</v>
      </c>
      <c r="O30" s="38" t="s">
        <v>116</v>
      </c>
      <c r="P30" s="38">
        <v>2</v>
      </c>
      <c r="Q30" s="38">
        <v>2</v>
      </c>
      <c r="R30" s="38">
        <v>2</v>
      </c>
      <c r="S30" s="38">
        <v>3</v>
      </c>
      <c r="T30" s="38">
        <v>3</v>
      </c>
      <c r="U30" s="38">
        <v>3</v>
      </c>
      <c r="V30" s="38">
        <v>2</v>
      </c>
      <c r="W30" s="38">
        <v>3</v>
      </c>
      <c r="X30" s="38">
        <v>3</v>
      </c>
      <c r="Y30" s="38">
        <v>4</v>
      </c>
      <c r="Z30" s="38">
        <v>2010</v>
      </c>
      <c r="AA30" s="38" t="s">
        <v>281</v>
      </c>
      <c r="AB30" s="38" t="s">
        <v>264</v>
      </c>
      <c r="AC30" s="38" t="s">
        <v>672</v>
      </c>
      <c r="AD30" s="38" t="s">
        <v>493</v>
      </c>
      <c r="AE30" s="38"/>
      <c r="AF30" s="38" t="s">
        <v>246</v>
      </c>
      <c r="AG30" s="38" t="s">
        <v>100</v>
      </c>
      <c r="AH30" s="38">
        <v>2</v>
      </c>
      <c r="AI30" s="38">
        <v>2</v>
      </c>
    </row>
    <row r="31" spans="1:35" s="36" customFormat="1" ht="76.5" x14ac:dyDescent="0.2">
      <c r="A31" s="37">
        <v>40594.680821759262</v>
      </c>
      <c r="L31" s="38" t="s">
        <v>665</v>
      </c>
      <c r="M31" s="38" t="s">
        <v>639</v>
      </c>
      <c r="N31" s="38"/>
      <c r="O31" s="38" t="s">
        <v>116</v>
      </c>
      <c r="P31" s="38">
        <v>3</v>
      </c>
      <c r="Q31" s="38">
        <v>2</v>
      </c>
      <c r="R31" s="38">
        <v>4</v>
      </c>
      <c r="S31" s="38">
        <v>4</v>
      </c>
      <c r="T31" s="38">
        <v>4</v>
      </c>
      <c r="U31" s="38">
        <v>4</v>
      </c>
      <c r="V31" s="38">
        <v>3</v>
      </c>
      <c r="W31" s="38">
        <v>3</v>
      </c>
      <c r="X31" s="38">
        <v>4</v>
      </c>
      <c r="Y31" s="38">
        <v>4</v>
      </c>
      <c r="Z31" s="38">
        <v>2009</v>
      </c>
      <c r="AA31" s="38" t="s">
        <v>35</v>
      </c>
      <c r="AB31" s="38" t="s">
        <v>264</v>
      </c>
      <c r="AC31" s="38" t="s">
        <v>281</v>
      </c>
      <c r="AD31" s="38" t="s">
        <v>134</v>
      </c>
      <c r="AE31" s="38" t="s">
        <v>694</v>
      </c>
      <c r="AF31" s="38" t="s">
        <v>246</v>
      </c>
      <c r="AG31" s="38"/>
      <c r="AH31" s="38">
        <v>3</v>
      </c>
      <c r="AI31" s="38">
        <v>4</v>
      </c>
    </row>
    <row r="32" spans="1:35" s="36" customFormat="1" ht="51" x14ac:dyDescent="0.2">
      <c r="A32" s="37">
        <v>40594.681388888886</v>
      </c>
      <c r="L32" s="38" t="s">
        <v>439</v>
      </c>
      <c r="M32" s="38" t="s">
        <v>165</v>
      </c>
      <c r="N32" s="38"/>
      <c r="O32" s="38" t="s">
        <v>116</v>
      </c>
      <c r="P32" s="38">
        <v>2</v>
      </c>
      <c r="Q32" s="38">
        <v>3</v>
      </c>
      <c r="R32" s="38">
        <v>4</v>
      </c>
      <c r="S32" s="38">
        <v>4</v>
      </c>
      <c r="T32" s="38">
        <v>2</v>
      </c>
      <c r="U32" s="38">
        <v>3</v>
      </c>
      <c r="V32" s="38">
        <v>2</v>
      </c>
      <c r="W32" s="38">
        <v>3</v>
      </c>
      <c r="X32" s="38">
        <v>4</v>
      </c>
      <c r="Y32" s="38">
        <v>4</v>
      </c>
      <c r="Z32" s="38">
        <v>2010</v>
      </c>
      <c r="AA32" s="38" t="s">
        <v>253</v>
      </c>
      <c r="AB32" s="38" t="s">
        <v>609</v>
      </c>
      <c r="AC32" s="38" t="s">
        <v>281</v>
      </c>
      <c r="AD32" s="38"/>
      <c r="AE32" s="38"/>
      <c r="AF32" s="38" t="s">
        <v>246</v>
      </c>
      <c r="AG32" s="38" t="s">
        <v>649</v>
      </c>
      <c r="AH32" s="38">
        <v>4</v>
      </c>
      <c r="AI32" s="38">
        <v>4</v>
      </c>
    </row>
    <row r="33" spans="1:35" s="36" customFormat="1" ht="127.5" x14ac:dyDescent="0.2">
      <c r="A33" s="37">
        <v>40594.684560185182</v>
      </c>
      <c r="L33" s="38" t="s">
        <v>476</v>
      </c>
      <c r="M33" s="38" t="s">
        <v>538</v>
      </c>
      <c r="N33" s="38" t="s">
        <v>149</v>
      </c>
      <c r="O33" s="38" t="s">
        <v>116</v>
      </c>
      <c r="P33" s="38">
        <v>2</v>
      </c>
      <c r="Q33" s="38">
        <v>3</v>
      </c>
      <c r="R33" s="38">
        <v>2</v>
      </c>
      <c r="S33" s="38">
        <v>2</v>
      </c>
      <c r="T33" s="38">
        <v>2</v>
      </c>
      <c r="U33" s="38">
        <v>4</v>
      </c>
      <c r="V33" s="38">
        <v>3</v>
      </c>
      <c r="W33" s="38">
        <v>2</v>
      </c>
      <c r="X33" s="38">
        <v>2</v>
      </c>
      <c r="Y33" s="38">
        <v>3</v>
      </c>
      <c r="Z33" s="38">
        <v>2010</v>
      </c>
      <c r="AA33" s="38" t="s">
        <v>253</v>
      </c>
      <c r="AB33" s="38" t="s">
        <v>130</v>
      </c>
      <c r="AC33" s="38" t="s">
        <v>281</v>
      </c>
      <c r="AD33" s="38"/>
      <c r="AE33" s="38" t="s">
        <v>647</v>
      </c>
      <c r="AF33" s="38" t="s">
        <v>522</v>
      </c>
      <c r="AG33" s="38"/>
      <c r="AH33" s="38">
        <v>3</v>
      </c>
      <c r="AI33" s="38">
        <v>2</v>
      </c>
    </row>
    <row r="34" spans="1:35" s="36" customFormat="1" ht="25.5" x14ac:dyDescent="0.2">
      <c r="A34" s="37">
        <v>40594.696655092594</v>
      </c>
      <c r="L34" s="38"/>
      <c r="M34" s="38"/>
      <c r="N34" s="38"/>
      <c r="O34" s="38" t="s">
        <v>116</v>
      </c>
      <c r="P34" s="38">
        <v>4</v>
      </c>
      <c r="Q34" s="38">
        <v>2</v>
      </c>
      <c r="R34" s="38">
        <v>3</v>
      </c>
      <c r="S34" s="38">
        <v>4</v>
      </c>
      <c r="T34" s="38">
        <v>3</v>
      </c>
      <c r="U34" s="38">
        <v>3</v>
      </c>
      <c r="V34" s="38">
        <v>3</v>
      </c>
      <c r="W34" s="38">
        <v>3</v>
      </c>
      <c r="X34" s="38">
        <v>4</v>
      </c>
      <c r="Y34" s="38">
        <v>4</v>
      </c>
      <c r="Z34" s="38">
        <v>2008</v>
      </c>
      <c r="AA34" s="38" t="s">
        <v>702</v>
      </c>
      <c r="AB34" s="38" t="s">
        <v>264</v>
      </c>
      <c r="AC34" s="38" t="s">
        <v>45</v>
      </c>
      <c r="AD34" s="38"/>
      <c r="AE34" s="38" t="s">
        <v>647</v>
      </c>
      <c r="AF34" s="38" t="s">
        <v>246</v>
      </c>
      <c r="AG34" s="38"/>
      <c r="AH34" s="38">
        <v>3</v>
      </c>
      <c r="AI34" s="38">
        <v>4</v>
      </c>
    </row>
    <row r="35" spans="1:35" s="36" customFormat="1" ht="76.5" x14ac:dyDescent="0.2">
      <c r="A35" s="37">
        <v>40594.709988425922</v>
      </c>
      <c r="L35" s="38" t="s">
        <v>206</v>
      </c>
      <c r="M35" s="38"/>
      <c r="N35" s="38" t="s">
        <v>61</v>
      </c>
      <c r="O35" s="38" t="s">
        <v>116</v>
      </c>
      <c r="P35" s="38">
        <v>2</v>
      </c>
      <c r="Q35" s="38">
        <v>3</v>
      </c>
      <c r="R35" s="38">
        <v>4</v>
      </c>
      <c r="S35" s="38">
        <v>4</v>
      </c>
      <c r="T35" s="38">
        <v>3</v>
      </c>
      <c r="U35" s="38">
        <v>2</v>
      </c>
      <c r="V35" s="38">
        <v>2</v>
      </c>
      <c r="W35" s="38">
        <v>3</v>
      </c>
      <c r="X35" s="38">
        <v>4</v>
      </c>
      <c r="Y35" s="38">
        <v>4</v>
      </c>
      <c r="Z35" s="38">
        <v>2008</v>
      </c>
      <c r="AA35" s="38" t="s">
        <v>702</v>
      </c>
      <c r="AB35" s="38" t="s">
        <v>488</v>
      </c>
      <c r="AC35" s="38" t="s">
        <v>720</v>
      </c>
      <c r="AD35" s="38"/>
      <c r="AE35" s="38" t="s">
        <v>647</v>
      </c>
      <c r="AF35" s="38" t="s">
        <v>246</v>
      </c>
      <c r="AG35" s="38"/>
      <c r="AH35" s="38">
        <v>4</v>
      </c>
      <c r="AI35" s="38">
        <v>4</v>
      </c>
    </row>
    <row r="36" spans="1:35" s="36" customFormat="1" ht="25.5" x14ac:dyDescent="0.2">
      <c r="A36" s="37">
        <v>40594.714120370372</v>
      </c>
      <c r="L36" s="38"/>
      <c r="M36" s="38"/>
      <c r="N36" s="38"/>
      <c r="O36" s="38" t="s">
        <v>116</v>
      </c>
      <c r="P36" s="38">
        <v>3</v>
      </c>
      <c r="Q36" s="38">
        <v>2</v>
      </c>
      <c r="R36" s="38">
        <v>4</v>
      </c>
      <c r="S36" s="38">
        <v>4</v>
      </c>
      <c r="T36" s="38">
        <v>3</v>
      </c>
      <c r="U36" s="38">
        <v>3</v>
      </c>
      <c r="V36" s="38">
        <v>3</v>
      </c>
      <c r="W36" s="38">
        <v>3</v>
      </c>
      <c r="X36" s="38">
        <v>4</v>
      </c>
      <c r="Y36" s="38">
        <v>4</v>
      </c>
      <c r="Z36" s="38">
        <v>2009</v>
      </c>
      <c r="AA36" s="38" t="s">
        <v>702</v>
      </c>
      <c r="AB36" s="38" t="s">
        <v>198</v>
      </c>
      <c r="AC36" s="38" t="s">
        <v>720</v>
      </c>
      <c r="AD36" s="38"/>
      <c r="AE36" s="38" t="s">
        <v>647</v>
      </c>
      <c r="AF36" s="38" t="s">
        <v>246</v>
      </c>
      <c r="AG36" s="38"/>
      <c r="AH36" s="38">
        <v>4</v>
      </c>
      <c r="AI36" s="38">
        <v>4</v>
      </c>
    </row>
    <row r="37" spans="1:35" s="36" customFormat="1" ht="25.5" x14ac:dyDescent="0.2">
      <c r="A37" s="37">
        <v>40594.718055555553</v>
      </c>
      <c r="L37" s="38"/>
      <c r="M37" s="38" t="s">
        <v>182</v>
      </c>
      <c r="N37" s="38"/>
      <c r="O37" s="38" t="s">
        <v>116</v>
      </c>
      <c r="P37" s="38">
        <v>3</v>
      </c>
      <c r="Q37" s="38">
        <v>3</v>
      </c>
      <c r="R37" s="38">
        <v>3</v>
      </c>
      <c r="S37" s="38">
        <v>3</v>
      </c>
      <c r="T37" s="38">
        <v>3</v>
      </c>
      <c r="U37" s="38">
        <v>4</v>
      </c>
      <c r="V37" s="38">
        <v>2</v>
      </c>
      <c r="W37" s="38">
        <v>1</v>
      </c>
      <c r="X37" s="38">
        <v>3</v>
      </c>
      <c r="Y37" s="38">
        <v>3</v>
      </c>
      <c r="Z37" s="38">
        <v>2009</v>
      </c>
      <c r="AA37" s="38" t="s">
        <v>702</v>
      </c>
      <c r="AB37" s="38" t="s">
        <v>710</v>
      </c>
      <c r="AC37" s="38" t="s">
        <v>393</v>
      </c>
      <c r="AD37" s="38" t="s">
        <v>465</v>
      </c>
      <c r="AE37" s="38" t="s">
        <v>647</v>
      </c>
      <c r="AF37" s="38" t="s">
        <v>246</v>
      </c>
      <c r="AG37" s="38"/>
      <c r="AH37" s="38">
        <v>3</v>
      </c>
      <c r="AI37" s="38">
        <v>3</v>
      </c>
    </row>
    <row r="38" spans="1:35" s="36" customFormat="1" ht="114.75" x14ac:dyDescent="0.2">
      <c r="A38" s="37">
        <v>40594.72074074074</v>
      </c>
      <c r="L38" s="38" t="s">
        <v>55</v>
      </c>
      <c r="M38" s="38" t="s">
        <v>397</v>
      </c>
      <c r="N38" s="38" t="s">
        <v>489</v>
      </c>
      <c r="O38" s="38" t="s">
        <v>116</v>
      </c>
      <c r="P38" s="38">
        <v>4</v>
      </c>
      <c r="Q38" s="38">
        <v>3</v>
      </c>
      <c r="R38" s="38">
        <v>4</v>
      </c>
      <c r="S38" s="38">
        <v>4</v>
      </c>
      <c r="T38" s="38">
        <v>2</v>
      </c>
      <c r="U38" s="38">
        <v>2</v>
      </c>
      <c r="V38" s="38">
        <v>4</v>
      </c>
      <c r="W38" s="38">
        <v>4</v>
      </c>
      <c r="X38" s="38">
        <v>4</v>
      </c>
      <c r="Y38" s="38">
        <v>4</v>
      </c>
      <c r="Z38" s="38">
        <v>2010</v>
      </c>
      <c r="AA38" s="38" t="s">
        <v>35</v>
      </c>
      <c r="AB38" s="38" t="s">
        <v>563</v>
      </c>
      <c r="AC38" s="38" t="s">
        <v>281</v>
      </c>
      <c r="AD38" s="38"/>
      <c r="AE38" s="38" t="s">
        <v>647</v>
      </c>
      <c r="AF38" s="38" t="s">
        <v>522</v>
      </c>
      <c r="AG38" s="38"/>
      <c r="AH38" s="38">
        <v>2</v>
      </c>
      <c r="AI38" s="38">
        <v>4</v>
      </c>
    </row>
    <row r="39" spans="1:35" s="36" customFormat="1" ht="165.75" x14ac:dyDescent="0.2">
      <c r="A39" s="37">
        <v>40594.727627314816</v>
      </c>
      <c r="L39" s="38" t="s">
        <v>336</v>
      </c>
      <c r="M39" s="38" t="s">
        <v>610</v>
      </c>
      <c r="N39" s="38" t="s">
        <v>620</v>
      </c>
      <c r="O39" s="38" t="s">
        <v>641</v>
      </c>
      <c r="P39" s="38">
        <v>2</v>
      </c>
      <c r="Q39" s="38">
        <v>3</v>
      </c>
      <c r="R39" s="38">
        <v>4</v>
      </c>
      <c r="S39" s="38">
        <v>3</v>
      </c>
      <c r="T39" s="38">
        <v>2</v>
      </c>
      <c r="U39" s="38">
        <v>2</v>
      </c>
      <c r="V39" s="38">
        <v>4</v>
      </c>
      <c r="W39" s="38">
        <v>3</v>
      </c>
      <c r="X39" s="38">
        <v>4</v>
      </c>
      <c r="Y39" s="38">
        <v>4</v>
      </c>
      <c r="Z39" s="38">
        <v>2010</v>
      </c>
      <c r="AA39" s="38" t="s">
        <v>35</v>
      </c>
      <c r="AB39" s="38" t="s">
        <v>198</v>
      </c>
      <c r="AC39" s="38" t="s">
        <v>281</v>
      </c>
      <c r="AD39" s="38"/>
      <c r="AE39" s="38" t="s">
        <v>647</v>
      </c>
      <c r="AF39" s="38" t="s">
        <v>522</v>
      </c>
      <c r="AG39" s="38"/>
      <c r="AH39" s="38">
        <v>3</v>
      </c>
      <c r="AI39" s="38">
        <v>4</v>
      </c>
    </row>
    <row r="40" spans="1:35" s="36" customFormat="1" ht="25.5" x14ac:dyDescent="0.2">
      <c r="A40" s="37">
        <v>40594.731921296298</v>
      </c>
      <c r="L40" s="38"/>
      <c r="M40" s="38"/>
      <c r="N40" s="38"/>
      <c r="O40" s="38" t="s">
        <v>116</v>
      </c>
      <c r="P40" s="38">
        <v>2</v>
      </c>
      <c r="Q40" s="38">
        <v>2</v>
      </c>
      <c r="R40" s="38">
        <v>2</v>
      </c>
      <c r="S40" s="38">
        <v>2</v>
      </c>
      <c r="T40" s="38">
        <v>1</v>
      </c>
      <c r="U40" s="38">
        <v>1</v>
      </c>
      <c r="V40" s="38">
        <v>2</v>
      </c>
      <c r="W40" s="38">
        <v>1</v>
      </c>
      <c r="X40" s="38">
        <v>2</v>
      </c>
      <c r="Y40" s="38">
        <v>4</v>
      </c>
      <c r="Z40" s="38">
        <v>2008</v>
      </c>
      <c r="AA40" s="38" t="s">
        <v>702</v>
      </c>
      <c r="AB40" s="38" t="s">
        <v>710</v>
      </c>
      <c r="AC40" s="38" t="s">
        <v>672</v>
      </c>
      <c r="AD40" s="38"/>
      <c r="AE40" s="38" t="s">
        <v>647</v>
      </c>
      <c r="AF40" s="38" t="s">
        <v>246</v>
      </c>
      <c r="AG40" s="38"/>
      <c r="AH40" s="38">
        <v>2</v>
      </c>
      <c r="AI40" s="38">
        <v>2</v>
      </c>
    </row>
    <row r="41" spans="1:35" s="36" customFormat="1" ht="76.5" x14ac:dyDescent="0.2">
      <c r="A41" s="37">
        <v>40594.744409722218</v>
      </c>
      <c r="L41" s="38" t="s">
        <v>60</v>
      </c>
      <c r="M41" s="38"/>
      <c r="N41" s="38"/>
      <c r="O41" s="38" t="s">
        <v>116</v>
      </c>
      <c r="P41" s="38">
        <v>4</v>
      </c>
      <c r="Q41" s="38">
        <v>2</v>
      </c>
      <c r="R41" s="38">
        <v>4</v>
      </c>
      <c r="S41" s="38">
        <v>3</v>
      </c>
      <c r="T41" s="38">
        <v>3</v>
      </c>
      <c r="U41" s="38">
        <v>4</v>
      </c>
      <c r="V41" s="38">
        <v>3</v>
      </c>
      <c r="W41" s="38">
        <v>3</v>
      </c>
      <c r="X41" s="38">
        <v>4</v>
      </c>
      <c r="Y41" s="38">
        <v>3</v>
      </c>
      <c r="Z41" s="38">
        <v>2010</v>
      </c>
      <c r="AA41" s="38" t="s">
        <v>35</v>
      </c>
      <c r="AB41" s="38" t="s">
        <v>563</v>
      </c>
      <c r="AC41" s="38" t="s">
        <v>281</v>
      </c>
      <c r="AD41" s="38"/>
      <c r="AE41" s="38" t="s">
        <v>647</v>
      </c>
      <c r="AF41" s="38" t="s">
        <v>246</v>
      </c>
      <c r="AG41" s="38"/>
      <c r="AH41" s="38">
        <v>3</v>
      </c>
      <c r="AI41" s="38">
        <v>4</v>
      </c>
    </row>
    <row r="42" spans="1:35" s="36" customFormat="1" ht="25.5" x14ac:dyDescent="0.2">
      <c r="A42" s="37">
        <v>40594.75236111111</v>
      </c>
      <c r="L42" s="38"/>
      <c r="M42" s="38"/>
      <c r="N42" s="38"/>
      <c r="O42" s="38" t="s">
        <v>116</v>
      </c>
      <c r="P42" s="38">
        <v>1</v>
      </c>
      <c r="Q42" s="38">
        <v>2</v>
      </c>
      <c r="R42" s="38">
        <v>3</v>
      </c>
      <c r="S42" s="38">
        <v>3</v>
      </c>
      <c r="T42" s="38">
        <v>4</v>
      </c>
      <c r="U42" s="38">
        <v>3</v>
      </c>
      <c r="V42" s="38">
        <v>3</v>
      </c>
      <c r="W42" s="38">
        <v>2</v>
      </c>
      <c r="X42" s="38">
        <v>3</v>
      </c>
      <c r="Y42" s="38">
        <v>3</v>
      </c>
      <c r="Z42" s="38">
        <v>2010</v>
      </c>
      <c r="AA42" s="38" t="s">
        <v>35</v>
      </c>
      <c r="AB42" s="38" t="s">
        <v>563</v>
      </c>
      <c r="AC42" s="38" t="s">
        <v>281</v>
      </c>
      <c r="AD42" s="38"/>
      <c r="AE42" s="38" t="s">
        <v>647</v>
      </c>
      <c r="AF42" s="38" t="s">
        <v>246</v>
      </c>
      <c r="AG42" s="38"/>
      <c r="AH42" s="38">
        <v>2</v>
      </c>
      <c r="AI42" s="38">
        <v>3</v>
      </c>
    </row>
    <row r="43" spans="1:35" s="36" customFormat="1" ht="51" x14ac:dyDescent="0.2">
      <c r="A43" s="37">
        <v>40594.753240740742</v>
      </c>
      <c r="L43" s="38" t="s">
        <v>91</v>
      </c>
      <c r="M43" s="38" t="s">
        <v>426</v>
      </c>
      <c r="N43" s="38" t="s">
        <v>684</v>
      </c>
      <c r="O43" s="38" t="s">
        <v>641</v>
      </c>
      <c r="P43" s="38">
        <v>3</v>
      </c>
      <c r="Q43" s="38">
        <v>3</v>
      </c>
      <c r="R43" s="38">
        <v>2</v>
      </c>
      <c r="S43" s="38">
        <v>3</v>
      </c>
      <c r="T43" s="38">
        <v>1</v>
      </c>
      <c r="U43" s="38">
        <v>1</v>
      </c>
      <c r="V43" s="38">
        <v>2</v>
      </c>
      <c r="W43" s="38">
        <v>4</v>
      </c>
      <c r="X43" s="38">
        <v>3</v>
      </c>
      <c r="Y43" s="38">
        <v>4</v>
      </c>
      <c r="Z43" s="38">
        <v>2006</v>
      </c>
      <c r="AA43" s="38" t="s">
        <v>238</v>
      </c>
      <c r="AB43" s="38" t="s">
        <v>710</v>
      </c>
      <c r="AC43" s="38" t="s">
        <v>720</v>
      </c>
      <c r="AD43" s="38"/>
      <c r="AE43" s="38" t="s">
        <v>647</v>
      </c>
      <c r="AF43" s="38" t="s">
        <v>522</v>
      </c>
      <c r="AG43" s="38"/>
      <c r="AH43" s="38">
        <v>4</v>
      </c>
      <c r="AI43" s="38">
        <v>4</v>
      </c>
    </row>
    <row r="44" spans="1:35" s="36" customFormat="1" ht="51" x14ac:dyDescent="0.2">
      <c r="A44" s="37">
        <v>40594.756377314814</v>
      </c>
      <c r="L44" s="38" t="s">
        <v>431</v>
      </c>
      <c r="M44" s="38" t="s">
        <v>514</v>
      </c>
      <c r="N44" s="38" t="s">
        <v>717</v>
      </c>
      <c r="O44" s="38" t="s">
        <v>116</v>
      </c>
      <c r="P44" s="38">
        <v>3</v>
      </c>
      <c r="Q44" s="38">
        <v>3</v>
      </c>
      <c r="R44" s="38">
        <v>3</v>
      </c>
      <c r="S44" s="38">
        <v>2</v>
      </c>
      <c r="T44" s="38">
        <v>2</v>
      </c>
      <c r="U44" s="38">
        <v>2</v>
      </c>
      <c r="V44" s="38">
        <v>4</v>
      </c>
      <c r="W44" s="38">
        <v>1</v>
      </c>
      <c r="X44" s="38">
        <v>1</v>
      </c>
      <c r="Y44" s="38">
        <v>4</v>
      </c>
      <c r="Z44" s="38">
        <v>2009</v>
      </c>
      <c r="AA44" s="38" t="s">
        <v>702</v>
      </c>
      <c r="AB44" s="38" t="s">
        <v>563</v>
      </c>
      <c r="AC44" s="38" t="s">
        <v>720</v>
      </c>
      <c r="AD44" s="38"/>
      <c r="AE44" s="38" t="s">
        <v>647</v>
      </c>
      <c r="AF44" s="38" t="s">
        <v>246</v>
      </c>
      <c r="AG44" s="38" t="s">
        <v>622</v>
      </c>
      <c r="AH44" s="38">
        <v>2</v>
      </c>
      <c r="AI44" s="38">
        <v>2</v>
      </c>
    </row>
    <row r="45" spans="1:35" s="36" customFormat="1" ht="25.5" x14ac:dyDescent="0.2">
      <c r="A45" s="37">
        <v>40594.765416666669</v>
      </c>
      <c r="L45" s="38"/>
      <c r="M45" s="38"/>
      <c r="N45" s="38"/>
      <c r="O45" s="38" t="s">
        <v>116</v>
      </c>
      <c r="P45" s="38">
        <v>2</v>
      </c>
      <c r="Q45" s="38">
        <v>1</v>
      </c>
      <c r="R45" s="38">
        <v>4</v>
      </c>
      <c r="S45" s="38">
        <v>3</v>
      </c>
      <c r="T45" s="38">
        <v>2</v>
      </c>
      <c r="U45" s="38">
        <v>1</v>
      </c>
      <c r="V45" s="38">
        <v>2</v>
      </c>
      <c r="W45" s="38">
        <v>2</v>
      </c>
      <c r="X45" s="38">
        <v>2</v>
      </c>
      <c r="Y45" s="38">
        <v>3</v>
      </c>
      <c r="Z45" s="38">
        <v>2010</v>
      </c>
      <c r="AA45" s="38" t="s">
        <v>35</v>
      </c>
      <c r="AB45" s="38" t="s">
        <v>198</v>
      </c>
      <c r="AC45" s="38" t="s">
        <v>281</v>
      </c>
      <c r="AD45" s="38"/>
      <c r="AE45" s="38"/>
      <c r="AF45" s="38" t="s">
        <v>522</v>
      </c>
      <c r="AG45" s="38"/>
      <c r="AH45" s="38">
        <v>2</v>
      </c>
      <c r="AI45" s="38">
        <v>3</v>
      </c>
    </row>
    <row r="46" spans="1:35" s="36" customFormat="1" ht="25.5" x14ac:dyDescent="0.2">
      <c r="A46" s="37">
        <v>40594.780995370369</v>
      </c>
      <c r="L46" s="38"/>
      <c r="M46" s="38"/>
      <c r="N46" s="38"/>
      <c r="O46" s="38" t="s">
        <v>641</v>
      </c>
      <c r="P46" s="38">
        <v>3</v>
      </c>
      <c r="Q46" s="38">
        <v>4</v>
      </c>
      <c r="R46" s="38">
        <v>3</v>
      </c>
      <c r="S46" s="38">
        <v>3</v>
      </c>
      <c r="T46" s="38">
        <v>3</v>
      </c>
      <c r="U46" s="38">
        <v>3</v>
      </c>
      <c r="V46" s="38"/>
      <c r="W46" s="38">
        <v>3</v>
      </c>
      <c r="X46" s="38">
        <v>4</v>
      </c>
      <c r="Y46" s="38">
        <v>4</v>
      </c>
      <c r="Z46" s="38">
        <v>2010</v>
      </c>
      <c r="AA46" s="38" t="s">
        <v>253</v>
      </c>
      <c r="AB46" s="38" t="s">
        <v>264</v>
      </c>
      <c r="AC46" s="38" t="s">
        <v>281</v>
      </c>
      <c r="AD46" s="38"/>
      <c r="AE46" s="38"/>
      <c r="AF46" s="38" t="s">
        <v>522</v>
      </c>
      <c r="AG46" s="38"/>
      <c r="AH46" s="38">
        <v>3</v>
      </c>
      <c r="AI46" s="38">
        <v>4</v>
      </c>
    </row>
    <row r="47" spans="1:35" s="36" customFormat="1" ht="409.5" x14ac:dyDescent="0.2">
      <c r="A47" s="37">
        <v>40594.793923611112</v>
      </c>
      <c r="L47" s="38" t="s">
        <v>995</v>
      </c>
      <c r="M47" s="38" t="s">
        <v>639</v>
      </c>
      <c r="N47" s="38"/>
      <c r="O47" s="38" t="s">
        <v>116</v>
      </c>
      <c r="P47" s="38">
        <v>3</v>
      </c>
      <c r="Q47" s="38">
        <v>2</v>
      </c>
      <c r="R47" s="38">
        <v>3</v>
      </c>
      <c r="S47" s="38">
        <v>2</v>
      </c>
      <c r="T47" s="38">
        <v>2</v>
      </c>
      <c r="U47" s="38">
        <v>3</v>
      </c>
      <c r="V47" s="38">
        <v>3</v>
      </c>
      <c r="W47" s="38">
        <v>1</v>
      </c>
      <c r="X47" s="38">
        <v>2</v>
      </c>
      <c r="Y47" s="38">
        <v>4</v>
      </c>
      <c r="Z47" s="38">
        <v>2009</v>
      </c>
      <c r="AA47" s="38" t="s">
        <v>702</v>
      </c>
      <c r="AB47" s="38" t="s">
        <v>563</v>
      </c>
      <c r="AC47" s="38" t="s">
        <v>45</v>
      </c>
      <c r="AD47" s="38"/>
      <c r="AE47" s="38" t="s">
        <v>647</v>
      </c>
      <c r="AF47" s="38" t="s">
        <v>522</v>
      </c>
      <c r="AG47" s="38" t="s">
        <v>996</v>
      </c>
      <c r="AH47" s="38">
        <v>2</v>
      </c>
      <c r="AI47" s="38">
        <v>2</v>
      </c>
    </row>
    <row r="48" spans="1:35" s="36" customFormat="1" ht="25.5" x14ac:dyDescent="0.2">
      <c r="A48" s="37">
        <v>40594.79415509259</v>
      </c>
      <c r="L48" s="38"/>
      <c r="M48" s="38"/>
      <c r="N48" s="38"/>
      <c r="O48" s="38" t="s">
        <v>116</v>
      </c>
      <c r="P48" s="38">
        <v>2</v>
      </c>
      <c r="Q48" s="38">
        <v>1</v>
      </c>
      <c r="R48" s="38">
        <v>2</v>
      </c>
      <c r="S48" s="38">
        <v>1</v>
      </c>
      <c r="T48" s="38">
        <v>1</v>
      </c>
      <c r="U48" s="38">
        <v>1</v>
      </c>
      <c r="V48" s="38">
        <v>2</v>
      </c>
      <c r="W48" s="38">
        <v>1</v>
      </c>
      <c r="X48" s="38">
        <v>1</v>
      </c>
      <c r="Y48" s="38">
        <v>1</v>
      </c>
      <c r="Z48" s="38">
        <v>2010</v>
      </c>
      <c r="AA48" s="38" t="s">
        <v>35</v>
      </c>
      <c r="AB48" s="38" t="s">
        <v>552</v>
      </c>
      <c r="AC48" s="38" t="s">
        <v>281</v>
      </c>
      <c r="AD48" s="38"/>
      <c r="AE48" s="38" t="s">
        <v>208</v>
      </c>
      <c r="AF48" s="38" t="s">
        <v>522</v>
      </c>
      <c r="AG48" s="38"/>
      <c r="AH48" s="38">
        <v>2</v>
      </c>
      <c r="AI48" s="38">
        <v>2</v>
      </c>
    </row>
    <row r="49" spans="1:35" s="36" customFormat="1" ht="38.25" x14ac:dyDescent="0.2">
      <c r="A49" s="37">
        <v>40594.794918981483</v>
      </c>
      <c r="L49" s="38" t="s">
        <v>44</v>
      </c>
      <c r="M49" s="38" t="s">
        <v>528</v>
      </c>
      <c r="N49" s="38" t="s">
        <v>149</v>
      </c>
      <c r="O49" s="38" t="s">
        <v>116</v>
      </c>
      <c r="P49" s="38">
        <v>3</v>
      </c>
      <c r="Q49" s="38">
        <v>3</v>
      </c>
      <c r="R49" s="38">
        <v>3</v>
      </c>
      <c r="S49" s="38">
        <v>4</v>
      </c>
      <c r="T49" s="38">
        <v>3</v>
      </c>
      <c r="U49" s="38">
        <v>4</v>
      </c>
      <c r="V49" s="38">
        <v>4</v>
      </c>
      <c r="W49" s="38">
        <v>3</v>
      </c>
      <c r="X49" s="38">
        <v>4</v>
      </c>
      <c r="Y49" s="38">
        <v>3</v>
      </c>
      <c r="Z49" s="38">
        <v>2009</v>
      </c>
      <c r="AA49" s="38" t="s">
        <v>702</v>
      </c>
      <c r="AB49" s="38" t="s">
        <v>264</v>
      </c>
      <c r="AC49" s="38" t="s">
        <v>393</v>
      </c>
      <c r="AD49" s="38"/>
      <c r="AE49" s="38" t="s">
        <v>647</v>
      </c>
      <c r="AF49" s="38" t="s">
        <v>522</v>
      </c>
      <c r="AG49" s="38"/>
      <c r="AH49" s="38">
        <v>2</v>
      </c>
      <c r="AI49" s="38">
        <v>4</v>
      </c>
    </row>
    <row r="50" spans="1:35" s="36" customFormat="1" ht="25.5" x14ac:dyDescent="0.2">
      <c r="A50" s="37">
        <v>40594.804675925923</v>
      </c>
      <c r="L50" s="38"/>
      <c r="M50" s="38"/>
      <c r="N50" s="38"/>
      <c r="O50" s="38" t="s">
        <v>116</v>
      </c>
      <c r="P50" s="38">
        <v>3</v>
      </c>
      <c r="Q50" s="38">
        <v>3</v>
      </c>
      <c r="R50" s="38">
        <v>4</v>
      </c>
      <c r="S50" s="38">
        <v>3</v>
      </c>
      <c r="T50" s="38">
        <v>4</v>
      </c>
      <c r="U50" s="38">
        <v>4</v>
      </c>
      <c r="V50" s="38">
        <v>4</v>
      </c>
      <c r="W50" s="38">
        <v>3</v>
      </c>
      <c r="X50" s="38">
        <v>4</v>
      </c>
      <c r="Y50" s="38">
        <v>4</v>
      </c>
      <c r="Z50" s="38">
        <v>2010</v>
      </c>
      <c r="AA50" s="38" t="s">
        <v>35</v>
      </c>
      <c r="AB50" s="38" t="s">
        <v>198</v>
      </c>
      <c r="AC50" s="38" t="s">
        <v>281</v>
      </c>
      <c r="AD50" s="38"/>
      <c r="AE50" s="38"/>
      <c r="AF50" s="38" t="s">
        <v>246</v>
      </c>
      <c r="AG50" s="38"/>
      <c r="AH50" s="38">
        <v>2</v>
      </c>
      <c r="AI50" s="38">
        <v>4</v>
      </c>
    </row>
    <row r="51" spans="1:35" s="36" customFormat="1" ht="25.5" x14ac:dyDescent="0.2">
      <c r="A51" s="37">
        <v>40594.827835648146</v>
      </c>
      <c r="L51" s="38" t="s">
        <v>129</v>
      </c>
      <c r="M51" s="38" t="s">
        <v>496</v>
      </c>
      <c r="N51" s="38"/>
      <c r="O51" s="38" t="s">
        <v>641</v>
      </c>
      <c r="P51" s="38">
        <v>3</v>
      </c>
      <c r="Q51" s="38">
        <v>3</v>
      </c>
      <c r="R51" s="38">
        <v>3</v>
      </c>
      <c r="S51" s="38">
        <v>4</v>
      </c>
      <c r="T51" s="38">
        <v>1</v>
      </c>
      <c r="U51" s="38">
        <v>1</v>
      </c>
      <c r="V51" s="38">
        <v>2</v>
      </c>
      <c r="W51" s="38">
        <v>2</v>
      </c>
      <c r="X51" s="38">
        <v>4</v>
      </c>
      <c r="Y51" s="38">
        <v>2</v>
      </c>
      <c r="Z51" s="38">
        <v>2010</v>
      </c>
      <c r="AA51" s="38" t="s">
        <v>35</v>
      </c>
      <c r="AB51" s="38" t="s">
        <v>287</v>
      </c>
      <c r="AC51" s="38" t="s">
        <v>281</v>
      </c>
      <c r="AD51" s="38"/>
      <c r="AE51" s="38" t="s">
        <v>647</v>
      </c>
      <c r="AF51" s="38" t="s">
        <v>522</v>
      </c>
      <c r="AG51" s="38"/>
      <c r="AH51" s="38">
        <v>3</v>
      </c>
      <c r="AI51" s="38">
        <v>4</v>
      </c>
    </row>
    <row r="52" spans="1:35" s="36" customFormat="1" ht="25.5" x14ac:dyDescent="0.2">
      <c r="A52" s="37">
        <v>40594.82880787037</v>
      </c>
      <c r="L52" s="38"/>
      <c r="M52" s="38"/>
      <c r="N52" s="38" t="s">
        <v>696</v>
      </c>
      <c r="O52" s="38" t="s">
        <v>641</v>
      </c>
      <c r="P52" s="38">
        <v>3</v>
      </c>
      <c r="Q52" s="38">
        <v>2</v>
      </c>
      <c r="R52" s="38">
        <v>3</v>
      </c>
      <c r="S52" s="38">
        <v>3</v>
      </c>
      <c r="T52" s="38">
        <v>3</v>
      </c>
      <c r="U52" s="38">
        <v>3</v>
      </c>
      <c r="V52" s="38">
        <v>2</v>
      </c>
      <c r="W52" s="38">
        <v>3</v>
      </c>
      <c r="X52" s="38">
        <v>3</v>
      </c>
      <c r="Y52" s="38">
        <v>4</v>
      </c>
      <c r="Z52" s="38">
        <v>2009</v>
      </c>
      <c r="AA52" s="38" t="s">
        <v>702</v>
      </c>
      <c r="AB52" s="38" t="s">
        <v>377</v>
      </c>
      <c r="AC52" s="38" t="s">
        <v>393</v>
      </c>
      <c r="AD52" s="38"/>
      <c r="AE52" s="38" t="s">
        <v>647</v>
      </c>
      <c r="AF52" s="38" t="s">
        <v>522</v>
      </c>
      <c r="AG52" s="38"/>
      <c r="AH52" s="38">
        <v>2</v>
      </c>
      <c r="AI52" s="38">
        <v>4</v>
      </c>
    </row>
    <row r="53" spans="1:35" s="36" customFormat="1" ht="25.5" x14ac:dyDescent="0.2">
      <c r="A53" s="37">
        <v>40594.833726851852</v>
      </c>
      <c r="L53" s="38"/>
      <c r="M53" s="38"/>
      <c r="N53" s="38"/>
      <c r="O53" s="38" t="s">
        <v>116</v>
      </c>
      <c r="P53" s="38">
        <v>3</v>
      </c>
      <c r="Q53" s="38">
        <v>1</v>
      </c>
      <c r="R53" s="38">
        <v>3</v>
      </c>
      <c r="S53" s="38">
        <v>2</v>
      </c>
      <c r="T53" s="38">
        <v>1</v>
      </c>
      <c r="U53" s="38">
        <v>1</v>
      </c>
      <c r="V53" s="38">
        <v>2</v>
      </c>
      <c r="W53" s="38">
        <v>2</v>
      </c>
      <c r="X53" s="38">
        <v>2</v>
      </c>
      <c r="Y53" s="38">
        <v>3</v>
      </c>
      <c r="Z53" s="38">
        <v>2009</v>
      </c>
      <c r="AA53" s="38" t="s">
        <v>702</v>
      </c>
      <c r="AB53" s="38" t="s">
        <v>454</v>
      </c>
      <c r="AC53" s="38" t="s">
        <v>393</v>
      </c>
      <c r="AD53" s="38"/>
      <c r="AE53" s="38" t="s">
        <v>647</v>
      </c>
      <c r="AF53" s="38" t="s">
        <v>246</v>
      </c>
      <c r="AG53" s="38"/>
      <c r="AH53" s="38">
        <v>1</v>
      </c>
      <c r="AI53" s="38">
        <v>2</v>
      </c>
    </row>
    <row r="54" spans="1:35" s="36" customFormat="1" ht="76.5" x14ac:dyDescent="0.2">
      <c r="A54" s="37">
        <v>40594.848194444443</v>
      </c>
      <c r="L54" s="38" t="s">
        <v>581</v>
      </c>
      <c r="M54" s="38" t="s">
        <v>381</v>
      </c>
      <c r="N54" s="38" t="s">
        <v>571</v>
      </c>
      <c r="O54" s="38" t="s">
        <v>116</v>
      </c>
      <c r="P54" s="38">
        <v>3</v>
      </c>
      <c r="Q54" s="38">
        <v>3</v>
      </c>
      <c r="R54" s="38">
        <v>4</v>
      </c>
      <c r="S54" s="38">
        <v>3</v>
      </c>
      <c r="T54" s="38">
        <v>2</v>
      </c>
      <c r="U54" s="38">
        <v>2</v>
      </c>
      <c r="V54" s="38">
        <v>4</v>
      </c>
      <c r="W54" s="38">
        <v>3</v>
      </c>
      <c r="X54" s="38">
        <v>4</v>
      </c>
      <c r="Y54" s="38">
        <v>4</v>
      </c>
      <c r="Z54" s="38">
        <v>2008</v>
      </c>
      <c r="AA54" s="38" t="s">
        <v>702</v>
      </c>
      <c r="AB54" s="38" t="s">
        <v>507</v>
      </c>
      <c r="AC54" s="38" t="s">
        <v>45</v>
      </c>
      <c r="AD54" s="38"/>
      <c r="AE54" s="38" t="s">
        <v>647</v>
      </c>
      <c r="AF54" s="38" t="s">
        <v>246</v>
      </c>
      <c r="AG54" s="38" t="s">
        <v>142</v>
      </c>
      <c r="AH54" s="38">
        <v>4</v>
      </c>
      <c r="AI54" s="38">
        <v>4</v>
      </c>
    </row>
    <row r="55" spans="1:35" s="36" customFormat="1" ht="409.5" x14ac:dyDescent="0.2">
      <c r="A55" s="37">
        <v>40594.850069444445</v>
      </c>
      <c r="L55" s="38" t="s">
        <v>997</v>
      </c>
      <c r="M55" s="38" t="s">
        <v>430</v>
      </c>
      <c r="N55" s="38"/>
      <c r="O55" s="38" t="s">
        <v>116</v>
      </c>
      <c r="P55" s="38">
        <v>2</v>
      </c>
      <c r="Q55" s="38">
        <v>3</v>
      </c>
      <c r="R55" s="38">
        <v>3</v>
      </c>
      <c r="S55" s="38">
        <v>4</v>
      </c>
      <c r="T55" s="38">
        <v>3</v>
      </c>
      <c r="U55" s="38">
        <v>3</v>
      </c>
      <c r="V55" s="38">
        <v>2</v>
      </c>
      <c r="W55" s="38">
        <v>2</v>
      </c>
      <c r="X55" s="38">
        <v>2</v>
      </c>
      <c r="Y55" s="38">
        <v>4</v>
      </c>
      <c r="Z55" s="38">
        <v>2010</v>
      </c>
      <c r="AA55" s="38" t="s">
        <v>253</v>
      </c>
      <c r="AB55" s="38" t="s">
        <v>264</v>
      </c>
      <c r="AC55" s="38" t="s">
        <v>281</v>
      </c>
      <c r="AD55" s="38"/>
      <c r="AE55" s="38" t="s">
        <v>647</v>
      </c>
      <c r="AF55" s="38" t="s">
        <v>246</v>
      </c>
      <c r="AG55" s="38"/>
      <c r="AH55" s="38">
        <v>3</v>
      </c>
      <c r="AI55" s="38">
        <v>4</v>
      </c>
    </row>
    <row r="56" spans="1:35" s="36" customFormat="1" ht="293.25" x14ac:dyDescent="0.2">
      <c r="A56" s="37">
        <v>40594.850381944445</v>
      </c>
      <c r="L56" s="38" t="s">
        <v>998</v>
      </c>
      <c r="M56" s="38" t="s">
        <v>403</v>
      </c>
      <c r="N56" s="38" t="s">
        <v>642</v>
      </c>
      <c r="O56" s="38" t="s">
        <v>641</v>
      </c>
      <c r="P56" s="38">
        <v>2</v>
      </c>
      <c r="Q56" s="38">
        <v>3</v>
      </c>
      <c r="R56" s="38">
        <v>3</v>
      </c>
      <c r="S56" s="38">
        <v>3</v>
      </c>
      <c r="T56" s="38">
        <v>3</v>
      </c>
      <c r="U56" s="38">
        <v>3</v>
      </c>
      <c r="V56" s="38">
        <v>3</v>
      </c>
      <c r="W56" s="38">
        <v>3</v>
      </c>
      <c r="X56" s="38">
        <v>4</v>
      </c>
      <c r="Y56" s="38">
        <v>4</v>
      </c>
      <c r="Z56" s="38">
        <v>2008</v>
      </c>
      <c r="AA56" s="38" t="s">
        <v>702</v>
      </c>
      <c r="AB56" s="38" t="s">
        <v>198</v>
      </c>
      <c r="AC56" s="38" t="s">
        <v>672</v>
      </c>
      <c r="AD56" s="38" t="s">
        <v>83</v>
      </c>
      <c r="AE56" s="38" t="s">
        <v>647</v>
      </c>
      <c r="AF56" s="38" t="s">
        <v>522</v>
      </c>
      <c r="AG56" s="38" t="s">
        <v>707</v>
      </c>
      <c r="AH56" s="38">
        <v>2</v>
      </c>
      <c r="AI56" s="38">
        <v>4</v>
      </c>
    </row>
    <row r="57" spans="1:35" s="36" customFormat="1" ht="25.5" x14ac:dyDescent="0.2">
      <c r="A57" s="37">
        <v>40594.861435185187</v>
      </c>
      <c r="L57" s="38"/>
      <c r="M57" s="38"/>
      <c r="N57" s="38"/>
      <c r="O57" s="38" t="s">
        <v>641</v>
      </c>
      <c r="P57" s="38">
        <v>3</v>
      </c>
      <c r="Q57" s="38">
        <v>4</v>
      </c>
      <c r="R57" s="38">
        <v>3</v>
      </c>
      <c r="S57" s="38">
        <v>3</v>
      </c>
      <c r="T57" s="38">
        <v>4</v>
      </c>
      <c r="U57" s="38">
        <v>4</v>
      </c>
      <c r="V57" s="38">
        <v>4</v>
      </c>
      <c r="W57" s="38">
        <v>3</v>
      </c>
      <c r="X57" s="38">
        <v>4</v>
      </c>
      <c r="Y57" s="38">
        <v>4</v>
      </c>
      <c r="Z57" s="38">
        <v>2009</v>
      </c>
      <c r="AA57" s="38" t="s">
        <v>702</v>
      </c>
      <c r="AB57" s="38" t="s">
        <v>198</v>
      </c>
      <c r="AC57" s="38" t="s">
        <v>393</v>
      </c>
      <c r="AD57" s="38"/>
      <c r="AE57" s="38" t="s">
        <v>647</v>
      </c>
      <c r="AF57" s="38" t="s">
        <v>522</v>
      </c>
      <c r="AG57" s="38"/>
      <c r="AH57" s="38">
        <v>3</v>
      </c>
      <c r="AI57" s="38">
        <v>4</v>
      </c>
    </row>
    <row r="58" spans="1:35" s="36" customFormat="1" ht="242.25" x14ac:dyDescent="0.2">
      <c r="A58" s="37">
        <v>40594.864942129629</v>
      </c>
      <c r="L58" s="38" t="s">
        <v>124</v>
      </c>
      <c r="M58" s="38" t="s">
        <v>58</v>
      </c>
      <c r="N58" s="38" t="s">
        <v>999</v>
      </c>
      <c r="O58" s="38" t="s">
        <v>116</v>
      </c>
      <c r="P58" s="38">
        <v>2</v>
      </c>
      <c r="Q58" s="38">
        <v>1</v>
      </c>
      <c r="R58" s="38">
        <v>4</v>
      </c>
      <c r="S58" s="38">
        <v>2</v>
      </c>
      <c r="T58" s="38">
        <v>2</v>
      </c>
      <c r="U58" s="38">
        <v>3</v>
      </c>
      <c r="V58" s="38">
        <v>2</v>
      </c>
      <c r="W58" s="38">
        <v>2</v>
      </c>
      <c r="X58" s="38">
        <v>4</v>
      </c>
      <c r="Y58" s="38">
        <v>3</v>
      </c>
      <c r="Z58" s="38">
        <v>2010</v>
      </c>
      <c r="AA58" s="38" t="s">
        <v>253</v>
      </c>
      <c r="AB58" s="38" t="s">
        <v>287</v>
      </c>
      <c r="AC58" s="38" t="s">
        <v>281</v>
      </c>
      <c r="AD58" s="38"/>
      <c r="AE58" s="38" t="s">
        <v>647</v>
      </c>
      <c r="AF58" s="38" t="s">
        <v>246</v>
      </c>
      <c r="AG58" s="38" t="s">
        <v>667</v>
      </c>
      <c r="AH58" s="38">
        <v>3</v>
      </c>
      <c r="AI58" s="38">
        <v>4</v>
      </c>
    </row>
    <row r="59" spans="1:35" s="36" customFormat="1" ht="25.5" x14ac:dyDescent="0.2">
      <c r="A59" s="37">
        <v>40594.889826388891</v>
      </c>
      <c r="L59" s="38"/>
      <c r="M59" s="38"/>
      <c r="N59" s="38"/>
      <c r="O59" s="38" t="s">
        <v>641</v>
      </c>
      <c r="P59" s="38">
        <v>4</v>
      </c>
      <c r="Q59" s="38">
        <v>2</v>
      </c>
      <c r="R59" s="38">
        <v>3</v>
      </c>
      <c r="S59" s="38">
        <v>4</v>
      </c>
      <c r="T59" s="38">
        <v>2</v>
      </c>
      <c r="U59" s="38">
        <v>2</v>
      </c>
      <c r="V59" s="38">
        <v>3</v>
      </c>
      <c r="W59" s="38">
        <v>3</v>
      </c>
      <c r="X59" s="38">
        <v>3</v>
      </c>
      <c r="Y59" s="38">
        <v>4</v>
      </c>
      <c r="Z59" s="38">
        <v>2008</v>
      </c>
      <c r="AA59" s="38" t="s">
        <v>702</v>
      </c>
      <c r="AB59" s="38" t="s">
        <v>287</v>
      </c>
      <c r="AC59" s="38" t="s">
        <v>45</v>
      </c>
      <c r="AD59" s="38"/>
      <c r="AE59" s="38" t="s">
        <v>647</v>
      </c>
      <c r="AF59" s="38" t="s">
        <v>246</v>
      </c>
      <c r="AG59" s="38"/>
      <c r="AH59" s="38">
        <v>3</v>
      </c>
      <c r="AI59" s="38">
        <v>4</v>
      </c>
    </row>
    <row r="60" spans="1:35" s="36" customFormat="1" ht="76.5" x14ac:dyDescent="0.2">
      <c r="A60" s="37">
        <v>40594.895891203705</v>
      </c>
      <c r="L60" s="38" t="s">
        <v>224</v>
      </c>
      <c r="M60" s="38" t="s">
        <v>173</v>
      </c>
      <c r="N60" s="38"/>
      <c r="O60" s="38" t="s">
        <v>116</v>
      </c>
      <c r="P60" s="38">
        <v>4</v>
      </c>
      <c r="Q60" s="38">
        <v>2</v>
      </c>
      <c r="R60" s="38">
        <v>4</v>
      </c>
      <c r="S60" s="38">
        <v>4</v>
      </c>
      <c r="T60" s="38">
        <v>2</v>
      </c>
      <c r="U60" s="38">
        <v>2</v>
      </c>
      <c r="V60" s="38">
        <v>3</v>
      </c>
      <c r="W60" s="38">
        <v>3</v>
      </c>
      <c r="X60" s="38">
        <v>4</v>
      </c>
      <c r="Y60" s="38">
        <v>4</v>
      </c>
      <c r="Z60" s="38">
        <v>2008</v>
      </c>
      <c r="AA60" s="38" t="s">
        <v>702</v>
      </c>
      <c r="AB60" s="38" t="s">
        <v>198</v>
      </c>
      <c r="AC60" s="38" t="s">
        <v>582</v>
      </c>
      <c r="AD60" s="38"/>
      <c r="AE60" s="38" t="s">
        <v>208</v>
      </c>
      <c r="AF60" s="38" t="s">
        <v>246</v>
      </c>
      <c r="AG60" s="38"/>
      <c r="AH60" s="38">
        <v>3</v>
      </c>
      <c r="AI60" s="38">
        <v>4</v>
      </c>
    </row>
    <row r="61" spans="1:35" s="36" customFormat="1" ht="25.5" x14ac:dyDescent="0.2">
      <c r="A61" s="37">
        <v>40594.896180555559</v>
      </c>
      <c r="L61" s="38"/>
      <c r="M61" s="38"/>
      <c r="N61" s="38"/>
      <c r="O61" s="38" t="s">
        <v>116</v>
      </c>
      <c r="P61" s="38">
        <v>3</v>
      </c>
      <c r="Q61" s="38">
        <v>2</v>
      </c>
      <c r="R61" s="38">
        <v>4</v>
      </c>
      <c r="S61" s="38">
        <v>3</v>
      </c>
      <c r="T61" s="38">
        <v>3</v>
      </c>
      <c r="U61" s="38">
        <v>3</v>
      </c>
      <c r="V61" s="38">
        <v>3</v>
      </c>
      <c r="W61" s="38">
        <v>3</v>
      </c>
      <c r="X61" s="38">
        <v>3</v>
      </c>
      <c r="Y61" s="38">
        <v>3</v>
      </c>
      <c r="Z61" s="38">
        <v>2010</v>
      </c>
      <c r="AA61" s="38" t="s">
        <v>35</v>
      </c>
      <c r="AB61" s="38" t="s">
        <v>118</v>
      </c>
      <c r="AC61" s="38" t="s">
        <v>45</v>
      </c>
      <c r="AD61" s="38"/>
      <c r="AE61" s="38" t="s">
        <v>647</v>
      </c>
      <c r="AF61" s="38" t="s">
        <v>522</v>
      </c>
      <c r="AG61" s="38"/>
      <c r="AH61" s="38">
        <v>3</v>
      </c>
      <c r="AI61" s="38">
        <v>4</v>
      </c>
    </row>
    <row r="62" spans="1:35" s="36" customFormat="1" ht="25.5" x14ac:dyDescent="0.2">
      <c r="A62" s="37">
        <v>40594.898842592593</v>
      </c>
      <c r="L62" s="38"/>
      <c r="M62" s="38"/>
      <c r="N62" s="38"/>
      <c r="O62" s="38" t="s">
        <v>116</v>
      </c>
      <c r="P62" s="38">
        <v>4</v>
      </c>
      <c r="Q62" s="38">
        <v>4</v>
      </c>
      <c r="R62" s="38">
        <v>4</v>
      </c>
      <c r="S62" s="38">
        <v>4</v>
      </c>
      <c r="T62" s="38">
        <v>3</v>
      </c>
      <c r="U62" s="38">
        <v>3</v>
      </c>
      <c r="V62" s="38">
        <v>4</v>
      </c>
      <c r="W62" s="38">
        <v>4</v>
      </c>
      <c r="X62" s="38">
        <v>4</v>
      </c>
      <c r="Y62" s="38">
        <v>3</v>
      </c>
      <c r="Z62" s="38">
        <v>2010</v>
      </c>
      <c r="AA62" s="38" t="s">
        <v>35</v>
      </c>
      <c r="AB62" s="38" t="s">
        <v>454</v>
      </c>
      <c r="AC62" s="38" t="s">
        <v>281</v>
      </c>
      <c r="AD62" s="38"/>
      <c r="AE62" s="38" t="s">
        <v>647</v>
      </c>
      <c r="AF62" s="38" t="s">
        <v>246</v>
      </c>
      <c r="AG62" s="38"/>
      <c r="AH62" s="38">
        <v>3</v>
      </c>
      <c r="AI62" s="38">
        <v>4</v>
      </c>
    </row>
    <row r="63" spans="1:35" s="36" customFormat="1" ht="409.5" x14ac:dyDescent="0.2">
      <c r="A63" s="37">
        <v>40594.943854166668</v>
      </c>
      <c r="L63" s="38" t="s">
        <v>1000</v>
      </c>
      <c r="M63" s="38"/>
      <c r="N63" s="38"/>
      <c r="O63" s="38" t="s">
        <v>641</v>
      </c>
      <c r="P63" s="38">
        <v>2</v>
      </c>
      <c r="Q63" s="38">
        <v>2</v>
      </c>
      <c r="R63" s="38">
        <v>2</v>
      </c>
      <c r="S63" s="38">
        <v>2</v>
      </c>
      <c r="T63" s="38">
        <v>2</v>
      </c>
      <c r="U63" s="38">
        <v>1</v>
      </c>
      <c r="V63" s="38">
        <v>1</v>
      </c>
      <c r="W63" s="38">
        <v>2</v>
      </c>
      <c r="X63" s="38">
        <v>2</v>
      </c>
      <c r="Y63" s="38">
        <v>4</v>
      </c>
      <c r="Z63" s="38">
        <v>2009</v>
      </c>
      <c r="AA63" s="38" t="s">
        <v>702</v>
      </c>
      <c r="AB63" s="38" t="s">
        <v>710</v>
      </c>
      <c r="AC63" s="38" t="s">
        <v>393</v>
      </c>
      <c r="AD63" s="38"/>
      <c r="AE63" s="38" t="s">
        <v>647</v>
      </c>
      <c r="AF63" s="38" t="s">
        <v>246</v>
      </c>
      <c r="AG63" s="38"/>
      <c r="AH63" s="38"/>
      <c r="AI63" s="38">
        <v>3</v>
      </c>
    </row>
    <row r="64" spans="1:35" s="36" customFormat="1" ht="25.5" x14ac:dyDescent="0.2">
      <c r="A64" s="37">
        <v>40594.959166666667</v>
      </c>
      <c r="L64" s="38"/>
      <c r="M64" s="38"/>
      <c r="N64" s="38"/>
      <c r="O64" s="38" t="s">
        <v>116</v>
      </c>
      <c r="P64" s="38">
        <v>2</v>
      </c>
      <c r="Q64" s="38">
        <v>2</v>
      </c>
      <c r="R64" s="38">
        <v>2</v>
      </c>
      <c r="S64" s="38">
        <v>2</v>
      </c>
      <c r="T64" s="38">
        <v>3</v>
      </c>
      <c r="U64" s="38">
        <v>3</v>
      </c>
      <c r="V64" s="38">
        <v>2</v>
      </c>
      <c r="W64" s="38">
        <v>3</v>
      </c>
      <c r="X64" s="38">
        <v>2</v>
      </c>
      <c r="Y64" s="38">
        <v>2</v>
      </c>
      <c r="Z64" s="38">
        <v>2009</v>
      </c>
      <c r="AA64" s="38" t="s">
        <v>702</v>
      </c>
      <c r="AB64" s="38" t="s">
        <v>552</v>
      </c>
      <c r="AC64" s="38" t="s">
        <v>461</v>
      </c>
      <c r="AD64" s="38"/>
      <c r="AE64" s="38"/>
      <c r="AF64" s="38" t="s">
        <v>246</v>
      </c>
      <c r="AG64" s="38"/>
      <c r="AH64" s="38">
        <v>2</v>
      </c>
      <c r="AI64" s="38">
        <v>2</v>
      </c>
    </row>
    <row r="65" spans="1:35" s="36" customFormat="1" ht="25.5" x14ac:dyDescent="0.2">
      <c r="A65" s="37">
        <v>40594.960393518515</v>
      </c>
      <c r="L65" s="38"/>
      <c r="M65" s="38"/>
      <c r="N65" s="38"/>
      <c r="O65" s="38" t="s">
        <v>116</v>
      </c>
      <c r="P65" s="38">
        <v>2</v>
      </c>
      <c r="Q65" s="38">
        <v>3</v>
      </c>
      <c r="R65" s="38">
        <v>3</v>
      </c>
      <c r="S65" s="38">
        <v>2</v>
      </c>
      <c r="T65" s="38">
        <v>3</v>
      </c>
      <c r="U65" s="38">
        <v>3</v>
      </c>
      <c r="V65" s="38">
        <v>2</v>
      </c>
      <c r="W65" s="38">
        <v>4</v>
      </c>
      <c r="X65" s="38">
        <v>3</v>
      </c>
      <c r="Y65" s="38">
        <v>4</v>
      </c>
      <c r="Z65" s="38">
        <v>2009</v>
      </c>
      <c r="AA65" s="38" t="s">
        <v>702</v>
      </c>
      <c r="AB65" s="38" t="s">
        <v>198</v>
      </c>
      <c r="AC65" s="38" t="s">
        <v>582</v>
      </c>
      <c r="AD65" s="38"/>
      <c r="AE65" s="38" t="s">
        <v>208</v>
      </c>
      <c r="AF65" s="38" t="s">
        <v>246</v>
      </c>
      <c r="AG65" s="38"/>
      <c r="AH65" s="38">
        <v>1</v>
      </c>
      <c r="AI65" s="38">
        <v>3</v>
      </c>
    </row>
    <row r="66" spans="1:35" s="36" customFormat="1" ht="25.5" x14ac:dyDescent="0.2">
      <c r="A66" s="37">
        <v>40594.962523148148</v>
      </c>
      <c r="L66" s="38"/>
      <c r="M66" s="38"/>
      <c r="N66" s="38"/>
      <c r="O66" s="38" t="s">
        <v>641</v>
      </c>
      <c r="P66" s="38">
        <v>2</v>
      </c>
      <c r="Q66" s="38">
        <v>4</v>
      </c>
      <c r="R66" s="38">
        <v>2</v>
      </c>
      <c r="S66" s="38">
        <v>2</v>
      </c>
      <c r="T66" s="38">
        <v>2</v>
      </c>
      <c r="U66" s="38">
        <v>3</v>
      </c>
      <c r="V66" s="38">
        <v>3</v>
      </c>
      <c r="W66" s="38">
        <v>3</v>
      </c>
      <c r="X66" s="38">
        <v>3</v>
      </c>
      <c r="Y66" s="38">
        <v>4</v>
      </c>
      <c r="Z66" s="38">
        <v>2010</v>
      </c>
      <c r="AA66" s="38" t="s">
        <v>35</v>
      </c>
      <c r="AB66" s="38" t="s">
        <v>346</v>
      </c>
      <c r="AC66" s="38" t="s">
        <v>281</v>
      </c>
      <c r="AD66" s="38"/>
      <c r="AE66" s="38"/>
      <c r="AF66" s="38" t="s">
        <v>522</v>
      </c>
      <c r="AG66" s="38"/>
      <c r="AH66" s="38">
        <v>4</v>
      </c>
      <c r="AI66" s="38">
        <v>4</v>
      </c>
    </row>
    <row r="67" spans="1:35" s="36" customFormat="1" ht="25.5" x14ac:dyDescent="0.2">
      <c r="A67" s="37">
        <v>40594.963101851856</v>
      </c>
      <c r="L67" s="38"/>
      <c r="M67" s="38"/>
      <c r="N67" s="38"/>
      <c r="O67" s="38" t="s">
        <v>116</v>
      </c>
      <c r="P67" s="38">
        <v>2</v>
      </c>
      <c r="Q67" s="38">
        <v>2</v>
      </c>
      <c r="R67" s="38">
        <v>2</v>
      </c>
      <c r="S67" s="38">
        <v>2</v>
      </c>
      <c r="T67" s="38">
        <v>2</v>
      </c>
      <c r="U67" s="38">
        <v>2</v>
      </c>
      <c r="V67" s="38">
        <v>2</v>
      </c>
      <c r="W67" s="38">
        <v>2</v>
      </c>
      <c r="X67" s="38">
        <v>3</v>
      </c>
      <c r="Y67" s="38">
        <v>2</v>
      </c>
      <c r="Z67" s="38">
        <v>2008</v>
      </c>
      <c r="AA67" s="38" t="s">
        <v>702</v>
      </c>
      <c r="AB67" s="38" t="s">
        <v>563</v>
      </c>
      <c r="AC67" s="38" t="s">
        <v>45</v>
      </c>
      <c r="AD67" s="38"/>
      <c r="AE67" s="38" t="s">
        <v>647</v>
      </c>
      <c r="AF67" s="38" t="s">
        <v>522</v>
      </c>
      <c r="AG67" s="38"/>
      <c r="AH67" s="38">
        <v>2</v>
      </c>
      <c r="AI67" s="38">
        <v>3</v>
      </c>
    </row>
    <row r="68" spans="1:35" s="36" customFormat="1" ht="25.5" x14ac:dyDescent="0.2">
      <c r="A68" s="37">
        <v>40595.021631944444</v>
      </c>
      <c r="L68" s="38"/>
      <c r="M68" s="38"/>
      <c r="N68" s="38"/>
      <c r="O68" s="38" t="s">
        <v>116</v>
      </c>
      <c r="P68" s="38">
        <v>3</v>
      </c>
      <c r="Q68" s="38">
        <v>3</v>
      </c>
      <c r="R68" s="38">
        <v>4</v>
      </c>
      <c r="S68" s="38">
        <v>4</v>
      </c>
      <c r="T68" s="38">
        <v>3</v>
      </c>
      <c r="U68" s="38">
        <v>3</v>
      </c>
      <c r="V68" s="38">
        <v>3</v>
      </c>
      <c r="W68" s="38">
        <v>4</v>
      </c>
      <c r="X68" s="38">
        <v>4</v>
      </c>
      <c r="Y68" s="38">
        <v>4</v>
      </c>
      <c r="Z68" s="38">
        <v>2009</v>
      </c>
      <c r="AA68" s="38" t="s">
        <v>702</v>
      </c>
      <c r="AB68" s="38" t="s">
        <v>563</v>
      </c>
      <c r="AC68" s="38" t="s">
        <v>672</v>
      </c>
      <c r="AD68" s="38"/>
      <c r="AE68" s="38" t="s">
        <v>647</v>
      </c>
      <c r="AF68" s="38" t="s">
        <v>246</v>
      </c>
      <c r="AG68" s="38"/>
      <c r="AH68" s="38">
        <v>3</v>
      </c>
      <c r="AI68" s="38">
        <v>4</v>
      </c>
    </row>
    <row r="69" spans="1:35" s="36" customFormat="1" ht="89.25" x14ac:dyDescent="0.2">
      <c r="A69" s="37">
        <v>40595.355243055557</v>
      </c>
      <c r="L69" s="38" t="s">
        <v>605</v>
      </c>
      <c r="M69" s="38" t="s">
        <v>573</v>
      </c>
      <c r="N69" s="38"/>
      <c r="O69" s="38" t="s">
        <v>116</v>
      </c>
      <c r="P69" s="38">
        <v>2</v>
      </c>
      <c r="Q69" s="38">
        <v>1</v>
      </c>
      <c r="R69" s="38">
        <v>3</v>
      </c>
      <c r="S69" s="38">
        <v>2</v>
      </c>
      <c r="T69" s="38">
        <v>2</v>
      </c>
      <c r="U69" s="38">
        <v>2</v>
      </c>
      <c r="V69" s="38">
        <v>2</v>
      </c>
      <c r="W69" s="38">
        <v>1</v>
      </c>
      <c r="X69" s="38">
        <v>2</v>
      </c>
      <c r="Y69" s="38">
        <v>3</v>
      </c>
      <c r="Z69" s="38">
        <v>2009</v>
      </c>
      <c r="AA69" s="38" t="s">
        <v>702</v>
      </c>
      <c r="AB69" s="38" t="s">
        <v>72</v>
      </c>
      <c r="AC69" s="38" t="s">
        <v>393</v>
      </c>
      <c r="AD69" s="38" t="s">
        <v>515</v>
      </c>
      <c r="AE69" s="38" t="s">
        <v>647</v>
      </c>
      <c r="AF69" s="38" t="s">
        <v>246</v>
      </c>
      <c r="AG69" s="38"/>
      <c r="AH69" s="38">
        <v>2</v>
      </c>
      <c r="AI69" s="38">
        <v>2</v>
      </c>
    </row>
    <row r="70" spans="1:35" s="36" customFormat="1" ht="38.25" x14ac:dyDescent="0.2">
      <c r="A70" s="37">
        <v>40595.361666666664</v>
      </c>
      <c r="L70" s="38" t="s">
        <v>602</v>
      </c>
      <c r="M70" s="38" t="s">
        <v>255</v>
      </c>
      <c r="N70" s="38" t="s">
        <v>149</v>
      </c>
      <c r="O70" s="38" t="s">
        <v>641</v>
      </c>
      <c r="P70" s="38">
        <v>3</v>
      </c>
      <c r="Q70" s="38">
        <v>4</v>
      </c>
      <c r="R70" s="38">
        <v>3</v>
      </c>
      <c r="S70" s="38">
        <v>2</v>
      </c>
      <c r="T70" s="38">
        <v>3</v>
      </c>
      <c r="U70" s="38">
        <v>4</v>
      </c>
      <c r="V70" s="38">
        <v>4</v>
      </c>
      <c r="W70" s="38">
        <v>4</v>
      </c>
      <c r="X70" s="38">
        <v>4</v>
      </c>
      <c r="Y70" s="38">
        <v>2</v>
      </c>
      <c r="Z70" s="38">
        <v>2007</v>
      </c>
      <c r="AA70" s="38" t="s">
        <v>702</v>
      </c>
      <c r="AB70" s="38" t="s">
        <v>264</v>
      </c>
      <c r="AC70" s="38" t="s">
        <v>582</v>
      </c>
      <c r="AD70" s="38"/>
      <c r="AE70" s="38" t="s">
        <v>208</v>
      </c>
      <c r="AF70" s="38" t="s">
        <v>246</v>
      </c>
      <c r="AG70" s="38" t="s">
        <v>676</v>
      </c>
      <c r="AH70" s="38">
        <v>3</v>
      </c>
      <c r="AI70" s="38">
        <v>4</v>
      </c>
    </row>
    <row r="71" spans="1:35" s="36" customFormat="1" ht="114.75" x14ac:dyDescent="0.2">
      <c r="A71" s="37">
        <v>40595.394988425927</v>
      </c>
      <c r="L71" s="38" t="s">
        <v>252</v>
      </c>
      <c r="M71" s="38" t="s">
        <v>537</v>
      </c>
      <c r="N71" s="38" t="s">
        <v>120</v>
      </c>
      <c r="O71" s="38" t="s">
        <v>641</v>
      </c>
      <c r="P71" s="38">
        <v>3</v>
      </c>
      <c r="Q71" s="38">
        <v>2</v>
      </c>
      <c r="R71" s="38">
        <v>4</v>
      </c>
      <c r="S71" s="38">
        <v>3</v>
      </c>
      <c r="T71" s="38">
        <v>2</v>
      </c>
      <c r="U71" s="38">
        <v>2</v>
      </c>
      <c r="V71" s="38">
        <v>3</v>
      </c>
      <c r="W71" s="38">
        <v>4</v>
      </c>
      <c r="X71" s="38">
        <v>4</v>
      </c>
      <c r="Y71" s="38">
        <v>2</v>
      </c>
      <c r="Z71" s="38">
        <v>2009</v>
      </c>
      <c r="AA71" s="38" t="s">
        <v>702</v>
      </c>
      <c r="AB71" s="38" t="s">
        <v>78</v>
      </c>
      <c r="AC71" s="38" t="s">
        <v>45</v>
      </c>
      <c r="AD71" s="38"/>
      <c r="AE71" s="38" t="s">
        <v>647</v>
      </c>
      <c r="AF71" s="38" t="s">
        <v>522</v>
      </c>
      <c r="AG71" s="38" t="s">
        <v>668</v>
      </c>
      <c r="AH71" s="38">
        <v>3</v>
      </c>
      <c r="AI71" s="38">
        <v>4</v>
      </c>
    </row>
    <row r="72" spans="1:35" s="36" customFormat="1" ht="63.75" x14ac:dyDescent="0.2">
      <c r="A72" s="37">
        <v>40595.420069444444</v>
      </c>
      <c r="L72" s="38" t="s">
        <v>217</v>
      </c>
      <c r="M72" s="38" t="s">
        <v>693</v>
      </c>
      <c r="N72" s="38" t="s">
        <v>207</v>
      </c>
      <c r="O72" s="38" t="s">
        <v>641</v>
      </c>
      <c r="P72" s="38">
        <v>3</v>
      </c>
      <c r="Q72" s="38">
        <v>3</v>
      </c>
      <c r="R72" s="38">
        <v>4</v>
      </c>
      <c r="S72" s="38">
        <v>2</v>
      </c>
      <c r="T72" s="38">
        <v>3</v>
      </c>
      <c r="U72" s="38">
        <v>4</v>
      </c>
      <c r="V72" s="38">
        <v>4</v>
      </c>
      <c r="W72" s="38">
        <v>4</v>
      </c>
      <c r="X72" s="38">
        <v>4</v>
      </c>
      <c r="Y72" s="38">
        <v>4</v>
      </c>
      <c r="Z72" s="38">
        <v>2010</v>
      </c>
      <c r="AA72" s="38" t="s">
        <v>35</v>
      </c>
      <c r="AB72" s="38" t="s">
        <v>664</v>
      </c>
      <c r="AC72" s="38" t="s">
        <v>281</v>
      </c>
      <c r="AD72" s="38"/>
      <c r="AE72" s="38" t="s">
        <v>647</v>
      </c>
      <c r="AF72" s="38" t="s">
        <v>246</v>
      </c>
      <c r="AG72" s="38" t="s">
        <v>178</v>
      </c>
      <c r="AH72" s="38">
        <v>4</v>
      </c>
      <c r="AI72" s="38">
        <v>4</v>
      </c>
    </row>
    <row r="73" spans="1:35" s="36" customFormat="1" ht="242.25" x14ac:dyDescent="0.2">
      <c r="A73" s="37">
        <v>40595.430115740739</v>
      </c>
      <c r="L73" s="38" t="s">
        <v>1001</v>
      </c>
      <c r="M73" s="38" t="s">
        <v>285</v>
      </c>
      <c r="N73" s="38" t="s">
        <v>464</v>
      </c>
      <c r="O73" s="38" t="s">
        <v>641</v>
      </c>
      <c r="P73" s="38">
        <v>3</v>
      </c>
      <c r="Q73" s="38">
        <v>3</v>
      </c>
      <c r="R73" s="38">
        <v>3</v>
      </c>
      <c r="S73" s="38">
        <v>3</v>
      </c>
      <c r="T73" s="38">
        <v>3</v>
      </c>
      <c r="U73" s="38">
        <v>3</v>
      </c>
      <c r="V73" s="38">
        <v>3</v>
      </c>
      <c r="W73" s="38">
        <v>2</v>
      </c>
      <c r="X73" s="38">
        <v>4</v>
      </c>
      <c r="Y73" s="38">
        <v>4</v>
      </c>
      <c r="Z73" s="38">
        <v>2010</v>
      </c>
      <c r="AA73" s="38" t="s">
        <v>354</v>
      </c>
      <c r="AB73" s="38" t="s">
        <v>710</v>
      </c>
      <c r="AC73" s="38" t="s">
        <v>281</v>
      </c>
      <c r="AD73" s="38"/>
      <c r="AE73" s="38"/>
      <c r="AF73" s="38" t="s">
        <v>246</v>
      </c>
      <c r="AG73" s="38" t="s">
        <v>172</v>
      </c>
      <c r="AH73" s="38">
        <v>1</v>
      </c>
      <c r="AI73" s="38">
        <v>4</v>
      </c>
    </row>
    <row r="74" spans="1:35" s="36" customFormat="1" ht="25.5" x14ac:dyDescent="0.2">
      <c r="A74" s="37">
        <v>40595.448333333334</v>
      </c>
      <c r="L74" s="38"/>
      <c r="M74" s="38"/>
      <c r="N74" s="38"/>
      <c r="O74" s="38" t="s">
        <v>641</v>
      </c>
      <c r="P74" s="38">
        <v>3</v>
      </c>
      <c r="Q74" s="38">
        <v>3</v>
      </c>
      <c r="R74" s="38">
        <v>2</v>
      </c>
      <c r="S74" s="38">
        <v>3</v>
      </c>
      <c r="T74" s="38">
        <v>3</v>
      </c>
      <c r="U74" s="38">
        <v>3</v>
      </c>
      <c r="V74" s="38">
        <v>4</v>
      </c>
      <c r="W74" s="38">
        <v>4</v>
      </c>
      <c r="X74" s="38">
        <v>4</v>
      </c>
      <c r="Y74" s="38">
        <v>4</v>
      </c>
      <c r="Z74" s="38">
        <v>2009</v>
      </c>
      <c r="AA74" s="38" t="s">
        <v>35</v>
      </c>
      <c r="AB74" s="38" t="s">
        <v>346</v>
      </c>
      <c r="AC74" s="38" t="s">
        <v>461</v>
      </c>
      <c r="AD74" s="38"/>
      <c r="AE74" s="38"/>
      <c r="AF74" s="38" t="s">
        <v>522</v>
      </c>
      <c r="AG74" s="38"/>
      <c r="AH74" s="38">
        <v>2</v>
      </c>
      <c r="AI74" s="38"/>
    </row>
    <row r="75" spans="1:35" s="36" customFormat="1" ht="25.5" x14ac:dyDescent="0.2">
      <c r="A75" s="37">
        <v>40595.449108796296</v>
      </c>
      <c r="L75" s="38"/>
      <c r="M75" s="38"/>
      <c r="N75" s="38"/>
      <c r="O75" s="38" t="s">
        <v>641</v>
      </c>
      <c r="P75" s="38">
        <v>3</v>
      </c>
      <c r="Q75" s="38">
        <v>3</v>
      </c>
      <c r="R75" s="38">
        <v>2</v>
      </c>
      <c r="S75" s="38">
        <v>3</v>
      </c>
      <c r="T75" s="38">
        <v>3</v>
      </c>
      <c r="U75" s="38">
        <v>3</v>
      </c>
      <c r="V75" s="38">
        <v>4</v>
      </c>
      <c r="W75" s="38">
        <v>4</v>
      </c>
      <c r="X75" s="38">
        <v>4</v>
      </c>
      <c r="Y75" s="38">
        <v>4</v>
      </c>
      <c r="Z75" s="38">
        <v>2009</v>
      </c>
      <c r="AA75" s="38" t="s">
        <v>35</v>
      </c>
      <c r="AB75" s="38" t="s">
        <v>346</v>
      </c>
      <c r="AC75" s="38" t="s">
        <v>461</v>
      </c>
      <c r="AD75" s="38"/>
      <c r="AE75" s="38"/>
      <c r="AF75" s="38" t="s">
        <v>522</v>
      </c>
      <c r="AG75" s="38"/>
      <c r="AH75" s="38">
        <v>2</v>
      </c>
      <c r="AI75" s="38"/>
    </row>
    <row r="76" spans="1:35" s="36" customFormat="1" ht="63.75" x14ac:dyDescent="0.2">
      <c r="A76" s="37">
        <v>40595.465729166666</v>
      </c>
      <c r="L76" s="38" t="s">
        <v>640</v>
      </c>
      <c r="M76" s="38" t="s">
        <v>121</v>
      </c>
      <c r="N76" s="38"/>
      <c r="O76" s="38" t="s">
        <v>116</v>
      </c>
      <c r="P76" s="38">
        <v>4</v>
      </c>
      <c r="Q76" s="38">
        <v>3</v>
      </c>
      <c r="R76" s="38">
        <v>4</v>
      </c>
      <c r="S76" s="38">
        <v>4</v>
      </c>
      <c r="T76" s="38">
        <v>2</v>
      </c>
      <c r="U76" s="38">
        <v>4</v>
      </c>
      <c r="V76" s="38">
        <v>3</v>
      </c>
      <c r="W76" s="38">
        <v>4</v>
      </c>
      <c r="X76" s="38">
        <v>4</v>
      </c>
      <c r="Y76" s="38">
        <v>3</v>
      </c>
      <c r="Z76" s="38">
        <v>2009</v>
      </c>
      <c r="AA76" s="38" t="s">
        <v>702</v>
      </c>
      <c r="AB76" s="38" t="s">
        <v>118</v>
      </c>
      <c r="AC76" s="38" t="s">
        <v>393</v>
      </c>
      <c r="AD76" s="38"/>
      <c r="AE76" s="38" t="s">
        <v>647</v>
      </c>
      <c r="AF76" s="38" t="s">
        <v>522</v>
      </c>
      <c r="AG76" s="38"/>
      <c r="AH76" s="38">
        <v>4</v>
      </c>
      <c r="AI76" s="38">
        <v>4</v>
      </c>
    </row>
    <row r="77" spans="1:35" s="36" customFormat="1" ht="409.5" x14ac:dyDescent="0.2">
      <c r="A77" s="37">
        <v>40595.486793981479</v>
      </c>
      <c r="L77" s="38" t="s">
        <v>1002</v>
      </c>
      <c r="M77" s="38" t="s">
        <v>574</v>
      </c>
      <c r="N77" s="38" t="s">
        <v>587</v>
      </c>
      <c r="O77" s="38" t="s">
        <v>116</v>
      </c>
      <c r="P77" s="38">
        <v>2</v>
      </c>
      <c r="Q77" s="38">
        <v>3</v>
      </c>
      <c r="R77" s="38">
        <v>2</v>
      </c>
      <c r="S77" s="38">
        <v>2</v>
      </c>
      <c r="T77" s="38">
        <v>2</v>
      </c>
      <c r="U77" s="38">
        <v>1</v>
      </c>
      <c r="V77" s="38">
        <v>4</v>
      </c>
      <c r="W77" s="38">
        <v>1</v>
      </c>
      <c r="X77" s="38">
        <v>3</v>
      </c>
      <c r="Y77" s="38">
        <v>4</v>
      </c>
      <c r="Z77" s="38">
        <v>2010</v>
      </c>
      <c r="AA77" s="38" t="s">
        <v>281</v>
      </c>
      <c r="AB77" s="38" t="s">
        <v>710</v>
      </c>
      <c r="AC77" s="38" t="s">
        <v>45</v>
      </c>
      <c r="AD77" s="38"/>
      <c r="AE77" s="38" t="s">
        <v>647</v>
      </c>
      <c r="AF77" s="38" t="s">
        <v>246</v>
      </c>
      <c r="AG77" s="38" t="s">
        <v>378</v>
      </c>
      <c r="AH77" s="38">
        <v>1</v>
      </c>
      <c r="AI77" s="38">
        <v>1</v>
      </c>
    </row>
    <row r="78" spans="1:35" s="36" customFormat="1" ht="409.5" x14ac:dyDescent="0.2">
      <c r="A78" s="37">
        <v>40595.536030092597</v>
      </c>
      <c r="L78" s="38" t="s">
        <v>1003</v>
      </c>
      <c r="M78" s="38" t="s">
        <v>94</v>
      </c>
      <c r="N78" s="38" t="s">
        <v>13</v>
      </c>
      <c r="O78" s="38" t="s">
        <v>641</v>
      </c>
      <c r="P78" s="38">
        <v>3</v>
      </c>
      <c r="Q78" s="38">
        <v>2</v>
      </c>
      <c r="R78" s="38">
        <v>3</v>
      </c>
      <c r="S78" s="38">
        <v>3</v>
      </c>
      <c r="T78" s="38">
        <v>2</v>
      </c>
      <c r="U78" s="38">
        <v>1</v>
      </c>
      <c r="V78" s="38">
        <v>2</v>
      </c>
      <c r="W78" s="38">
        <v>4</v>
      </c>
      <c r="X78" s="38">
        <v>3</v>
      </c>
      <c r="Y78" s="38">
        <v>1</v>
      </c>
      <c r="Z78" s="38">
        <v>2010</v>
      </c>
      <c r="AA78" s="38" t="s">
        <v>35</v>
      </c>
      <c r="AB78" s="38" t="s">
        <v>264</v>
      </c>
      <c r="AC78" s="38" t="s">
        <v>281</v>
      </c>
      <c r="AD78" s="38"/>
      <c r="AE78" s="38" t="s">
        <v>647</v>
      </c>
      <c r="AF78" s="38" t="s">
        <v>246</v>
      </c>
      <c r="AG78" s="38" t="s">
        <v>652</v>
      </c>
      <c r="AH78" s="38">
        <v>2</v>
      </c>
      <c r="AI78" s="38">
        <v>3</v>
      </c>
    </row>
    <row r="79" spans="1:35" s="36" customFormat="1" ht="89.25" x14ac:dyDescent="0.2">
      <c r="A79" s="37">
        <v>40595.542280092595</v>
      </c>
      <c r="L79" s="38" t="s">
        <v>593</v>
      </c>
      <c r="M79" s="38"/>
      <c r="N79" s="38"/>
      <c r="O79" s="38" t="s">
        <v>641</v>
      </c>
      <c r="P79" s="38">
        <v>3</v>
      </c>
      <c r="Q79" s="38">
        <v>1</v>
      </c>
      <c r="R79" s="38">
        <v>3</v>
      </c>
      <c r="S79" s="38">
        <v>3</v>
      </c>
      <c r="T79" s="38">
        <v>3</v>
      </c>
      <c r="U79" s="38">
        <v>2</v>
      </c>
      <c r="V79" s="38">
        <v>4</v>
      </c>
      <c r="W79" s="38">
        <v>2</v>
      </c>
      <c r="X79" s="38">
        <v>3</v>
      </c>
      <c r="Y79" s="38">
        <v>2</v>
      </c>
      <c r="Z79" s="38">
        <v>2009</v>
      </c>
      <c r="AA79" s="38" t="s">
        <v>35</v>
      </c>
      <c r="AB79" s="38" t="s">
        <v>664</v>
      </c>
      <c r="AC79" s="38" t="s">
        <v>281</v>
      </c>
      <c r="AD79" s="38"/>
      <c r="AE79" s="38" t="s">
        <v>647</v>
      </c>
      <c r="AF79" s="38" t="s">
        <v>522</v>
      </c>
      <c r="AG79" s="38"/>
      <c r="AH79" s="38">
        <v>1</v>
      </c>
      <c r="AI79" s="38">
        <v>3</v>
      </c>
    </row>
    <row r="80" spans="1:35" s="36" customFormat="1" ht="127.5" x14ac:dyDescent="0.2">
      <c r="A80" s="37">
        <v>40595.579259259262</v>
      </c>
      <c r="L80" s="38" t="s">
        <v>518</v>
      </c>
      <c r="M80" s="38" t="s">
        <v>449</v>
      </c>
      <c r="N80" s="38" t="s">
        <v>559</v>
      </c>
      <c r="O80" s="38" t="s">
        <v>641</v>
      </c>
      <c r="P80" s="38">
        <v>4</v>
      </c>
      <c r="Q80" s="38">
        <v>3</v>
      </c>
      <c r="R80" s="38">
        <v>4</v>
      </c>
      <c r="S80" s="38">
        <v>4</v>
      </c>
      <c r="T80" s="38">
        <v>2</v>
      </c>
      <c r="U80" s="38">
        <v>2</v>
      </c>
      <c r="V80" s="38">
        <v>4</v>
      </c>
      <c r="W80" s="38">
        <v>4</v>
      </c>
      <c r="X80" s="38">
        <v>4</v>
      </c>
      <c r="Y80" s="38">
        <v>3</v>
      </c>
      <c r="Z80" s="38">
        <v>2011</v>
      </c>
      <c r="AA80" s="38" t="s">
        <v>354</v>
      </c>
      <c r="AB80" s="38" t="s">
        <v>460</v>
      </c>
      <c r="AC80" s="38" t="s">
        <v>281</v>
      </c>
      <c r="AD80" s="38"/>
      <c r="AE80" s="38"/>
      <c r="AF80" s="38" t="s">
        <v>522</v>
      </c>
      <c r="AG80" s="38"/>
      <c r="AH80" s="38">
        <v>3</v>
      </c>
      <c r="AI80" s="38">
        <v>4</v>
      </c>
    </row>
    <row r="81" spans="1:35" s="36" customFormat="1" ht="25.5" x14ac:dyDescent="0.2">
      <c r="A81" s="37">
        <v>40595.618009259255</v>
      </c>
      <c r="L81" s="38"/>
      <c r="M81" s="38"/>
      <c r="N81" s="38"/>
      <c r="O81" s="38" t="s">
        <v>116</v>
      </c>
      <c r="P81" s="38">
        <v>4</v>
      </c>
      <c r="Q81" s="38">
        <v>3</v>
      </c>
      <c r="R81" s="38">
        <v>4</v>
      </c>
      <c r="S81" s="38">
        <v>4</v>
      </c>
      <c r="T81" s="38">
        <v>3</v>
      </c>
      <c r="U81" s="38">
        <v>4</v>
      </c>
      <c r="V81" s="38">
        <v>4</v>
      </c>
      <c r="W81" s="38">
        <v>4</v>
      </c>
      <c r="X81" s="38">
        <v>4</v>
      </c>
      <c r="Y81" s="38">
        <v>3</v>
      </c>
      <c r="Z81" s="38">
        <v>2010</v>
      </c>
      <c r="AA81" s="38" t="s">
        <v>35</v>
      </c>
      <c r="AB81" s="38" t="s">
        <v>710</v>
      </c>
      <c r="AC81" s="38" t="s">
        <v>281</v>
      </c>
      <c r="AD81" s="38"/>
      <c r="AE81" s="38" t="s">
        <v>647</v>
      </c>
      <c r="AF81" s="38" t="s">
        <v>522</v>
      </c>
      <c r="AG81" s="38"/>
      <c r="AH81" s="38">
        <v>3</v>
      </c>
      <c r="AI81" s="38">
        <v>4</v>
      </c>
    </row>
    <row r="82" spans="1:35" s="36" customFormat="1" ht="114.75" x14ac:dyDescent="0.2">
      <c r="A82" s="37">
        <v>40595.652326388888</v>
      </c>
      <c r="L82" s="38" t="s">
        <v>550</v>
      </c>
      <c r="M82" s="38" t="s">
        <v>495</v>
      </c>
      <c r="N82" s="38"/>
      <c r="O82" s="38" t="s">
        <v>116</v>
      </c>
      <c r="P82" s="38">
        <v>1</v>
      </c>
      <c r="Q82" s="38">
        <v>1</v>
      </c>
      <c r="R82" s="38">
        <v>4</v>
      </c>
      <c r="S82" s="38">
        <v>3</v>
      </c>
      <c r="T82" s="38">
        <v>4</v>
      </c>
      <c r="U82" s="38">
        <v>3</v>
      </c>
      <c r="V82" s="38">
        <v>4</v>
      </c>
      <c r="W82" s="38">
        <v>3</v>
      </c>
      <c r="X82" s="38">
        <v>3</v>
      </c>
      <c r="Y82" s="38">
        <v>4</v>
      </c>
      <c r="Z82" s="38">
        <v>2010</v>
      </c>
      <c r="AA82" s="38" t="s">
        <v>35</v>
      </c>
      <c r="AB82" s="38" t="s">
        <v>710</v>
      </c>
      <c r="AC82" s="38" t="s">
        <v>281</v>
      </c>
      <c r="AD82" s="38"/>
      <c r="AE82" s="38"/>
      <c r="AF82" s="38" t="s">
        <v>246</v>
      </c>
      <c r="AG82" s="38" t="s">
        <v>357</v>
      </c>
      <c r="AH82" s="38">
        <v>1</v>
      </c>
      <c r="AI82" s="38">
        <v>4</v>
      </c>
    </row>
    <row r="83" spans="1:35" s="36" customFormat="1" ht="38.25" x14ac:dyDescent="0.2">
      <c r="A83" s="37">
        <v>40595.652337962965</v>
      </c>
      <c r="L83" s="38" t="s">
        <v>429</v>
      </c>
      <c r="M83" s="38" t="s">
        <v>189</v>
      </c>
      <c r="N83" s="38"/>
      <c r="O83" s="38" t="s">
        <v>116</v>
      </c>
      <c r="P83" s="38">
        <v>3</v>
      </c>
      <c r="Q83" s="38">
        <v>2</v>
      </c>
      <c r="R83" s="38">
        <v>4</v>
      </c>
      <c r="S83" s="38">
        <v>4</v>
      </c>
      <c r="T83" s="38">
        <v>3</v>
      </c>
      <c r="U83" s="38">
        <v>3</v>
      </c>
      <c r="V83" s="38">
        <v>3</v>
      </c>
      <c r="W83" s="38">
        <v>3</v>
      </c>
      <c r="X83" s="38">
        <v>4</v>
      </c>
      <c r="Y83" s="38">
        <v>3</v>
      </c>
      <c r="Z83" s="38">
        <v>2010</v>
      </c>
      <c r="AA83" s="38" t="s">
        <v>253</v>
      </c>
      <c r="AB83" s="38" t="s">
        <v>710</v>
      </c>
      <c r="AC83" s="38" t="s">
        <v>281</v>
      </c>
      <c r="AD83" s="38"/>
      <c r="AE83" s="38" t="s">
        <v>647</v>
      </c>
      <c r="AF83" s="38" t="s">
        <v>522</v>
      </c>
      <c r="AG83" s="38"/>
      <c r="AH83" s="38">
        <v>2</v>
      </c>
      <c r="AI83" s="38">
        <v>4</v>
      </c>
    </row>
    <row r="84" spans="1:35" s="36" customFormat="1" ht="25.5" x14ac:dyDescent="0.2">
      <c r="A84" s="37">
        <v>40595.655150462961</v>
      </c>
      <c r="L84" s="38" t="s">
        <v>445</v>
      </c>
      <c r="M84" s="38"/>
      <c r="N84" s="38"/>
      <c r="O84" s="38" t="s">
        <v>116</v>
      </c>
      <c r="P84" s="38">
        <v>1</v>
      </c>
      <c r="Q84" s="38">
        <v>1</v>
      </c>
      <c r="R84" s="38">
        <v>1</v>
      </c>
      <c r="S84" s="38">
        <v>1</v>
      </c>
      <c r="T84" s="38">
        <v>1</v>
      </c>
      <c r="U84" s="38">
        <v>1</v>
      </c>
      <c r="V84" s="38">
        <v>1</v>
      </c>
      <c r="W84" s="38">
        <v>1</v>
      </c>
      <c r="X84" s="38">
        <v>1</v>
      </c>
      <c r="Y84" s="38">
        <v>1</v>
      </c>
      <c r="Z84" s="38" t="s">
        <v>551</v>
      </c>
      <c r="AA84" s="38" t="s">
        <v>281</v>
      </c>
      <c r="AB84" s="38" t="s">
        <v>377</v>
      </c>
      <c r="AC84" s="38" t="s">
        <v>281</v>
      </c>
      <c r="AD84" s="38"/>
      <c r="AE84" s="38"/>
      <c r="AF84" s="38"/>
      <c r="AG84" s="38"/>
      <c r="AH84" s="38">
        <v>1</v>
      </c>
      <c r="AI84" s="38">
        <v>1</v>
      </c>
    </row>
    <row r="85" spans="1:35" s="36" customFormat="1" ht="153" x14ac:dyDescent="0.2">
      <c r="A85" s="37">
        <v>40595.666238425925</v>
      </c>
      <c r="L85" s="38" t="s">
        <v>82</v>
      </c>
      <c r="M85" s="38" t="s">
        <v>342</v>
      </c>
      <c r="N85" s="38"/>
      <c r="O85" s="38" t="s">
        <v>116</v>
      </c>
      <c r="P85" s="38">
        <v>3</v>
      </c>
      <c r="Q85" s="38">
        <v>2</v>
      </c>
      <c r="R85" s="38">
        <v>3</v>
      </c>
      <c r="S85" s="38">
        <v>3</v>
      </c>
      <c r="T85" s="38">
        <v>3</v>
      </c>
      <c r="U85" s="38">
        <v>4</v>
      </c>
      <c r="V85" s="38">
        <v>4</v>
      </c>
      <c r="W85" s="38">
        <v>3</v>
      </c>
      <c r="X85" s="38">
        <v>4</v>
      </c>
      <c r="Y85" s="38">
        <v>4</v>
      </c>
      <c r="Z85" s="38">
        <v>2010</v>
      </c>
      <c r="AA85" s="38" t="s">
        <v>253</v>
      </c>
      <c r="AB85" s="38" t="s">
        <v>710</v>
      </c>
      <c r="AC85" s="38" t="s">
        <v>281</v>
      </c>
      <c r="AD85" s="38"/>
      <c r="AE85" s="38" t="s">
        <v>647</v>
      </c>
      <c r="AF85" s="38" t="s">
        <v>246</v>
      </c>
      <c r="AG85" s="38" t="s">
        <v>577</v>
      </c>
      <c r="AH85" s="38">
        <v>3</v>
      </c>
      <c r="AI85" s="38">
        <v>4</v>
      </c>
    </row>
    <row r="86" spans="1:35" s="36" customFormat="1" ht="38.25" x14ac:dyDescent="0.2">
      <c r="A86" s="37">
        <v>40595.702777777777</v>
      </c>
      <c r="L86" s="38" t="s">
        <v>543</v>
      </c>
      <c r="M86" s="38"/>
      <c r="N86" s="38"/>
      <c r="O86" s="38" t="s">
        <v>116</v>
      </c>
      <c r="P86" s="38">
        <v>3</v>
      </c>
      <c r="Q86" s="38">
        <v>3</v>
      </c>
      <c r="R86" s="38">
        <v>4</v>
      </c>
      <c r="S86" s="38">
        <v>3</v>
      </c>
      <c r="T86" s="38">
        <v>3</v>
      </c>
      <c r="U86" s="38">
        <v>3</v>
      </c>
      <c r="V86" s="38">
        <v>3</v>
      </c>
      <c r="W86" s="38">
        <v>2</v>
      </c>
      <c r="X86" s="38">
        <v>3</v>
      </c>
      <c r="Y86" s="38">
        <v>3</v>
      </c>
      <c r="Z86" s="38">
        <v>2010</v>
      </c>
      <c r="AA86" s="38" t="s">
        <v>253</v>
      </c>
      <c r="AB86" s="38" t="s">
        <v>710</v>
      </c>
      <c r="AC86" s="38" t="s">
        <v>281</v>
      </c>
      <c r="AD86" s="38"/>
      <c r="AE86" s="38" t="s">
        <v>647</v>
      </c>
      <c r="AF86" s="38" t="s">
        <v>522</v>
      </c>
      <c r="AG86" s="38"/>
      <c r="AH86" s="38">
        <v>3</v>
      </c>
      <c r="AI86" s="38">
        <v>4</v>
      </c>
    </row>
    <row r="87" spans="1:35" s="36" customFormat="1" ht="51" x14ac:dyDescent="0.2">
      <c r="A87" s="37">
        <v>40595.719363425924</v>
      </c>
      <c r="L87" s="38"/>
      <c r="M87" s="38" t="s">
        <v>597</v>
      </c>
      <c r="N87" s="38" t="s">
        <v>611</v>
      </c>
      <c r="O87" s="38" t="s">
        <v>116</v>
      </c>
      <c r="P87" s="38">
        <v>2</v>
      </c>
      <c r="Q87" s="38">
        <v>1</v>
      </c>
      <c r="R87" s="38">
        <v>4</v>
      </c>
      <c r="S87" s="38">
        <v>2</v>
      </c>
      <c r="T87" s="38">
        <v>1</v>
      </c>
      <c r="U87" s="38">
        <v>2</v>
      </c>
      <c r="V87" s="38">
        <v>3</v>
      </c>
      <c r="W87" s="38">
        <v>4</v>
      </c>
      <c r="X87" s="38">
        <v>3</v>
      </c>
      <c r="Y87" s="38">
        <v>2</v>
      </c>
      <c r="Z87" s="38">
        <v>2010</v>
      </c>
      <c r="AA87" s="38" t="s">
        <v>35</v>
      </c>
      <c r="AB87" s="38" t="s">
        <v>72</v>
      </c>
      <c r="AC87" s="38" t="s">
        <v>393</v>
      </c>
      <c r="AD87" s="38"/>
      <c r="AE87" s="38" t="s">
        <v>22</v>
      </c>
      <c r="AF87" s="38" t="s">
        <v>522</v>
      </c>
      <c r="AG87" s="38" t="s">
        <v>286</v>
      </c>
      <c r="AH87" s="38">
        <v>3</v>
      </c>
      <c r="AI87" s="38">
        <v>4</v>
      </c>
    </row>
    <row r="88" spans="1:35" s="36" customFormat="1" ht="178.5" x14ac:dyDescent="0.2">
      <c r="A88" s="37">
        <v>40595.721342592595</v>
      </c>
      <c r="L88" s="38" t="s">
        <v>511</v>
      </c>
      <c r="M88" s="38" t="s">
        <v>187</v>
      </c>
      <c r="N88" s="38" t="s">
        <v>339</v>
      </c>
      <c r="O88" s="38" t="s">
        <v>116</v>
      </c>
      <c r="P88" s="38">
        <v>2</v>
      </c>
      <c r="Q88" s="38">
        <v>1</v>
      </c>
      <c r="R88" s="38">
        <v>4</v>
      </c>
      <c r="S88" s="38">
        <v>2</v>
      </c>
      <c r="T88" s="38">
        <v>3</v>
      </c>
      <c r="U88" s="38">
        <v>4</v>
      </c>
      <c r="V88" s="38">
        <v>4</v>
      </c>
      <c r="W88" s="38">
        <v>4</v>
      </c>
      <c r="X88" s="38">
        <v>4</v>
      </c>
      <c r="Y88" s="38">
        <v>4</v>
      </c>
      <c r="Z88" s="38">
        <v>2009</v>
      </c>
      <c r="AA88" s="38" t="s">
        <v>281</v>
      </c>
      <c r="AB88" s="38" t="s">
        <v>563</v>
      </c>
      <c r="AC88" s="38" t="s">
        <v>672</v>
      </c>
      <c r="AD88" s="38" t="s">
        <v>150</v>
      </c>
      <c r="AE88" s="38" t="s">
        <v>626</v>
      </c>
      <c r="AF88" s="38" t="s">
        <v>522</v>
      </c>
      <c r="AG88" s="38"/>
      <c r="AH88" s="38">
        <v>4</v>
      </c>
      <c r="AI88" s="38">
        <v>4</v>
      </c>
    </row>
    <row r="89" spans="1:35" s="36" customFormat="1" ht="76.5" x14ac:dyDescent="0.2">
      <c r="A89" s="37">
        <v>40595.72351851852</v>
      </c>
      <c r="L89" s="38" t="s">
        <v>503</v>
      </c>
      <c r="M89" s="38" t="s">
        <v>434</v>
      </c>
      <c r="N89" s="38"/>
      <c r="O89" s="38" t="s">
        <v>116</v>
      </c>
      <c r="P89" s="38">
        <v>3</v>
      </c>
      <c r="Q89" s="38">
        <v>3</v>
      </c>
      <c r="R89" s="38">
        <v>3</v>
      </c>
      <c r="S89" s="38">
        <v>4</v>
      </c>
      <c r="T89" s="38">
        <v>3</v>
      </c>
      <c r="U89" s="38">
        <v>3</v>
      </c>
      <c r="V89" s="38">
        <v>3</v>
      </c>
      <c r="W89" s="38">
        <v>2</v>
      </c>
      <c r="X89" s="38">
        <v>2</v>
      </c>
      <c r="Y89" s="38">
        <v>4</v>
      </c>
      <c r="Z89" s="38">
        <v>2010</v>
      </c>
      <c r="AA89" s="38" t="s">
        <v>35</v>
      </c>
      <c r="AB89" s="38" t="s">
        <v>78</v>
      </c>
      <c r="AC89" s="38" t="s">
        <v>281</v>
      </c>
      <c r="AD89" s="38"/>
      <c r="AE89" s="38" t="s">
        <v>692</v>
      </c>
      <c r="AF89" s="38" t="s">
        <v>522</v>
      </c>
      <c r="AG89" s="38"/>
      <c r="AH89" s="38">
        <v>2</v>
      </c>
      <c r="AI89" s="38">
        <v>2</v>
      </c>
    </row>
    <row r="90" spans="1:35" s="36" customFormat="1" ht="25.5" x14ac:dyDescent="0.2">
      <c r="A90" s="37">
        <v>40595.724618055552</v>
      </c>
      <c r="L90" s="38"/>
      <c r="M90" s="38"/>
      <c r="N90" s="38"/>
      <c r="O90" s="38" t="s">
        <v>641</v>
      </c>
      <c r="P90" s="38">
        <v>3</v>
      </c>
      <c r="Q90" s="38">
        <v>1</v>
      </c>
      <c r="R90" s="38">
        <v>3</v>
      </c>
      <c r="S90" s="38">
        <v>4</v>
      </c>
      <c r="T90" s="38">
        <v>3</v>
      </c>
      <c r="U90" s="38">
        <v>2</v>
      </c>
      <c r="V90" s="38">
        <v>2</v>
      </c>
      <c r="W90" s="38">
        <v>1</v>
      </c>
      <c r="X90" s="38">
        <v>4</v>
      </c>
      <c r="Y90" s="38">
        <v>1</v>
      </c>
      <c r="Z90" s="38">
        <v>2010</v>
      </c>
      <c r="AA90" s="38" t="s">
        <v>35</v>
      </c>
      <c r="AB90" s="38" t="s">
        <v>710</v>
      </c>
      <c r="AC90" s="38" t="s">
        <v>281</v>
      </c>
      <c r="AD90" s="38"/>
      <c r="AE90" s="38" t="s">
        <v>647</v>
      </c>
      <c r="AF90" s="38" t="s">
        <v>522</v>
      </c>
      <c r="AG90" s="38"/>
      <c r="AH90" s="38">
        <v>1</v>
      </c>
      <c r="AI90" s="38">
        <v>4</v>
      </c>
    </row>
    <row r="91" spans="1:35" s="36" customFormat="1" ht="102" x14ac:dyDescent="0.2">
      <c r="A91" s="37">
        <v>40595.727754629632</v>
      </c>
      <c r="L91" s="38" t="s">
        <v>410</v>
      </c>
      <c r="M91" s="38"/>
      <c r="N91" s="38"/>
      <c r="O91" s="38" t="s">
        <v>116</v>
      </c>
      <c r="P91" s="38">
        <v>3</v>
      </c>
      <c r="Q91" s="38">
        <v>4</v>
      </c>
      <c r="R91" s="38">
        <v>4</v>
      </c>
      <c r="S91" s="38">
        <v>4</v>
      </c>
      <c r="T91" s="38">
        <v>4</v>
      </c>
      <c r="U91" s="38">
        <v>4</v>
      </c>
      <c r="V91" s="38">
        <v>4</v>
      </c>
      <c r="W91" s="38">
        <v>3</v>
      </c>
      <c r="X91" s="38">
        <v>4</v>
      </c>
      <c r="Y91" s="38">
        <v>3</v>
      </c>
      <c r="Z91" s="38">
        <v>2010</v>
      </c>
      <c r="AA91" s="38" t="s">
        <v>253</v>
      </c>
      <c r="AB91" s="38" t="s">
        <v>72</v>
      </c>
      <c r="AC91" s="38" t="s">
        <v>281</v>
      </c>
      <c r="AD91" s="38"/>
      <c r="AE91" s="38" t="s">
        <v>647</v>
      </c>
      <c r="AF91" s="38" t="s">
        <v>246</v>
      </c>
      <c r="AG91" s="38"/>
      <c r="AH91" s="38">
        <v>3</v>
      </c>
      <c r="AI91" s="38">
        <v>4</v>
      </c>
    </row>
    <row r="92" spans="1:35" s="36" customFormat="1" ht="25.5" x14ac:dyDescent="0.2">
      <c r="A92" s="37">
        <v>40595.731574074074</v>
      </c>
      <c r="L92" s="38"/>
      <c r="M92" s="38"/>
      <c r="N92" s="38"/>
      <c r="O92" s="38" t="s">
        <v>116</v>
      </c>
      <c r="P92" s="38">
        <v>1</v>
      </c>
      <c r="Q92" s="38">
        <v>1</v>
      </c>
      <c r="R92" s="38">
        <v>1</v>
      </c>
      <c r="S92" s="38">
        <v>1</v>
      </c>
      <c r="T92" s="38">
        <v>1</v>
      </c>
      <c r="U92" s="38">
        <v>1</v>
      </c>
      <c r="V92" s="38">
        <v>1</v>
      </c>
      <c r="W92" s="38">
        <v>2</v>
      </c>
      <c r="X92" s="38">
        <v>1</v>
      </c>
      <c r="Y92" s="38">
        <v>3</v>
      </c>
      <c r="Z92" s="38">
        <v>2010</v>
      </c>
      <c r="AA92" s="38" t="s">
        <v>35</v>
      </c>
      <c r="AB92" s="38" t="s">
        <v>346</v>
      </c>
      <c r="AC92" s="38" t="s">
        <v>45</v>
      </c>
      <c r="AD92" s="38"/>
      <c r="AE92" s="38" t="s">
        <v>647</v>
      </c>
      <c r="AF92" s="38" t="s">
        <v>246</v>
      </c>
      <c r="AG92" s="38"/>
      <c r="AH92" s="38">
        <v>1</v>
      </c>
      <c r="AI92" s="38">
        <v>2</v>
      </c>
    </row>
    <row r="93" spans="1:35" s="36" customFormat="1" ht="114.75" x14ac:dyDescent="0.2">
      <c r="A93" s="37">
        <v>40595.732152777782</v>
      </c>
      <c r="L93" s="38" t="s">
        <v>73</v>
      </c>
      <c r="M93" s="38" t="s">
        <v>637</v>
      </c>
      <c r="N93" s="38"/>
      <c r="O93" s="38" t="s">
        <v>116</v>
      </c>
      <c r="P93" s="38">
        <v>4</v>
      </c>
      <c r="Q93" s="38">
        <v>3</v>
      </c>
      <c r="R93" s="38">
        <v>4</v>
      </c>
      <c r="S93" s="38">
        <v>4</v>
      </c>
      <c r="T93" s="38">
        <v>3</v>
      </c>
      <c r="U93" s="38">
        <v>3</v>
      </c>
      <c r="V93" s="38">
        <v>4</v>
      </c>
      <c r="W93" s="38">
        <v>2</v>
      </c>
      <c r="X93" s="38">
        <v>4</v>
      </c>
      <c r="Y93" s="38">
        <v>3</v>
      </c>
      <c r="Z93" s="38">
        <v>2008</v>
      </c>
      <c r="AA93" s="38" t="s">
        <v>702</v>
      </c>
      <c r="AB93" s="38" t="s">
        <v>133</v>
      </c>
      <c r="AC93" s="38" t="s">
        <v>582</v>
      </c>
      <c r="AD93" s="38"/>
      <c r="AE93" s="38" t="s">
        <v>208</v>
      </c>
      <c r="AF93" s="38" t="s">
        <v>522</v>
      </c>
      <c r="AG93" s="38" t="s">
        <v>618</v>
      </c>
      <c r="AH93" s="38">
        <v>2</v>
      </c>
      <c r="AI93" s="38">
        <v>4</v>
      </c>
    </row>
    <row r="94" spans="1:35" s="36" customFormat="1" ht="25.5" x14ac:dyDescent="0.2">
      <c r="A94" s="37">
        <v>40595.732256944444</v>
      </c>
      <c r="L94" s="38"/>
      <c r="M94" s="38"/>
      <c r="N94" s="38"/>
      <c r="O94" s="38" t="s">
        <v>116</v>
      </c>
      <c r="P94" s="38">
        <v>3</v>
      </c>
      <c r="Q94" s="38">
        <v>3</v>
      </c>
      <c r="R94" s="38">
        <v>3</v>
      </c>
      <c r="S94" s="38">
        <v>3</v>
      </c>
      <c r="T94" s="38"/>
      <c r="U94" s="38">
        <v>3</v>
      </c>
      <c r="V94" s="38">
        <v>3</v>
      </c>
      <c r="W94" s="38">
        <v>2</v>
      </c>
      <c r="X94" s="38">
        <v>3</v>
      </c>
      <c r="Y94" s="38">
        <v>4</v>
      </c>
      <c r="Z94" s="38">
        <v>2009</v>
      </c>
      <c r="AA94" s="38" t="s">
        <v>35</v>
      </c>
      <c r="AB94" s="38" t="s">
        <v>552</v>
      </c>
      <c r="AC94" s="38" t="s">
        <v>281</v>
      </c>
      <c r="AD94" s="38"/>
      <c r="AE94" s="38"/>
      <c r="AF94" s="38" t="s">
        <v>246</v>
      </c>
      <c r="AG94" s="38"/>
      <c r="AH94" s="38">
        <v>3</v>
      </c>
      <c r="AI94" s="38">
        <v>3</v>
      </c>
    </row>
    <row r="95" spans="1:35" s="36" customFormat="1" ht="25.5" x14ac:dyDescent="0.2">
      <c r="A95" s="37">
        <v>40595.735497685186</v>
      </c>
      <c r="L95" s="38" t="s">
        <v>18</v>
      </c>
      <c r="M95" s="38" t="s">
        <v>341</v>
      </c>
      <c r="N95" s="38"/>
      <c r="O95" s="38" t="s">
        <v>116</v>
      </c>
      <c r="P95" s="38">
        <v>2</v>
      </c>
      <c r="Q95" s="38">
        <v>3</v>
      </c>
      <c r="R95" s="38">
        <v>3</v>
      </c>
      <c r="S95" s="38">
        <v>4</v>
      </c>
      <c r="T95" s="38">
        <v>3</v>
      </c>
      <c r="U95" s="38">
        <v>3</v>
      </c>
      <c r="V95" s="38">
        <v>4</v>
      </c>
      <c r="W95" s="38">
        <v>3</v>
      </c>
      <c r="X95" s="38">
        <v>4</v>
      </c>
      <c r="Y95" s="38">
        <v>4</v>
      </c>
      <c r="Z95" s="38">
        <v>2009</v>
      </c>
      <c r="AA95" s="38" t="s">
        <v>702</v>
      </c>
      <c r="AB95" s="38" t="s">
        <v>346</v>
      </c>
      <c r="AC95" s="38" t="s">
        <v>582</v>
      </c>
      <c r="AD95" s="38"/>
      <c r="AE95" s="38" t="s">
        <v>647</v>
      </c>
      <c r="AF95" s="38" t="s">
        <v>246</v>
      </c>
      <c r="AG95" s="38" t="s">
        <v>573</v>
      </c>
      <c r="AH95" s="38">
        <v>2</v>
      </c>
      <c r="AI95" s="38">
        <v>4</v>
      </c>
    </row>
    <row r="96" spans="1:35" s="36" customFormat="1" ht="25.5" x14ac:dyDescent="0.2">
      <c r="A96" s="37">
        <v>40595.738379629627</v>
      </c>
      <c r="L96" s="38"/>
      <c r="M96" s="38"/>
      <c r="N96" s="38"/>
      <c r="O96" s="38" t="s">
        <v>641</v>
      </c>
      <c r="P96" s="38">
        <v>2</v>
      </c>
      <c r="Q96" s="38">
        <v>2</v>
      </c>
      <c r="R96" s="38">
        <v>1</v>
      </c>
      <c r="S96" s="38">
        <v>1</v>
      </c>
      <c r="T96" s="38">
        <v>2</v>
      </c>
      <c r="U96" s="38">
        <v>1</v>
      </c>
      <c r="V96" s="38">
        <v>1</v>
      </c>
      <c r="W96" s="38">
        <v>1</v>
      </c>
      <c r="X96" s="38">
        <v>1</v>
      </c>
      <c r="Y96" s="38">
        <v>1</v>
      </c>
      <c r="Z96" s="38">
        <v>2011</v>
      </c>
      <c r="AA96" s="38" t="s">
        <v>253</v>
      </c>
      <c r="AB96" s="38" t="s">
        <v>563</v>
      </c>
      <c r="AC96" s="38" t="s">
        <v>281</v>
      </c>
      <c r="AD96" s="38"/>
      <c r="AE96" s="38" t="s">
        <v>647</v>
      </c>
      <c r="AF96" s="38" t="s">
        <v>522</v>
      </c>
      <c r="AG96" s="38"/>
      <c r="AH96" s="38">
        <v>3</v>
      </c>
      <c r="AI96" s="38">
        <v>1</v>
      </c>
    </row>
    <row r="97" spans="1:35" s="36" customFormat="1" ht="216.75" x14ac:dyDescent="0.2">
      <c r="A97" s="37">
        <v>40595.740393518521</v>
      </c>
      <c r="L97" s="38" t="s">
        <v>1004</v>
      </c>
      <c r="M97" s="38" t="s">
        <v>654</v>
      </c>
      <c r="N97" s="38"/>
      <c r="O97" s="38" t="s">
        <v>641</v>
      </c>
      <c r="P97" s="38">
        <v>4</v>
      </c>
      <c r="Q97" s="38">
        <v>4</v>
      </c>
      <c r="R97" s="38">
        <v>4</v>
      </c>
      <c r="S97" s="38">
        <v>4</v>
      </c>
      <c r="T97" s="38">
        <v>4</v>
      </c>
      <c r="U97" s="38">
        <v>3</v>
      </c>
      <c r="V97" s="38">
        <v>3</v>
      </c>
      <c r="W97" s="38">
        <v>4</v>
      </c>
      <c r="X97" s="38">
        <v>4</v>
      </c>
      <c r="Y97" s="38">
        <v>3</v>
      </c>
      <c r="Z97" s="38">
        <v>2010</v>
      </c>
      <c r="AA97" s="38" t="s">
        <v>35</v>
      </c>
      <c r="AB97" s="38" t="s">
        <v>710</v>
      </c>
      <c r="AC97" s="38" t="s">
        <v>45</v>
      </c>
      <c r="AD97" s="38"/>
      <c r="AE97" s="38" t="s">
        <v>647</v>
      </c>
      <c r="AF97" s="38" t="s">
        <v>522</v>
      </c>
      <c r="AG97" s="38" t="s">
        <v>170</v>
      </c>
      <c r="AH97" s="38">
        <v>2</v>
      </c>
      <c r="AI97" s="38">
        <v>4</v>
      </c>
    </row>
    <row r="98" spans="1:35" s="36" customFormat="1" ht="25.5" x14ac:dyDescent="0.2">
      <c r="A98" s="37">
        <v>40595.745624999996</v>
      </c>
      <c r="L98" s="38"/>
      <c r="M98" s="38"/>
      <c r="N98" s="38"/>
      <c r="O98" s="38" t="s">
        <v>116</v>
      </c>
      <c r="P98" s="38">
        <v>3</v>
      </c>
      <c r="Q98" s="38">
        <v>2</v>
      </c>
      <c r="R98" s="38">
        <v>2</v>
      </c>
      <c r="S98" s="38">
        <v>4</v>
      </c>
      <c r="T98" s="38">
        <v>3</v>
      </c>
      <c r="U98" s="38">
        <v>2</v>
      </c>
      <c r="V98" s="38">
        <v>2</v>
      </c>
      <c r="W98" s="38">
        <v>1</v>
      </c>
      <c r="X98" s="38">
        <v>4</v>
      </c>
      <c r="Y98" s="38"/>
      <c r="Z98" s="38">
        <v>2008</v>
      </c>
      <c r="AA98" s="38" t="s">
        <v>702</v>
      </c>
      <c r="AB98" s="38" t="s">
        <v>664</v>
      </c>
      <c r="AC98" s="38" t="s">
        <v>720</v>
      </c>
      <c r="AD98" s="38"/>
      <c r="AE98" s="38" t="s">
        <v>647</v>
      </c>
      <c r="AF98" s="38" t="s">
        <v>246</v>
      </c>
      <c r="AG98" s="38"/>
      <c r="AH98" s="38">
        <v>1</v>
      </c>
      <c r="AI98" s="38">
        <v>4</v>
      </c>
    </row>
    <row r="99" spans="1:35" s="36" customFormat="1" ht="25.5" x14ac:dyDescent="0.2">
      <c r="A99" s="37">
        <v>40595.753194444442</v>
      </c>
      <c r="L99" s="38"/>
      <c r="M99" s="38"/>
      <c r="N99" s="38"/>
      <c r="O99" s="38" t="s">
        <v>116</v>
      </c>
      <c r="P99" s="38">
        <v>3</v>
      </c>
      <c r="Q99" s="38">
        <v>2</v>
      </c>
      <c r="R99" s="38">
        <v>4</v>
      </c>
      <c r="S99" s="38">
        <v>2</v>
      </c>
      <c r="T99" s="38">
        <v>4</v>
      </c>
      <c r="U99" s="38">
        <v>4</v>
      </c>
      <c r="V99" s="38">
        <v>4</v>
      </c>
      <c r="W99" s="38">
        <v>3</v>
      </c>
      <c r="X99" s="38">
        <v>4</v>
      </c>
      <c r="Y99" s="38">
        <v>4</v>
      </c>
      <c r="Z99" s="38">
        <v>2009</v>
      </c>
      <c r="AA99" s="38" t="s">
        <v>702</v>
      </c>
      <c r="AB99" s="38" t="s">
        <v>507</v>
      </c>
      <c r="AC99" s="38" t="s">
        <v>672</v>
      </c>
      <c r="AD99" s="38" t="s">
        <v>572</v>
      </c>
      <c r="AE99" s="38" t="s">
        <v>22</v>
      </c>
      <c r="AF99" s="38" t="s">
        <v>522</v>
      </c>
      <c r="AG99" s="38"/>
      <c r="AH99" s="38">
        <v>1</v>
      </c>
      <c r="AI99" s="38">
        <v>4</v>
      </c>
    </row>
    <row r="100" spans="1:35" s="36" customFormat="1" ht="25.5" x14ac:dyDescent="0.2">
      <c r="A100" s="37">
        <v>40595.753368055557</v>
      </c>
      <c r="L100" s="38"/>
      <c r="M100" s="38"/>
      <c r="N100" s="38"/>
      <c r="O100" s="38" t="s">
        <v>641</v>
      </c>
      <c r="P100" s="38">
        <v>4</v>
      </c>
      <c r="Q100" s="38">
        <v>2</v>
      </c>
      <c r="R100" s="38">
        <v>4</v>
      </c>
      <c r="S100" s="38">
        <v>3</v>
      </c>
      <c r="T100" s="38">
        <v>3</v>
      </c>
      <c r="U100" s="38">
        <v>3</v>
      </c>
      <c r="V100" s="38">
        <v>4</v>
      </c>
      <c r="W100" s="38">
        <v>3</v>
      </c>
      <c r="X100" s="38">
        <v>4</v>
      </c>
      <c r="Y100" s="38">
        <v>3</v>
      </c>
      <c r="Z100" s="38">
        <v>2009</v>
      </c>
      <c r="AA100" s="38" t="s">
        <v>702</v>
      </c>
      <c r="AB100" s="38" t="s">
        <v>454</v>
      </c>
      <c r="AC100" s="38" t="s">
        <v>672</v>
      </c>
      <c r="AD100" s="38" t="s">
        <v>43</v>
      </c>
      <c r="AE100" s="38" t="s">
        <v>647</v>
      </c>
      <c r="AF100" s="38" t="s">
        <v>246</v>
      </c>
      <c r="AG100" s="38"/>
      <c r="AH100" s="38">
        <v>3</v>
      </c>
      <c r="AI100" s="38">
        <v>4</v>
      </c>
    </row>
    <row r="101" spans="1:35" s="36" customFormat="1" ht="229.5" x14ac:dyDescent="0.2">
      <c r="A101" s="37">
        <v>40595.753692129627</v>
      </c>
      <c r="L101" s="38" t="s">
        <v>1005</v>
      </c>
      <c r="M101" s="38" t="s">
        <v>540</v>
      </c>
      <c r="N101" s="38" t="s">
        <v>584</v>
      </c>
      <c r="O101" s="38" t="s">
        <v>116</v>
      </c>
      <c r="P101" s="38">
        <v>3</v>
      </c>
      <c r="Q101" s="38">
        <v>3</v>
      </c>
      <c r="R101" s="38">
        <v>3</v>
      </c>
      <c r="S101" s="38">
        <v>4</v>
      </c>
      <c r="T101" s="38">
        <v>3</v>
      </c>
      <c r="U101" s="38">
        <v>2</v>
      </c>
      <c r="V101" s="38">
        <v>3</v>
      </c>
      <c r="W101" s="38">
        <v>3</v>
      </c>
      <c r="X101" s="38">
        <v>4</v>
      </c>
      <c r="Y101" s="38">
        <v>3</v>
      </c>
      <c r="Z101" s="38">
        <v>2009</v>
      </c>
      <c r="AA101" s="38" t="s">
        <v>702</v>
      </c>
      <c r="AB101" s="38" t="s">
        <v>454</v>
      </c>
      <c r="AC101" s="38" t="s">
        <v>720</v>
      </c>
      <c r="AD101" s="38"/>
      <c r="AE101" s="38" t="s">
        <v>712</v>
      </c>
      <c r="AF101" s="38" t="s">
        <v>522</v>
      </c>
      <c r="AG101" s="38"/>
      <c r="AH101" s="38">
        <v>3</v>
      </c>
      <c r="AI101" s="38">
        <v>4</v>
      </c>
    </row>
    <row r="102" spans="1:35" s="36" customFormat="1" ht="25.5" x14ac:dyDescent="0.2">
      <c r="A102" s="37">
        <v>40595.754259259258</v>
      </c>
      <c r="L102" s="38"/>
      <c r="M102" s="38" t="s">
        <v>192</v>
      </c>
      <c r="N102" s="38" t="s">
        <v>175</v>
      </c>
      <c r="O102" s="38" t="s">
        <v>641</v>
      </c>
      <c r="P102" s="38">
        <v>3</v>
      </c>
      <c r="Q102" s="38">
        <v>4</v>
      </c>
      <c r="R102" s="38">
        <v>4</v>
      </c>
      <c r="S102" s="38">
        <v>3</v>
      </c>
      <c r="T102" s="38">
        <v>4</v>
      </c>
      <c r="U102" s="38">
        <v>3</v>
      </c>
      <c r="V102" s="38">
        <v>4</v>
      </c>
      <c r="W102" s="38">
        <v>3</v>
      </c>
      <c r="X102" s="38">
        <v>4</v>
      </c>
      <c r="Y102" s="38">
        <v>2</v>
      </c>
      <c r="Z102" s="38">
        <v>2009</v>
      </c>
      <c r="AA102" s="38" t="s">
        <v>702</v>
      </c>
      <c r="AB102" s="38" t="s">
        <v>287</v>
      </c>
      <c r="AC102" s="38" t="s">
        <v>672</v>
      </c>
      <c r="AD102" s="38" t="s">
        <v>276</v>
      </c>
      <c r="AE102" s="38" t="s">
        <v>647</v>
      </c>
      <c r="AF102" s="38" t="s">
        <v>246</v>
      </c>
      <c r="AG102" s="38"/>
      <c r="AH102" s="38">
        <v>2</v>
      </c>
      <c r="AI102" s="38">
        <v>4</v>
      </c>
    </row>
    <row r="103" spans="1:35" s="36" customFormat="1" ht="51" x14ac:dyDescent="0.2">
      <c r="A103" s="37">
        <v>40595.758726851855</v>
      </c>
      <c r="L103" s="38"/>
      <c r="M103" s="38" t="s">
        <v>31</v>
      </c>
      <c r="N103" s="38"/>
      <c r="O103" s="38" t="s">
        <v>116</v>
      </c>
      <c r="P103" s="38">
        <v>3</v>
      </c>
      <c r="Q103" s="38">
        <v>3</v>
      </c>
      <c r="R103" s="38">
        <v>4</v>
      </c>
      <c r="S103" s="38">
        <v>3</v>
      </c>
      <c r="T103" s="38">
        <v>4</v>
      </c>
      <c r="U103" s="38">
        <v>3</v>
      </c>
      <c r="V103" s="38">
        <v>3</v>
      </c>
      <c r="W103" s="38">
        <v>4</v>
      </c>
      <c r="X103" s="38">
        <v>4</v>
      </c>
      <c r="Y103" s="38">
        <v>3</v>
      </c>
      <c r="Z103" s="38">
        <v>2009</v>
      </c>
      <c r="AA103" s="38" t="s">
        <v>702</v>
      </c>
      <c r="AB103" s="38" t="s">
        <v>264</v>
      </c>
      <c r="AC103" s="38" t="s">
        <v>582</v>
      </c>
      <c r="AD103" s="38"/>
      <c r="AE103" s="38" t="s">
        <v>647</v>
      </c>
      <c r="AF103" s="38" t="s">
        <v>246</v>
      </c>
      <c r="AG103" s="38"/>
      <c r="AH103" s="38">
        <v>4</v>
      </c>
      <c r="AI103" s="38">
        <v>4</v>
      </c>
    </row>
    <row r="104" spans="1:35" s="36" customFormat="1" ht="63.75" x14ac:dyDescent="0.2">
      <c r="A104" s="37">
        <v>40595.759699074071</v>
      </c>
      <c r="L104" s="38" t="s">
        <v>531</v>
      </c>
      <c r="M104" s="38" t="s">
        <v>67</v>
      </c>
      <c r="N104" s="38"/>
      <c r="O104" s="38" t="s">
        <v>116</v>
      </c>
      <c r="P104" s="38">
        <v>1</v>
      </c>
      <c r="Q104" s="38">
        <v>1</v>
      </c>
      <c r="R104" s="38">
        <v>2</v>
      </c>
      <c r="S104" s="38">
        <v>2</v>
      </c>
      <c r="T104" s="38">
        <v>3</v>
      </c>
      <c r="U104" s="38">
        <v>3</v>
      </c>
      <c r="V104" s="38">
        <v>2</v>
      </c>
      <c r="W104" s="38">
        <v>1</v>
      </c>
      <c r="X104" s="38">
        <v>2</v>
      </c>
      <c r="Y104" s="38">
        <v>4</v>
      </c>
      <c r="Z104" s="38">
        <v>2009</v>
      </c>
      <c r="AA104" s="38" t="s">
        <v>702</v>
      </c>
      <c r="AB104" s="38" t="s">
        <v>563</v>
      </c>
      <c r="AC104" s="38" t="s">
        <v>672</v>
      </c>
      <c r="AD104" s="38" t="s">
        <v>364</v>
      </c>
      <c r="AE104" s="38" t="s">
        <v>22</v>
      </c>
      <c r="AF104" s="38" t="s">
        <v>246</v>
      </c>
      <c r="AG104" s="38" t="s">
        <v>42</v>
      </c>
      <c r="AH104" s="38">
        <v>1</v>
      </c>
      <c r="AI104" s="38">
        <v>2</v>
      </c>
    </row>
    <row r="105" spans="1:35" s="36" customFormat="1" ht="25.5" x14ac:dyDescent="0.2">
      <c r="A105" s="37">
        <v>40595.760706018518</v>
      </c>
      <c r="L105" s="38"/>
      <c r="M105" s="38"/>
      <c r="N105" s="38"/>
      <c r="O105" s="38" t="s">
        <v>641</v>
      </c>
      <c r="P105" s="38">
        <v>3</v>
      </c>
      <c r="Q105" s="38">
        <v>3</v>
      </c>
      <c r="R105" s="38">
        <v>4</v>
      </c>
      <c r="S105" s="38">
        <v>2</v>
      </c>
      <c r="T105" s="38">
        <v>4</v>
      </c>
      <c r="U105" s="38">
        <v>3</v>
      </c>
      <c r="V105" s="38">
        <v>3</v>
      </c>
      <c r="W105" s="38">
        <v>2</v>
      </c>
      <c r="X105" s="38">
        <v>4</v>
      </c>
      <c r="Y105" s="38">
        <v>2</v>
      </c>
      <c r="Z105" s="38">
        <v>2010</v>
      </c>
      <c r="AA105" s="38" t="s">
        <v>35</v>
      </c>
      <c r="AB105" s="38" t="s">
        <v>710</v>
      </c>
      <c r="AC105" s="38" t="s">
        <v>720</v>
      </c>
      <c r="AD105" s="38"/>
      <c r="AE105" s="38" t="s">
        <v>647</v>
      </c>
      <c r="AF105" s="38" t="s">
        <v>246</v>
      </c>
      <c r="AG105" s="38"/>
      <c r="AH105" s="38">
        <v>3</v>
      </c>
      <c r="AI105" s="38">
        <v>4</v>
      </c>
    </row>
    <row r="106" spans="1:35" s="36" customFormat="1" ht="25.5" x14ac:dyDescent="0.2">
      <c r="A106" s="37">
        <v>40595.763553240744</v>
      </c>
      <c r="L106" s="38"/>
      <c r="M106" s="38"/>
      <c r="N106" s="38"/>
      <c r="O106" s="38" t="s">
        <v>116</v>
      </c>
      <c r="P106" s="38">
        <v>4</v>
      </c>
      <c r="Q106" s="38">
        <v>2</v>
      </c>
      <c r="R106" s="38">
        <v>3</v>
      </c>
      <c r="S106" s="38">
        <v>4</v>
      </c>
      <c r="T106" s="38">
        <v>4</v>
      </c>
      <c r="U106" s="38">
        <v>1</v>
      </c>
      <c r="V106" s="38">
        <v>4</v>
      </c>
      <c r="W106" s="38">
        <v>4</v>
      </c>
      <c r="X106" s="38">
        <v>4</v>
      </c>
      <c r="Y106" s="38">
        <v>4</v>
      </c>
      <c r="Z106" s="38">
        <v>2010</v>
      </c>
      <c r="AA106" s="38" t="s">
        <v>35</v>
      </c>
      <c r="AB106" s="38" t="s">
        <v>351</v>
      </c>
      <c r="AC106" s="38" t="s">
        <v>281</v>
      </c>
      <c r="AD106" s="38"/>
      <c r="AE106" s="38" t="s">
        <v>647</v>
      </c>
      <c r="AF106" s="38" t="s">
        <v>522</v>
      </c>
      <c r="AG106" s="38"/>
      <c r="AH106" s="38">
        <v>3</v>
      </c>
      <c r="AI106" s="38">
        <v>4</v>
      </c>
    </row>
    <row r="107" spans="1:35" s="36" customFormat="1" ht="51" x14ac:dyDescent="0.2">
      <c r="A107" s="37">
        <v>40595.770601851851</v>
      </c>
      <c r="L107" s="38" t="s">
        <v>392</v>
      </c>
      <c r="M107" s="38" t="s">
        <v>194</v>
      </c>
      <c r="N107" s="38"/>
      <c r="O107" s="38" t="s">
        <v>116</v>
      </c>
      <c r="P107" s="38">
        <v>4</v>
      </c>
      <c r="Q107" s="38">
        <v>3</v>
      </c>
      <c r="R107" s="38">
        <v>4</v>
      </c>
      <c r="S107" s="38">
        <v>4</v>
      </c>
      <c r="T107" s="38">
        <v>3</v>
      </c>
      <c r="U107" s="38">
        <v>3</v>
      </c>
      <c r="V107" s="38">
        <v>4</v>
      </c>
      <c r="W107" s="38">
        <v>4</v>
      </c>
      <c r="X107" s="38">
        <v>4</v>
      </c>
      <c r="Y107" s="38">
        <v>3</v>
      </c>
      <c r="Z107" s="38">
        <v>2010</v>
      </c>
      <c r="AA107" s="38" t="s">
        <v>281</v>
      </c>
      <c r="AB107" s="38" t="s">
        <v>198</v>
      </c>
      <c r="AC107" s="38" t="s">
        <v>281</v>
      </c>
      <c r="AD107" s="38"/>
      <c r="AE107" s="38"/>
      <c r="AF107" s="38" t="s">
        <v>246</v>
      </c>
      <c r="AG107" s="38"/>
      <c r="AH107" s="38">
        <v>2</v>
      </c>
      <c r="AI107" s="38">
        <v>4</v>
      </c>
    </row>
    <row r="108" spans="1:35" s="36" customFormat="1" ht="25.5" x14ac:dyDescent="0.2">
      <c r="A108" s="37">
        <v>40595.771782407406</v>
      </c>
      <c r="L108" s="38" t="s">
        <v>186</v>
      </c>
      <c r="M108" s="38" t="s">
        <v>573</v>
      </c>
      <c r="N108" s="38" t="s">
        <v>212</v>
      </c>
      <c r="O108" s="38" t="s">
        <v>641</v>
      </c>
      <c r="P108" s="38">
        <v>4</v>
      </c>
      <c r="Q108" s="38">
        <v>2</v>
      </c>
      <c r="R108" s="38">
        <v>4</v>
      </c>
      <c r="S108" s="38">
        <v>3</v>
      </c>
      <c r="T108" s="38">
        <v>3</v>
      </c>
      <c r="U108" s="38">
        <v>3</v>
      </c>
      <c r="V108" s="38">
        <v>4</v>
      </c>
      <c r="W108" s="38">
        <v>3</v>
      </c>
      <c r="X108" s="38">
        <v>4</v>
      </c>
      <c r="Y108" s="38">
        <v>2</v>
      </c>
      <c r="Z108" s="38">
        <v>2010</v>
      </c>
      <c r="AA108" s="38" t="s">
        <v>253</v>
      </c>
      <c r="AB108" s="38" t="s">
        <v>264</v>
      </c>
      <c r="AC108" s="38" t="s">
        <v>281</v>
      </c>
      <c r="AD108" s="38"/>
      <c r="AE108" s="38" t="s">
        <v>305</v>
      </c>
      <c r="AF108" s="38" t="s">
        <v>522</v>
      </c>
      <c r="AG108" s="38" t="s">
        <v>235</v>
      </c>
      <c r="AH108" s="38">
        <v>3</v>
      </c>
      <c r="AI108" s="38">
        <v>4</v>
      </c>
    </row>
    <row r="109" spans="1:35" s="36" customFormat="1" ht="51" x14ac:dyDescent="0.2">
      <c r="A109" s="37">
        <v>40595.773275462961</v>
      </c>
      <c r="L109" s="38" t="s">
        <v>69</v>
      </c>
      <c r="M109" s="38" t="s">
        <v>111</v>
      </c>
      <c r="N109" s="38" t="s">
        <v>471</v>
      </c>
      <c r="O109" s="38" t="s">
        <v>641</v>
      </c>
      <c r="P109" s="38">
        <v>2</v>
      </c>
      <c r="Q109" s="38">
        <v>3</v>
      </c>
      <c r="R109" s="38">
        <v>4</v>
      </c>
      <c r="S109" s="38">
        <v>3</v>
      </c>
      <c r="T109" s="38">
        <v>4</v>
      </c>
      <c r="U109" s="38">
        <v>4</v>
      </c>
      <c r="V109" s="38">
        <v>4</v>
      </c>
      <c r="W109" s="38">
        <v>2</v>
      </c>
      <c r="X109" s="38">
        <v>4</v>
      </c>
      <c r="Y109" s="38">
        <v>4</v>
      </c>
      <c r="Z109" s="38">
        <v>2010</v>
      </c>
      <c r="AA109" s="38" t="s">
        <v>702</v>
      </c>
      <c r="AB109" s="38" t="s">
        <v>351</v>
      </c>
      <c r="AC109" s="38" t="s">
        <v>45</v>
      </c>
      <c r="AD109" s="38"/>
      <c r="AE109" s="38" t="s">
        <v>647</v>
      </c>
      <c r="AF109" s="38" t="s">
        <v>522</v>
      </c>
      <c r="AG109" s="38" t="s">
        <v>635</v>
      </c>
      <c r="AH109" s="38">
        <v>4</v>
      </c>
      <c r="AI109" s="38">
        <v>4</v>
      </c>
    </row>
    <row r="110" spans="1:35" s="36" customFormat="1" ht="204" x14ac:dyDescent="0.2">
      <c r="A110" s="37">
        <v>40595.774872685186</v>
      </c>
      <c r="L110" s="38" t="s">
        <v>229</v>
      </c>
      <c r="M110" s="38"/>
      <c r="N110" s="38"/>
      <c r="O110" s="38" t="s">
        <v>116</v>
      </c>
      <c r="P110" s="38">
        <v>1</v>
      </c>
      <c r="Q110" s="38">
        <v>1</v>
      </c>
      <c r="R110" s="38">
        <v>1</v>
      </c>
      <c r="S110" s="38">
        <v>1</v>
      </c>
      <c r="T110" s="38">
        <v>2</v>
      </c>
      <c r="U110" s="38">
        <v>3</v>
      </c>
      <c r="V110" s="38">
        <v>3</v>
      </c>
      <c r="W110" s="38">
        <v>1</v>
      </c>
      <c r="X110" s="38">
        <v>1</v>
      </c>
      <c r="Y110" s="38">
        <v>4</v>
      </c>
      <c r="Z110" s="38">
        <v>2010</v>
      </c>
      <c r="AA110" s="38" t="s">
        <v>253</v>
      </c>
      <c r="AB110" s="38" t="s">
        <v>264</v>
      </c>
      <c r="AC110" s="38" t="s">
        <v>281</v>
      </c>
      <c r="AD110" s="38"/>
      <c r="AE110" s="38" t="s">
        <v>647</v>
      </c>
      <c r="AF110" s="38" t="s">
        <v>246</v>
      </c>
      <c r="AG110" s="38"/>
      <c r="AH110" s="38">
        <v>1</v>
      </c>
      <c r="AI110" s="38">
        <v>1</v>
      </c>
    </row>
    <row r="111" spans="1:35" s="36" customFormat="1" ht="25.5" x14ac:dyDescent="0.2">
      <c r="A111" s="37">
        <v>40595.77615740741</v>
      </c>
      <c r="L111" s="38"/>
      <c r="M111" s="38"/>
      <c r="N111" s="38"/>
      <c r="O111" s="38" t="s">
        <v>641</v>
      </c>
      <c r="P111" s="38">
        <v>3</v>
      </c>
      <c r="Q111" s="38">
        <v>3</v>
      </c>
      <c r="R111" s="38">
        <v>3</v>
      </c>
      <c r="S111" s="38">
        <v>3</v>
      </c>
      <c r="T111" s="38">
        <v>4</v>
      </c>
      <c r="U111" s="38">
        <v>4</v>
      </c>
      <c r="V111" s="38">
        <v>3</v>
      </c>
      <c r="W111" s="38">
        <v>3</v>
      </c>
      <c r="X111" s="38">
        <v>3</v>
      </c>
      <c r="Y111" s="38">
        <v>4</v>
      </c>
      <c r="Z111" s="38">
        <v>2010</v>
      </c>
      <c r="AA111" s="38" t="s">
        <v>253</v>
      </c>
      <c r="AB111" s="38" t="s">
        <v>710</v>
      </c>
      <c r="AC111" s="38" t="s">
        <v>281</v>
      </c>
      <c r="AD111" s="38"/>
      <c r="AE111" s="38"/>
      <c r="AF111" s="38" t="s">
        <v>522</v>
      </c>
      <c r="AG111" s="38"/>
      <c r="AH111" s="38">
        <v>3</v>
      </c>
      <c r="AI111" s="38">
        <v>3</v>
      </c>
    </row>
    <row r="112" spans="1:35" s="36" customFormat="1" ht="89.25" x14ac:dyDescent="0.2">
      <c r="A112" s="37">
        <v>40595.781273148146</v>
      </c>
      <c r="L112" s="38" t="s">
        <v>497</v>
      </c>
      <c r="M112" s="38" t="s">
        <v>423</v>
      </c>
      <c r="N112" s="38"/>
      <c r="O112" s="38" t="s">
        <v>116</v>
      </c>
      <c r="P112" s="38">
        <v>3</v>
      </c>
      <c r="Q112" s="38">
        <v>1</v>
      </c>
      <c r="R112" s="38">
        <v>3</v>
      </c>
      <c r="S112" s="38">
        <v>1</v>
      </c>
      <c r="T112" s="38">
        <v>2</v>
      </c>
      <c r="U112" s="38">
        <v>2</v>
      </c>
      <c r="V112" s="38">
        <v>4</v>
      </c>
      <c r="W112" s="38">
        <v>3</v>
      </c>
      <c r="X112" s="38">
        <v>4</v>
      </c>
      <c r="Y112" s="38">
        <v>3</v>
      </c>
      <c r="Z112" s="38">
        <v>2010</v>
      </c>
      <c r="AA112" s="38" t="s">
        <v>702</v>
      </c>
      <c r="AB112" s="38" t="s">
        <v>72</v>
      </c>
      <c r="AC112" s="38" t="s">
        <v>45</v>
      </c>
      <c r="AD112" s="38"/>
      <c r="AE112" s="38" t="s">
        <v>647</v>
      </c>
      <c r="AF112" s="38" t="s">
        <v>246</v>
      </c>
      <c r="AG112" s="38" t="s">
        <v>14</v>
      </c>
      <c r="AH112" s="38">
        <v>2</v>
      </c>
      <c r="AI112" s="38">
        <v>4</v>
      </c>
    </row>
    <row r="113" spans="1:35" s="36" customFormat="1" ht="216.75" x14ac:dyDescent="0.2">
      <c r="A113" s="37">
        <v>40595.78701388889</v>
      </c>
      <c r="L113" s="38" t="s">
        <v>294</v>
      </c>
      <c r="M113" s="38" t="s">
        <v>661</v>
      </c>
      <c r="N113" s="38" t="s">
        <v>402</v>
      </c>
      <c r="O113" s="38" t="s">
        <v>116</v>
      </c>
      <c r="P113" s="38">
        <v>4</v>
      </c>
      <c r="Q113" s="38">
        <v>3</v>
      </c>
      <c r="R113" s="38"/>
      <c r="S113" s="38">
        <v>4</v>
      </c>
      <c r="T113" s="38">
        <v>4</v>
      </c>
      <c r="U113" s="38">
        <v>4</v>
      </c>
      <c r="V113" s="38">
        <v>3</v>
      </c>
      <c r="W113" s="38">
        <v>4</v>
      </c>
      <c r="X113" s="38">
        <v>4</v>
      </c>
      <c r="Y113" s="38">
        <v>2</v>
      </c>
      <c r="Z113" s="38">
        <v>2009</v>
      </c>
      <c r="AA113" s="38" t="s">
        <v>702</v>
      </c>
      <c r="AB113" s="38" t="s">
        <v>118</v>
      </c>
      <c r="AC113" s="38" t="s">
        <v>672</v>
      </c>
      <c r="AD113" s="38" t="s">
        <v>436</v>
      </c>
      <c r="AE113" s="38" t="s">
        <v>647</v>
      </c>
      <c r="AF113" s="38" t="s">
        <v>522</v>
      </c>
      <c r="AG113" s="38" t="s">
        <v>1006</v>
      </c>
      <c r="AH113" s="38">
        <v>3</v>
      </c>
      <c r="AI113" s="38">
        <v>4</v>
      </c>
    </row>
    <row r="114" spans="1:35" s="36" customFormat="1" ht="25.5" x14ac:dyDescent="0.2">
      <c r="A114" s="37">
        <v>40595.791504629626</v>
      </c>
      <c r="L114" s="38" t="s">
        <v>9</v>
      </c>
      <c r="M114" s="38" t="s">
        <v>138</v>
      </c>
      <c r="N114" s="38"/>
      <c r="O114" s="38" t="s">
        <v>116</v>
      </c>
      <c r="P114" s="38">
        <v>3</v>
      </c>
      <c r="Q114" s="38">
        <v>2</v>
      </c>
      <c r="R114" s="38">
        <v>4</v>
      </c>
      <c r="S114" s="38">
        <v>3</v>
      </c>
      <c r="T114" s="38">
        <v>3</v>
      </c>
      <c r="U114" s="38">
        <v>3</v>
      </c>
      <c r="V114" s="38">
        <v>3</v>
      </c>
      <c r="W114" s="38">
        <v>2</v>
      </c>
      <c r="X114" s="38">
        <v>3</v>
      </c>
      <c r="Y114" s="38"/>
      <c r="Z114" s="38">
        <v>2011</v>
      </c>
      <c r="AA114" s="38" t="s">
        <v>354</v>
      </c>
      <c r="AB114" s="38" t="s">
        <v>377</v>
      </c>
      <c r="AC114" s="38" t="s">
        <v>281</v>
      </c>
      <c r="AD114" s="38"/>
      <c r="AE114" s="38"/>
      <c r="AF114" s="38" t="s">
        <v>522</v>
      </c>
      <c r="AG114" s="38"/>
      <c r="AH114" s="38">
        <v>2</v>
      </c>
      <c r="AI114" s="38">
        <v>4</v>
      </c>
    </row>
    <row r="115" spans="1:35" s="36" customFormat="1" ht="25.5" x14ac:dyDescent="0.2">
      <c r="A115" s="37">
        <v>40595.791747685187</v>
      </c>
      <c r="L115" s="38"/>
      <c r="M115" s="38"/>
      <c r="N115" s="38"/>
      <c r="O115" s="38" t="s">
        <v>116</v>
      </c>
      <c r="P115" s="38">
        <v>3</v>
      </c>
      <c r="Q115" s="38">
        <v>3</v>
      </c>
      <c r="R115" s="38">
        <v>4</v>
      </c>
      <c r="S115" s="38">
        <v>2</v>
      </c>
      <c r="T115" s="38">
        <v>3</v>
      </c>
      <c r="U115" s="38">
        <v>3</v>
      </c>
      <c r="V115" s="38">
        <v>2</v>
      </c>
      <c r="W115" s="38">
        <v>3</v>
      </c>
      <c r="X115" s="38">
        <v>3</v>
      </c>
      <c r="Y115" s="38">
        <v>4</v>
      </c>
      <c r="Z115" s="38">
        <v>2010</v>
      </c>
      <c r="AA115" s="38" t="s">
        <v>35</v>
      </c>
      <c r="AB115" s="38" t="s">
        <v>710</v>
      </c>
      <c r="AC115" s="38" t="s">
        <v>672</v>
      </c>
      <c r="AD115" s="38"/>
      <c r="AE115" s="38" t="s">
        <v>647</v>
      </c>
      <c r="AF115" s="38" t="s">
        <v>522</v>
      </c>
      <c r="AG115" s="38"/>
      <c r="AH115" s="38">
        <v>3</v>
      </c>
      <c r="AI115" s="38">
        <v>2</v>
      </c>
    </row>
    <row r="116" spans="1:35" s="36" customFormat="1" ht="76.5" x14ac:dyDescent="0.2">
      <c r="A116" s="37">
        <v>40595.79451388889</v>
      </c>
      <c r="L116" s="38" t="s">
        <v>113</v>
      </c>
      <c r="M116" s="38" t="s">
        <v>220</v>
      </c>
      <c r="N116" s="38" t="s">
        <v>30</v>
      </c>
      <c r="O116" s="38" t="s">
        <v>641</v>
      </c>
      <c r="P116" s="38">
        <v>3</v>
      </c>
      <c r="Q116" s="38">
        <v>2</v>
      </c>
      <c r="R116" s="38">
        <v>3</v>
      </c>
      <c r="S116" s="38">
        <v>4</v>
      </c>
      <c r="T116" s="38">
        <v>3</v>
      </c>
      <c r="U116" s="38">
        <v>3</v>
      </c>
      <c r="V116" s="38">
        <v>2</v>
      </c>
      <c r="W116" s="38">
        <v>4</v>
      </c>
      <c r="X116" s="38">
        <v>4</v>
      </c>
      <c r="Y116" s="38">
        <v>4</v>
      </c>
      <c r="Z116" s="38">
        <v>2010</v>
      </c>
      <c r="AA116" s="38" t="s">
        <v>253</v>
      </c>
      <c r="AB116" s="38" t="s">
        <v>710</v>
      </c>
      <c r="AC116" s="38" t="s">
        <v>281</v>
      </c>
      <c r="AD116" s="38"/>
      <c r="AE116" s="38" t="s">
        <v>647</v>
      </c>
      <c r="AF116" s="38" t="s">
        <v>522</v>
      </c>
      <c r="AG116" s="38" t="s">
        <v>384</v>
      </c>
      <c r="AH116" s="38">
        <v>3</v>
      </c>
      <c r="AI116" s="38">
        <v>4</v>
      </c>
    </row>
    <row r="117" spans="1:35" s="36" customFormat="1" ht="25.5" x14ac:dyDescent="0.2">
      <c r="A117" s="37">
        <v>40595.795428240745</v>
      </c>
      <c r="L117" s="38"/>
      <c r="M117" s="38"/>
      <c r="N117" s="38"/>
      <c r="O117" s="38" t="s">
        <v>641</v>
      </c>
      <c r="P117" s="38">
        <v>2</v>
      </c>
      <c r="Q117" s="38">
        <v>4</v>
      </c>
      <c r="R117" s="38">
        <v>3</v>
      </c>
      <c r="S117" s="38">
        <v>3</v>
      </c>
      <c r="T117" s="38">
        <v>4</v>
      </c>
      <c r="U117" s="38">
        <v>2</v>
      </c>
      <c r="V117" s="38">
        <v>3</v>
      </c>
      <c r="W117" s="38">
        <v>3</v>
      </c>
      <c r="X117" s="38">
        <v>4</v>
      </c>
      <c r="Y117" s="38">
        <v>3</v>
      </c>
      <c r="Z117" s="38">
        <v>2008</v>
      </c>
      <c r="AA117" s="38" t="s">
        <v>702</v>
      </c>
      <c r="AB117" s="38" t="s">
        <v>264</v>
      </c>
      <c r="AC117" s="38" t="s">
        <v>281</v>
      </c>
      <c r="AD117" s="38"/>
      <c r="AE117" s="38" t="s">
        <v>208</v>
      </c>
      <c r="AF117" s="38" t="s">
        <v>522</v>
      </c>
      <c r="AG117" s="38"/>
      <c r="AH117" s="38">
        <v>3</v>
      </c>
      <c r="AI117" s="38">
        <v>4</v>
      </c>
    </row>
    <row r="118" spans="1:35" s="36" customFormat="1" ht="25.5" x14ac:dyDescent="0.2">
      <c r="A118" s="37">
        <v>40595.804710648146</v>
      </c>
      <c r="L118" s="38"/>
      <c r="M118" s="38"/>
      <c r="N118" s="38"/>
      <c r="O118" s="38" t="s">
        <v>116</v>
      </c>
      <c r="P118" s="38">
        <v>3</v>
      </c>
      <c r="Q118" s="38">
        <v>2</v>
      </c>
      <c r="R118" s="38">
        <v>3</v>
      </c>
      <c r="S118" s="38">
        <v>3</v>
      </c>
      <c r="T118" s="38">
        <v>3</v>
      </c>
      <c r="U118" s="38">
        <v>3</v>
      </c>
      <c r="V118" s="38">
        <v>2</v>
      </c>
      <c r="W118" s="38">
        <v>3</v>
      </c>
      <c r="X118" s="38">
        <v>3</v>
      </c>
      <c r="Y118" s="38">
        <v>3</v>
      </c>
      <c r="Z118" s="38">
        <v>2008</v>
      </c>
      <c r="AA118" s="38" t="s">
        <v>702</v>
      </c>
      <c r="AB118" s="38" t="s">
        <v>710</v>
      </c>
      <c r="AC118" s="38" t="s">
        <v>393</v>
      </c>
      <c r="AD118" s="38"/>
      <c r="AE118" s="38" t="s">
        <v>647</v>
      </c>
      <c r="AF118" s="38" t="s">
        <v>522</v>
      </c>
      <c r="AG118" s="38"/>
      <c r="AH118" s="38">
        <v>2</v>
      </c>
      <c r="AI118" s="38">
        <v>3</v>
      </c>
    </row>
    <row r="119" spans="1:35" s="36" customFormat="1" ht="25.5" x14ac:dyDescent="0.2">
      <c r="A119" s="37">
        <v>40595.81962962963</v>
      </c>
      <c r="L119" s="38" t="s">
        <v>388</v>
      </c>
      <c r="M119" s="38"/>
      <c r="N119" s="38"/>
      <c r="O119" s="38" t="s">
        <v>116</v>
      </c>
      <c r="P119" s="38">
        <v>4</v>
      </c>
      <c r="Q119" s="38">
        <v>3</v>
      </c>
      <c r="R119" s="38">
        <v>4</v>
      </c>
      <c r="S119" s="38">
        <v>3</v>
      </c>
      <c r="T119" s="38">
        <v>2</v>
      </c>
      <c r="U119" s="38">
        <v>2</v>
      </c>
      <c r="V119" s="38">
        <v>4</v>
      </c>
      <c r="W119" s="38">
        <v>3</v>
      </c>
      <c r="X119" s="38">
        <v>4</v>
      </c>
      <c r="Y119" s="38">
        <v>4</v>
      </c>
      <c r="Z119" s="38">
        <v>2010</v>
      </c>
      <c r="AA119" s="38" t="s">
        <v>253</v>
      </c>
      <c r="AB119" s="38" t="s">
        <v>287</v>
      </c>
      <c r="AC119" s="38" t="s">
        <v>281</v>
      </c>
      <c r="AD119" s="38"/>
      <c r="AE119" s="38" t="s">
        <v>647</v>
      </c>
      <c r="AF119" s="38" t="s">
        <v>246</v>
      </c>
      <c r="AG119" s="38" t="s">
        <v>2</v>
      </c>
      <c r="AH119" s="38">
        <v>3</v>
      </c>
      <c r="AI119" s="38">
        <v>4</v>
      </c>
    </row>
    <row r="120" spans="1:35" s="36" customFormat="1" ht="89.25" x14ac:dyDescent="0.2">
      <c r="A120" s="37">
        <v>40595.823449074072</v>
      </c>
      <c r="L120" s="38" t="s">
        <v>273</v>
      </c>
      <c r="M120" s="38" t="s">
        <v>102</v>
      </c>
      <c r="N120" s="38" t="s">
        <v>149</v>
      </c>
      <c r="O120" s="38" t="s">
        <v>116</v>
      </c>
      <c r="P120" s="38">
        <v>3</v>
      </c>
      <c r="Q120" s="38">
        <v>1</v>
      </c>
      <c r="R120" s="38">
        <v>3</v>
      </c>
      <c r="S120" s="38">
        <v>4</v>
      </c>
      <c r="T120" s="38">
        <v>2</v>
      </c>
      <c r="U120" s="38">
        <v>2</v>
      </c>
      <c r="V120" s="38">
        <v>3</v>
      </c>
      <c r="W120" s="38">
        <v>1</v>
      </c>
      <c r="X120" s="38">
        <v>4</v>
      </c>
      <c r="Y120" s="38">
        <v>4</v>
      </c>
      <c r="Z120" s="38">
        <v>2009</v>
      </c>
      <c r="AA120" s="38" t="s">
        <v>702</v>
      </c>
      <c r="AB120" s="38" t="s">
        <v>563</v>
      </c>
      <c r="AC120" s="38" t="s">
        <v>582</v>
      </c>
      <c r="AD120" s="38"/>
      <c r="AE120" s="38" t="s">
        <v>208</v>
      </c>
      <c r="AF120" s="38" t="s">
        <v>246</v>
      </c>
      <c r="AG120" s="38"/>
      <c r="AH120" s="38">
        <v>1</v>
      </c>
      <c r="AI120" s="38">
        <v>4</v>
      </c>
    </row>
    <row r="121" spans="1:35" s="36" customFormat="1" ht="25.5" x14ac:dyDescent="0.2">
      <c r="A121" s="37">
        <v>40595.823518518519</v>
      </c>
      <c r="L121" s="38"/>
      <c r="M121" s="38"/>
      <c r="N121" s="38"/>
      <c r="O121" s="38" t="s">
        <v>641</v>
      </c>
      <c r="P121" s="38">
        <v>2</v>
      </c>
      <c r="Q121" s="38">
        <v>2</v>
      </c>
      <c r="R121" s="38">
        <v>4</v>
      </c>
      <c r="S121" s="38">
        <v>3</v>
      </c>
      <c r="T121" s="38">
        <v>2</v>
      </c>
      <c r="U121" s="38">
        <v>2</v>
      </c>
      <c r="V121" s="38">
        <v>3</v>
      </c>
      <c r="W121" s="38">
        <v>2</v>
      </c>
      <c r="X121" s="38">
        <v>4</v>
      </c>
      <c r="Y121" s="38">
        <v>3</v>
      </c>
      <c r="Z121" s="38">
        <v>2009</v>
      </c>
      <c r="AA121" s="38" t="s">
        <v>702</v>
      </c>
      <c r="AB121" s="38" t="s">
        <v>264</v>
      </c>
      <c r="AC121" s="38" t="s">
        <v>720</v>
      </c>
      <c r="AD121" s="38"/>
      <c r="AE121" s="38" t="s">
        <v>647</v>
      </c>
      <c r="AF121" s="38" t="s">
        <v>522</v>
      </c>
      <c r="AG121" s="38"/>
      <c r="AH121" s="38">
        <v>2</v>
      </c>
      <c r="AI121" s="38">
        <v>4</v>
      </c>
    </row>
    <row r="122" spans="1:35" s="36" customFormat="1" ht="409.5" x14ac:dyDescent="0.2">
      <c r="A122" s="37">
        <v>40595.837187500001</v>
      </c>
      <c r="L122" s="38" t="s">
        <v>1007</v>
      </c>
      <c r="M122" s="38" t="s">
        <v>202</v>
      </c>
      <c r="N122" s="38"/>
      <c r="O122" s="38" t="s">
        <v>116</v>
      </c>
      <c r="P122" s="38">
        <v>2</v>
      </c>
      <c r="Q122" s="38">
        <v>2</v>
      </c>
      <c r="R122" s="38">
        <v>4</v>
      </c>
      <c r="S122" s="38">
        <v>4</v>
      </c>
      <c r="T122" s="38">
        <v>1</v>
      </c>
      <c r="U122" s="38">
        <v>3</v>
      </c>
      <c r="V122" s="38">
        <v>2</v>
      </c>
      <c r="W122" s="38">
        <v>3</v>
      </c>
      <c r="X122" s="38">
        <v>4</v>
      </c>
      <c r="Y122" s="38">
        <v>4</v>
      </c>
      <c r="Z122" s="38">
        <v>2010</v>
      </c>
      <c r="AA122" s="38" t="s">
        <v>35</v>
      </c>
      <c r="AB122" s="38" t="s">
        <v>78</v>
      </c>
      <c r="AC122" s="38" t="s">
        <v>281</v>
      </c>
      <c r="AD122" s="38"/>
      <c r="AE122" s="38" t="s">
        <v>647</v>
      </c>
      <c r="AF122" s="38" t="s">
        <v>246</v>
      </c>
      <c r="AG122" s="38" t="s">
        <v>308</v>
      </c>
      <c r="AH122" s="38">
        <v>2</v>
      </c>
      <c r="AI122" s="38">
        <v>4</v>
      </c>
    </row>
    <row r="123" spans="1:35" s="36" customFormat="1" ht="165.75" x14ac:dyDescent="0.2">
      <c r="A123" s="37">
        <v>40595.838541666664</v>
      </c>
      <c r="L123" s="38" t="s">
        <v>54</v>
      </c>
      <c r="M123" s="38" t="s">
        <v>564</v>
      </c>
      <c r="N123" s="38" t="s">
        <v>394</v>
      </c>
      <c r="O123" s="38" t="s">
        <v>641</v>
      </c>
      <c r="P123" s="38">
        <v>2</v>
      </c>
      <c r="Q123" s="38">
        <v>4</v>
      </c>
      <c r="R123" s="38">
        <v>2</v>
      </c>
      <c r="S123" s="38">
        <v>3</v>
      </c>
      <c r="T123" s="38">
        <v>4</v>
      </c>
      <c r="U123" s="38">
        <v>4</v>
      </c>
      <c r="V123" s="38">
        <v>2</v>
      </c>
      <c r="W123" s="38">
        <v>1</v>
      </c>
      <c r="X123" s="38">
        <v>4</v>
      </c>
      <c r="Y123" s="38">
        <v>4</v>
      </c>
      <c r="Z123" s="38">
        <v>2009</v>
      </c>
      <c r="AA123" s="38" t="s">
        <v>702</v>
      </c>
      <c r="AB123" s="38" t="s">
        <v>72</v>
      </c>
      <c r="AC123" s="38" t="s">
        <v>672</v>
      </c>
      <c r="AD123" s="38" t="s">
        <v>276</v>
      </c>
      <c r="AE123" s="38" t="s">
        <v>647</v>
      </c>
      <c r="AF123" s="38" t="s">
        <v>522</v>
      </c>
      <c r="AG123" s="38" t="s">
        <v>156</v>
      </c>
      <c r="AH123" s="38">
        <v>2</v>
      </c>
      <c r="AI123" s="38">
        <v>4</v>
      </c>
    </row>
    <row r="124" spans="1:35" s="36" customFormat="1" ht="102" x14ac:dyDescent="0.2">
      <c r="A124" s="37">
        <v>40595.840844907405</v>
      </c>
      <c r="L124" s="38" t="s">
        <v>157</v>
      </c>
      <c r="M124" s="38" t="s">
        <v>468</v>
      </c>
      <c r="N124" s="38" t="s">
        <v>115</v>
      </c>
      <c r="O124" s="38" t="s">
        <v>641</v>
      </c>
      <c r="P124" s="38">
        <v>3</v>
      </c>
      <c r="Q124" s="38">
        <v>4</v>
      </c>
      <c r="R124" s="38">
        <v>4</v>
      </c>
      <c r="S124" s="38">
        <v>4</v>
      </c>
      <c r="T124" s="38">
        <v>3</v>
      </c>
      <c r="U124" s="38">
        <v>3</v>
      </c>
      <c r="V124" s="38">
        <v>4</v>
      </c>
      <c r="W124" s="38">
        <v>3</v>
      </c>
      <c r="X124" s="38">
        <v>4</v>
      </c>
      <c r="Y124" s="38">
        <v>3</v>
      </c>
      <c r="Z124" s="38">
        <v>2009</v>
      </c>
      <c r="AA124" s="38" t="s">
        <v>702</v>
      </c>
      <c r="AB124" s="38" t="s">
        <v>287</v>
      </c>
      <c r="AC124" s="38" t="s">
        <v>720</v>
      </c>
      <c r="AD124" s="38"/>
      <c r="AE124" s="38" t="s">
        <v>647</v>
      </c>
      <c r="AF124" s="38" t="s">
        <v>522</v>
      </c>
      <c r="AG124" s="38" t="s">
        <v>565</v>
      </c>
      <c r="AH124" s="38">
        <v>4</v>
      </c>
      <c r="AI124" s="38">
        <v>4</v>
      </c>
    </row>
    <row r="125" spans="1:35" s="36" customFormat="1" ht="38.25" x14ac:dyDescent="0.2">
      <c r="A125" s="37">
        <v>40595.84888888889</v>
      </c>
      <c r="L125" s="38" t="s">
        <v>59</v>
      </c>
      <c r="M125" s="38" t="s">
        <v>215</v>
      </c>
      <c r="N125" s="38" t="s">
        <v>422</v>
      </c>
      <c r="O125" s="38" t="s">
        <v>116</v>
      </c>
      <c r="P125" s="38">
        <v>4</v>
      </c>
      <c r="Q125" s="38">
        <v>2</v>
      </c>
      <c r="R125" s="38">
        <v>4</v>
      </c>
      <c r="S125" s="38">
        <v>4</v>
      </c>
      <c r="T125" s="38">
        <v>4</v>
      </c>
      <c r="U125" s="38">
        <v>3</v>
      </c>
      <c r="V125" s="38">
        <v>3</v>
      </c>
      <c r="W125" s="38">
        <v>4</v>
      </c>
      <c r="X125" s="38">
        <v>4</v>
      </c>
      <c r="Y125" s="38">
        <v>4</v>
      </c>
      <c r="Z125" s="38">
        <v>2009</v>
      </c>
      <c r="AA125" s="38" t="s">
        <v>702</v>
      </c>
      <c r="AB125" s="38" t="s">
        <v>664</v>
      </c>
      <c r="AC125" s="38" t="s">
        <v>45</v>
      </c>
      <c r="AD125" s="38"/>
      <c r="AE125" s="38" t="s">
        <v>647</v>
      </c>
      <c r="AF125" s="38" t="s">
        <v>246</v>
      </c>
      <c r="AG125" s="38" t="s">
        <v>195</v>
      </c>
      <c r="AH125" s="38">
        <v>3</v>
      </c>
      <c r="AI125" s="38">
        <v>4</v>
      </c>
    </row>
    <row r="126" spans="1:35" s="36" customFormat="1" ht="25.5" x14ac:dyDescent="0.2">
      <c r="A126" s="37">
        <v>40595.858090277776</v>
      </c>
      <c r="L126" s="38"/>
      <c r="M126" s="38" t="s">
        <v>547</v>
      </c>
      <c r="N126" s="38"/>
      <c r="O126" s="38" t="s">
        <v>116</v>
      </c>
      <c r="P126" s="38">
        <v>3</v>
      </c>
      <c r="Q126" s="38">
        <v>2</v>
      </c>
      <c r="R126" s="38">
        <v>4</v>
      </c>
      <c r="S126" s="38">
        <v>3</v>
      </c>
      <c r="T126" s="38">
        <v>3</v>
      </c>
      <c r="U126" s="38">
        <v>2</v>
      </c>
      <c r="V126" s="38">
        <v>4</v>
      </c>
      <c r="W126" s="38">
        <v>3</v>
      </c>
      <c r="X126" s="38">
        <v>3</v>
      </c>
      <c r="Y126" s="38">
        <v>4</v>
      </c>
      <c r="Z126" s="38">
        <v>2008</v>
      </c>
      <c r="AA126" s="38" t="s">
        <v>702</v>
      </c>
      <c r="AB126" s="38" t="s">
        <v>118</v>
      </c>
      <c r="AC126" s="38" t="s">
        <v>45</v>
      </c>
      <c r="AD126" s="38"/>
      <c r="AE126" s="38" t="s">
        <v>647</v>
      </c>
      <c r="AF126" s="38" t="s">
        <v>246</v>
      </c>
      <c r="AG126" s="38"/>
      <c r="AH126" s="38">
        <v>2</v>
      </c>
      <c r="AI126" s="38">
        <v>3</v>
      </c>
    </row>
    <row r="127" spans="1:35" s="36" customFormat="1" ht="165.75" x14ac:dyDescent="0.2">
      <c r="A127" s="37">
        <v>40595.863703703704</v>
      </c>
      <c r="L127" s="38" t="s">
        <v>304</v>
      </c>
      <c r="M127" s="38" t="s">
        <v>504</v>
      </c>
      <c r="N127" s="38"/>
      <c r="O127" s="38" t="s">
        <v>116</v>
      </c>
      <c r="P127" s="38">
        <v>2</v>
      </c>
      <c r="Q127" s="38">
        <v>2</v>
      </c>
      <c r="R127" s="38">
        <v>3</v>
      </c>
      <c r="S127" s="38">
        <v>3</v>
      </c>
      <c r="T127" s="38">
        <v>2</v>
      </c>
      <c r="U127" s="38">
        <v>2</v>
      </c>
      <c r="V127" s="38">
        <v>3</v>
      </c>
      <c r="W127" s="38">
        <v>2</v>
      </c>
      <c r="X127" s="38">
        <v>3</v>
      </c>
      <c r="Y127" s="38">
        <v>2</v>
      </c>
      <c r="Z127" s="38">
        <v>2010</v>
      </c>
      <c r="AA127" s="38" t="s">
        <v>702</v>
      </c>
      <c r="AB127" s="38" t="s">
        <v>198</v>
      </c>
      <c r="AC127" s="38" t="s">
        <v>45</v>
      </c>
      <c r="AD127" s="38"/>
      <c r="AE127" s="38" t="s">
        <v>647</v>
      </c>
      <c r="AF127" s="38" t="s">
        <v>522</v>
      </c>
      <c r="AG127" s="38"/>
      <c r="AH127" s="38">
        <v>2</v>
      </c>
      <c r="AI127" s="38">
        <v>3</v>
      </c>
    </row>
    <row r="128" spans="1:35" s="36" customFormat="1" ht="25.5" x14ac:dyDescent="0.2">
      <c r="A128" s="37">
        <v>40595.865960648152</v>
      </c>
      <c r="L128" s="38"/>
      <c r="M128" s="38"/>
      <c r="N128" s="38"/>
      <c r="O128" s="38" t="s">
        <v>641</v>
      </c>
      <c r="P128" s="38">
        <v>3</v>
      </c>
      <c r="Q128" s="38">
        <v>2</v>
      </c>
      <c r="R128" s="38">
        <v>4</v>
      </c>
      <c r="S128" s="38">
        <v>3</v>
      </c>
      <c r="T128" s="38">
        <v>2</v>
      </c>
      <c r="U128" s="38">
        <v>3</v>
      </c>
      <c r="V128" s="38">
        <v>2</v>
      </c>
      <c r="W128" s="38">
        <v>2</v>
      </c>
      <c r="X128" s="38">
        <v>4</v>
      </c>
      <c r="Y128" s="38">
        <v>4</v>
      </c>
      <c r="Z128" s="38">
        <v>2010</v>
      </c>
      <c r="AA128" s="38" t="s">
        <v>253</v>
      </c>
      <c r="AB128" s="38" t="s">
        <v>118</v>
      </c>
      <c r="AC128" s="38" t="s">
        <v>281</v>
      </c>
      <c r="AD128" s="38"/>
      <c r="AE128" s="38" t="s">
        <v>647</v>
      </c>
      <c r="AF128" s="38" t="s">
        <v>522</v>
      </c>
      <c r="AG128" s="38"/>
      <c r="AH128" s="38">
        <v>2</v>
      </c>
      <c r="AI128" s="38">
        <v>4</v>
      </c>
    </row>
    <row r="129" spans="1:35" s="36" customFormat="1" ht="63.75" x14ac:dyDescent="0.2">
      <c r="A129" s="37">
        <v>40595.866249999999</v>
      </c>
      <c r="L129" s="38" t="s">
        <v>367</v>
      </c>
      <c r="M129" s="38" t="s">
        <v>242</v>
      </c>
      <c r="N129" s="38"/>
      <c r="O129" s="38" t="s">
        <v>116</v>
      </c>
      <c r="P129" s="38">
        <v>2</v>
      </c>
      <c r="Q129" s="38">
        <v>2</v>
      </c>
      <c r="R129" s="38">
        <v>3</v>
      </c>
      <c r="S129" s="38">
        <v>2</v>
      </c>
      <c r="T129" s="38">
        <v>3</v>
      </c>
      <c r="U129" s="38">
        <v>2</v>
      </c>
      <c r="V129" s="38">
        <v>2</v>
      </c>
      <c r="W129" s="38">
        <v>2</v>
      </c>
      <c r="X129" s="38">
        <v>2</v>
      </c>
      <c r="Y129" s="38">
        <v>3</v>
      </c>
      <c r="Z129" s="38">
        <v>2009</v>
      </c>
      <c r="AA129" s="38" t="s">
        <v>702</v>
      </c>
      <c r="AB129" s="38" t="s">
        <v>72</v>
      </c>
      <c r="AC129" s="38" t="s">
        <v>582</v>
      </c>
      <c r="AD129" s="38"/>
      <c r="AE129" s="38" t="s">
        <v>208</v>
      </c>
      <c r="AF129" s="38" t="s">
        <v>246</v>
      </c>
      <c r="AG129" s="38"/>
      <c r="AH129" s="38">
        <v>2</v>
      </c>
      <c r="AI129" s="38">
        <v>3</v>
      </c>
    </row>
    <row r="130" spans="1:35" s="36" customFormat="1" ht="165.75" x14ac:dyDescent="0.2">
      <c r="A130" s="37">
        <v>40595.86991898148</v>
      </c>
      <c r="L130" s="38" t="s">
        <v>108</v>
      </c>
      <c r="M130" s="38" t="s">
        <v>146</v>
      </c>
      <c r="N130" s="38" t="s">
        <v>483</v>
      </c>
      <c r="O130" s="38" t="s">
        <v>641</v>
      </c>
      <c r="P130" s="38">
        <v>4</v>
      </c>
      <c r="Q130" s="38">
        <v>4</v>
      </c>
      <c r="R130" s="38">
        <v>4</v>
      </c>
      <c r="S130" s="38">
        <v>3</v>
      </c>
      <c r="T130" s="38">
        <v>3</v>
      </c>
      <c r="U130" s="38">
        <v>4</v>
      </c>
      <c r="V130" s="38">
        <v>4</v>
      </c>
      <c r="W130" s="38">
        <v>3</v>
      </c>
      <c r="X130" s="38">
        <v>4</v>
      </c>
      <c r="Y130" s="38">
        <v>4</v>
      </c>
      <c r="Z130" s="38">
        <v>2010</v>
      </c>
      <c r="AA130" s="38" t="s">
        <v>35</v>
      </c>
      <c r="AB130" s="38" t="s">
        <v>710</v>
      </c>
      <c r="AC130" s="38" t="s">
        <v>281</v>
      </c>
      <c r="AD130" s="38"/>
      <c r="AE130" s="38" t="s">
        <v>647</v>
      </c>
      <c r="AF130" s="38" t="s">
        <v>246</v>
      </c>
      <c r="AG130" s="38" t="s">
        <v>256</v>
      </c>
      <c r="AH130" s="38">
        <v>3</v>
      </c>
      <c r="AI130" s="38">
        <v>4</v>
      </c>
    </row>
    <row r="131" spans="1:35" s="36" customFormat="1" ht="38.25" x14ac:dyDescent="0.2">
      <c r="A131" s="37">
        <v>40595.871446759258</v>
      </c>
      <c r="L131" s="38" t="s">
        <v>588</v>
      </c>
      <c r="M131" s="38" t="s">
        <v>132</v>
      </c>
      <c r="N131" s="38" t="s">
        <v>149</v>
      </c>
      <c r="O131" s="38" t="s">
        <v>116</v>
      </c>
      <c r="P131" s="38">
        <v>4</v>
      </c>
      <c r="Q131" s="38">
        <v>4</v>
      </c>
      <c r="R131" s="38">
        <v>4</v>
      </c>
      <c r="S131" s="38">
        <v>4</v>
      </c>
      <c r="T131" s="38">
        <v>4</v>
      </c>
      <c r="U131" s="38">
        <v>4</v>
      </c>
      <c r="V131" s="38">
        <v>4</v>
      </c>
      <c r="W131" s="38">
        <v>4</v>
      </c>
      <c r="X131" s="38">
        <v>4</v>
      </c>
      <c r="Y131" s="38">
        <v>4</v>
      </c>
      <c r="Z131" s="38">
        <v>2010</v>
      </c>
      <c r="AA131" s="38" t="s">
        <v>253</v>
      </c>
      <c r="AB131" s="38" t="s">
        <v>488</v>
      </c>
      <c r="AC131" s="38" t="s">
        <v>281</v>
      </c>
      <c r="AD131" s="38"/>
      <c r="AE131" s="38" t="s">
        <v>647</v>
      </c>
      <c r="AF131" s="38" t="s">
        <v>246</v>
      </c>
      <c r="AG131" s="38" t="s">
        <v>234</v>
      </c>
      <c r="AH131" s="38">
        <v>4</v>
      </c>
      <c r="AI131" s="38">
        <v>4</v>
      </c>
    </row>
    <row r="132" spans="1:35" s="36" customFormat="1" ht="25.5" x14ac:dyDescent="0.2">
      <c r="A132" s="37">
        <v>40595.873923611114</v>
      </c>
      <c r="L132" s="38"/>
      <c r="M132" s="38"/>
      <c r="N132" s="38"/>
      <c r="O132" s="38" t="s">
        <v>641</v>
      </c>
      <c r="P132" s="38">
        <v>4</v>
      </c>
      <c r="Q132" s="38">
        <v>3</v>
      </c>
      <c r="R132" s="38">
        <v>4</v>
      </c>
      <c r="S132" s="38">
        <v>4</v>
      </c>
      <c r="T132" s="38">
        <v>4</v>
      </c>
      <c r="U132" s="38">
        <v>4</v>
      </c>
      <c r="V132" s="38">
        <v>4</v>
      </c>
      <c r="W132" s="38">
        <v>4</v>
      </c>
      <c r="X132" s="38">
        <v>4</v>
      </c>
      <c r="Y132" s="38">
        <v>4</v>
      </c>
      <c r="Z132" s="38">
        <v>2010</v>
      </c>
      <c r="AA132" s="38" t="s">
        <v>253</v>
      </c>
      <c r="AB132" s="38" t="s">
        <v>118</v>
      </c>
      <c r="AC132" s="38" t="s">
        <v>281</v>
      </c>
      <c r="AD132" s="38"/>
      <c r="AE132" s="38" t="s">
        <v>647</v>
      </c>
      <c r="AF132" s="38" t="s">
        <v>246</v>
      </c>
      <c r="AG132" s="38"/>
      <c r="AH132" s="38">
        <v>3</v>
      </c>
      <c r="AI132" s="38">
        <v>4</v>
      </c>
    </row>
    <row r="133" spans="1:35" s="36" customFormat="1" ht="25.5" x14ac:dyDescent="0.2">
      <c r="A133" s="37">
        <v>40595.885393518518</v>
      </c>
      <c r="L133" s="38"/>
      <c r="M133" s="38" t="s">
        <v>236</v>
      </c>
      <c r="N133" s="38"/>
      <c r="O133" s="38" t="s">
        <v>116</v>
      </c>
      <c r="P133" s="38">
        <v>2</v>
      </c>
      <c r="Q133" s="38">
        <v>3</v>
      </c>
      <c r="R133" s="38">
        <v>4</v>
      </c>
      <c r="S133" s="38">
        <v>4</v>
      </c>
      <c r="T133" s="38">
        <v>1</v>
      </c>
      <c r="U133" s="38">
        <v>1</v>
      </c>
      <c r="V133" s="38">
        <v>3</v>
      </c>
      <c r="W133" s="38">
        <v>2</v>
      </c>
      <c r="X133" s="38">
        <v>4</v>
      </c>
      <c r="Y133" s="38">
        <v>4</v>
      </c>
      <c r="Z133" s="38">
        <v>2004</v>
      </c>
      <c r="AA133" s="38" t="s">
        <v>238</v>
      </c>
      <c r="AB133" s="38" t="s">
        <v>563</v>
      </c>
      <c r="AC133" s="38" t="s">
        <v>672</v>
      </c>
      <c r="AD133" s="38" t="s">
        <v>568</v>
      </c>
      <c r="AE133" s="38" t="s">
        <v>647</v>
      </c>
      <c r="AF133" s="38" t="s">
        <v>246</v>
      </c>
      <c r="AG133" s="38"/>
      <c r="AH133" s="38">
        <v>1</v>
      </c>
      <c r="AI133" s="38">
        <v>4</v>
      </c>
    </row>
    <row r="134" spans="1:35" s="36" customFormat="1" x14ac:dyDescent="0.2">
      <c r="A134" s="37">
        <v>40595.889363425929</v>
      </c>
      <c r="L134" s="38"/>
      <c r="M134" s="38"/>
      <c r="N134" s="38"/>
      <c r="O134" s="38" t="s">
        <v>116</v>
      </c>
      <c r="P134" s="38">
        <v>3</v>
      </c>
      <c r="Q134" s="38">
        <v>2</v>
      </c>
      <c r="R134" s="38">
        <v>4</v>
      </c>
      <c r="S134" s="38">
        <v>4</v>
      </c>
      <c r="T134" s="38">
        <v>3</v>
      </c>
      <c r="U134" s="38">
        <v>2</v>
      </c>
      <c r="V134" s="38">
        <v>3</v>
      </c>
      <c r="W134" s="38">
        <v>3</v>
      </c>
      <c r="X134" s="38">
        <v>3</v>
      </c>
      <c r="Y134" s="38">
        <v>4</v>
      </c>
      <c r="Z134" s="38">
        <v>2005</v>
      </c>
      <c r="AA134" s="38" t="s">
        <v>238</v>
      </c>
      <c r="AB134" s="38" t="s">
        <v>133</v>
      </c>
      <c r="AC134" s="38" t="s">
        <v>672</v>
      </c>
      <c r="AD134" s="38" t="s">
        <v>619</v>
      </c>
      <c r="AE134" s="38" t="s">
        <v>647</v>
      </c>
      <c r="AF134" s="38" t="s">
        <v>246</v>
      </c>
      <c r="AG134" s="38"/>
      <c r="AH134" s="38">
        <v>2</v>
      </c>
      <c r="AI134" s="38">
        <v>3</v>
      </c>
    </row>
    <row r="135" spans="1:35" s="36" customFormat="1" ht="216.75" x14ac:dyDescent="0.2">
      <c r="A135" s="37">
        <v>40595.889965277776</v>
      </c>
      <c r="L135" s="38" t="s">
        <v>1008</v>
      </c>
      <c r="M135" s="38" t="s">
        <v>542</v>
      </c>
      <c r="N135" s="38" t="s">
        <v>90</v>
      </c>
      <c r="O135" s="38" t="s">
        <v>116</v>
      </c>
      <c r="P135" s="38">
        <v>3</v>
      </c>
      <c r="Q135" s="38">
        <v>2</v>
      </c>
      <c r="R135" s="38">
        <v>3</v>
      </c>
      <c r="S135" s="38">
        <v>4</v>
      </c>
      <c r="T135" s="38">
        <v>3</v>
      </c>
      <c r="U135" s="38">
        <v>3</v>
      </c>
      <c r="V135" s="38">
        <v>4</v>
      </c>
      <c r="W135" s="38">
        <v>3</v>
      </c>
      <c r="X135" s="38">
        <v>4</v>
      </c>
      <c r="Y135" s="38">
        <v>4</v>
      </c>
      <c r="Z135" s="38">
        <v>2009</v>
      </c>
      <c r="AA135" s="38" t="s">
        <v>702</v>
      </c>
      <c r="AB135" s="38" t="s">
        <v>507</v>
      </c>
      <c r="AC135" s="38" t="s">
        <v>393</v>
      </c>
      <c r="AD135" s="38"/>
      <c r="AE135" s="38" t="s">
        <v>647</v>
      </c>
      <c r="AF135" s="38" t="s">
        <v>522</v>
      </c>
      <c r="AG135" s="38"/>
      <c r="AH135" s="38">
        <v>3</v>
      </c>
      <c r="AI135" s="38">
        <v>4</v>
      </c>
    </row>
    <row r="136" spans="1:35" s="36" customFormat="1" ht="25.5" x14ac:dyDescent="0.2">
      <c r="A136" s="37">
        <v>40595.898159722223</v>
      </c>
      <c r="L136" s="38"/>
      <c r="M136" s="38"/>
      <c r="N136" s="38"/>
      <c r="O136" s="38" t="s">
        <v>641</v>
      </c>
      <c r="P136" s="38">
        <v>3</v>
      </c>
      <c r="Q136" s="38">
        <v>3</v>
      </c>
      <c r="R136" s="38">
        <v>3</v>
      </c>
      <c r="S136" s="38">
        <v>3</v>
      </c>
      <c r="T136" s="38">
        <v>4</v>
      </c>
      <c r="U136" s="38">
        <v>4</v>
      </c>
      <c r="V136" s="38">
        <v>3</v>
      </c>
      <c r="W136" s="38">
        <v>2</v>
      </c>
      <c r="X136" s="38">
        <v>4</v>
      </c>
      <c r="Y136" s="38">
        <v>3</v>
      </c>
      <c r="Z136" s="38">
        <v>2010</v>
      </c>
      <c r="AA136" s="38" t="s">
        <v>35</v>
      </c>
      <c r="AB136" s="38" t="s">
        <v>664</v>
      </c>
      <c r="AC136" s="38" t="s">
        <v>281</v>
      </c>
      <c r="AD136" s="38"/>
      <c r="AE136" s="38" t="s">
        <v>647</v>
      </c>
      <c r="AF136" s="38" t="s">
        <v>522</v>
      </c>
      <c r="AG136" s="38"/>
      <c r="AH136" s="38">
        <v>3</v>
      </c>
      <c r="AI136" s="38">
        <v>4</v>
      </c>
    </row>
    <row r="137" spans="1:35" s="36" customFormat="1" ht="25.5" x14ac:dyDescent="0.2">
      <c r="A137" s="37">
        <v>40595.90247685185</v>
      </c>
      <c r="L137" s="38"/>
      <c r="M137" s="38"/>
      <c r="N137" s="38"/>
      <c r="O137" s="38" t="s">
        <v>641</v>
      </c>
      <c r="P137" s="38">
        <v>3</v>
      </c>
      <c r="Q137" s="38">
        <v>3</v>
      </c>
      <c r="R137" s="38">
        <v>3</v>
      </c>
      <c r="S137" s="38">
        <v>4</v>
      </c>
      <c r="T137" s="38">
        <v>2</v>
      </c>
      <c r="U137" s="38">
        <v>3</v>
      </c>
      <c r="V137" s="38">
        <v>4</v>
      </c>
      <c r="W137" s="38">
        <v>2</v>
      </c>
      <c r="X137" s="38">
        <v>4</v>
      </c>
      <c r="Y137" s="38">
        <v>4</v>
      </c>
      <c r="Z137" s="38">
        <v>2009</v>
      </c>
      <c r="AA137" s="38" t="s">
        <v>35</v>
      </c>
      <c r="AB137" s="38" t="s">
        <v>198</v>
      </c>
      <c r="AC137" s="38" t="s">
        <v>281</v>
      </c>
      <c r="AD137" s="38"/>
      <c r="AE137" s="38" t="s">
        <v>647</v>
      </c>
      <c r="AF137" s="38" t="s">
        <v>246</v>
      </c>
      <c r="AG137" s="38"/>
      <c r="AH137" s="38">
        <v>2</v>
      </c>
      <c r="AI137" s="38">
        <v>4</v>
      </c>
    </row>
    <row r="138" spans="1:35" s="36" customFormat="1" ht="51" x14ac:dyDescent="0.2">
      <c r="A138" s="37">
        <v>40595.936192129629</v>
      </c>
      <c r="L138" s="38" t="s">
        <v>167</v>
      </c>
      <c r="M138" s="38" t="s">
        <v>63</v>
      </c>
      <c r="N138" s="38" t="s">
        <v>650</v>
      </c>
      <c r="O138" s="38" t="s">
        <v>641</v>
      </c>
      <c r="P138" s="38">
        <v>3</v>
      </c>
      <c r="Q138" s="38">
        <v>2</v>
      </c>
      <c r="R138" s="38">
        <v>3</v>
      </c>
      <c r="S138" s="38">
        <v>3</v>
      </c>
      <c r="T138" s="38">
        <v>2</v>
      </c>
      <c r="U138" s="38">
        <v>2</v>
      </c>
      <c r="V138" s="38">
        <v>3</v>
      </c>
      <c r="W138" s="38">
        <v>3</v>
      </c>
      <c r="X138" s="38">
        <v>3</v>
      </c>
      <c r="Y138" s="38">
        <v>2</v>
      </c>
      <c r="Z138" s="38">
        <v>2010</v>
      </c>
      <c r="AA138" s="38" t="s">
        <v>35</v>
      </c>
      <c r="AB138" s="38" t="s">
        <v>118</v>
      </c>
      <c r="AC138" s="38" t="s">
        <v>281</v>
      </c>
      <c r="AD138" s="38"/>
      <c r="AE138" s="38" t="s">
        <v>647</v>
      </c>
      <c r="AF138" s="38" t="s">
        <v>522</v>
      </c>
      <c r="AG138" s="38" t="s">
        <v>230</v>
      </c>
      <c r="AH138" s="38">
        <v>1</v>
      </c>
      <c r="AI138" s="38">
        <v>2</v>
      </c>
    </row>
    <row r="139" spans="1:35" s="36" customFormat="1" ht="25.5" x14ac:dyDescent="0.2">
      <c r="A139" s="37">
        <v>40595.955983796295</v>
      </c>
      <c r="L139" s="38"/>
      <c r="M139" s="38"/>
      <c r="N139" s="38"/>
      <c r="O139" s="38"/>
      <c r="P139" s="38">
        <v>3</v>
      </c>
      <c r="Q139" s="38">
        <v>3</v>
      </c>
      <c r="R139" s="38">
        <v>3</v>
      </c>
      <c r="S139" s="38">
        <v>2</v>
      </c>
      <c r="T139" s="38">
        <v>3</v>
      </c>
      <c r="U139" s="38">
        <v>3</v>
      </c>
      <c r="V139" s="38">
        <v>2</v>
      </c>
      <c r="W139" s="38">
        <v>2</v>
      </c>
      <c r="X139" s="38">
        <v>2</v>
      </c>
      <c r="Y139" s="38">
        <v>3</v>
      </c>
      <c r="Z139" s="38" t="s">
        <v>551</v>
      </c>
      <c r="AA139" s="38" t="s">
        <v>281</v>
      </c>
      <c r="AB139" s="38" t="s">
        <v>377</v>
      </c>
      <c r="AC139" s="38" t="s">
        <v>281</v>
      </c>
      <c r="AD139" s="38"/>
      <c r="AE139" s="38"/>
      <c r="AF139" s="38" t="s">
        <v>522</v>
      </c>
      <c r="AG139" s="38"/>
      <c r="AH139" s="38">
        <v>3</v>
      </c>
      <c r="AI139" s="38">
        <v>3</v>
      </c>
    </row>
    <row r="140" spans="1:35" s="36" customFormat="1" ht="25.5" x14ac:dyDescent="0.2">
      <c r="A140" s="37">
        <v>40595.957395833335</v>
      </c>
      <c r="L140" s="38"/>
      <c r="M140" s="38"/>
      <c r="N140" s="38"/>
      <c r="O140" s="38" t="s">
        <v>116</v>
      </c>
      <c r="P140" s="38">
        <v>3</v>
      </c>
      <c r="Q140" s="38">
        <v>3</v>
      </c>
      <c r="R140" s="38">
        <v>4</v>
      </c>
      <c r="S140" s="38">
        <v>2</v>
      </c>
      <c r="T140" s="38">
        <v>2</v>
      </c>
      <c r="U140" s="38">
        <v>4</v>
      </c>
      <c r="V140" s="38">
        <v>4</v>
      </c>
      <c r="W140" s="38">
        <v>4</v>
      </c>
      <c r="X140" s="38">
        <v>4</v>
      </c>
      <c r="Y140" s="38">
        <v>4</v>
      </c>
      <c r="Z140" s="38">
        <v>2009</v>
      </c>
      <c r="AA140" s="38" t="s">
        <v>702</v>
      </c>
      <c r="AB140" s="38" t="s">
        <v>78</v>
      </c>
      <c r="AC140" s="38" t="s">
        <v>582</v>
      </c>
      <c r="AD140" s="38"/>
      <c r="AE140" s="38" t="s">
        <v>208</v>
      </c>
      <c r="AF140" s="38" t="s">
        <v>246</v>
      </c>
      <c r="AG140" s="38"/>
      <c r="AH140" s="38">
        <v>2</v>
      </c>
      <c r="AI140" s="38">
        <v>4</v>
      </c>
    </row>
    <row r="141" spans="1:35" s="36" customFormat="1" ht="25.5" x14ac:dyDescent="0.2">
      <c r="A141" s="37">
        <v>40595.958518518521</v>
      </c>
      <c r="L141" s="38" t="s">
        <v>633</v>
      </c>
      <c r="M141" s="38" t="s">
        <v>555</v>
      </c>
      <c r="N141" s="38" t="s">
        <v>149</v>
      </c>
      <c r="O141" s="38"/>
      <c r="P141" s="38">
        <v>1</v>
      </c>
      <c r="Q141" s="38">
        <v>1</v>
      </c>
      <c r="R141" s="38">
        <v>3</v>
      </c>
      <c r="S141" s="38">
        <v>2</v>
      </c>
      <c r="T141" s="38">
        <v>3</v>
      </c>
      <c r="U141" s="38">
        <v>2</v>
      </c>
      <c r="V141" s="38">
        <v>2</v>
      </c>
      <c r="W141" s="38">
        <v>1</v>
      </c>
      <c r="X141" s="38">
        <v>2</v>
      </c>
      <c r="Y141" s="38">
        <v>2</v>
      </c>
      <c r="Z141" s="38">
        <v>2010</v>
      </c>
      <c r="AA141" s="38" t="s">
        <v>35</v>
      </c>
      <c r="AB141" s="38" t="s">
        <v>507</v>
      </c>
      <c r="AC141" s="38" t="s">
        <v>281</v>
      </c>
      <c r="AD141" s="38"/>
      <c r="AE141" s="38" t="s">
        <v>647</v>
      </c>
      <c r="AF141" s="38" t="s">
        <v>522</v>
      </c>
      <c r="AG141" s="38"/>
      <c r="AH141" s="38">
        <v>1</v>
      </c>
      <c r="AI141" s="38">
        <v>3</v>
      </c>
    </row>
    <row r="142" spans="1:35" s="36" customFormat="1" ht="25.5" x14ac:dyDescent="0.2">
      <c r="A142" s="37">
        <v>40595.965370370366</v>
      </c>
      <c r="L142" s="38"/>
      <c r="M142" s="38"/>
      <c r="N142" s="38"/>
      <c r="O142" s="38" t="s">
        <v>641</v>
      </c>
      <c r="P142" s="38">
        <v>1</v>
      </c>
      <c r="Q142" s="38">
        <v>2</v>
      </c>
      <c r="R142" s="38">
        <v>2</v>
      </c>
      <c r="S142" s="38">
        <v>1</v>
      </c>
      <c r="T142" s="38">
        <v>1</v>
      </c>
      <c r="U142" s="38">
        <v>2</v>
      </c>
      <c r="V142" s="38">
        <v>2</v>
      </c>
      <c r="W142" s="38">
        <v>2</v>
      </c>
      <c r="X142" s="38">
        <v>1</v>
      </c>
      <c r="Y142" s="38">
        <v>1</v>
      </c>
      <c r="Z142" s="38">
        <v>2011</v>
      </c>
      <c r="AA142" s="38" t="s">
        <v>253</v>
      </c>
      <c r="AB142" s="38" t="s">
        <v>710</v>
      </c>
      <c r="AC142" s="38" t="s">
        <v>281</v>
      </c>
      <c r="AD142" s="38"/>
      <c r="AE142" s="38" t="s">
        <v>647</v>
      </c>
      <c r="AF142" s="38" t="s">
        <v>246</v>
      </c>
      <c r="AG142" s="38"/>
      <c r="AH142" s="38">
        <v>2</v>
      </c>
      <c r="AI142" s="38">
        <v>1</v>
      </c>
    </row>
    <row r="143" spans="1:35" s="36" customFormat="1" ht="25.5" x14ac:dyDescent="0.2">
      <c r="A143" s="37">
        <v>40595.970787037033</v>
      </c>
      <c r="L143" s="38"/>
      <c r="M143" s="38"/>
      <c r="N143" s="38"/>
      <c r="O143" s="38" t="s">
        <v>641</v>
      </c>
      <c r="P143" s="38">
        <v>3</v>
      </c>
      <c r="Q143" s="38">
        <v>3</v>
      </c>
      <c r="R143" s="38">
        <v>3</v>
      </c>
      <c r="S143" s="38">
        <v>4</v>
      </c>
      <c r="T143" s="38">
        <v>3</v>
      </c>
      <c r="U143" s="38">
        <v>3</v>
      </c>
      <c r="V143" s="38">
        <v>3</v>
      </c>
      <c r="W143" s="38">
        <v>4</v>
      </c>
      <c r="X143" s="38">
        <v>3</v>
      </c>
      <c r="Y143" s="38">
        <v>3</v>
      </c>
      <c r="Z143" s="38">
        <v>2010</v>
      </c>
      <c r="AA143" s="38" t="s">
        <v>702</v>
      </c>
      <c r="AB143" s="38" t="s">
        <v>563</v>
      </c>
      <c r="AC143" s="38" t="s">
        <v>281</v>
      </c>
      <c r="AD143" s="38"/>
      <c r="AE143" s="38" t="s">
        <v>647</v>
      </c>
      <c r="AF143" s="38" t="s">
        <v>522</v>
      </c>
      <c r="AG143" s="38"/>
      <c r="AH143" s="38">
        <v>3</v>
      </c>
      <c r="AI143" s="38">
        <v>3</v>
      </c>
    </row>
    <row r="144" spans="1:35" s="36" customFormat="1" ht="25.5" x14ac:dyDescent="0.2">
      <c r="A144" s="37">
        <v>40595.976898148147</v>
      </c>
      <c r="L144" s="38"/>
      <c r="M144" s="38"/>
      <c r="N144" s="38"/>
      <c r="O144" s="38" t="s">
        <v>116</v>
      </c>
      <c r="P144" s="38">
        <v>2</v>
      </c>
      <c r="Q144" s="38">
        <v>1</v>
      </c>
      <c r="R144" s="38">
        <v>4</v>
      </c>
      <c r="S144" s="38">
        <v>3</v>
      </c>
      <c r="T144" s="38">
        <v>3</v>
      </c>
      <c r="U144" s="38">
        <v>3</v>
      </c>
      <c r="V144" s="38">
        <v>3</v>
      </c>
      <c r="W144" s="38">
        <v>3</v>
      </c>
      <c r="X144" s="38">
        <v>4</v>
      </c>
      <c r="Y144" s="38">
        <v>4</v>
      </c>
      <c r="Z144" s="38">
        <v>2010</v>
      </c>
      <c r="AA144" s="38" t="s">
        <v>253</v>
      </c>
      <c r="AB144" s="38" t="s">
        <v>78</v>
      </c>
      <c r="AC144" s="38" t="s">
        <v>281</v>
      </c>
      <c r="AD144" s="38"/>
      <c r="AE144" s="38"/>
      <c r="AF144" s="38" t="s">
        <v>522</v>
      </c>
      <c r="AG144" s="38"/>
      <c r="AH144" s="38">
        <v>4</v>
      </c>
      <c r="AI144" s="38">
        <v>4</v>
      </c>
    </row>
    <row r="145" spans="1:35" s="36" customFormat="1" ht="89.25" x14ac:dyDescent="0.2">
      <c r="A145" s="37">
        <v>40595.985532407409</v>
      </c>
      <c r="L145" s="38" t="s">
        <v>303</v>
      </c>
      <c r="M145" s="38" t="s">
        <v>390</v>
      </c>
      <c r="N145" s="38"/>
      <c r="O145" s="38" t="s">
        <v>116</v>
      </c>
      <c r="P145" s="38">
        <v>2</v>
      </c>
      <c r="Q145" s="38">
        <v>2</v>
      </c>
      <c r="R145" s="38">
        <v>4</v>
      </c>
      <c r="S145" s="38">
        <v>4</v>
      </c>
      <c r="T145" s="38">
        <v>3</v>
      </c>
      <c r="U145" s="38">
        <v>3</v>
      </c>
      <c r="V145" s="38"/>
      <c r="W145" s="38">
        <v>2</v>
      </c>
      <c r="X145" s="38">
        <v>4</v>
      </c>
      <c r="Y145" s="38">
        <v>4</v>
      </c>
      <c r="Z145" s="38">
        <v>2011</v>
      </c>
      <c r="AA145" s="38" t="s">
        <v>354</v>
      </c>
      <c r="AB145" s="38" t="s">
        <v>454</v>
      </c>
      <c r="AC145" s="38" t="s">
        <v>281</v>
      </c>
      <c r="AD145" s="38"/>
      <c r="AE145" s="38"/>
      <c r="AF145" s="38" t="s">
        <v>246</v>
      </c>
      <c r="AG145" s="38" t="s">
        <v>241</v>
      </c>
      <c r="AH145" s="38">
        <v>1</v>
      </c>
      <c r="AI145" s="38">
        <v>4</v>
      </c>
    </row>
    <row r="146" spans="1:35" s="36" customFormat="1" ht="306" x14ac:dyDescent="0.2">
      <c r="A146" s="37">
        <v>40595.989768518521</v>
      </c>
      <c r="L146" s="38" t="s">
        <v>1009</v>
      </c>
      <c r="M146" s="38" t="s">
        <v>499</v>
      </c>
      <c r="N146" s="38"/>
      <c r="O146" s="38" t="s">
        <v>116</v>
      </c>
      <c r="P146" s="38">
        <v>1</v>
      </c>
      <c r="Q146" s="38">
        <v>1</v>
      </c>
      <c r="R146" s="38">
        <v>1</v>
      </c>
      <c r="S146" s="38">
        <v>1</v>
      </c>
      <c r="T146" s="38">
        <v>3</v>
      </c>
      <c r="U146" s="38">
        <v>4</v>
      </c>
      <c r="V146" s="38">
        <v>3</v>
      </c>
      <c r="W146" s="38">
        <v>1</v>
      </c>
      <c r="X146" s="38">
        <v>4</v>
      </c>
      <c r="Y146" s="38">
        <v>2</v>
      </c>
      <c r="Z146" s="38">
        <v>2008</v>
      </c>
      <c r="AA146" s="38" t="s">
        <v>702</v>
      </c>
      <c r="AB146" s="38" t="s">
        <v>264</v>
      </c>
      <c r="AC146" s="38" t="s">
        <v>672</v>
      </c>
      <c r="AD146" s="38" t="s">
        <v>179</v>
      </c>
      <c r="AE146" s="38"/>
      <c r="AF146" s="38" t="s">
        <v>522</v>
      </c>
      <c r="AG146" s="38" t="s">
        <v>435</v>
      </c>
      <c r="AH146" s="38">
        <v>3</v>
      </c>
      <c r="AI146" s="38">
        <v>4</v>
      </c>
    </row>
    <row r="147" spans="1:35" s="36" customFormat="1" ht="25.5" x14ac:dyDescent="0.2">
      <c r="A147" s="37">
        <v>40595.996562500004</v>
      </c>
      <c r="L147" s="38" t="s">
        <v>598</v>
      </c>
      <c r="M147" s="38"/>
      <c r="N147" s="38"/>
      <c r="O147" s="38" t="s">
        <v>116</v>
      </c>
      <c r="P147" s="38">
        <v>3</v>
      </c>
      <c r="Q147" s="38">
        <v>2</v>
      </c>
      <c r="R147" s="38">
        <v>3</v>
      </c>
      <c r="S147" s="38">
        <v>3</v>
      </c>
      <c r="T147" s="38">
        <v>3</v>
      </c>
      <c r="U147" s="38">
        <v>4</v>
      </c>
      <c r="V147" s="38">
        <v>3</v>
      </c>
      <c r="W147" s="38">
        <v>3</v>
      </c>
      <c r="X147" s="38">
        <v>4</v>
      </c>
      <c r="Y147" s="38">
        <v>3</v>
      </c>
      <c r="Z147" s="38">
        <v>2010</v>
      </c>
      <c r="AA147" s="38" t="s">
        <v>35</v>
      </c>
      <c r="AB147" s="38" t="s">
        <v>664</v>
      </c>
      <c r="AC147" s="38" t="s">
        <v>672</v>
      </c>
      <c r="AD147" s="38"/>
      <c r="AE147" s="38"/>
      <c r="AF147" s="38" t="s">
        <v>522</v>
      </c>
      <c r="AG147" s="38"/>
      <c r="AH147" s="38">
        <v>2</v>
      </c>
      <c r="AI147" s="38">
        <v>4</v>
      </c>
    </row>
    <row r="148" spans="1:35" s="36" customFormat="1" ht="25.5" x14ac:dyDescent="0.2">
      <c r="A148" s="37">
        <v>40596.024270833332</v>
      </c>
      <c r="L148" s="38"/>
      <c r="M148" s="38"/>
      <c r="N148" s="38"/>
      <c r="O148" s="38" t="s">
        <v>116</v>
      </c>
      <c r="P148" s="38">
        <v>3</v>
      </c>
      <c r="Q148" s="38">
        <v>3</v>
      </c>
      <c r="R148" s="38">
        <v>3</v>
      </c>
      <c r="S148" s="38">
        <v>4</v>
      </c>
      <c r="T148" s="38">
        <v>1</v>
      </c>
      <c r="U148" s="38">
        <v>1</v>
      </c>
      <c r="V148" s="38">
        <v>2</v>
      </c>
      <c r="W148" s="38">
        <v>2</v>
      </c>
      <c r="X148" s="38">
        <v>3</v>
      </c>
      <c r="Y148" s="38">
        <v>3</v>
      </c>
      <c r="Z148" s="38">
        <v>2009</v>
      </c>
      <c r="AA148" s="38" t="s">
        <v>702</v>
      </c>
      <c r="AB148" s="38" t="s">
        <v>78</v>
      </c>
      <c r="AC148" s="38" t="s">
        <v>720</v>
      </c>
      <c r="AD148" s="38"/>
      <c r="AE148" s="38" t="s">
        <v>647</v>
      </c>
      <c r="AF148" s="38" t="s">
        <v>522</v>
      </c>
      <c r="AG148" s="38"/>
      <c r="AH148" s="38">
        <v>3</v>
      </c>
      <c r="AI148" s="38">
        <v>4</v>
      </c>
    </row>
    <row r="149" spans="1:35" s="36" customFormat="1" ht="38.25" x14ac:dyDescent="0.2">
      <c r="A149" s="37">
        <v>40596.025925925926</v>
      </c>
      <c r="L149" s="38" t="s">
        <v>77</v>
      </c>
      <c r="M149" s="38" t="s">
        <v>117</v>
      </c>
      <c r="N149" s="38" t="s">
        <v>443</v>
      </c>
      <c r="O149" s="38" t="s">
        <v>116</v>
      </c>
      <c r="P149" s="38">
        <v>4</v>
      </c>
      <c r="Q149" s="38">
        <v>4</v>
      </c>
      <c r="R149" s="38">
        <v>4</v>
      </c>
      <c r="S149" s="38">
        <v>4</v>
      </c>
      <c r="T149" s="38">
        <v>4</v>
      </c>
      <c r="U149" s="38">
        <v>4</v>
      </c>
      <c r="V149" s="38">
        <v>4</v>
      </c>
      <c r="W149" s="38">
        <v>4</v>
      </c>
      <c r="X149" s="38">
        <v>4</v>
      </c>
      <c r="Y149" s="38">
        <v>4</v>
      </c>
      <c r="Z149" s="38">
        <v>2010</v>
      </c>
      <c r="AA149" s="38" t="s">
        <v>35</v>
      </c>
      <c r="AB149" s="38" t="s">
        <v>609</v>
      </c>
      <c r="AC149" s="38" t="s">
        <v>281</v>
      </c>
      <c r="AD149" s="38"/>
      <c r="AE149" s="38" t="s">
        <v>647</v>
      </c>
      <c r="AF149" s="38" t="s">
        <v>522</v>
      </c>
      <c r="AG149" s="38" t="s">
        <v>689</v>
      </c>
      <c r="AH149" s="38">
        <v>4</v>
      </c>
      <c r="AI149" s="38">
        <v>4</v>
      </c>
    </row>
    <row r="150" spans="1:35" s="36" customFormat="1" ht="114.75" x14ac:dyDescent="0.2">
      <c r="A150" s="37">
        <v>40596.044247685189</v>
      </c>
      <c r="L150" s="38" t="s">
        <v>446</v>
      </c>
      <c r="M150" s="38"/>
      <c r="N150" s="38"/>
      <c r="O150" s="38" t="s">
        <v>641</v>
      </c>
      <c r="P150" s="38">
        <v>3</v>
      </c>
      <c r="Q150" s="38">
        <v>4</v>
      </c>
      <c r="R150" s="38">
        <v>3</v>
      </c>
      <c r="S150" s="38">
        <v>2</v>
      </c>
      <c r="T150" s="38">
        <v>4</v>
      </c>
      <c r="U150" s="38">
        <v>4</v>
      </c>
      <c r="V150" s="38">
        <v>4</v>
      </c>
      <c r="W150" s="38">
        <v>3</v>
      </c>
      <c r="X150" s="38">
        <v>4</v>
      </c>
      <c r="Y150" s="38">
        <v>4</v>
      </c>
      <c r="Z150" s="38">
        <v>2010</v>
      </c>
      <c r="AA150" s="38" t="s">
        <v>702</v>
      </c>
      <c r="AB150" s="38" t="s">
        <v>130</v>
      </c>
      <c r="AC150" s="38" t="s">
        <v>720</v>
      </c>
      <c r="AD150" s="38"/>
      <c r="AE150" s="38" t="s">
        <v>647</v>
      </c>
      <c r="AF150" s="38" t="s">
        <v>522</v>
      </c>
      <c r="AG150" s="38"/>
      <c r="AH150" s="38">
        <v>4</v>
      </c>
      <c r="AI150" s="38">
        <v>4</v>
      </c>
    </row>
    <row r="151" spans="1:35" s="36" customFormat="1" ht="25.5" x14ac:dyDescent="0.2">
      <c r="A151" s="37">
        <v>40596.082511574074</v>
      </c>
      <c r="L151" s="38"/>
      <c r="M151" s="38"/>
      <c r="N151" s="38"/>
      <c r="O151" s="38" t="s">
        <v>641</v>
      </c>
      <c r="P151" s="38">
        <v>4</v>
      </c>
      <c r="Q151" s="38">
        <v>4</v>
      </c>
      <c r="R151" s="38">
        <v>4</v>
      </c>
      <c r="S151" s="38">
        <v>4</v>
      </c>
      <c r="T151" s="38">
        <v>4</v>
      </c>
      <c r="U151" s="38">
        <v>4</v>
      </c>
      <c r="V151" s="38">
        <v>4</v>
      </c>
      <c r="W151" s="38">
        <v>4</v>
      </c>
      <c r="X151" s="38">
        <v>4</v>
      </c>
      <c r="Y151" s="38">
        <v>3</v>
      </c>
      <c r="Z151" s="38">
        <v>2010</v>
      </c>
      <c r="AA151" s="38" t="s">
        <v>35</v>
      </c>
      <c r="AB151" s="38" t="s">
        <v>563</v>
      </c>
      <c r="AC151" s="38" t="s">
        <v>281</v>
      </c>
      <c r="AD151" s="38"/>
      <c r="AE151" s="38" t="s">
        <v>647</v>
      </c>
      <c r="AF151" s="38" t="s">
        <v>522</v>
      </c>
      <c r="AG151" s="38"/>
      <c r="AH151" s="38">
        <v>4</v>
      </c>
      <c r="AI151" s="38">
        <v>4</v>
      </c>
    </row>
    <row r="152" spans="1:35" s="36" customFormat="1" ht="25.5" x14ac:dyDescent="0.2">
      <c r="A152" s="37">
        <v>40596.082719907405</v>
      </c>
      <c r="L152" s="38"/>
      <c r="M152" s="38"/>
      <c r="N152" s="38"/>
      <c r="O152" s="38" t="s">
        <v>641</v>
      </c>
      <c r="P152" s="38">
        <v>4</v>
      </c>
      <c r="Q152" s="38">
        <v>4</v>
      </c>
      <c r="R152" s="38">
        <v>4</v>
      </c>
      <c r="S152" s="38">
        <v>4</v>
      </c>
      <c r="T152" s="38">
        <v>4</v>
      </c>
      <c r="U152" s="38">
        <v>4</v>
      </c>
      <c r="V152" s="38">
        <v>4</v>
      </c>
      <c r="W152" s="38">
        <v>4</v>
      </c>
      <c r="X152" s="38">
        <v>4</v>
      </c>
      <c r="Y152" s="38">
        <v>3</v>
      </c>
      <c r="Z152" s="38">
        <v>2010</v>
      </c>
      <c r="AA152" s="38" t="s">
        <v>35</v>
      </c>
      <c r="AB152" s="38" t="s">
        <v>563</v>
      </c>
      <c r="AC152" s="38" t="s">
        <v>281</v>
      </c>
      <c r="AD152" s="38"/>
      <c r="AE152" s="38" t="s">
        <v>647</v>
      </c>
      <c r="AF152" s="38" t="s">
        <v>522</v>
      </c>
      <c r="AG152" s="38"/>
      <c r="AH152" s="38">
        <v>4</v>
      </c>
      <c r="AI152" s="38">
        <v>4</v>
      </c>
    </row>
    <row r="153" spans="1:35" s="36" customFormat="1" ht="25.5" x14ac:dyDescent="0.2">
      <c r="A153" s="37">
        <v>40596.113761574074</v>
      </c>
      <c r="L153" s="38"/>
      <c r="M153" s="38"/>
      <c r="N153" s="38"/>
      <c r="O153" s="38" t="s">
        <v>641</v>
      </c>
      <c r="P153" s="38">
        <v>3</v>
      </c>
      <c r="Q153" s="38">
        <v>1</v>
      </c>
      <c r="R153" s="38">
        <v>4</v>
      </c>
      <c r="S153" s="38">
        <v>3</v>
      </c>
      <c r="T153" s="38">
        <v>2</v>
      </c>
      <c r="U153" s="38">
        <v>2</v>
      </c>
      <c r="V153" s="38">
        <v>3</v>
      </c>
      <c r="W153" s="38">
        <v>3</v>
      </c>
      <c r="X153" s="38">
        <v>4</v>
      </c>
      <c r="Y153" s="38">
        <v>3</v>
      </c>
      <c r="Z153" s="38">
        <v>2009</v>
      </c>
      <c r="AA153" s="38" t="s">
        <v>702</v>
      </c>
      <c r="AB153" s="38" t="s">
        <v>78</v>
      </c>
      <c r="AC153" s="38" t="s">
        <v>393</v>
      </c>
      <c r="AD153" s="38"/>
      <c r="AE153" s="38" t="s">
        <v>647</v>
      </c>
      <c r="AF153" s="38" t="s">
        <v>522</v>
      </c>
      <c r="AG153" s="38"/>
      <c r="AH153" s="38">
        <v>3</v>
      </c>
      <c r="AI153" s="38">
        <v>3</v>
      </c>
    </row>
    <row r="154" spans="1:35" s="36" customFormat="1" ht="25.5" x14ac:dyDescent="0.2">
      <c r="A154" s="37">
        <v>40596.138958333337</v>
      </c>
      <c r="L154" s="38"/>
      <c r="M154" s="38"/>
      <c r="N154" s="38"/>
      <c r="O154" s="38" t="s">
        <v>641</v>
      </c>
      <c r="P154" s="38">
        <v>2</v>
      </c>
      <c r="Q154" s="38">
        <v>2</v>
      </c>
      <c r="R154" s="38">
        <v>2</v>
      </c>
      <c r="S154" s="38">
        <v>2</v>
      </c>
      <c r="T154" s="38">
        <v>3</v>
      </c>
      <c r="U154" s="38">
        <v>2</v>
      </c>
      <c r="V154" s="38">
        <v>2</v>
      </c>
      <c r="W154" s="38">
        <v>2</v>
      </c>
      <c r="X154" s="38">
        <v>2</v>
      </c>
      <c r="Y154" s="38">
        <v>3</v>
      </c>
      <c r="Z154" s="38">
        <v>2010</v>
      </c>
      <c r="AA154" s="38" t="s">
        <v>35</v>
      </c>
      <c r="AB154" s="38" t="s">
        <v>710</v>
      </c>
      <c r="AC154" s="38" t="s">
        <v>281</v>
      </c>
      <c r="AD154" s="38"/>
      <c r="AE154" s="38"/>
      <c r="AF154" s="38" t="s">
        <v>522</v>
      </c>
      <c r="AG154" s="38"/>
      <c r="AH154" s="38">
        <v>2</v>
      </c>
      <c r="AI154" s="38">
        <v>2</v>
      </c>
    </row>
    <row r="155" spans="1:35" s="36" customFormat="1" ht="51" x14ac:dyDescent="0.2">
      <c r="A155" s="37">
        <v>40596.314664351856</v>
      </c>
      <c r="L155" s="38"/>
      <c r="M155" s="38" t="s">
        <v>466</v>
      </c>
      <c r="N155" s="38"/>
      <c r="O155" s="38" t="s">
        <v>116</v>
      </c>
      <c r="P155" s="38">
        <v>3</v>
      </c>
      <c r="Q155" s="38">
        <v>2</v>
      </c>
      <c r="R155" s="38">
        <v>4</v>
      </c>
      <c r="S155" s="38">
        <v>4</v>
      </c>
      <c r="T155" s="38">
        <v>3</v>
      </c>
      <c r="U155" s="38">
        <v>3</v>
      </c>
      <c r="V155" s="38">
        <v>4</v>
      </c>
      <c r="W155" s="38">
        <v>3</v>
      </c>
      <c r="X155" s="38">
        <v>4</v>
      </c>
      <c r="Y155" s="38">
        <v>3</v>
      </c>
      <c r="Z155" s="38">
        <v>2010</v>
      </c>
      <c r="AA155" s="38" t="s">
        <v>35</v>
      </c>
      <c r="AB155" s="38" t="s">
        <v>377</v>
      </c>
      <c r="AC155" s="38" t="s">
        <v>281</v>
      </c>
      <c r="AD155" s="38"/>
      <c r="AE155" s="38"/>
      <c r="AF155" s="38" t="s">
        <v>522</v>
      </c>
      <c r="AG155" s="38"/>
      <c r="AH155" s="38">
        <v>3</v>
      </c>
      <c r="AI155" s="38">
        <v>4</v>
      </c>
    </row>
    <row r="156" spans="1:35" s="36" customFormat="1" ht="369.75" x14ac:dyDescent="0.2">
      <c r="A156" s="37">
        <v>40596.318611111114</v>
      </c>
      <c r="L156" s="38" t="s">
        <v>1010</v>
      </c>
      <c r="M156" s="38"/>
      <c r="N156" s="38"/>
      <c r="O156" s="38" t="s">
        <v>116</v>
      </c>
      <c r="P156" s="38">
        <v>1</v>
      </c>
      <c r="Q156" s="38">
        <v>1</v>
      </c>
      <c r="R156" s="38">
        <v>2</v>
      </c>
      <c r="S156" s="38">
        <v>1</v>
      </c>
      <c r="T156" s="38">
        <v>3</v>
      </c>
      <c r="U156" s="38">
        <v>1</v>
      </c>
      <c r="V156" s="38">
        <v>2</v>
      </c>
      <c r="W156" s="38">
        <v>1</v>
      </c>
      <c r="X156" s="38">
        <v>1</v>
      </c>
      <c r="Y156" s="38">
        <v>4</v>
      </c>
      <c r="Z156" s="38">
        <v>2009</v>
      </c>
      <c r="AA156" s="38" t="s">
        <v>702</v>
      </c>
      <c r="AB156" s="38" t="s">
        <v>72</v>
      </c>
      <c r="AC156" s="38" t="s">
        <v>672</v>
      </c>
      <c r="AD156" s="38" t="s">
        <v>344</v>
      </c>
      <c r="AE156" s="38" t="s">
        <v>164</v>
      </c>
      <c r="AF156" s="38" t="s">
        <v>246</v>
      </c>
      <c r="AG156" s="38"/>
      <c r="AH156" s="38">
        <v>1</v>
      </c>
      <c r="AI156" s="38">
        <v>1</v>
      </c>
    </row>
    <row r="157" spans="1:35" s="36" customFormat="1" ht="76.5" x14ac:dyDescent="0.2">
      <c r="A157" s="37">
        <v>40596.330763888887</v>
      </c>
      <c r="L157" s="38" t="s">
        <v>690</v>
      </c>
      <c r="M157" s="38" t="s">
        <v>249</v>
      </c>
      <c r="N157" s="38"/>
      <c r="O157" s="38" t="s">
        <v>116</v>
      </c>
      <c r="P157" s="38">
        <v>3</v>
      </c>
      <c r="Q157" s="38">
        <v>1</v>
      </c>
      <c r="R157" s="38">
        <v>3</v>
      </c>
      <c r="S157" s="38">
        <v>3</v>
      </c>
      <c r="T157" s="38">
        <v>1</v>
      </c>
      <c r="U157" s="38">
        <v>1</v>
      </c>
      <c r="V157" s="38">
        <v>1</v>
      </c>
      <c r="W157" s="38">
        <v>1</v>
      </c>
      <c r="X157" s="38">
        <v>4</v>
      </c>
      <c r="Y157" s="38">
        <v>3</v>
      </c>
      <c r="Z157" s="38">
        <v>2008</v>
      </c>
      <c r="AA157" s="38" t="s">
        <v>702</v>
      </c>
      <c r="AB157" s="38" t="s">
        <v>72</v>
      </c>
      <c r="AC157" s="38" t="s">
        <v>582</v>
      </c>
      <c r="AD157" s="38"/>
      <c r="AE157" s="38" t="s">
        <v>208</v>
      </c>
      <c r="AF157" s="38" t="s">
        <v>522</v>
      </c>
      <c r="AG157" s="38"/>
      <c r="AH157" s="38">
        <v>1</v>
      </c>
      <c r="AI157" s="38">
        <v>3</v>
      </c>
    </row>
    <row r="158" spans="1:35" s="36" customFormat="1" ht="25.5" x14ac:dyDescent="0.2">
      <c r="A158" s="37">
        <v>40596.330891203703</v>
      </c>
      <c r="L158" s="38"/>
      <c r="M158" s="38" t="s">
        <v>632</v>
      </c>
      <c r="N158" s="38" t="s">
        <v>112</v>
      </c>
      <c r="O158" s="38" t="s">
        <v>116</v>
      </c>
      <c r="P158" s="38">
        <v>2</v>
      </c>
      <c r="Q158" s="38">
        <v>2</v>
      </c>
      <c r="R158" s="38">
        <v>2</v>
      </c>
      <c r="S158" s="38">
        <v>3</v>
      </c>
      <c r="T158" s="38">
        <v>4</v>
      </c>
      <c r="U158" s="38">
        <v>4</v>
      </c>
      <c r="V158" s="38">
        <v>1</v>
      </c>
      <c r="W158" s="38">
        <v>3</v>
      </c>
      <c r="X158" s="38">
        <v>3</v>
      </c>
      <c r="Y158" s="38">
        <v>4</v>
      </c>
      <c r="Z158" s="38">
        <v>2010</v>
      </c>
      <c r="AA158" s="38" t="s">
        <v>702</v>
      </c>
      <c r="AB158" s="38" t="s">
        <v>78</v>
      </c>
      <c r="AC158" s="38" t="s">
        <v>720</v>
      </c>
      <c r="AD158" s="38"/>
      <c r="AE158" s="38" t="s">
        <v>554</v>
      </c>
      <c r="AF158" s="38" t="s">
        <v>246</v>
      </c>
      <c r="AG158" s="38"/>
      <c r="AH158" s="38">
        <v>1</v>
      </c>
      <c r="AI158" s="38">
        <v>3</v>
      </c>
    </row>
    <row r="159" spans="1:35" s="36" customFormat="1" ht="267.75" x14ac:dyDescent="0.2">
      <c r="A159" s="37">
        <v>40596.339467592596</v>
      </c>
      <c r="L159" s="38" t="s">
        <v>1011</v>
      </c>
      <c r="M159" s="38" t="s">
        <v>576</v>
      </c>
      <c r="N159" s="38" t="s">
        <v>549</v>
      </c>
      <c r="O159" s="38" t="s">
        <v>641</v>
      </c>
      <c r="P159" s="38">
        <v>4</v>
      </c>
      <c r="Q159" s="38">
        <v>1</v>
      </c>
      <c r="R159" s="38">
        <v>4</v>
      </c>
      <c r="S159" s="38">
        <v>2</v>
      </c>
      <c r="T159" s="38">
        <v>2</v>
      </c>
      <c r="U159" s="38">
        <v>2</v>
      </c>
      <c r="V159" s="38">
        <v>4</v>
      </c>
      <c r="W159" s="38">
        <v>4</v>
      </c>
      <c r="X159" s="38">
        <v>4</v>
      </c>
      <c r="Y159" s="38">
        <v>4</v>
      </c>
      <c r="Z159" s="38">
        <v>2009</v>
      </c>
      <c r="AA159" s="38" t="s">
        <v>702</v>
      </c>
      <c r="AB159" s="38" t="s">
        <v>198</v>
      </c>
      <c r="AC159" s="38" t="s">
        <v>672</v>
      </c>
      <c r="AD159" s="38" t="s">
        <v>701</v>
      </c>
      <c r="AE159" s="38" t="s">
        <v>647</v>
      </c>
      <c r="AF159" s="38" t="s">
        <v>246</v>
      </c>
      <c r="AG159" s="38" t="s">
        <v>670</v>
      </c>
      <c r="AH159" s="38">
        <v>3</v>
      </c>
      <c r="AI159" s="38">
        <v>4</v>
      </c>
    </row>
    <row r="160" spans="1:35" s="36" customFormat="1" ht="25.5" x14ac:dyDescent="0.2">
      <c r="A160" s="37">
        <v>40596.347337962965</v>
      </c>
      <c r="L160" s="38"/>
      <c r="M160" s="38"/>
      <c r="N160" s="38"/>
      <c r="O160" s="38" t="s">
        <v>116</v>
      </c>
      <c r="P160" s="38">
        <v>4</v>
      </c>
      <c r="Q160" s="38">
        <v>4</v>
      </c>
      <c r="R160" s="38">
        <v>4</v>
      </c>
      <c r="S160" s="38">
        <v>4</v>
      </c>
      <c r="T160" s="38">
        <v>4</v>
      </c>
      <c r="U160" s="38">
        <v>2</v>
      </c>
      <c r="V160" s="38">
        <v>4</v>
      </c>
      <c r="W160" s="38">
        <v>3</v>
      </c>
      <c r="X160" s="38">
        <v>4</v>
      </c>
      <c r="Y160" s="38">
        <v>3</v>
      </c>
      <c r="Z160" s="38">
        <v>2011</v>
      </c>
      <c r="AA160" s="38" t="s">
        <v>354</v>
      </c>
      <c r="AB160" s="38" t="s">
        <v>377</v>
      </c>
      <c r="AC160" s="38" t="s">
        <v>281</v>
      </c>
      <c r="AD160" s="38"/>
      <c r="AE160" s="38"/>
      <c r="AF160" s="38" t="s">
        <v>246</v>
      </c>
      <c r="AG160" s="38"/>
      <c r="AH160" s="38">
        <v>3</v>
      </c>
      <c r="AI160" s="38">
        <v>4</v>
      </c>
    </row>
    <row r="161" spans="1:35" s="36" customFormat="1" ht="25.5" x14ac:dyDescent="0.2">
      <c r="A161" s="37">
        <v>40596.367048611108</v>
      </c>
      <c r="L161" s="38"/>
      <c r="M161" s="38"/>
      <c r="N161" s="38"/>
      <c r="O161" s="38" t="s">
        <v>641</v>
      </c>
      <c r="P161" s="38">
        <v>3</v>
      </c>
      <c r="Q161" s="38">
        <v>3</v>
      </c>
      <c r="R161" s="38">
        <v>4</v>
      </c>
      <c r="S161" s="38">
        <v>4</v>
      </c>
      <c r="T161" s="38">
        <v>3</v>
      </c>
      <c r="U161" s="38">
        <v>3</v>
      </c>
      <c r="V161" s="38">
        <v>2</v>
      </c>
      <c r="W161" s="38">
        <v>2</v>
      </c>
      <c r="X161" s="38">
        <v>4</v>
      </c>
      <c r="Y161" s="38">
        <v>4</v>
      </c>
      <c r="Z161" s="38">
        <v>2010</v>
      </c>
      <c r="AA161" s="38" t="s">
        <v>35</v>
      </c>
      <c r="AB161" s="38" t="s">
        <v>710</v>
      </c>
      <c r="AC161" s="38" t="s">
        <v>281</v>
      </c>
      <c r="AD161" s="38"/>
      <c r="AE161" s="38" t="s">
        <v>647</v>
      </c>
      <c r="AF161" s="38" t="s">
        <v>522</v>
      </c>
      <c r="AG161" s="38"/>
      <c r="AH161" s="38">
        <v>3</v>
      </c>
      <c r="AI161" s="38">
        <v>4</v>
      </c>
    </row>
    <row r="162" spans="1:35" s="36" customFormat="1" ht="25.5" x14ac:dyDescent="0.2">
      <c r="A162" s="37">
        <v>40596.372569444444</v>
      </c>
      <c r="L162" s="38"/>
      <c r="M162" s="38"/>
      <c r="N162" s="38"/>
      <c r="O162" s="38" t="s">
        <v>641</v>
      </c>
      <c r="P162" s="38">
        <v>4</v>
      </c>
      <c r="Q162" s="38">
        <v>3</v>
      </c>
      <c r="R162" s="38">
        <v>3</v>
      </c>
      <c r="S162" s="38">
        <v>3</v>
      </c>
      <c r="T162" s="38">
        <v>4</v>
      </c>
      <c r="U162" s="38">
        <v>4</v>
      </c>
      <c r="V162" s="38">
        <v>3</v>
      </c>
      <c r="W162" s="38">
        <v>3</v>
      </c>
      <c r="X162" s="38">
        <v>3</v>
      </c>
      <c r="Y162" s="38">
        <v>4</v>
      </c>
      <c r="Z162" s="38">
        <v>2010</v>
      </c>
      <c r="AA162" s="38" t="s">
        <v>253</v>
      </c>
      <c r="AB162" s="38" t="s">
        <v>563</v>
      </c>
      <c r="AC162" s="38" t="s">
        <v>281</v>
      </c>
      <c r="AD162" s="38"/>
      <c r="AE162" s="38" t="s">
        <v>647</v>
      </c>
      <c r="AF162" s="38" t="s">
        <v>522</v>
      </c>
      <c r="AG162" s="38"/>
      <c r="AH162" s="38">
        <v>2</v>
      </c>
      <c r="AI162" s="38">
        <v>4</v>
      </c>
    </row>
    <row r="163" spans="1:35" s="36" customFormat="1" ht="89.25" x14ac:dyDescent="0.2">
      <c r="A163" s="37">
        <v>40596.379062499997</v>
      </c>
      <c r="L163" s="38" t="s">
        <v>131</v>
      </c>
      <c r="M163" s="38" t="s">
        <v>416</v>
      </c>
      <c r="N163" s="38" t="s">
        <v>0</v>
      </c>
      <c r="O163" s="38" t="s">
        <v>641</v>
      </c>
      <c r="P163" s="38">
        <v>3</v>
      </c>
      <c r="Q163" s="38">
        <v>2</v>
      </c>
      <c r="R163" s="38">
        <v>4</v>
      </c>
      <c r="S163" s="38">
        <v>2</v>
      </c>
      <c r="T163" s="38">
        <v>2</v>
      </c>
      <c r="U163" s="38">
        <v>4</v>
      </c>
      <c r="V163" s="38">
        <v>4</v>
      </c>
      <c r="W163" s="38">
        <v>3</v>
      </c>
      <c r="X163" s="38">
        <v>4</v>
      </c>
      <c r="Y163" s="38">
        <v>4</v>
      </c>
      <c r="Z163" s="38">
        <v>2009</v>
      </c>
      <c r="AA163" s="38" t="s">
        <v>702</v>
      </c>
      <c r="AB163" s="38" t="s">
        <v>130</v>
      </c>
      <c r="AC163" s="38" t="s">
        <v>672</v>
      </c>
      <c r="AD163" s="38" t="s">
        <v>546</v>
      </c>
      <c r="AE163" s="38" t="s">
        <v>647</v>
      </c>
      <c r="AF163" s="38" t="s">
        <v>522</v>
      </c>
      <c r="AG163" s="38" t="s">
        <v>615</v>
      </c>
      <c r="AH163" s="38">
        <v>3</v>
      </c>
      <c r="AI163" s="38">
        <v>4</v>
      </c>
    </row>
    <row r="164" spans="1:35" s="36" customFormat="1" ht="242.25" x14ac:dyDescent="0.2">
      <c r="A164" s="37">
        <v>40596.396724537037</v>
      </c>
      <c r="L164" s="38" t="s">
        <v>1012</v>
      </c>
      <c r="M164" s="38" t="s">
        <v>681</v>
      </c>
      <c r="N164" s="38" t="s">
        <v>1013</v>
      </c>
      <c r="O164" s="38" t="s">
        <v>116</v>
      </c>
      <c r="P164" s="38">
        <v>1</v>
      </c>
      <c r="Q164" s="38">
        <v>2</v>
      </c>
      <c r="R164" s="38">
        <v>2</v>
      </c>
      <c r="S164" s="38">
        <v>2</v>
      </c>
      <c r="T164" s="38">
        <v>1</v>
      </c>
      <c r="U164" s="38">
        <v>1</v>
      </c>
      <c r="V164" s="38">
        <v>2</v>
      </c>
      <c r="W164" s="38">
        <v>1</v>
      </c>
      <c r="X164" s="38">
        <v>2</v>
      </c>
      <c r="Y164" s="38">
        <v>4</v>
      </c>
      <c r="Z164" s="38">
        <v>2010</v>
      </c>
      <c r="AA164" s="38" t="s">
        <v>253</v>
      </c>
      <c r="AB164" s="38" t="s">
        <v>287</v>
      </c>
      <c r="AC164" s="38" t="s">
        <v>281</v>
      </c>
      <c r="AD164" s="38"/>
      <c r="AE164" s="38" t="s">
        <v>647</v>
      </c>
      <c r="AF164" s="38" t="s">
        <v>246</v>
      </c>
      <c r="AG164" s="38" t="s">
        <v>594</v>
      </c>
      <c r="AH164" s="38">
        <v>2</v>
      </c>
      <c r="AI164" s="38">
        <v>3</v>
      </c>
    </row>
    <row r="165" spans="1:35" s="36" customFormat="1" ht="25.5" x14ac:dyDescent="0.2">
      <c r="A165" s="37">
        <v>40596.407430555555</v>
      </c>
      <c r="L165" s="38"/>
      <c r="M165" s="38"/>
      <c r="N165" s="38"/>
      <c r="O165" s="38" t="s">
        <v>116</v>
      </c>
      <c r="P165" s="38">
        <v>3</v>
      </c>
      <c r="Q165" s="38">
        <v>2</v>
      </c>
      <c r="R165" s="38">
        <v>4</v>
      </c>
      <c r="S165" s="38">
        <v>3</v>
      </c>
      <c r="T165" s="38">
        <v>2</v>
      </c>
      <c r="U165" s="38">
        <v>2</v>
      </c>
      <c r="V165" s="38">
        <v>3</v>
      </c>
      <c r="W165" s="38">
        <v>3</v>
      </c>
      <c r="X165" s="38">
        <v>3</v>
      </c>
      <c r="Y165" s="38">
        <v>2</v>
      </c>
      <c r="Z165" s="38">
        <v>2008</v>
      </c>
      <c r="AA165" s="38" t="s">
        <v>281</v>
      </c>
      <c r="AB165" s="38" t="s">
        <v>664</v>
      </c>
      <c r="AC165" s="38" t="s">
        <v>393</v>
      </c>
      <c r="AD165" s="38"/>
      <c r="AE165" s="38" t="s">
        <v>647</v>
      </c>
      <c r="AF165" s="38" t="s">
        <v>522</v>
      </c>
      <c r="AG165" s="38"/>
      <c r="AH165" s="38">
        <v>2</v>
      </c>
      <c r="AI165" s="38">
        <v>3</v>
      </c>
    </row>
    <row r="166" spans="1:35" s="36" customFormat="1" ht="89.25" x14ac:dyDescent="0.2">
      <c r="A166" s="37">
        <v>40596.424479166664</v>
      </c>
      <c r="L166" s="38" t="s">
        <v>502</v>
      </c>
      <c r="M166" s="38" t="s">
        <v>469</v>
      </c>
      <c r="N166" s="38" t="s">
        <v>302</v>
      </c>
      <c r="O166" s="38" t="s">
        <v>641</v>
      </c>
      <c r="P166" s="38">
        <v>2</v>
      </c>
      <c r="Q166" s="38">
        <v>3</v>
      </c>
      <c r="R166" s="38">
        <v>3</v>
      </c>
      <c r="S166" s="38">
        <v>4</v>
      </c>
      <c r="T166" s="38">
        <v>4</v>
      </c>
      <c r="U166" s="38">
        <v>4</v>
      </c>
      <c r="V166" s="38">
        <v>3</v>
      </c>
      <c r="W166" s="38">
        <v>4</v>
      </c>
      <c r="X166" s="38">
        <v>4</v>
      </c>
      <c r="Y166" s="38">
        <v>4</v>
      </c>
      <c r="Z166" s="38">
        <v>2010</v>
      </c>
      <c r="AA166" s="38" t="s">
        <v>35</v>
      </c>
      <c r="AB166" s="38" t="s">
        <v>710</v>
      </c>
      <c r="AC166" s="38" t="s">
        <v>393</v>
      </c>
      <c r="AD166" s="38"/>
      <c r="AE166" s="38" t="s">
        <v>647</v>
      </c>
      <c r="AF166" s="38" t="s">
        <v>522</v>
      </c>
      <c r="AG166" s="38" t="s">
        <v>104</v>
      </c>
      <c r="AH166" s="38">
        <v>3</v>
      </c>
      <c r="AI166" s="38">
        <v>4</v>
      </c>
    </row>
    <row r="167" spans="1:35" s="36" customFormat="1" ht="306" x14ac:dyDescent="0.2">
      <c r="A167" s="37">
        <v>40596.43787037037</v>
      </c>
      <c r="L167" s="38" t="s">
        <v>119</v>
      </c>
      <c r="M167" s="38" t="s">
        <v>1014</v>
      </c>
      <c r="N167" s="38" t="s">
        <v>297</v>
      </c>
      <c r="O167" s="38" t="s">
        <v>641</v>
      </c>
      <c r="P167" s="38">
        <v>3</v>
      </c>
      <c r="Q167" s="38">
        <v>3</v>
      </c>
      <c r="R167" s="38">
        <v>4</v>
      </c>
      <c r="S167" s="38">
        <v>3</v>
      </c>
      <c r="T167" s="38">
        <v>2</v>
      </c>
      <c r="U167" s="38">
        <v>2</v>
      </c>
      <c r="V167" s="38">
        <v>3</v>
      </c>
      <c r="W167" s="38">
        <v>3</v>
      </c>
      <c r="X167" s="38">
        <v>4</v>
      </c>
      <c r="Y167" s="38">
        <v>4</v>
      </c>
      <c r="Z167" s="38">
        <v>2010</v>
      </c>
      <c r="AA167" s="38" t="s">
        <v>35</v>
      </c>
      <c r="AB167" s="38" t="s">
        <v>264</v>
      </c>
      <c r="AC167" s="38" t="s">
        <v>281</v>
      </c>
      <c r="AD167" s="38"/>
      <c r="AE167" s="38" t="s">
        <v>647</v>
      </c>
      <c r="AF167" s="38" t="s">
        <v>522</v>
      </c>
      <c r="AG167" s="38" t="s">
        <v>159</v>
      </c>
      <c r="AH167" s="38">
        <v>4</v>
      </c>
      <c r="AI167" s="38">
        <v>4</v>
      </c>
    </row>
    <row r="168" spans="1:35" s="36" customFormat="1" ht="25.5" x14ac:dyDescent="0.2">
      <c r="A168" s="37">
        <v>40596.454618055555</v>
      </c>
      <c r="L168" s="38"/>
      <c r="M168" s="38"/>
      <c r="N168" s="38"/>
      <c r="O168" s="38" t="s">
        <v>641</v>
      </c>
      <c r="P168" s="38">
        <v>3</v>
      </c>
      <c r="Q168" s="38">
        <v>2</v>
      </c>
      <c r="R168" s="38">
        <v>2</v>
      </c>
      <c r="S168" s="38">
        <v>2</v>
      </c>
      <c r="T168" s="38">
        <v>3</v>
      </c>
      <c r="U168" s="38">
        <v>3</v>
      </c>
      <c r="V168" s="38">
        <v>3</v>
      </c>
      <c r="W168" s="38">
        <v>2</v>
      </c>
      <c r="X168" s="38">
        <v>3</v>
      </c>
      <c r="Y168" s="38">
        <v>3</v>
      </c>
      <c r="Z168" s="38">
        <v>2009</v>
      </c>
      <c r="AA168" s="38" t="s">
        <v>281</v>
      </c>
      <c r="AB168" s="38" t="s">
        <v>454</v>
      </c>
      <c r="AC168" s="38" t="s">
        <v>672</v>
      </c>
      <c r="AD168" s="38" t="s">
        <v>283</v>
      </c>
      <c r="AE168" s="38" t="s">
        <v>208</v>
      </c>
      <c r="AF168" s="38" t="s">
        <v>246</v>
      </c>
      <c r="AG168" s="38"/>
      <c r="AH168" s="38">
        <v>2</v>
      </c>
      <c r="AI168" s="38">
        <v>3</v>
      </c>
    </row>
    <row r="169" spans="1:35" s="36" customFormat="1" ht="25.5" x14ac:dyDescent="0.2">
      <c r="A169" s="37">
        <v>40596.464108796295</v>
      </c>
      <c r="L169" s="38"/>
      <c r="M169" s="38"/>
      <c r="N169" s="38"/>
      <c r="O169" s="38" t="s">
        <v>641</v>
      </c>
      <c r="P169" s="38">
        <v>3</v>
      </c>
      <c r="Q169" s="38">
        <v>2</v>
      </c>
      <c r="R169" s="38">
        <v>4</v>
      </c>
      <c r="S169" s="38">
        <v>2</v>
      </c>
      <c r="T169" s="38">
        <v>2</v>
      </c>
      <c r="U169" s="38">
        <v>3</v>
      </c>
      <c r="V169" s="38">
        <v>3</v>
      </c>
      <c r="W169" s="38">
        <v>3</v>
      </c>
      <c r="X169" s="38">
        <v>4</v>
      </c>
      <c r="Y169" s="38">
        <v>4</v>
      </c>
      <c r="Z169" s="38">
        <v>2010</v>
      </c>
      <c r="AA169" s="38" t="s">
        <v>702</v>
      </c>
      <c r="AB169" s="38" t="s">
        <v>507</v>
      </c>
      <c r="AC169" s="38" t="s">
        <v>281</v>
      </c>
      <c r="AD169" s="38"/>
      <c r="AE169" s="38" t="s">
        <v>647</v>
      </c>
      <c r="AF169" s="38" t="s">
        <v>522</v>
      </c>
      <c r="AG169" s="38"/>
      <c r="AH169" s="38">
        <v>3</v>
      </c>
      <c r="AI169" s="38">
        <v>4</v>
      </c>
    </row>
    <row r="170" spans="1:35" s="36" customFormat="1" ht="25.5" x14ac:dyDescent="0.2">
      <c r="A170" s="37">
        <v>40596.510937500003</v>
      </c>
      <c r="L170" s="38" t="s">
        <v>7</v>
      </c>
      <c r="M170" s="38"/>
      <c r="N170" s="38"/>
      <c r="O170" s="38" t="s">
        <v>116</v>
      </c>
      <c r="P170" s="38">
        <v>3</v>
      </c>
      <c r="Q170" s="38">
        <v>3</v>
      </c>
      <c r="R170" s="38">
        <v>3</v>
      </c>
      <c r="S170" s="38">
        <v>3</v>
      </c>
      <c r="T170" s="38">
        <v>3</v>
      </c>
      <c r="U170" s="38">
        <v>3</v>
      </c>
      <c r="V170" s="38">
        <v>3</v>
      </c>
      <c r="W170" s="38">
        <v>3</v>
      </c>
      <c r="X170" s="38">
        <v>4</v>
      </c>
      <c r="Y170" s="38">
        <v>3</v>
      </c>
      <c r="Z170" s="38">
        <v>2009</v>
      </c>
      <c r="AA170" s="38" t="s">
        <v>281</v>
      </c>
      <c r="AB170" s="38" t="s">
        <v>710</v>
      </c>
      <c r="AC170" s="38" t="s">
        <v>672</v>
      </c>
      <c r="AD170" s="38" t="s">
        <v>682</v>
      </c>
      <c r="AE170" s="38" t="s">
        <v>22</v>
      </c>
      <c r="AF170" s="38" t="s">
        <v>522</v>
      </c>
      <c r="AG170" s="38"/>
      <c r="AH170" s="38">
        <v>3</v>
      </c>
      <c r="AI170" s="38">
        <v>4</v>
      </c>
    </row>
    <row r="171" spans="1:35" s="36" customFormat="1" ht="51" x14ac:dyDescent="0.2">
      <c r="A171" s="37">
        <v>40596.546122685184</v>
      </c>
      <c r="L171" s="38" t="s">
        <v>349</v>
      </c>
      <c r="M171" s="38" t="s">
        <v>599</v>
      </c>
      <c r="N171" s="38" t="s">
        <v>644</v>
      </c>
      <c r="O171" s="38" t="s">
        <v>641</v>
      </c>
      <c r="P171" s="38">
        <v>2</v>
      </c>
      <c r="Q171" s="38">
        <v>4</v>
      </c>
      <c r="R171" s="38">
        <v>4</v>
      </c>
      <c r="S171" s="38">
        <v>4</v>
      </c>
      <c r="T171" s="38">
        <v>4</v>
      </c>
      <c r="U171" s="38">
        <v>3</v>
      </c>
      <c r="V171" s="38">
        <v>3</v>
      </c>
      <c r="W171" s="38">
        <v>4</v>
      </c>
      <c r="X171" s="38">
        <v>3</v>
      </c>
      <c r="Y171" s="38">
        <v>2</v>
      </c>
      <c r="Z171" s="38">
        <v>2010</v>
      </c>
      <c r="AA171" s="38" t="s">
        <v>253</v>
      </c>
      <c r="AB171" s="38" t="s">
        <v>264</v>
      </c>
      <c r="AC171" s="38" t="s">
        <v>281</v>
      </c>
      <c r="AD171" s="38"/>
      <c r="AE171" s="38" t="s">
        <v>647</v>
      </c>
      <c r="AF171" s="38" t="s">
        <v>522</v>
      </c>
      <c r="AG171" s="38" t="s">
        <v>79</v>
      </c>
      <c r="AH171" s="38">
        <v>1</v>
      </c>
      <c r="AI171" s="38">
        <v>3</v>
      </c>
    </row>
    <row r="172" spans="1:35" s="36" customFormat="1" ht="25.5" x14ac:dyDescent="0.2">
      <c r="A172" s="37">
        <v>40596.589085648149</v>
      </c>
      <c r="L172" s="38"/>
      <c r="M172" s="38"/>
      <c r="N172" s="38"/>
      <c r="O172" s="38" t="s">
        <v>641</v>
      </c>
      <c r="P172" s="38">
        <v>2</v>
      </c>
      <c r="Q172" s="38">
        <v>2</v>
      </c>
      <c r="R172" s="38">
        <v>2</v>
      </c>
      <c r="S172" s="38">
        <v>3</v>
      </c>
      <c r="T172" s="38">
        <v>3</v>
      </c>
      <c r="U172" s="38">
        <v>2</v>
      </c>
      <c r="V172" s="38">
        <v>3</v>
      </c>
      <c r="W172" s="38">
        <v>3</v>
      </c>
      <c r="X172" s="38">
        <v>2</v>
      </c>
      <c r="Y172" s="38">
        <v>4</v>
      </c>
      <c r="Z172" s="38">
        <v>2008</v>
      </c>
      <c r="AA172" s="38" t="s">
        <v>702</v>
      </c>
      <c r="AB172" s="38" t="s">
        <v>264</v>
      </c>
      <c r="AC172" s="38" t="s">
        <v>281</v>
      </c>
      <c r="AD172" s="38"/>
      <c r="AE172" s="38" t="s">
        <v>647</v>
      </c>
      <c r="AF172" s="38" t="s">
        <v>522</v>
      </c>
      <c r="AG172" s="38"/>
      <c r="AH172" s="38">
        <v>2</v>
      </c>
      <c r="AI172" s="38">
        <v>2</v>
      </c>
    </row>
    <row r="173" spans="1:35" s="36" customFormat="1" ht="25.5" x14ac:dyDescent="0.2">
      <c r="A173" s="37">
        <v>40596.602581018517</v>
      </c>
      <c r="L173" s="38"/>
      <c r="M173" s="38"/>
      <c r="N173" s="38"/>
      <c r="O173" s="38" t="s">
        <v>641</v>
      </c>
      <c r="P173" s="38">
        <v>4</v>
      </c>
      <c r="Q173" s="38">
        <v>4</v>
      </c>
      <c r="R173" s="38">
        <v>3</v>
      </c>
      <c r="S173" s="38">
        <v>3</v>
      </c>
      <c r="T173" s="38">
        <v>3</v>
      </c>
      <c r="U173" s="38">
        <v>3</v>
      </c>
      <c r="V173" s="38">
        <v>3</v>
      </c>
      <c r="W173" s="38">
        <v>3</v>
      </c>
      <c r="X173" s="38">
        <v>4</v>
      </c>
      <c r="Y173" s="38">
        <v>4</v>
      </c>
      <c r="Z173" s="38">
        <v>2010</v>
      </c>
      <c r="AA173" s="38" t="s">
        <v>253</v>
      </c>
      <c r="AB173" s="38" t="s">
        <v>198</v>
      </c>
      <c r="AC173" s="38" t="s">
        <v>281</v>
      </c>
      <c r="AD173" s="38"/>
      <c r="AE173" s="38" t="s">
        <v>647</v>
      </c>
      <c r="AF173" s="38" t="s">
        <v>246</v>
      </c>
      <c r="AG173" s="38"/>
      <c r="AH173" s="38">
        <v>3</v>
      </c>
      <c r="AI173" s="38">
        <v>4</v>
      </c>
    </row>
    <row r="174" spans="1:35" s="36" customFormat="1" ht="25.5" x14ac:dyDescent="0.2">
      <c r="A174" s="37">
        <v>40596.602627314816</v>
      </c>
      <c r="L174" s="38" t="s">
        <v>23</v>
      </c>
      <c r="M174" s="38" t="s">
        <v>353</v>
      </c>
      <c r="N174" s="38"/>
      <c r="O174" s="38" t="s">
        <v>641</v>
      </c>
      <c r="P174" s="38">
        <v>3</v>
      </c>
      <c r="Q174" s="38">
        <v>2</v>
      </c>
      <c r="R174" s="38">
        <v>3</v>
      </c>
      <c r="S174" s="38">
        <v>2</v>
      </c>
      <c r="T174" s="38">
        <v>2</v>
      </c>
      <c r="U174" s="38">
        <v>2</v>
      </c>
      <c r="V174" s="38">
        <v>4</v>
      </c>
      <c r="W174" s="38">
        <v>3</v>
      </c>
      <c r="X174" s="38">
        <v>3</v>
      </c>
      <c r="Y174" s="38">
        <v>4</v>
      </c>
      <c r="Z174" s="38">
        <v>2003</v>
      </c>
      <c r="AA174" s="38" t="s">
        <v>135</v>
      </c>
      <c r="AB174" s="38" t="s">
        <v>507</v>
      </c>
      <c r="AC174" s="38" t="s">
        <v>672</v>
      </c>
      <c r="AD174" s="38" t="s">
        <v>508</v>
      </c>
      <c r="AE174" s="38" t="s">
        <v>305</v>
      </c>
      <c r="AF174" s="38" t="s">
        <v>522</v>
      </c>
      <c r="AG174" s="38" t="s">
        <v>127</v>
      </c>
      <c r="AH174" s="38">
        <v>3</v>
      </c>
      <c r="AI174" s="38">
        <v>3</v>
      </c>
    </row>
    <row r="175" spans="1:35" s="36" customFormat="1" ht="242.25" x14ac:dyDescent="0.2">
      <c r="A175" s="37">
        <v>40596.621608796297</v>
      </c>
      <c r="L175" s="38" t="s">
        <v>1015</v>
      </c>
      <c r="M175" s="38"/>
      <c r="N175" s="38"/>
      <c r="O175" s="38" t="s">
        <v>116</v>
      </c>
      <c r="P175" s="38">
        <v>3</v>
      </c>
      <c r="Q175" s="38">
        <v>4</v>
      </c>
      <c r="R175" s="38">
        <v>3</v>
      </c>
      <c r="S175" s="38">
        <v>4</v>
      </c>
      <c r="T175" s="38">
        <v>3</v>
      </c>
      <c r="U175" s="38">
        <v>3</v>
      </c>
      <c r="V175" s="38">
        <v>4</v>
      </c>
      <c r="W175" s="38">
        <v>2</v>
      </c>
      <c r="X175" s="38">
        <v>4</v>
      </c>
      <c r="Y175" s="38">
        <v>4</v>
      </c>
      <c r="Z175" s="38">
        <v>2011</v>
      </c>
      <c r="AA175" s="38" t="s">
        <v>35</v>
      </c>
      <c r="AB175" s="38" t="s">
        <v>346</v>
      </c>
      <c r="AC175" s="38" t="s">
        <v>281</v>
      </c>
      <c r="AD175" s="38"/>
      <c r="AE175" s="38" t="s">
        <v>647</v>
      </c>
      <c r="AF175" s="38" t="s">
        <v>246</v>
      </c>
      <c r="AG175" s="38" t="s">
        <v>204</v>
      </c>
      <c r="AH175" s="38">
        <v>3</v>
      </c>
      <c r="AI175" s="38">
        <v>4</v>
      </c>
    </row>
    <row r="176" spans="1:35" s="36" customFormat="1" ht="76.5" x14ac:dyDescent="0.2">
      <c r="A176" s="37">
        <v>40596.649328703701</v>
      </c>
      <c r="L176" s="38" t="s">
        <v>254</v>
      </c>
      <c r="M176" s="38" t="s">
        <v>414</v>
      </c>
      <c r="N176" s="38"/>
      <c r="O176" s="38" t="s">
        <v>116</v>
      </c>
      <c r="P176" s="38">
        <v>3</v>
      </c>
      <c r="Q176" s="38">
        <v>3</v>
      </c>
      <c r="R176" s="38">
        <v>3</v>
      </c>
      <c r="S176" s="38">
        <v>4</v>
      </c>
      <c r="T176" s="38">
        <v>4</v>
      </c>
      <c r="U176" s="38">
        <v>4</v>
      </c>
      <c r="V176" s="38">
        <v>3</v>
      </c>
      <c r="W176" s="38">
        <v>3</v>
      </c>
      <c r="X176" s="38">
        <v>4</v>
      </c>
      <c r="Y176" s="38">
        <v>3</v>
      </c>
      <c r="Z176" s="38">
        <v>2010</v>
      </c>
      <c r="AA176" s="38" t="s">
        <v>35</v>
      </c>
      <c r="AB176" s="38" t="s">
        <v>264</v>
      </c>
      <c r="AC176" s="38" t="s">
        <v>281</v>
      </c>
      <c r="AD176" s="38"/>
      <c r="AE176" s="38" t="s">
        <v>647</v>
      </c>
      <c r="AF176" s="38" t="s">
        <v>246</v>
      </c>
      <c r="AG176" s="38" t="s">
        <v>37</v>
      </c>
      <c r="AH176" s="38">
        <v>3</v>
      </c>
      <c r="AI176" s="38">
        <v>4</v>
      </c>
    </row>
    <row r="177" spans="1:35" s="36" customFormat="1" ht="25.5" x14ac:dyDescent="0.2">
      <c r="A177" s="37">
        <v>40596.696400462963</v>
      </c>
      <c r="L177" s="38"/>
      <c r="M177" s="38"/>
      <c r="N177" s="38"/>
      <c r="O177" s="38"/>
      <c r="P177" s="38">
        <v>3</v>
      </c>
      <c r="Q177" s="38">
        <v>3</v>
      </c>
      <c r="R177" s="38">
        <v>4</v>
      </c>
      <c r="S177" s="38">
        <v>3</v>
      </c>
      <c r="T177" s="38">
        <v>4</v>
      </c>
      <c r="U177" s="38">
        <v>3</v>
      </c>
      <c r="V177" s="38">
        <v>4</v>
      </c>
      <c r="W177" s="38">
        <v>2</v>
      </c>
      <c r="X177" s="38">
        <v>4</v>
      </c>
      <c r="Y177" s="38">
        <v>4</v>
      </c>
      <c r="Z177" s="38">
        <v>2010</v>
      </c>
      <c r="AA177" s="38" t="s">
        <v>35</v>
      </c>
      <c r="AB177" s="38" t="s">
        <v>118</v>
      </c>
      <c r="AC177" s="38" t="s">
        <v>281</v>
      </c>
      <c r="AD177" s="38"/>
      <c r="AE177" s="38" t="s">
        <v>647</v>
      </c>
      <c r="AF177" s="38" t="s">
        <v>522</v>
      </c>
      <c r="AG177" s="38"/>
      <c r="AH177" s="38">
        <v>3</v>
      </c>
      <c r="AI177" s="38">
        <v>4</v>
      </c>
    </row>
    <row r="178" spans="1:35" s="36" customFormat="1" ht="25.5" x14ac:dyDescent="0.2">
      <c r="A178" s="37">
        <v>40596.717789351853</v>
      </c>
      <c r="L178" s="38"/>
      <c r="M178" s="38"/>
      <c r="N178" s="38"/>
      <c r="O178" s="38" t="s">
        <v>641</v>
      </c>
      <c r="P178" s="38">
        <v>3</v>
      </c>
      <c r="Q178" s="38">
        <v>3</v>
      </c>
      <c r="R178" s="38">
        <v>3</v>
      </c>
      <c r="S178" s="38">
        <v>2</v>
      </c>
      <c r="T178" s="38">
        <v>3</v>
      </c>
      <c r="U178" s="38">
        <v>3</v>
      </c>
      <c r="V178" s="38">
        <v>3</v>
      </c>
      <c r="W178" s="38">
        <v>3</v>
      </c>
      <c r="X178" s="38">
        <v>3</v>
      </c>
      <c r="Y178" s="38">
        <v>3</v>
      </c>
      <c r="Z178" s="38">
        <v>2008</v>
      </c>
      <c r="AA178" s="38" t="s">
        <v>281</v>
      </c>
      <c r="AB178" s="38" t="s">
        <v>130</v>
      </c>
      <c r="AC178" s="38" t="s">
        <v>461</v>
      </c>
      <c r="AD178" s="38"/>
      <c r="AE178" s="38" t="s">
        <v>647</v>
      </c>
      <c r="AF178" s="38" t="s">
        <v>522</v>
      </c>
      <c r="AG178" s="38"/>
      <c r="AH178" s="38">
        <v>3</v>
      </c>
      <c r="AI178" s="38">
        <v>4</v>
      </c>
    </row>
    <row r="179" spans="1:35" s="36" customFormat="1" ht="25.5" x14ac:dyDescent="0.2">
      <c r="A179" s="37">
        <v>40596.719571759255</v>
      </c>
      <c r="L179" s="38"/>
      <c r="M179" s="38"/>
      <c r="N179" s="38"/>
      <c r="O179" s="38" t="s">
        <v>641</v>
      </c>
      <c r="P179" s="38">
        <v>4</v>
      </c>
      <c r="Q179" s="38">
        <v>4</v>
      </c>
      <c r="R179" s="38">
        <v>2</v>
      </c>
      <c r="S179" s="38">
        <v>3</v>
      </c>
      <c r="T179" s="38">
        <v>3</v>
      </c>
      <c r="U179" s="38">
        <v>2</v>
      </c>
      <c r="V179" s="38">
        <v>3</v>
      </c>
      <c r="W179" s="38">
        <v>4</v>
      </c>
      <c r="X179" s="38">
        <v>4</v>
      </c>
      <c r="Y179" s="38">
        <v>4</v>
      </c>
      <c r="Z179" s="38">
        <v>2010</v>
      </c>
      <c r="AA179" s="38" t="s">
        <v>702</v>
      </c>
      <c r="AB179" s="38" t="s">
        <v>78</v>
      </c>
      <c r="AC179" s="38" t="s">
        <v>672</v>
      </c>
      <c r="AD179" s="38" t="s">
        <v>492</v>
      </c>
      <c r="AE179" s="38" t="s">
        <v>647</v>
      </c>
      <c r="AF179" s="38" t="s">
        <v>246</v>
      </c>
      <c r="AG179" s="38"/>
      <c r="AH179" s="38">
        <v>3</v>
      </c>
      <c r="AI179" s="38">
        <v>4</v>
      </c>
    </row>
    <row r="180" spans="1:35" s="36" customFormat="1" ht="89.25" x14ac:dyDescent="0.2">
      <c r="A180" s="37">
        <v>40596.728726851856</v>
      </c>
      <c r="L180" s="38" t="s">
        <v>155</v>
      </c>
      <c r="M180" s="38" t="s">
        <v>1</v>
      </c>
      <c r="N180" s="38" t="s">
        <v>326</v>
      </c>
      <c r="O180" s="38" t="s">
        <v>641</v>
      </c>
      <c r="P180" s="38">
        <v>2</v>
      </c>
      <c r="Q180" s="38">
        <v>4</v>
      </c>
      <c r="R180" s="38">
        <v>3</v>
      </c>
      <c r="S180" s="38">
        <v>3</v>
      </c>
      <c r="T180" s="38">
        <v>4</v>
      </c>
      <c r="U180" s="38">
        <v>4</v>
      </c>
      <c r="V180" s="38">
        <v>3</v>
      </c>
      <c r="W180" s="38">
        <v>2</v>
      </c>
      <c r="X180" s="38">
        <v>3</v>
      </c>
      <c r="Y180" s="38">
        <v>3</v>
      </c>
      <c r="Z180" s="38">
        <v>2010</v>
      </c>
      <c r="AA180" s="38" t="s">
        <v>35</v>
      </c>
      <c r="AB180" s="38" t="s">
        <v>264</v>
      </c>
      <c r="AC180" s="38" t="s">
        <v>672</v>
      </c>
      <c r="AD180" s="38" t="s">
        <v>405</v>
      </c>
      <c r="AE180" s="38" t="s">
        <v>647</v>
      </c>
      <c r="AF180" s="38" t="s">
        <v>246</v>
      </c>
      <c r="AG180" s="38" t="s">
        <v>98</v>
      </c>
      <c r="AH180" s="38">
        <v>2</v>
      </c>
      <c r="AI180" s="38">
        <v>3</v>
      </c>
    </row>
    <row r="181" spans="1:35" s="36" customFormat="1" ht="344.25" x14ac:dyDescent="0.2">
      <c r="A181" s="37">
        <v>40596.74354166667</v>
      </c>
      <c r="L181" s="38" t="s">
        <v>1016</v>
      </c>
      <c r="M181" s="38"/>
      <c r="N181" s="38"/>
      <c r="O181" s="38" t="s">
        <v>116</v>
      </c>
      <c r="P181" s="38">
        <v>2</v>
      </c>
      <c r="Q181" s="38">
        <v>2</v>
      </c>
      <c r="R181" s="38">
        <v>3</v>
      </c>
      <c r="S181" s="38">
        <v>2</v>
      </c>
      <c r="T181" s="38">
        <v>3</v>
      </c>
      <c r="U181" s="38">
        <v>2</v>
      </c>
      <c r="V181" s="38">
        <v>2</v>
      </c>
      <c r="W181" s="38">
        <v>3</v>
      </c>
      <c r="X181" s="38">
        <v>2</v>
      </c>
      <c r="Y181" s="38">
        <v>3</v>
      </c>
      <c r="Z181" s="38">
        <v>2010</v>
      </c>
      <c r="AA181" s="38" t="s">
        <v>35</v>
      </c>
      <c r="AB181" s="38" t="s">
        <v>118</v>
      </c>
      <c r="AC181" s="38" t="s">
        <v>45</v>
      </c>
      <c r="AD181" s="38"/>
      <c r="AE181" s="38"/>
      <c r="AF181" s="38" t="s">
        <v>246</v>
      </c>
      <c r="AG181" s="38"/>
      <c r="AH181" s="38">
        <v>2</v>
      </c>
      <c r="AI181" s="38">
        <v>3</v>
      </c>
    </row>
    <row r="182" spans="1:35" s="36" customFormat="1" ht="25.5" x14ac:dyDescent="0.2">
      <c r="A182" s="37">
        <v>40596.771412037036</v>
      </c>
      <c r="L182" s="38"/>
      <c r="M182" s="38"/>
      <c r="N182" s="38" t="s">
        <v>385</v>
      </c>
      <c r="O182" s="38" t="s">
        <v>641</v>
      </c>
      <c r="P182" s="38">
        <v>2</v>
      </c>
      <c r="Q182" s="38">
        <v>2</v>
      </c>
      <c r="R182" s="38">
        <v>4</v>
      </c>
      <c r="S182" s="38">
        <v>4</v>
      </c>
      <c r="T182" s="38">
        <v>1</v>
      </c>
      <c r="U182" s="38">
        <v>2</v>
      </c>
      <c r="V182" s="38">
        <v>3</v>
      </c>
      <c r="W182" s="38">
        <v>2</v>
      </c>
      <c r="X182" s="38">
        <v>4</v>
      </c>
      <c r="Y182" s="38">
        <v>4</v>
      </c>
      <c r="Z182" s="38">
        <v>2011</v>
      </c>
      <c r="AA182" s="38" t="s">
        <v>253</v>
      </c>
      <c r="AB182" s="38" t="s">
        <v>552</v>
      </c>
      <c r="AC182" s="38" t="s">
        <v>281</v>
      </c>
      <c r="AD182" s="38"/>
      <c r="AE182" s="38"/>
      <c r="AF182" s="38" t="s">
        <v>246</v>
      </c>
      <c r="AG182" s="38"/>
      <c r="AH182" s="38">
        <v>2</v>
      </c>
      <c r="AI182" s="38">
        <v>4</v>
      </c>
    </row>
    <row r="183" spans="1:35" s="36" customFormat="1" ht="25.5" x14ac:dyDescent="0.2">
      <c r="A183" s="37">
        <v>40596.77443287037</v>
      </c>
      <c r="L183" s="38"/>
      <c r="M183" s="38"/>
      <c r="N183" s="38"/>
      <c r="O183" s="38" t="s">
        <v>116</v>
      </c>
      <c r="P183" s="38">
        <v>4</v>
      </c>
      <c r="Q183" s="38">
        <v>2</v>
      </c>
      <c r="R183" s="38">
        <v>4</v>
      </c>
      <c r="S183" s="38">
        <v>4</v>
      </c>
      <c r="T183" s="38">
        <v>3</v>
      </c>
      <c r="U183" s="38">
        <v>3</v>
      </c>
      <c r="V183" s="38">
        <v>4</v>
      </c>
      <c r="W183" s="38">
        <v>3</v>
      </c>
      <c r="X183" s="38">
        <v>4</v>
      </c>
      <c r="Y183" s="38">
        <v>1</v>
      </c>
      <c r="Z183" s="38">
        <v>2010</v>
      </c>
      <c r="AA183" s="38" t="s">
        <v>35</v>
      </c>
      <c r="AB183" s="38" t="s">
        <v>264</v>
      </c>
      <c r="AC183" s="38" t="s">
        <v>281</v>
      </c>
      <c r="AD183" s="38"/>
      <c r="AE183" s="38"/>
      <c r="AF183" s="38" t="s">
        <v>522</v>
      </c>
      <c r="AG183" s="38"/>
      <c r="AH183" s="38">
        <v>3</v>
      </c>
      <c r="AI183" s="38">
        <v>3</v>
      </c>
    </row>
    <row r="184" spans="1:35" s="36" customFormat="1" ht="127.5" x14ac:dyDescent="0.2">
      <c r="A184" s="37">
        <v>40596.776805555557</v>
      </c>
      <c r="L184" s="38" t="s">
        <v>369</v>
      </c>
      <c r="M184" s="38" t="s">
        <v>683</v>
      </c>
      <c r="N184" s="38" t="s">
        <v>289</v>
      </c>
      <c r="O184" s="38" t="s">
        <v>641</v>
      </c>
      <c r="P184" s="38">
        <v>4</v>
      </c>
      <c r="Q184" s="38">
        <v>3</v>
      </c>
      <c r="R184" s="38">
        <v>4</v>
      </c>
      <c r="S184" s="38">
        <v>3</v>
      </c>
      <c r="T184" s="38">
        <v>2</v>
      </c>
      <c r="U184" s="38">
        <v>2</v>
      </c>
      <c r="V184" s="38">
        <v>3</v>
      </c>
      <c r="W184" s="38">
        <v>4</v>
      </c>
      <c r="X184" s="38">
        <v>4</v>
      </c>
      <c r="Y184" s="38">
        <v>3</v>
      </c>
      <c r="Z184" s="38">
        <v>2010</v>
      </c>
      <c r="AA184" s="38" t="s">
        <v>253</v>
      </c>
      <c r="AB184" s="38" t="s">
        <v>552</v>
      </c>
      <c r="AC184" s="38" t="s">
        <v>720</v>
      </c>
      <c r="AD184" s="38" t="s">
        <v>288</v>
      </c>
      <c r="AE184" s="38" t="s">
        <v>647</v>
      </c>
      <c r="AF184" s="38" t="s">
        <v>522</v>
      </c>
      <c r="AG184" s="38" t="s">
        <v>427</v>
      </c>
      <c r="AH184" s="38">
        <v>2</v>
      </c>
      <c r="AI184" s="38">
        <v>4</v>
      </c>
    </row>
    <row r="185" spans="1:35" s="36" customFormat="1" ht="25.5" x14ac:dyDescent="0.2">
      <c r="A185" s="37">
        <v>40596.792627314819</v>
      </c>
      <c r="L185" s="38"/>
      <c r="M185" s="38" t="s">
        <v>528</v>
      </c>
      <c r="N185" s="38"/>
      <c r="O185" s="38" t="s">
        <v>641</v>
      </c>
      <c r="P185" s="38">
        <v>4</v>
      </c>
      <c r="Q185" s="38">
        <v>3</v>
      </c>
      <c r="R185" s="38">
        <v>4</v>
      </c>
      <c r="S185" s="38">
        <v>4</v>
      </c>
      <c r="T185" s="38">
        <v>3</v>
      </c>
      <c r="U185" s="38">
        <v>4</v>
      </c>
      <c r="V185" s="38">
        <v>4</v>
      </c>
      <c r="W185" s="38">
        <v>3</v>
      </c>
      <c r="X185" s="38">
        <v>4</v>
      </c>
      <c r="Y185" s="38">
        <v>4</v>
      </c>
      <c r="Z185" s="38">
        <v>2010</v>
      </c>
      <c r="AA185" s="38" t="s">
        <v>354</v>
      </c>
      <c r="AB185" s="38" t="s">
        <v>609</v>
      </c>
      <c r="AC185" s="38" t="s">
        <v>281</v>
      </c>
      <c r="AD185" s="38"/>
      <c r="AE185" s="38"/>
      <c r="AF185" s="38" t="s">
        <v>522</v>
      </c>
      <c r="AG185" s="38"/>
      <c r="AH185" s="38">
        <v>3</v>
      </c>
      <c r="AI185" s="38">
        <v>4</v>
      </c>
    </row>
    <row r="186" spans="1:35" s="36" customFormat="1" ht="102" x14ac:dyDescent="0.2">
      <c r="A186" s="37">
        <v>40596.797488425924</v>
      </c>
      <c r="L186" s="38" t="s">
        <v>181</v>
      </c>
      <c r="M186" s="38" t="s">
        <v>478</v>
      </c>
      <c r="N186" s="38"/>
      <c r="O186" s="38" t="s">
        <v>116</v>
      </c>
      <c r="P186" s="38">
        <v>4</v>
      </c>
      <c r="Q186" s="38">
        <v>2</v>
      </c>
      <c r="R186" s="38">
        <v>4</v>
      </c>
      <c r="S186" s="38">
        <v>3</v>
      </c>
      <c r="T186" s="38">
        <v>4</v>
      </c>
      <c r="U186" s="38">
        <v>4</v>
      </c>
      <c r="V186" s="38"/>
      <c r="W186" s="38">
        <v>3</v>
      </c>
      <c r="X186" s="38">
        <v>4</v>
      </c>
      <c r="Y186" s="38">
        <v>3</v>
      </c>
      <c r="Z186" s="38">
        <v>2011</v>
      </c>
      <c r="AA186" s="38" t="s">
        <v>354</v>
      </c>
      <c r="AB186" s="38" t="s">
        <v>377</v>
      </c>
      <c r="AC186" s="38" t="s">
        <v>281</v>
      </c>
      <c r="AD186" s="38"/>
      <c r="AE186" s="38"/>
      <c r="AF186" s="38" t="s">
        <v>522</v>
      </c>
      <c r="AG186" s="38"/>
      <c r="AH186" s="38">
        <v>4</v>
      </c>
      <c r="AI186" s="38">
        <v>4</v>
      </c>
    </row>
    <row r="187" spans="1:35" s="36" customFormat="1" ht="280.5" x14ac:dyDescent="0.2">
      <c r="A187" s="37">
        <v>40596.799166666664</v>
      </c>
      <c r="L187" s="38" t="s">
        <v>1017</v>
      </c>
      <c r="M187" s="38" t="s">
        <v>89</v>
      </c>
      <c r="N187" s="38" t="s">
        <v>487</v>
      </c>
      <c r="O187" s="38" t="s">
        <v>116</v>
      </c>
      <c r="P187" s="38">
        <v>3</v>
      </c>
      <c r="Q187" s="38">
        <v>2</v>
      </c>
      <c r="R187" s="38">
        <v>4</v>
      </c>
      <c r="S187" s="38">
        <v>2</v>
      </c>
      <c r="T187" s="38">
        <v>2</v>
      </c>
      <c r="U187" s="38">
        <v>4</v>
      </c>
      <c r="V187" s="38">
        <v>4</v>
      </c>
      <c r="W187" s="38">
        <v>2</v>
      </c>
      <c r="X187" s="38">
        <v>4</v>
      </c>
      <c r="Y187" s="38">
        <v>3</v>
      </c>
      <c r="Z187" s="38">
        <v>2010</v>
      </c>
      <c r="AA187" s="38" t="s">
        <v>253</v>
      </c>
      <c r="AB187" s="38" t="s">
        <v>563</v>
      </c>
      <c r="AC187" s="38" t="s">
        <v>281</v>
      </c>
      <c r="AD187" s="38"/>
      <c r="AE187" s="38" t="s">
        <v>647</v>
      </c>
      <c r="AF187" s="38" t="s">
        <v>522</v>
      </c>
      <c r="AG187" s="38"/>
      <c r="AH187" s="38">
        <v>3</v>
      </c>
      <c r="AI187" s="38">
        <v>4</v>
      </c>
    </row>
    <row r="188" spans="1:35" s="36" customFormat="1" ht="102" x14ac:dyDescent="0.2">
      <c r="A188" s="37">
        <v>40596.801134259258</v>
      </c>
      <c r="L188" s="38" t="s">
        <v>558</v>
      </c>
      <c r="M188" s="38" t="s">
        <v>16</v>
      </c>
      <c r="N188" s="38"/>
      <c r="O188" s="38" t="s">
        <v>116</v>
      </c>
      <c r="P188" s="38">
        <v>3</v>
      </c>
      <c r="Q188" s="38">
        <v>2</v>
      </c>
      <c r="R188" s="38">
        <v>3</v>
      </c>
      <c r="S188" s="38">
        <v>2</v>
      </c>
      <c r="T188" s="38">
        <v>1</v>
      </c>
      <c r="U188" s="38">
        <v>2</v>
      </c>
      <c r="V188" s="38">
        <v>2</v>
      </c>
      <c r="W188" s="38">
        <v>1</v>
      </c>
      <c r="X188" s="38">
        <v>3</v>
      </c>
      <c r="Y188" s="38">
        <v>4</v>
      </c>
      <c r="Z188" s="38">
        <v>2010</v>
      </c>
      <c r="AA188" s="38" t="s">
        <v>35</v>
      </c>
      <c r="AB188" s="38" t="s">
        <v>264</v>
      </c>
      <c r="AC188" s="38" t="s">
        <v>281</v>
      </c>
      <c r="AD188" s="38"/>
      <c r="AE188" s="38" t="s">
        <v>647</v>
      </c>
      <c r="AF188" s="38" t="s">
        <v>246</v>
      </c>
      <c r="AG188" s="38"/>
      <c r="AH188" s="38">
        <v>2</v>
      </c>
      <c r="AI188" s="38">
        <v>3</v>
      </c>
    </row>
    <row r="189" spans="1:35" s="36" customFormat="1" ht="25.5" x14ac:dyDescent="0.2">
      <c r="A189" s="37">
        <v>40596.803310185183</v>
      </c>
      <c r="L189" s="38"/>
      <c r="M189" s="38"/>
      <c r="N189" s="38"/>
      <c r="O189" s="38" t="s">
        <v>116</v>
      </c>
      <c r="P189" s="38">
        <v>2</v>
      </c>
      <c r="Q189" s="38">
        <v>3</v>
      </c>
      <c r="R189" s="38">
        <v>1</v>
      </c>
      <c r="S189" s="38">
        <v>1</v>
      </c>
      <c r="T189" s="38">
        <v>4</v>
      </c>
      <c r="U189" s="38">
        <v>3</v>
      </c>
      <c r="V189" s="38">
        <v>2</v>
      </c>
      <c r="W189" s="38">
        <v>1</v>
      </c>
      <c r="X189" s="38">
        <v>2</v>
      </c>
      <c r="Y189" s="38">
        <v>4</v>
      </c>
      <c r="Z189" s="38">
        <v>2007</v>
      </c>
      <c r="AA189" s="38" t="s">
        <v>702</v>
      </c>
      <c r="AB189" s="38" t="s">
        <v>118</v>
      </c>
      <c r="AC189" s="38" t="s">
        <v>281</v>
      </c>
      <c r="AD189" s="38"/>
      <c r="AE189" s="38" t="s">
        <v>647</v>
      </c>
      <c r="AF189" s="38" t="s">
        <v>522</v>
      </c>
      <c r="AG189" s="38"/>
      <c r="AH189" s="38">
        <v>2</v>
      </c>
      <c r="AI189" s="38">
        <v>2</v>
      </c>
    </row>
    <row r="190" spans="1:35" s="36" customFormat="1" ht="25.5" x14ac:dyDescent="0.2">
      <c r="A190" s="37">
        <v>40596.80631944444</v>
      </c>
      <c r="L190" s="38"/>
      <c r="M190" s="38"/>
      <c r="N190" s="38"/>
      <c r="O190" s="38" t="s">
        <v>116</v>
      </c>
      <c r="P190" s="38">
        <v>2</v>
      </c>
      <c r="Q190" s="38">
        <v>2</v>
      </c>
      <c r="R190" s="38">
        <v>1</v>
      </c>
      <c r="S190" s="38">
        <v>2</v>
      </c>
      <c r="T190" s="38">
        <v>1</v>
      </c>
      <c r="U190" s="38">
        <v>1</v>
      </c>
      <c r="V190" s="38">
        <v>1</v>
      </c>
      <c r="W190" s="38">
        <v>1</v>
      </c>
      <c r="X190" s="38">
        <v>1</v>
      </c>
      <c r="Y190" s="38">
        <v>1</v>
      </c>
      <c r="Z190" s="38">
        <v>2010</v>
      </c>
      <c r="AA190" s="38" t="s">
        <v>253</v>
      </c>
      <c r="AB190" s="38" t="s">
        <v>454</v>
      </c>
      <c r="AC190" s="38" t="s">
        <v>281</v>
      </c>
      <c r="AD190" s="38"/>
      <c r="AE190" s="38" t="s">
        <v>647</v>
      </c>
      <c r="AF190" s="38" t="s">
        <v>246</v>
      </c>
      <c r="AG190" s="38"/>
      <c r="AH190" s="38">
        <v>1</v>
      </c>
      <c r="AI190" s="38">
        <v>1</v>
      </c>
    </row>
    <row r="191" spans="1:35" s="36" customFormat="1" ht="25.5" x14ac:dyDescent="0.2">
      <c r="A191" s="37">
        <v>40596.80982638889</v>
      </c>
      <c r="L191" s="38"/>
      <c r="M191" s="38" t="s">
        <v>528</v>
      </c>
      <c r="N191" s="38"/>
      <c r="O191" s="38" t="s">
        <v>116</v>
      </c>
      <c r="P191" s="38">
        <v>4</v>
      </c>
      <c r="Q191" s="38">
        <v>3</v>
      </c>
      <c r="R191" s="38">
        <v>4</v>
      </c>
      <c r="S191" s="38">
        <v>2</v>
      </c>
      <c r="T191" s="38">
        <v>2</v>
      </c>
      <c r="U191" s="38">
        <v>1</v>
      </c>
      <c r="V191" s="38">
        <v>3</v>
      </c>
      <c r="W191" s="38">
        <v>1</v>
      </c>
      <c r="X191" s="38">
        <v>3</v>
      </c>
      <c r="Y191" s="38">
        <v>2</v>
      </c>
      <c r="Z191" s="38">
        <v>2011</v>
      </c>
      <c r="AA191" s="38" t="s">
        <v>354</v>
      </c>
      <c r="AB191" s="38" t="s">
        <v>287</v>
      </c>
      <c r="AC191" s="38" t="s">
        <v>281</v>
      </c>
      <c r="AD191" s="38"/>
      <c r="AE191" s="38"/>
      <c r="AF191" s="38" t="s">
        <v>522</v>
      </c>
      <c r="AG191" s="38"/>
      <c r="AH191" s="38">
        <v>2</v>
      </c>
      <c r="AI191" s="38">
        <v>3</v>
      </c>
    </row>
    <row r="192" spans="1:35" s="36" customFormat="1" ht="25.5" x14ac:dyDescent="0.2">
      <c r="A192" s="37">
        <v>40596.811215277776</v>
      </c>
      <c r="L192" s="38"/>
      <c r="M192" s="38"/>
      <c r="N192" s="38"/>
      <c r="O192" s="38" t="s">
        <v>641</v>
      </c>
      <c r="P192" s="38">
        <v>1</v>
      </c>
      <c r="Q192" s="38">
        <v>1</v>
      </c>
      <c r="R192" s="38">
        <v>3</v>
      </c>
      <c r="S192" s="38">
        <v>3</v>
      </c>
      <c r="T192" s="38">
        <v>1</v>
      </c>
      <c r="U192" s="38">
        <v>2</v>
      </c>
      <c r="V192" s="38">
        <v>3</v>
      </c>
      <c r="W192" s="38">
        <v>2</v>
      </c>
      <c r="X192" s="38">
        <v>3</v>
      </c>
      <c r="Y192" s="38">
        <v>4</v>
      </c>
      <c r="Z192" s="38">
        <v>2008</v>
      </c>
      <c r="AA192" s="38" t="s">
        <v>702</v>
      </c>
      <c r="AB192" s="38" t="s">
        <v>133</v>
      </c>
      <c r="AC192" s="38" t="s">
        <v>582</v>
      </c>
      <c r="AD192" s="38"/>
      <c r="AE192" s="38" t="s">
        <v>647</v>
      </c>
      <c r="AF192" s="38" t="s">
        <v>246</v>
      </c>
      <c r="AG192" s="38"/>
      <c r="AH192" s="38">
        <v>3</v>
      </c>
      <c r="AI192" s="38">
        <v>3</v>
      </c>
    </row>
    <row r="193" spans="1:35" s="36" customFormat="1" ht="25.5" x14ac:dyDescent="0.2">
      <c r="A193" s="37">
        <v>40596.814212962963</v>
      </c>
      <c r="L193" s="38"/>
      <c r="M193" s="38"/>
      <c r="N193" s="38"/>
      <c r="O193" s="38" t="s">
        <v>116</v>
      </c>
      <c r="P193" s="38">
        <v>4</v>
      </c>
      <c r="Q193" s="38">
        <v>3</v>
      </c>
      <c r="R193" s="38">
        <v>4</v>
      </c>
      <c r="S193" s="38">
        <v>4</v>
      </c>
      <c r="T193" s="38">
        <v>3</v>
      </c>
      <c r="U193" s="38"/>
      <c r="V193" s="38">
        <v>3</v>
      </c>
      <c r="W193" s="38">
        <v>4</v>
      </c>
      <c r="X193" s="38">
        <v>4</v>
      </c>
      <c r="Y193" s="38">
        <v>4</v>
      </c>
      <c r="Z193" s="38">
        <v>2010</v>
      </c>
      <c r="AA193" s="38" t="s">
        <v>35</v>
      </c>
      <c r="AB193" s="38" t="s">
        <v>118</v>
      </c>
      <c r="AC193" s="38" t="s">
        <v>281</v>
      </c>
      <c r="AD193" s="38" t="s">
        <v>677</v>
      </c>
      <c r="AE193" s="38" t="s">
        <v>647</v>
      </c>
      <c r="AF193" s="38" t="s">
        <v>522</v>
      </c>
      <c r="AG193" s="38"/>
      <c r="AH193" s="38">
        <v>4</v>
      </c>
      <c r="AI193" s="38">
        <v>4</v>
      </c>
    </row>
    <row r="194" spans="1:35" s="36" customFormat="1" ht="25.5" x14ac:dyDescent="0.2">
      <c r="A194" s="37">
        <v>40596.824733796297</v>
      </c>
      <c r="L194" s="38"/>
      <c r="M194" s="38"/>
      <c r="N194" s="38"/>
      <c r="O194" s="38" t="s">
        <v>116</v>
      </c>
      <c r="P194" s="38">
        <v>3</v>
      </c>
      <c r="Q194" s="38">
        <v>3</v>
      </c>
      <c r="R194" s="38">
        <v>3</v>
      </c>
      <c r="S194" s="38">
        <v>2</v>
      </c>
      <c r="T194" s="38">
        <v>2</v>
      </c>
      <c r="U194" s="38">
        <v>2</v>
      </c>
      <c r="V194" s="38">
        <v>4</v>
      </c>
      <c r="W194" s="38">
        <v>4</v>
      </c>
      <c r="X194" s="38">
        <v>4</v>
      </c>
      <c r="Y194" s="38">
        <v>3</v>
      </c>
      <c r="Z194" s="38">
        <v>2011</v>
      </c>
      <c r="AA194" s="38" t="s">
        <v>354</v>
      </c>
      <c r="AB194" s="38" t="s">
        <v>130</v>
      </c>
      <c r="AC194" s="38" t="s">
        <v>281</v>
      </c>
      <c r="AD194" s="38"/>
      <c r="AE194" s="38"/>
      <c r="AF194" s="38" t="s">
        <v>246</v>
      </c>
      <c r="AG194" s="38"/>
      <c r="AH194" s="38">
        <v>3</v>
      </c>
      <c r="AI194" s="38">
        <v>3</v>
      </c>
    </row>
    <row r="195" spans="1:35" s="36" customFormat="1" ht="25.5" x14ac:dyDescent="0.2">
      <c r="A195" s="37">
        <v>40596.826388888891</v>
      </c>
      <c r="L195" s="38"/>
      <c r="M195" s="38"/>
      <c r="N195" s="38"/>
      <c r="O195" s="38" t="s">
        <v>116</v>
      </c>
      <c r="P195" s="38">
        <v>2</v>
      </c>
      <c r="Q195" s="38">
        <v>2</v>
      </c>
      <c r="R195" s="38">
        <v>4</v>
      </c>
      <c r="S195" s="38">
        <v>3</v>
      </c>
      <c r="T195" s="38">
        <v>2</v>
      </c>
      <c r="U195" s="38">
        <v>3</v>
      </c>
      <c r="V195" s="38">
        <v>3</v>
      </c>
      <c r="W195" s="38">
        <v>3</v>
      </c>
      <c r="X195" s="38">
        <v>3</v>
      </c>
      <c r="Y195" s="38">
        <v>2</v>
      </c>
      <c r="Z195" s="38">
        <v>2009</v>
      </c>
      <c r="AA195" s="38" t="s">
        <v>35</v>
      </c>
      <c r="AB195" s="38" t="s">
        <v>563</v>
      </c>
      <c r="AC195" s="38" t="s">
        <v>281</v>
      </c>
      <c r="AD195" s="38"/>
      <c r="AE195" s="38" t="s">
        <v>647</v>
      </c>
      <c r="AF195" s="38" t="s">
        <v>522</v>
      </c>
      <c r="AG195" s="38"/>
      <c r="AH195" s="38">
        <v>2</v>
      </c>
      <c r="AI195" s="38">
        <v>4</v>
      </c>
    </row>
    <row r="196" spans="1:35" s="36" customFormat="1" ht="229.5" x14ac:dyDescent="0.2">
      <c r="A196" s="37">
        <v>40596.827997685185</v>
      </c>
      <c r="L196" s="38" t="s">
        <v>99</v>
      </c>
      <c r="M196" s="38" t="s">
        <v>530</v>
      </c>
      <c r="N196" s="38" t="s">
        <v>149</v>
      </c>
      <c r="O196" s="38" t="s">
        <v>116</v>
      </c>
      <c r="P196" s="38">
        <v>3</v>
      </c>
      <c r="Q196" s="38">
        <v>3</v>
      </c>
      <c r="R196" s="38">
        <v>3</v>
      </c>
      <c r="S196" s="38">
        <v>3</v>
      </c>
      <c r="T196" s="38">
        <v>2</v>
      </c>
      <c r="U196" s="38">
        <v>2</v>
      </c>
      <c r="V196" s="38">
        <v>2</v>
      </c>
      <c r="W196" s="38">
        <v>3</v>
      </c>
      <c r="X196" s="38">
        <v>4</v>
      </c>
      <c r="Y196" s="38">
        <v>2</v>
      </c>
      <c r="Z196" s="38">
        <v>2010</v>
      </c>
      <c r="AA196" s="38" t="s">
        <v>35</v>
      </c>
      <c r="AB196" s="38" t="s">
        <v>264</v>
      </c>
      <c r="AC196" s="38" t="s">
        <v>281</v>
      </c>
      <c r="AD196" s="38"/>
      <c r="AE196" s="38" t="s">
        <v>647</v>
      </c>
      <c r="AF196" s="38" t="s">
        <v>246</v>
      </c>
      <c r="AG196" s="38" t="s">
        <v>1018</v>
      </c>
      <c r="AH196" s="38">
        <v>2</v>
      </c>
      <c r="AI196" s="38">
        <v>3</v>
      </c>
    </row>
    <row r="197" spans="1:35" s="36" customFormat="1" ht="25.5" x14ac:dyDescent="0.2">
      <c r="A197" s="37">
        <v>40596.832731481481</v>
      </c>
      <c r="L197" s="38"/>
      <c r="M197" s="38"/>
      <c r="N197" s="38"/>
      <c r="O197" s="38" t="s">
        <v>641</v>
      </c>
      <c r="P197" s="38">
        <v>4</v>
      </c>
      <c r="Q197" s="38">
        <v>4</v>
      </c>
      <c r="R197" s="38">
        <v>4</v>
      </c>
      <c r="S197" s="38">
        <v>3</v>
      </c>
      <c r="T197" s="38">
        <v>4</v>
      </c>
      <c r="U197" s="38">
        <v>4</v>
      </c>
      <c r="V197" s="38">
        <v>4</v>
      </c>
      <c r="W197" s="38">
        <v>3</v>
      </c>
      <c r="X197" s="38">
        <v>4</v>
      </c>
      <c r="Y197" s="38">
        <v>2</v>
      </c>
      <c r="Z197" s="38">
        <v>2010</v>
      </c>
      <c r="AA197" s="38" t="s">
        <v>35</v>
      </c>
      <c r="AB197" s="38" t="s">
        <v>264</v>
      </c>
      <c r="AC197" s="38" t="s">
        <v>461</v>
      </c>
      <c r="AD197" s="38"/>
      <c r="AE197" s="38" t="s">
        <v>647</v>
      </c>
      <c r="AF197" s="38" t="s">
        <v>522</v>
      </c>
      <c r="AG197" s="38"/>
      <c r="AH197" s="38">
        <v>1</v>
      </c>
      <c r="AI197" s="38">
        <v>3</v>
      </c>
    </row>
    <row r="198" spans="1:35" s="36" customFormat="1" ht="38.25" x14ac:dyDescent="0.2">
      <c r="A198" s="37">
        <v>40596.834351851852</v>
      </c>
      <c r="L198" s="38" t="s">
        <v>147</v>
      </c>
      <c r="M198" s="38" t="s">
        <v>244</v>
      </c>
      <c r="N198" s="38"/>
      <c r="O198" s="38" t="s">
        <v>641</v>
      </c>
      <c r="P198" s="38">
        <v>3</v>
      </c>
      <c r="Q198" s="38">
        <v>2</v>
      </c>
      <c r="R198" s="38">
        <v>4</v>
      </c>
      <c r="S198" s="38">
        <v>3</v>
      </c>
      <c r="T198" s="38">
        <v>3</v>
      </c>
      <c r="U198" s="38">
        <v>3</v>
      </c>
      <c r="V198" s="38">
        <v>3</v>
      </c>
      <c r="W198" s="38">
        <v>3</v>
      </c>
      <c r="X198" s="38">
        <v>4</v>
      </c>
      <c r="Y198" s="38">
        <v>4</v>
      </c>
      <c r="Z198" s="38">
        <v>2007</v>
      </c>
      <c r="AA198" s="38" t="s">
        <v>702</v>
      </c>
      <c r="AB198" s="38" t="s">
        <v>198</v>
      </c>
      <c r="AC198" s="38" t="s">
        <v>393</v>
      </c>
      <c r="AD198" s="38"/>
      <c r="AE198" s="38" t="s">
        <v>305</v>
      </c>
      <c r="AF198" s="38" t="s">
        <v>522</v>
      </c>
      <c r="AG198" s="38"/>
      <c r="AH198" s="38">
        <v>3</v>
      </c>
      <c r="AI198" s="38">
        <v>3</v>
      </c>
    </row>
    <row r="199" spans="1:35" s="36" customFormat="1" ht="191.25" x14ac:dyDescent="0.2">
      <c r="A199" s="37">
        <v>40596.837013888886</v>
      </c>
      <c r="L199" s="38" t="s">
        <v>188</v>
      </c>
      <c r="M199" s="38" t="s">
        <v>494</v>
      </c>
      <c r="N199" s="38" t="s">
        <v>80</v>
      </c>
      <c r="O199" s="38" t="s">
        <v>641</v>
      </c>
      <c r="P199" s="38">
        <v>4</v>
      </c>
      <c r="Q199" s="38">
        <v>4</v>
      </c>
      <c r="R199" s="38">
        <v>4</v>
      </c>
      <c r="S199" s="38">
        <v>4</v>
      </c>
      <c r="T199" s="38">
        <v>3</v>
      </c>
      <c r="U199" s="38">
        <v>4</v>
      </c>
      <c r="V199" s="38">
        <v>4</v>
      </c>
      <c r="W199" s="38">
        <v>4</v>
      </c>
      <c r="X199" s="38">
        <v>4</v>
      </c>
      <c r="Y199" s="38">
        <v>4</v>
      </c>
      <c r="Z199" s="38">
        <v>2004</v>
      </c>
      <c r="AA199" s="38" t="s">
        <v>702</v>
      </c>
      <c r="AB199" s="38" t="s">
        <v>72</v>
      </c>
      <c r="AC199" s="38" t="s">
        <v>720</v>
      </c>
      <c r="AD199" s="38"/>
      <c r="AE199" s="38" t="s">
        <v>647</v>
      </c>
      <c r="AF199" s="38" t="s">
        <v>522</v>
      </c>
      <c r="AG199" s="38" t="s">
        <v>166</v>
      </c>
      <c r="AH199" s="38">
        <v>3</v>
      </c>
      <c r="AI199" s="38">
        <v>4</v>
      </c>
    </row>
    <row r="200" spans="1:35" s="36" customFormat="1" ht="25.5" x14ac:dyDescent="0.2">
      <c r="A200" s="37">
        <v>40596.838043981479</v>
      </c>
      <c r="L200" s="38"/>
      <c r="M200" s="38"/>
      <c r="N200" s="38"/>
      <c r="O200" s="38" t="s">
        <v>116</v>
      </c>
      <c r="P200" s="38">
        <v>4</v>
      </c>
      <c r="Q200" s="38">
        <v>2</v>
      </c>
      <c r="R200" s="38">
        <v>3</v>
      </c>
      <c r="S200" s="38">
        <v>3</v>
      </c>
      <c r="T200" s="38">
        <v>3</v>
      </c>
      <c r="U200" s="38">
        <v>4</v>
      </c>
      <c r="V200" s="38">
        <v>4</v>
      </c>
      <c r="W200" s="38">
        <v>2</v>
      </c>
      <c r="X200" s="38">
        <v>4</v>
      </c>
      <c r="Y200" s="38">
        <v>4</v>
      </c>
      <c r="Z200" s="38">
        <v>2007</v>
      </c>
      <c r="AA200" s="38" t="s">
        <v>702</v>
      </c>
      <c r="AB200" s="38" t="s">
        <v>563</v>
      </c>
      <c r="AC200" s="38" t="s">
        <v>393</v>
      </c>
      <c r="AD200" s="38"/>
      <c r="AE200" s="38" t="s">
        <v>647</v>
      </c>
      <c r="AF200" s="38" t="s">
        <v>522</v>
      </c>
      <c r="AG200" s="38"/>
      <c r="AH200" s="38">
        <v>2</v>
      </c>
      <c r="AI200" s="38">
        <v>4</v>
      </c>
    </row>
    <row r="201" spans="1:35" s="36" customFormat="1" ht="25.5" x14ac:dyDescent="0.2">
      <c r="A201" s="37">
        <v>40596.838194444441</v>
      </c>
      <c r="L201" s="38"/>
      <c r="M201" s="38"/>
      <c r="N201" s="38"/>
      <c r="O201" s="38" t="s">
        <v>641</v>
      </c>
      <c r="P201" s="38">
        <v>3</v>
      </c>
      <c r="Q201" s="38">
        <v>3</v>
      </c>
      <c r="R201" s="38">
        <v>4</v>
      </c>
      <c r="S201" s="38">
        <v>4</v>
      </c>
      <c r="T201" s="38">
        <v>3</v>
      </c>
      <c r="U201" s="38">
        <v>3</v>
      </c>
      <c r="V201" s="38">
        <v>3</v>
      </c>
      <c r="W201" s="38">
        <v>3</v>
      </c>
      <c r="X201" s="38">
        <v>3</v>
      </c>
      <c r="Y201" s="38">
        <v>3</v>
      </c>
      <c r="Z201" s="38">
        <v>2010</v>
      </c>
      <c r="AA201" s="38" t="s">
        <v>35</v>
      </c>
      <c r="AB201" s="38" t="s">
        <v>563</v>
      </c>
      <c r="AC201" s="38" t="s">
        <v>281</v>
      </c>
      <c r="AD201" s="38"/>
      <c r="AE201" s="38" t="s">
        <v>647</v>
      </c>
      <c r="AF201" s="38" t="s">
        <v>522</v>
      </c>
      <c r="AG201" s="38"/>
      <c r="AH201" s="38">
        <v>3</v>
      </c>
      <c r="AI201" s="38">
        <v>4</v>
      </c>
    </row>
    <row r="202" spans="1:35" s="36" customFormat="1" ht="25.5" x14ac:dyDescent="0.2">
      <c r="A202" s="37">
        <v>40596.839537037034</v>
      </c>
      <c r="L202" s="38" t="s">
        <v>536</v>
      </c>
      <c r="M202" s="38" t="s">
        <v>160</v>
      </c>
      <c r="N202" s="38"/>
      <c r="O202" s="38" t="s">
        <v>116</v>
      </c>
      <c r="P202" s="38">
        <v>4</v>
      </c>
      <c r="Q202" s="38">
        <v>2</v>
      </c>
      <c r="R202" s="38">
        <v>4</v>
      </c>
      <c r="S202" s="38">
        <v>4</v>
      </c>
      <c r="T202" s="38">
        <v>1</v>
      </c>
      <c r="U202" s="38">
        <v>3</v>
      </c>
      <c r="V202" s="38">
        <v>4</v>
      </c>
      <c r="W202" s="38">
        <v>4</v>
      </c>
      <c r="X202" s="38">
        <v>4</v>
      </c>
      <c r="Y202" s="38">
        <v>4</v>
      </c>
      <c r="Z202" s="38">
        <v>2011</v>
      </c>
      <c r="AA202" s="38" t="s">
        <v>354</v>
      </c>
      <c r="AB202" s="38" t="s">
        <v>563</v>
      </c>
      <c r="AC202" s="38" t="s">
        <v>281</v>
      </c>
      <c r="AD202" s="38"/>
      <c r="AE202" s="38"/>
      <c r="AF202" s="38" t="s">
        <v>246</v>
      </c>
      <c r="AG202" s="38"/>
      <c r="AH202" s="38">
        <v>3</v>
      </c>
      <c r="AI202" s="38">
        <v>4</v>
      </c>
    </row>
    <row r="203" spans="1:35" s="36" customFormat="1" ht="76.5" x14ac:dyDescent="0.2">
      <c r="A203" s="37">
        <v>40596.845266203702</v>
      </c>
      <c r="L203" s="38" t="s">
        <v>643</v>
      </c>
      <c r="M203" s="38" t="s">
        <v>438</v>
      </c>
      <c r="N203" s="38" t="s">
        <v>458</v>
      </c>
      <c r="O203" s="38" t="s">
        <v>116</v>
      </c>
      <c r="P203" s="38">
        <v>4</v>
      </c>
      <c r="Q203" s="38">
        <v>4</v>
      </c>
      <c r="R203" s="38">
        <v>4</v>
      </c>
      <c r="S203" s="38">
        <v>4</v>
      </c>
      <c r="T203" s="38">
        <v>2</v>
      </c>
      <c r="U203" s="38">
        <v>2</v>
      </c>
      <c r="V203" s="38">
        <v>3</v>
      </c>
      <c r="W203" s="38">
        <v>2</v>
      </c>
      <c r="X203" s="38">
        <v>4</v>
      </c>
      <c r="Y203" s="38">
        <v>4</v>
      </c>
      <c r="Z203" s="38">
        <v>2008</v>
      </c>
      <c r="AA203" s="38" t="s">
        <v>702</v>
      </c>
      <c r="AB203" s="38" t="s">
        <v>264</v>
      </c>
      <c r="AC203" s="38" t="s">
        <v>720</v>
      </c>
      <c r="AD203" s="38"/>
      <c r="AE203" s="38" t="s">
        <v>647</v>
      </c>
      <c r="AF203" s="38" t="s">
        <v>522</v>
      </c>
      <c r="AG203" s="38" t="s">
        <v>480</v>
      </c>
      <c r="AH203" s="38">
        <v>4</v>
      </c>
      <c r="AI203" s="38">
        <v>4</v>
      </c>
    </row>
    <row r="204" spans="1:35" s="36" customFormat="1" ht="102" x14ac:dyDescent="0.2">
      <c r="A204" s="37">
        <v>40596.845729166671</v>
      </c>
      <c r="L204" s="38" t="s">
        <v>391</v>
      </c>
      <c r="M204" s="38" t="s">
        <v>75</v>
      </c>
      <c r="N204" s="38"/>
      <c r="O204" s="38" t="s">
        <v>116</v>
      </c>
      <c r="P204" s="38">
        <v>3</v>
      </c>
      <c r="Q204" s="38">
        <v>2</v>
      </c>
      <c r="R204" s="38">
        <v>4</v>
      </c>
      <c r="S204" s="38">
        <v>3</v>
      </c>
      <c r="T204" s="38">
        <v>2</v>
      </c>
      <c r="U204" s="38">
        <v>2</v>
      </c>
      <c r="V204" s="38">
        <v>3</v>
      </c>
      <c r="W204" s="38">
        <v>2</v>
      </c>
      <c r="X204" s="38">
        <v>3</v>
      </c>
      <c r="Y204" s="38">
        <v>4</v>
      </c>
      <c r="Z204" s="38">
        <v>2006</v>
      </c>
      <c r="AA204" s="38" t="s">
        <v>238</v>
      </c>
      <c r="AB204" s="38" t="s">
        <v>454</v>
      </c>
      <c r="AC204" s="38" t="s">
        <v>582</v>
      </c>
      <c r="AD204" s="38"/>
      <c r="AE204" s="38" t="s">
        <v>208</v>
      </c>
      <c r="AF204" s="38" t="s">
        <v>246</v>
      </c>
      <c r="AG204" s="38"/>
      <c r="AH204" s="38">
        <v>2</v>
      </c>
      <c r="AI204" s="38">
        <v>3</v>
      </c>
    </row>
    <row r="205" spans="1:35" s="36" customFormat="1" ht="25.5" x14ac:dyDescent="0.2">
      <c r="A205" s="37">
        <v>40596.846724537041</v>
      </c>
      <c r="L205" s="38"/>
      <c r="M205" s="38"/>
      <c r="N205" s="38"/>
      <c r="O205" s="38" t="s">
        <v>116</v>
      </c>
      <c r="P205" s="38">
        <v>1</v>
      </c>
      <c r="Q205" s="38">
        <v>1</v>
      </c>
      <c r="R205" s="38">
        <v>1</v>
      </c>
      <c r="S205" s="38">
        <v>2</v>
      </c>
      <c r="T205" s="38">
        <v>2</v>
      </c>
      <c r="U205" s="38">
        <v>1</v>
      </c>
      <c r="V205" s="38">
        <v>1</v>
      </c>
      <c r="W205" s="38">
        <v>1</v>
      </c>
      <c r="X205" s="38">
        <v>2</v>
      </c>
      <c r="Y205" s="38">
        <v>4</v>
      </c>
      <c r="Z205" s="38">
        <v>2009</v>
      </c>
      <c r="AA205" s="38" t="s">
        <v>702</v>
      </c>
      <c r="AB205" s="38" t="s">
        <v>198</v>
      </c>
      <c r="AC205" s="38" t="s">
        <v>45</v>
      </c>
      <c r="AD205" s="38"/>
      <c r="AE205" s="38" t="s">
        <v>647</v>
      </c>
      <c r="AF205" s="38" t="s">
        <v>522</v>
      </c>
      <c r="AG205" s="38"/>
      <c r="AH205" s="38">
        <v>1</v>
      </c>
      <c r="AI205" s="38">
        <v>2</v>
      </c>
    </row>
    <row r="206" spans="1:35" s="36" customFormat="1" ht="25.5" x14ac:dyDescent="0.2">
      <c r="A206" s="37">
        <v>40596.857673611114</v>
      </c>
      <c r="L206" s="38"/>
      <c r="M206" s="38"/>
      <c r="N206" s="38"/>
      <c r="O206" s="38" t="s">
        <v>116</v>
      </c>
      <c r="P206" s="38">
        <v>3</v>
      </c>
      <c r="Q206" s="38">
        <v>2</v>
      </c>
      <c r="R206" s="38">
        <v>4</v>
      </c>
      <c r="S206" s="38">
        <v>2</v>
      </c>
      <c r="T206" s="38">
        <v>1</v>
      </c>
      <c r="U206" s="38">
        <v>3</v>
      </c>
      <c r="V206" s="38">
        <v>3</v>
      </c>
      <c r="W206" s="38">
        <v>3</v>
      </c>
      <c r="X206" s="38"/>
      <c r="Y206" s="38">
        <v>4</v>
      </c>
      <c r="Z206" s="38">
        <v>2010</v>
      </c>
      <c r="AA206" s="38" t="s">
        <v>35</v>
      </c>
      <c r="AB206" s="38" t="s">
        <v>264</v>
      </c>
      <c r="AC206" s="38" t="s">
        <v>281</v>
      </c>
      <c r="AD206" s="38"/>
      <c r="AE206" s="38" t="s">
        <v>647</v>
      </c>
      <c r="AF206" s="38" t="s">
        <v>246</v>
      </c>
      <c r="AG206" s="38"/>
      <c r="AH206" s="38">
        <v>2</v>
      </c>
      <c r="AI206" s="38">
        <v>4</v>
      </c>
    </row>
    <row r="207" spans="1:35" s="36" customFormat="1" ht="25.5" x14ac:dyDescent="0.2">
      <c r="A207" s="37">
        <v>40596.864629629628</v>
      </c>
      <c r="L207" s="38"/>
      <c r="M207" s="38"/>
      <c r="N207" s="38"/>
      <c r="O207" s="38" t="s">
        <v>116</v>
      </c>
      <c r="P207" s="38">
        <v>4</v>
      </c>
      <c r="Q207" s="38">
        <v>3</v>
      </c>
      <c r="R207" s="38">
        <v>4</v>
      </c>
      <c r="S207" s="38">
        <v>4</v>
      </c>
      <c r="T207" s="38">
        <v>2</v>
      </c>
      <c r="U207" s="38">
        <v>1</v>
      </c>
      <c r="V207" s="38">
        <v>4</v>
      </c>
      <c r="W207" s="38">
        <v>3</v>
      </c>
      <c r="X207" s="38">
        <v>4</v>
      </c>
      <c r="Y207" s="38">
        <v>3</v>
      </c>
      <c r="Z207" s="38">
        <v>2011</v>
      </c>
      <c r="AA207" s="38" t="s">
        <v>354</v>
      </c>
      <c r="AB207" s="38" t="s">
        <v>72</v>
      </c>
      <c r="AC207" s="38" t="s">
        <v>281</v>
      </c>
      <c r="AD207" s="38"/>
      <c r="AE207" s="38"/>
      <c r="AF207" s="38" t="s">
        <v>522</v>
      </c>
      <c r="AG207" s="38"/>
      <c r="AH207" s="38">
        <v>2</v>
      </c>
      <c r="AI207" s="38">
        <v>4</v>
      </c>
    </row>
    <row r="208" spans="1:35" s="36" customFormat="1" ht="89.25" x14ac:dyDescent="0.2">
      <c r="A208" s="37">
        <v>40596.866273148145</v>
      </c>
      <c r="L208" s="38" t="s">
        <v>32</v>
      </c>
      <c r="M208" s="38" t="s">
        <v>50</v>
      </c>
      <c r="N208" s="38" t="s">
        <v>313</v>
      </c>
      <c r="O208" s="38" t="s">
        <v>641</v>
      </c>
      <c r="P208" s="38">
        <v>3</v>
      </c>
      <c r="Q208" s="38">
        <v>2</v>
      </c>
      <c r="R208" s="38">
        <v>3</v>
      </c>
      <c r="S208" s="38">
        <v>2</v>
      </c>
      <c r="T208" s="38">
        <v>3</v>
      </c>
      <c r="U208" s="38">
        <v>3</v>
      </c>
      <c r="V208" s="38">
        <v>4</v>
      </c>
      <c r="W208" s="38">
        <v>4</v>
      </c>
      <c r="X208" s="38">
        <v>4</v>
      </c>
      <c r="Y208" s="38">
        <v>4</v>
      </c>
      <c r="Z208" s="38">
        <v>2010</v>
      </c>
      <c r="AA208" s="38" t="s">
        <v>35</v>
      </c>
      <c r="AB208" s="38" t="s">
        <v>377</v>
      </c>
      <c r="AC208" s="38" t="s">
        <v>281</v>
      </c>
      <c r="AD208" s="38"/>
      <c r="AE208" s="38" t="s">
        <v>647</v>
      </c>
      <c r="AF208" s="38" t="s">
        <v>522</v>
      </c>
      <c r="AG208" s="38"/>
      <c r="AH208" s="38">
        <v>3</v>
      </c>
      <c r="AI208" s="38">
        <v>4</v>
      </c>
    </row>
    <row r="209" spans="1:35" s="36" customFormat="1" ht="102" x14ac:dyDescent="0.2">
      <c r="A209" s="37">
        <v>40596.86986111111</v>
      </c>
      <c r="L209" s="38" t="s">
        <v>656</v>
      </c>
      <c r="M209" s="38" t="s">
        <v>653</v>
      </c>
      <c r="N209" s="38"/>
      <c r="O209" s="38" t="s">
        <v>116</v>
      </c>
      <c r="P209" s="38">
        <v>4</v>
      </c>
      <c r="Q209" s="38">
        <v>1</v>
      </c>
      <c r="R209" s="38">
        <v>4</v>
      </c>
      <c r="S209" s="38">
        <v>4</v>
      </c>
      <c r="T209" s="38">
        <v>3</v>
      </c>
      <c r="U209" s="38">
        <v>2</v>
      </c>
      <c r="V209" s="38">
        <v>4</v>
      </c>
      <c r="W209" s="38">
        <v>2</v>
      </c>
      <c r="X209" s="38">
        <v>4</v>
      </c>
      <c r="Y209" s="38">
        <v>4</v>
      </c>
      <c r="Z209" s="38">
        <v>2010</v>
      </c>
      <c r="AA209" s="38" t="s">
        <v>35</v>
      </c>
      <c r="AB209" s="38" t="s">
        <v>563</v>
      </c>
      <c r="AC209" s="38" t="s">
        <v>281</v>
      </c>
      <c r="AD209" s="38"/>
      <c r="AE209" s="38"/>
      <c r="AF209" s="38" t="s">
        <v>246</v>
      </c>
      <c r="AG209" s="38" t="s">
        <v>590</v>
      </c>
      <c r="AH209" s="38">
        <v>3</v>
      </c>
      <c r="AI209" s="38">
        <v>4</v>
      </c>
    </row>
    <row r="210" spans="1:35" s="36" customFormat="1" ht="255" x14ac:dyDescent="0.2">
      <c r="A210" s="37">
        <v>40596.872708333336</v>
      </c>
      <c r="L210" s="38" t="s">
        <v>1019</v>
      </c>
      <c r="M210" s="38" t="s">
        <v>603</v>
      </c>
      <c r="N210" s="38" t="s">
        <v>321</v>
      </c>
      <c r="O210" s="38" t="s">
        <v>116</v>
      </c>
      <c r="P210" s="38">
        <v>4</v>
      </c>
      <c r="Q210" s="38">
        <v>1</v>
      </c>
      <c r="R210" s="38">
        <v>3</v>
      </c>
      <c r="S210" s="38">
        <v>3</v>
      </c>
      <c r="T210" s="38">
        <v>3</v>
      </c>
      <c r="U210" s="38">
        <v>4</v>
      </c>
      <c r="V210" s="38">
        <v>2</v>
      </c>
      <c r="W210" s="38">
        <v>3</v>
      </c>
      <c r="X210" s="38">
        <v>3</v>
      </c>
      <c r="Y210" s="38">
        <v>3</v>
      </c>
      <c r="Z210" s="38">
        <v>2011</v>
      </c>
      <c r="AA210" s="38" t="s">
        <v>354</v>
      </c>
      <c r="AB210" s="38" t="s">
        <v>118</v>
      </c>
      <c r="AC210" s="38" t="s">
        <v>281</v>
      </c>
      <c r="AD210" s="38"/>
      <c r="AE210" s="38" t="s">
        <v>647</v>
      </c>
      <c r="AF210" s="38" t="s">
        <v>522</v>
      </c>
      <c r="AG210" s="38" t="s">
        <v>53</v>
      </c>
      <c r="AH210" s="38">
        <v>2</v>
      </c>
      <c r="AI210" s="38">
        <v>4</v>
      </c>
    </row>
    <row r="211" spans="1:35" s="36" customFormat="1" ht="38.25" x14ac:dyDescent="0.2">
      <c r="A211" s="37">
        <v>40596.87436342593</v>
      </c>
      <c r="L211" s="38" t="s">
        <v>218</v>
      </c>
      <c r="M211" s="38" t="s">
        <v>161</v>
      </c>
      <c r="N211" s="38"/>
      <c r="O211" s="38" t="s">
        <v>116</v>
      </c>
      <c r="P211" s="38">
        <v>4</v>
      </c>
      <c r="Q211" s="38">
        <v>3</v>
      </c>
      <c r="R211" s="38">
        <v>4</v>
      </c>
      <c r="S211" s="38">
        <v>3</v>
      </c>
      <c r="T211" s="38">
        <v>4</v>
      </c>
      <c r="U211" s="38">
        <v>3</v>
      </c>
      <c r="V211" s="38"/>
      <c r="W211" s="38">
        <v>3</v>
      </c>
      <c r="X211" s="38">
        <v>4</v>
      </c>
      <c r="Y211" s="38">
        <v>4</v>
      </c>
      <c r="Z211" s="38">
        <v>2011</v>
      </c>
      <c r="AA211" s="38" t="s">
        <v>354</v>
      </c>
      <c r="AB211" s="38" t="s">
        <v>377</v>
      </c>
      <c r="AC211" s="38" t="s">
        <v>281</v>
      </c>
      <c r="AD211" s="38"/>
      <c r="AE211" s="38" t="s">
        <v>208</v>
      </c>
      <c r="AF211" s="38" t="s">
        <v>246</v>
      </c>
      <c r="AG211" s="38"/>
      <c r="AH211" s="38">
        <v>4</v>
      </c>
      <c r="AI211" s="38">
        <v>4</v>
      </c>
    </row>
    <row r="212" spans="1:35" s="36" customFormat="1" ht="25.5" x14ac:dyDescent="0.2">
      <c r="A212" s="37">
        <v>40596.888414351852</v>
      </c>
      <c r="L212" s="38"/>
      <c r="M212" s="38"/>
      <c r="N212" s="38"/>
      <c r="O212" s="38" t="s">
        <v>116</v>
      </c>
      <c r="P212" s="38">
        <v>4</v>
      </c>
      <c r="Q212" s="38">
        <v>2</v>
      </c>
      <c r="R212" s="38">
        <v>4</v>
      </c>
      <c r="S212" s="38">
        <v>4</v>
      </c>
      <c r="T212" s="38">
        <v>2</v>
      </c>
      <c r="U212" s="38">
        <v>2</v>
      </c>
      <c r="V212" s="38">
        <v>3</v>
      </c>
      <c r="W212" s="38">
        <v>3</v>
      </c>
      <c r="X212" s="38">
        <v>4</v>
      </c>
      <c r="Y212" s="38">
        <v>4</v>
      </c>
      <c r="Z212" s="38">
        <v>2008</v>
      </c>
      <c r="AA212" s="38" t="s">
        <v>702</v>
      </c>
      <c r="AB212" s="38" t="s">
        <v>552</v>
      </c>
      <c r="AC212" s="38" t="s">
        <v>582</v>
      </c>
      <c r="AD212" s="38"/>
      <c r="AE212" s="38" t="s">
        <v>647</v>
      </c>
      <c r="AF212" s="38" t="s">
        <v>522</v>
      </c>
      <c r="AG212" s="38"/>
      <c r="AH212" s="38">
        <v>3</v>
      </c>
      <c r="AI212" s="38">
        <v>4</v>
      </c>
    </row>
    <row r="213" spans="1:35" s="36" customFormat="1" ht="25.5" x14ac:dyDescent="0.2">
      <c r="A213" s="37">
        <v>40596.901250000003</v>
      </c>
      <c r="L213" s="38" t="s">
        <v>660</v>
      </c>
      <c r="M213" s="38" t="s">
        <v>434</v>
      </c>
      <c r="N213" s="38"/>
      <c r="O213" s="38" t="s">
        <v>116</v>
      </c>
      <c r="P213" s="38">
        <v>4</v>
      </c>
      <c r="Q213" s="38">
        <v>2</v>
      </c>
      <c r="R213" s="38">
        <v>4</v>
      </c>
      <c r="S213" s="38">
        <v>3</v>
      </c>
      <c r="T213" s="38">
        <v>2</v>
      </c>
      <c r="U213" s="38">
        <v>2</v>
      </c>
      <c r="V213" s="38">
        <v>3</v>
      </c>
      <c r="W213" s="38">
        <v>3</v>
      </c>
      <c r="X213" s="38">
        <v>4</v>
      </c>
      <c r="Y213" s="38">
        <v>2</v>
      </c>
      <c r="Z213" s="38">
        <v>2010</v>
      </c>
      <c r="AA213" s="38" t="s">
        <v>35</v>
      </c>
      <c r="AB213" s="38" t="s">
        <v>563</v>
      </c>
      <c r="AC213" s="38" t="s">
        <v>281</v>
      </c>
      <c r="AD213" s="38"/>
      <c r="AE213" s="38" t="s">
        <v>647</v>
      </c>
      <c r="AF213" s="38" t="s">
        <v>246</v>
      </c>
      <c r="AG213" s="38" t="s">
        <v>366</v>
      </c>
      <c r="AH213" s="38">
        <v>3</v>
      </c>
      <c r="AI213" s="38">
        <v>4</v>
      </c>
    </row>
    <row r="214" spans="1:35" s="36" customFormat="1" ht="25.5" x14ac:dyDescent="0.2">
      <c r="A214" s="37">
        <v>40596.910925925928</v>
      </c>
      <c r="L214" s="38"/>
      <c r="M214" s="38"/>
      <c r="N214" s="38"/>
      <c r="O214" s="38" t="s">
        <v>116</v>
      </c>
      <c r="P214" s="38">
        <v>2</v>
      </c>
      <c r="Q214" s="38">
        <v>1</v>
      </c>
      <c r="R214" s="38">
        <v>3</v>
      </c>
      <c r="S214" s="38">
        <v>1</v>
      </c>
      <c r="T214" s="38">
        <v>1</v>
      </c>
      <c r="U214" s="38">
        <v>1</v>
      </c>
      <c r="V214" s="38">
        <v>3</v>
      </c>
      <c r="W214" s="38">
        <v>3</v>
      </c>
      <c r="X214" s="38">
        <v>2</v>
      </c>
      <c r="Y214" s="38">
        <v>4</v>
      </c>
      <c r="Z214" s="38">
        <v>2009</v>
      </c>
      <c r="AA214" s="38" t="s">
        <v>702</v>
      </c>
      <c r="AB214" s="38" t="s">
        <v>130</v>
      </c>
      <c r="AC214" s="38" t="s">
        <v>672</v>
      </c>
      <c r="AD214" s="38" t="s">
        <v>276</v>
      </c>
      <c r="AE214" s="38" t="s">
        <v>647</v>
      </c>
      <c r="AF214" s="38" t="s">
        <v>246</v>
      </c>
      <c r="AG214" s="38"/>
      <c r="AH214" s="38">
        <v>2</v>
      </c>
      <c r="AI214" s="38">
        <v>2</v>
      </c>
    </row>
    <row r="215" spans="1:35" s="36" customFormat="1" ht="409.5" x14ac:dyDescent="0.2">
      <c r="A215" s="37">
        <v>40596.911238425928</v>
      </c>
      <c r="L215" s="38" t="s">
        <v>1020</v>
      </c>
      <c r="M215" s="38" t="s">
        <v>533</v>
      </c>
      <c r="N215" s="38"/>
      <c r="O215" s="38" t="s">
        <v>116</v>
      </c>
      <c r="P215" s="38">
        <v>1</v>
      </c>
      <c r="Q215" s="38">
        <v>3</v>
      </c>
      <c r="R215" s="38">
        <v>1</v>
      </c>
      <c r="S215" s="38">
        <v>1</v>
      </c>
      <c r="T215" s="38">
        <v>2</v>
      </c>
      <c r="U215" s="38">
        <v>2</v>
      </c>
      <c r="V215" s="38">
        <v>2</v>
      </c>
      <c r="W215" s="38">
        <v>1</v>
      </c>
      <c r="X215" s="38">
        <v>1</v>
      </c>
      <c r="Y215" s="38">
        <v>2</v>
      </c>
      <c r="Z215" s="38">
        <v>2007</v>
      </c>
      <c r="AA215" s="38" t="s">
        <v>238</v>
      </c>
      <c r="AB215" s="38" t="s">
        <v>563</v>
      </c>
      <c r="AC215" s="38" t="s">
        <v>45</v>
      </c>
      <c r="AD215" s="38"/>
      <c r="AE215" s="38" t="s">
        <v>647</v>
      </c>
      <c r="AF215" s="38" t="s">
        <v>522</v>
      </c>
      <c r="AG215" s="38" t="s">
        <v>655</v>
      </c>
      <c r="AH215" s="38">
        <v>2</v>
      </c>
      <c r="AI215" s="38">
        <v>1</v>
      </c>
    </row>
    <row r="216" spans="1:35" s="36" customFormat="1" ht="38.25" x14ac:dyDescent="0.2">
      <c r="A216" s="37">
        <v>40596.911874999998</v>
      </c>
      <c r="L216" s="38"/>
      <c r="M216" s="38" t="s">
        <v>330</v>
      </c>
      <c r="N216" s="38" t="s">
        <v>457</v>
      </c>
      <c r="O216" s="38" t="s">
        <v>116</v>
      </c>
      <c r="P216" s="38">
        <v>3</v>
      </c>
      <c r="Q216" s="38">
        <v>2</v>
      </c>
      <c r="R216" s="38">
        <v>3</v>
      </c>
      <c r="S216" s="38">
        <v>2</v>
      </c>
      <c r="T216" s="38">
        <v>2</v>
      </c>
      <c r="U216" s="38">
        <v>2</v>
      </c>
      <c r="V216" s="38">
        <v>3</v>
      </c>
      <c r="W216" s="38">
        <v>3</v>
      </c>
      <c r="X216" s="38">
        <v>3</v>
      </c>
      <c r="Y216" s="38">
        <v>4</v>
      </c>
      <c r="Z216" s="38">
        <v>2007</v>
      </c>
      <c r="AA216" s="38" t="s">
        <v>702</v>
      </c>
      <c r="AB216" s="38" t="s">
        <v>454</v>
      </c>
      <c r="AC216" s="38" t="s">
        <v>582</v>
      </c>
      <c r="AD216" s="38"/>
      <c r="AE216" s="38" t="s">
        <v>208</v>
      </c>
      <c r="AF216" s="38" t="s">
        <v>246</v>
      </c>
      <c r="AG216" s="38"/>
      <c r="AH216" s="38">
        <v>2</v>
      </c>
      <c r="AI216" s="38">
        <v>3</v>
      </c>
    </row>
    <row r="217" spans="1:35" s="36" customFormat="1" ht="153" x14ac:dyDescent="0.2">
      <c r="A217" s="37">
        <v>40596.913877314815</v>
      </c>
      <c r="L217" s="38" t="s">
        <v>128</v>
      </c>
      <c r="M217" s="38" t="s">
        <v>17</v>
      </c>
      <c r="N217" s="38" t="s">
        <v>243</v>
      </c>
      <c r="O217" s="38" t="s">
        <v>641</v>
      </c>
      <c r="P217" s="38">
        <v>3</v>
      </c>
      <c r="Q217" s="38">
        <v>4</v>
      </c>
      <c r="R217" s="38">
        <v>4</v>
      </c>
      <c r="S217" s="38">
        <v>4</v>
      </c>
      <c r="T217" s="38">
        <v>3</v>
      </c>
      <c r="U217" s="38">
        <v>3</v>
      </c>
      <c r="V217" s="38">
        <v>3</v>
      </c>
      <c r="W217" s="38">
        <v>4</v>
      </c>
      <c r="X217" s="38">
        <v>4</v>
      </c>
      <c r="Y217" s="38">
        <v>3</v>
      </c>
      <c r="Z217" s="38">
        <v>2010</v>
      </c>
      <c r="AA217" s="38" t="s">
        <v>35</v>
      </c>
      <c r="AB217" s="38" t="s">
        <v>563</v>
      </c>
      <c r="AC217" s="38" t="s">
        <v>281</v>
      </c>
      <c r="AD217" s="38" t="s">
        <v>404</v>
      </c>
      <c r="AE217" s="38" t="s">
        <v>647</v>
      </c>
      <c r="AF217" s="38" t="s">
        <v>246</v>
      </c>
      <c r="AG217" s="38"/>
      <c r="AH217" s="38">
        <v>2</v>
      </c>
      <c r="AI217" s="38">
        <v>4</v>
      </c>
    </row>
    <row r="218" spans="1:35" s="36" customFormat="1" ht="25.5" x14ac:dyDescent="0.2">
      <c r="A218" s="37">
        <v>40596.916076388887</v>
      </c>
      <c r="L218" s="38"/>
      <c r="M218" s="38"/>
      <c r="N218" s="38"/>
      <c r="O218" s="38" t="s">
        <v>116</v>
      </c>
      <c r="P218" s="38">
        <v>4</v>
      </c>
      <c r="Q218" s="38">
        <v>4</v>
      </c>
      <c r="R218" s="38">
        <v>4</v>
      </c>
      <c r="S218" s="38">
        <v>4</v>
      </c>
      <c r="T218" s="38">
        <v>4</v>
      </c>
      <c r="U218" s="38">
        <v>4</v>
      </c>
      <c r="V218" s="38">
        <v>4</v>
      </c>
      <c r="W218" s="38">
        <v>4</v>
      </c>
      <c r="X218" s="38">
        <v>4</v>
      </c>
      <c r="Y218" s="38">
        <v>4</v>
      </c>
      <c r="Z218" s="38">
        <v>2009</v>
      </c>
      <c r="AA218" s="38" t="s">
        <v>702</v>
      </c>
      <c r="AB218" s="38" t="s">
        <v>488</v>
      </c>
      <c r="AC218" s="38" t="s">
        <v>393</v>
      </c>
      <c r="AD218" s="38"/>
      <c r="AE218" s="38" t="s">
        <v>647</v>
      </c>
      <c r="AF218" s="38" t="s">
        <v>522</v>
      </c>
      <c r="AG218" s="38"/>
      <c r="AH218" s="38">
        <v>4</v>
      </c>
      <c r="AI218" s="38">
        <v>4</v>
      </c>
    </row>
    <row r="219" spans="1:35" s="36" customFormat="1" ht="408" x14ac:dyDescent="0.2">
      <c r="A219" s="37">
        <v>40596.932627314818</v>
      </c>
      <c r="L219" s="38" t="s">
        <v>1021</v>
      </c>
      <c r="M219" s="38" t="s">
        <v>359</v>
      </c>
      <c r="N219" s="38" t="s">
        <v>580</v>
      </c>
      <c r="O219" s="38" t="s">
        <v>116</v>
      </c>
      <c r="P219" s="38">
        <v>3</v>
      </c>
      <c r="Q219" s="38">
        <v>2</v>
      </c>
      <c r="R219" s="38">
        <v>4</v>
      </c>
      <c r="S219" s="38">
        <v>4</v>
      </c>
      <c r="T219" s="38">
        <v>3</v>
      </c>
      <c r="U219" s="38">
        <v>3</v>
      </c>
      <c r="V219" s="38">
        <v>3</v>
      </c>
      <c r="W219" s="38">
        <v>3</v>
      </c>
      <c r="X219" s="38">
        <v>4</v>
      </c>
      <c r="Y219" s="38">
        <v>3</v>
      </c>
      <c r="Z219" s="38">
        <v>2010</v>
      </c>
      <c r="AA219" s="38" t="s">
        <v>253</v>
      </c>
      <c r="AB219" s="38" t="s">
        <v>264</v>
      </c>
      <c r="AC219" s="38" t="s">
        <v>281</v>
      </c>
      <c r="AD219" s="38"/>
      <c r="AE219" s="38" t="s">
        <v>647</v>
      </c>
      <c r="AF219" s="38" t="s">
        <v>522</v>
      </c>
      <c r="AG219" s="38" t="s">
        <v>490</v>
      </c>
      <c r="AH219" s="38">
        <v>3</v>
      </c>
      <c r="AI219" s="38">
        <v>4</v>
      </c>
    </row>
    <row r="220" spans="1:35" s="36" customFormat="1" ht="89.25" x14ac:dyDescent="0.2">
      <c r="A220" s="37">
        <v>40596.934641203705</v>
      </c>
      <c r="L220" s="38" t="s">
        <v>269</v>
      </c>
      <c r="M220" s="38" t="s">
        <v>441</v>
      </c>
      <c r="N220" s="38" t="s">
        <v>613</v>
      </c>
      <c r="O220" s="38" t="s">
        <v>116</v>
      </c>
      <c r="P220" s="38">
        <v>3</v>
      </c>
      <c r="Q220" s="38">
        <v>2</v>
      </c>
      <c r="R220" s="38">
        <v>3</v>
      </c>
      <c r="S220" s="38">
        <v>4</v>
      </c>
      <c r="T220" s="38">
        <v>2</v>
      </c>
      <c r="U220" s="38">
        <v>3</v>
      </c>
      <c r="V220" s="38">
        <v>3</v>
      </c>
      <c r="W220" s="38">
        <v>3</v>
      </c>
      <c r="X220" s="38">
        <v>4</v>
      </c>
      <c r="Y220" s="38">
        <v>4</v>
      </c>
      <c r="Z220" s="38">
        <v>2007</v>
      </c>
      <c r="AA220" s="38" t="s">
        <v>281</v>
      </c>
      <c r="AB220" s="38" t="s">
        <v>351</v>
      </c>
      <c r="AC220" s="38" t="s">
        <v>45</v>
      </c>
      <c r="AD220" s="38"/>
      <c r="AE220" s="38" t="s">
        <v>647</v>
      </c>
      <c r="AF220" s="38" t="s">
        <v>522</v>
      </c>
      <c r="AG220" s="38" t="s">
        <v>659</v>
      </c>
      <c r="AH220" s="38">
        <v>2</v>
      </c>
      <c r="AI220" s="38">
        <v>4</v>
      </c>
    </row>
    <row r="221" spans="1:35" s="36" customFormat="1" ht="25.5" x14ac:dyDescent="0.2">
      <c r="A221" s="37">
        <v>40596.942997685182</v>
      </c>
      <c r="L221" s="38"/>
      <c r="M221" s="38"/>
      <c r="N221" s="38"/>
      <c r="O221" s="38" t="s">
        <v>116</v>
      </c>
      <c r="P221" s="38">
        <v>3</v>
      </c>
      <c r="Q221" s="38">
        <v>2</v>
      </c>
      <c r="R221" s="38">
        <v>2</v>
      </c>
      <c r="S221" s="38">
        <v>3</v>
      </c>
      <c r="T221" s="38">
        <v>3</v>
      </c>
      <c r="U221" s="38">
        <v>3</v>
      </c>
      <c r="V221" s="38">
        <v>3</v>
      </c>
      <c r="W221" s="38">
        <v>3</v>
      </c>
      <c r="X221" s="38">
        <v>3</v>
      </c>
      <c r="Y221" s="38">
        <v>3</v>
      </c>
      <c r="Z221" s="38">
        <v>2010</v>
      </c>
      <c r="AA221" s="38" t="s">
        <v>253</v>
      </c>
      <c r="AB221" s="38" t="s">
        <v>563</v>
      </c>
      <c r="AC221" s="38" t="s">
        <v>281</v>
      </c>
      <c r="AD221" s="38"/>
      <c r="AE221" s="38" t="s">
        <v>647</v>
      </c>
      <c r="AF221" s="38" t="s">
        <v>246</v>
      </c>
      <c r="AG221" s="38"/>
      <c r="AH221" s="38">
        <v>3</v>
      </c>
      <c r="AI221" s="38">
        <v>3</v>
      </c>
    </row>
    <row r="222" spans="1:35" s="36" customFormat="1" ht="63.75" x14ac:dyDescent="0.2">
      <c r="A222" s="37">
        <v>40596.947777777779</v>
      </c>
      <c r="L222" s="38"/>
      <c r="M222" s="38" t="s">
        <v>136</v>
      </c>
      <c r="N222" s="38" t="s">
        <v>625</v>
      </c>
      <c r="O222" s="38" t="s">
        <v>116</v>
      </c>
      <c r="P222" s="38">
        <v>3</v>
      </c>
      <c r="Q222" s="38">
        <v>2</v>
      </c>
      <c r="R222" s="38">
        <v>4</v>
      </c>
      <c r="S222" s="38">
        <v>3</v>
      </c>
      <c r="T222" s="38">
        <v>2</v>
      </c>
      <c r="U222" s="38">
        <v>2</v>
      </c>
      <c r="V222" s="38">
        <v>4</v>
      </c>
      <c r="W222" s="38">
        <v>3</v>
      </c>
      <c r="X222" s="38">
        <v>4</v>
      </c>
      <c r="Y222" s="38">
        <v>4</v>
      </c>
      <c r="Z222" s="38">
        <v>2010</v>
      </c>
      <c r="AA222" s="38" t="s">
        <v>35</v>
      </c>
      <c r="AB222" s="38" t="s">
        <v>454</v>
      </c>
      <c r="AC222" s="38" t="s">
        <v>281</v>
      </c>
      <c r="AD222" s="38" t="s">
        <v>83</v>
      </c>
      <c r="AE222" s="38"/>
      <c r="AF222" s="38" t="s">
        <v>522</v>
      </c>
      <c r="AG222" s="38" t="s">
        <v>685</v>
      </c>
      <c r="AH222" s="38">
        <v>3</v>
      </c>
      <c r="AI222" s="38">
        <v>4</v>
      </c>
    </row>
    <row r="223" spans="1:35" s="36" customFormat="1" ht="344.25" x14ac:dyDescent="0.2">
      <c r="A223" s="37">
        <v>40596.948495370372</v>
      </c>
      <c r="L223" s="38" t="s">
        <v>498</v>
      </c>
      <c r="M223" s="38" t="s">
        <v>323</v>
      </c>
      <c r="N223" s="38" t="s">
        <v>600</v>
      </c>
      <c r="O223" s="38" t="s">
        <v>116</v>
      </c>
      <c r="P223" s="38">
        <v>3</v>
      </c>
      <c r="Q223" s="38">
        <v>3</v>
      </c>
      <c r="R223" s="38">
        <v>4</v>
      </c>
      <c r="S223" s="38">
        <v>4</v>
      </c>
      <c r="T223" s="38">
        <v>2</v>
      </c>
      <c r="U223" s="38">
        <v>3</v>
      </c>
      <c r="V223" s="38">
        <v>4</v>
      </c>
      <c r="W223" s="38">
        <v>4</v>
      </c>
      <c r="X223" s="38">
        <v>4</v>
      </c>
      <c r="Y223" s="38">
        <v>4</v>
      </c>
      <c r="Z223" s="38">
        <v>2008</v>
      </c>
      <c r="AA223" s="38" t="s">
        <v>702</v>
      </c>
      <c r="AB223" s="38" t="s">
        <v>664</v>
      </c>
      <c r="AC223" s="38" t="s">
        <v>582</v>
      </c>
      <c r="AD223" s="38"/>
      <c r="AE223" s="38" t="s">
        <v>208</v>
      </c>
      <c r="AF223" s="38" t="s">
        <v>246</v>
      </c>
      <c r="AG223" s="38" t="s">
        <v>1022</v>
      </c>
      <c r="AH223" s="38">
        <v>1</v>
      </c>
      <c r="AI223" s="38">
        <v>4</v>
      </c>
    </row>
    <row r="224" spans="1:35" s="36" customFormat="1" ht="114.75" x14ac:dyDescent="0.2">
      <c r="A224" s="37">
        <v>40596.957673611112</v>
      </c>
      <c r="L224" s="38" t="s">
        <v>324</v>
      </c>
      <c r="M224" s="38" t="s">
        <v>519</v>
      </c>
      <c r="N224" s="38"/>
      <c r="O224" s="38" t="s">
        <v>116</v>
      </c>
      <c r="P224" s="38">
        <v>3</v>
      </c>
      <c r="Q224" s="38">
        <v>2</v>
      </c>
      <c r="R224" s="38">
        <v>4</v>
      </c>
      <c r="S224" s="38">
        <v>4</v>
      </c>
      <c r="T224" s="38">
        <v>2</v>
      </c>
      <c r="U224" s="38">
        <v>1</v>
      </c>
      <c r="V224" s="38">
        <v>3</v>
      </c>
      <c r="W224" s="38">
        <v>2</v>
      </c>
      <c r="X224" s="38">
        <v>4</v>
      </c>
      <c r="Y224" s="38">
        <v>3</v>
      </c>
      <c r="Z224" s="38">
        <v>2010</v>
      </c>
      <c r="AA224" s="38" t="s">
        <v>35</v>
      </c>
      <c r="AB224" s="38" t="s">
        <v>710</v>
      </c>
      <c r="AC224" s="38" t="s">
        <v>393</v>
      </c>
      <c r="AD224" s="38"/>
      <c r="AE224" s="38" t="s">
        <v>647</v>
      </c>
      <c r="AF224" s="38" t="s">
        <v>522</v>
      </c>
      <c r="AG224" s="38" t="s">
        <v>529</v>
      </c>
      <c r="AH224" s="38">
        <v>3</v>
      </c>
      <c r="AI224" s="38">
        <v>4</v>
      </c>
    </row>
    <row r="225" spans="1:35" s="36" customFormat="1" ht="25.5" x14ac:dyDescent="0.2">
      <c r="A225" s="37">
        <v>40596.970902777779</v>
      </c>
      <c r="L225" s="38"/>
      <c r="M225" s="38"/>
      <c r="N225" s="38"/>
      <c r="O225" s="38" t="s">
        <v>116</v>
      </c>
      <c r="P225" s="38">
        <v>2</v>
      </c>
      <c r="Q225" s="38">
        <v>1</v>
      </c>
      <c r="R225" s="38">
        <v>3</v>
      </c>
      <c r="S225" s="38">
        <v>2</v>
      </c>
      <c r="T225" s="38">
        <v>2</v>
      </c>
      <c r="U225" s="38">
        <v>1</v>
      </c>
      <c r="V225" s="38">
        <v>2</v>
      </c>
      <c r="W225" s="38">
        <v>2</v>
      </c>
      <c r="X225" s="38">
        <v>3</v>
      </c>
      <c r="Y225" s="38">
        <v>4</v>
      </c>
      <c r="Z225" s="38">
        <v>2009</v>
      </c>
      <c r="AA225" s="38" t="s">
        <v>702</v>
      </c>
      <c r="AB225" s="38" t="s">
        <v>264</v>
      </c>
      <c r="AC225" s="38" t="s">
        <v>582</v>
      </c>
      <c r="AD225" s="38"/>
      <c r="AE225" s="38" t="s">
        <v>647</v>
      </c>
      <c r="AF225" s="38" t="s">
        <v>246</v>
      </c>
      <c r="AG225" s="38"/>
      <c r="AH225" s="38">
        <v>2</v>
      </c>
      <c r="AI225" s="38">
        <v>3</v>
      </c>
    </row>
    <row r="226" spans="1:35" s="36" customFormat="1" ht="25.5" x14ac:dyDescent="0.2">
      <c r="A226" s="37">
        <v>40596.972800925927</v>
      </c>
      <c r="L226" s="38"/>
      <c r="M226" s="38"/>
      <c r="N226" s="38"/>
      <c r="O226" s="38" t="s">
        <v>116</v>
      </c>
      <c r="P226" s="38">
        <v>2</v>
      </c>
      <c r="Q226" s="38">
        <v>3</v>
      </c>
      <c r="R226" s="38">
        <v>2</v>
      </c>
      <c r="S226" s="38">
        <v>2</v>
      </c>
      <c r="T226" s="38">
        <v>3</v>
      </c>
      <c r="U226" s="38">
        <v>3</v>
      </c>
      <c r="V226" s="38">
        <v>2</v>
      </c>
      <c r="W226" s="38">
        <v>2</v>
      </c>
      <c r="X226" s="38">
        <v>2</v>
      </c>
      <c r="Y226" s="38">
        <v>3</v>
      </c>
      <c r="Z226" s="38">
        <v>2008</v>
      </c>
      <c r="AA226" s="38" t="s">
        <v>702</v>
      </c>
      <c r="AB226" s="38" t="s">
        <v>130</v>
      </c>
      <c r="AC226" s="38" t="s">
        <v>672</v>
      </c>
      <c r="AD226" s="38"/>
      <c r="AE226" s="38" t="s">
        <v>647</v>
      </c>
      <c r="AF226" s="38" t="s">
        <v>246</v>
      </c>
      <c r="AG226" s="38"/>
      <c r="AH226" s="38">
        <v>2</v>
      </c>
      <c r="AI226" s="38">
        <v>2</v>
      </c>
    </row>
    <row r="227" spans="1:35" s="36" customFormat="1" ht="63.75" x14ac:dyDescent="0.2">
      <c r="A227" s="37">
        <v>40596.982997685183</v>
      </c>
      <c r="L227" s="38" t="s">
        <v>123</v>
      </c>
      <c r="M227" s="38"/>
      <c r="N227" s="38"/>
      <c r="O227" s="38" t="s">
        <v>116</v>
      </c>
      <c r="P227" s="38">
        <v>3</v>
      </c>
      <c r="Q227" s="38">
        <v>2</v>
      </c>
      <c r="R227" s="38">
        <v>3</v>
      </c>
      <c r="S227" s="38">
        <v>3</v>
      </c>
      <c r="T227" s="38">
        <v>2</v>
      </c>
      <c r="U227" s="38">
        <v>2</v>
      </c>
      <c r="V227" s="38">
        <v>3</v>
      </c>
      <c r="W227" s="38">
        <v>2</v>
      </c>
      <c r="X227" s="38">
        <v>3</v>
      </c>
      <c r="Y227" s="38">
        <v>1</v>
      </c>
      <c r="Z227" s="38">
        <v>2010</v>
      </c>
      <c r="AA227" s="38" t="s">
        <v>702</v>
      </c>
      <c r="AB227" s="38" t="s">
        <v>563</v>
      </c>
      <c r="AC227" s="38" t="s">
        <v>393</v>
      </c>
      <c r="AD227" s="38"/>
      <c r="AE227" s="38" t="s">
        <v>647</v>
      </c>
      <c r="AF227" s="38" t="s">
        <v>522</v>
      </c>
      <c r="AG227" s="38"/>
      <c r="AH227" s="38">
        <v>1</v>
      </c>
      <c r="AI227" s="38">
        <v>3</v>
      </c>
    </row>
    <row r="228" spans="1:35" s="36" customFormat="1" x14ac:dyDescent="0.2">
      <c r="A228" s="37">
        <v>40596.983090277776</v>
      </c>
      <c r="L228" s="38"/>
      <c r="M228" s="38"/>
      <c r="N228" s="38"/>
      <c r="O228" s="38" t="s">
        <v>641</v>
      </c>
      <c r="P228" s="38">
        <v>2</v>
      </c>
      <c r="Q228" s="38">
        <v>2</v>
      </c>
      <c r="R228" s="38">
        <v>3</v>
      </c>
      <c r="S228" s="38">
        <v>3</v>
      </c>
      <c r="T228" s="38">
        <v>2</v>
      </c>
      <c r="U228" s="38">
        <v>2</v>
      </c>
      <c r="V228" s="38">
        <v>3</v>
      </c>
      <c r="W228" s="38">
        <v>3</v>
      </c>
      <c r="X228" s="38">
        <v>3</v>
      </c>
      <c r="Y228" s="38">
        <v>3</v>
      </c>
      <c r="Z228" s="38">
        <v>2006</v>
      </c>
      <c r="AA228" s="38" t="s">
        <v>238</v>
      </c>
      <c r="AB228" s="38" t="s">
        <v>664</v>
      </c>
      <c r="AC228" s="38" t="s">
        <v>393</v>
      </c>
      <c r="AD228" s="38"/>
      <c r="AE228" s="38" t="s">
        <v>647</v>
      </c>
      <c r="AF228" s="38" t="s">
        <v>522</v>
      </c>
      <c r="AG228" s="38"/>
      <c r="AH228" s="38">
        <v>3</v>
      </c>
      <c r="AI228" s="38">
        <v>4</v>
      </c>
    </row>
    <row r="229" spans="1:35" s="36" customFormat="1" ht="51" x14ac:dyDescent="0.2">
      <c r="A229" s="37">
        <v>40596.990057870367</v>
      </c>
      <c r="L229" s="38"/>
      <c r="M229" s="38" t="s">
        <v>52</v>
      </c>
      <c r="N229" s="38" t="s">
        <v>340</v>
      </c>
      <c r="O229" s="38" t="s">
        <v>641</v>
      </c>
      <c r="P229" s="38">
        <v>3</v>
      </c>
      <c r="Q229" s="38">
        <v>3</v>
      </c>
      <c r="R229" s="38">
        <v>4</v>
      </c>
      <c r="S229" s="38">
        <v>3</v>
      </c>
      <c r="T229" s="38">
        <v>4</v>
      </c>
      <c r="U229" s="38">
        <v>4</v>
      </c>
      <c r="V229" s="38">
        <v>3</v>
      </c>
      <c r="W229" s="38">
        <v>3</v>
      </c>
      <c r="X229" s="38">
        <v>4</v>
      </c>
      <c r="Y229" s="38">
        <v>3</v>
      </c>
      <c r="Z229" s="38">
        <v>2010</v>
      </c>
      <c r="AA229" s="38" t="s">
        <v>253</v>
      </c>
      <c r="AB229" s="38" t="s">
        <v>563</v>
      </c>
      <c r="AC229" s="38" t="s">
        <v>281</v>
      </c>
      <c r="AD229" s="38"/>
      <c r="AE229" s="38" t="s">
        <v>647</v>
      </c>
      <c r="AF229" s="38" t="s">
        <v>522</v>
      </c>
      <c r="AG229" s="38"/>
      <c r="AH229" s="38">
        <v>3</v>
      </c>
      <c r="AI229" s="38">
        <v>4</v>
      </c>
    </row>
    <row r="230" spans="1:35" s="36" customFormat="1" ht="25.5" x14ac:dyDescent="0.2">
      <c r="A230" s="37">
        <v>40596.994803240741</v>
      </c>
      <c r="L230" s="38"/>
      <c r="M230" s="38"/>
      <c r="N230" s="38"/>
      <c r="O230" s="38"/>
      <c r="P230" s="38">
        <v>4</v>
      </c>
      <c r="Q230" s="38">
        <v>4</v>
      </c>
      <c r="R230" s="38">
        <v>4</v>
      </c>
      <c r="S230" s="38">
        <v>4</v>
      </c>
      <c r="T230" s="38">
        <v>4</v>
      </c>
      <c r="U230" s="38">
        <v>4</v>
      </c>
      <c r="V230" s="38">
        <v>4</v>
      </c>
      <c r="W230" s="38">
        <v>3</v>
      </c>
      <c r="X230" s="38">
        <v>3</v>
      </c>
      <c r="Y230" s="38">
        <v>4</v>
      </c>
      <c r="Z230" s="38" t="s">
        <v>551</v>
      </c>
      <c r="AA230" s="38" t="s">
        <v>281</v>
      </c>
      <c r="AB230" s="38" t="s">
        <v>377</v>
      </c>
      <c r="AC230" s="38" t="s">
        <v>281</v>
      </c>
      <c r="AD230" s="38"/>
      <c r="AE230" s="38"/>
      <c r="AF230" s="38" t="s">
        <v>522</v>
      </c>
      <c r="AG230" s="38"/>
      <c r="AH230" s="38">
        <v>4</v>
      </c>
      <c r="AI230" s="38">
        <v>4</v>
      </c>
    </row>
    <row r="231" spans="1:35" s="36" customFormat="1" ht="382.5" x14ac:dyDescent="0.2">
      <c r="A231" s="37">
        <v>40597.046099537038</v>
      </c>
      <c r="L231" s="38" t="s">
        <v>1023</v>
      </c>
      <c r="M231" s="38" t="s">
        <v>567</v>
      </c>
      <c r="N231" s="38" t="s">
        <v>437</v>
      </c>
      <c r="O231" s="38" t="s">
        <v>641</v>
      </c>
      <c r="P231" s="38">
        <v>4</v>
      </c>
      <c r="Q231" s="38">
        <v>4</v>
      </c>
      <c r="R231" s="38">
        <v>4</v>
      </c>
      <c r="S231" s="38">
        <v>3</v>
      </c>
      <c r="T231" s="38">
        <v>2</v>
      </c>
      <c r="U231" s="38">
        <v>3</v>
      </c>
      <c r="V231" s="38">
        <v>3</v>
      </c>
      <c r="W231" s="38">
        <v>4</v>
      </c>
      <c r="X231" s="38">
        <v>4</v>
      </c>
      <c r="Y231" s="38">
        <v>4</v>
      </c>
      <c r="Z231" s="38">
        <v>2010</v>
      </c>
      <c r="AA231" s="38" t="s">
        <v>354</v>
      </c>
      <c r="AB231" s="38" t="s">
        <v>710</v>
      </c>
      <c r="AC231" s="38" t="s">
        <v>281</v>
      </c>
      <c r="AD231" s="38"/>
      <c r="AE231" s="38"/>
      <c r="AF231" s="38" t="s">
        <v>522</v>
      </c>
      <c r="AG231" s="38"/>
      <c r="AH231" s="38">
        <v>2</v>
      </c>
      <c r="AI231" s="38">
        <v>4</v>
      </c>
    </row>
    <row r="232" spans="1:35" s="36" customFormat="1" ht="63.75" x14ac:dyDescent="0.2">
      <c r="A232" s="37">
        <v>40597.065763888888</v>
      </c>
      <c r="L232" s="38" t="s">
        <v>25</v>
      </c>
      <c r="M232" s="38" t="s">
        <v>274</v>
      </c>
      <c r="N232" s="38"/>
      <c r="O232" s="38" t="s">
        <v>116</v>
      </c>
      <c r="P232" s="38">
        <v>2</v>
      </c>
      <c r="Q232" s="38">
        <v>1</v>
      </c>
      <c r="R232" s="38">
        <v>2</v>
      </c>
      <c r="S232" s="38">
        <v>3</v>
      </c>
      <c r="T232" s="38">
        <v>3</v>
      </c>
      <c r="U232" s="38">
        <v>3</v>
      </c>
      <c r="V232" s="38">
        <v>4</v>
      </c>
      <c r="W232" s="38">
        <v>3</v>
      </c>
      <c r="X232" s="38">
        <v>4</v>
      </c>
      <c r="Y232" s="38">
        <v>2</v>
      </c>
      <c r="Z232" s="38">
        <v>2009</v>
      </c>
      <c r="AA232" s="38" t="s">
        <v>702</v>
      </c>
      <c r="AB232" s="38" t="s">
        <v>198</v>
      </c>
      <c r="AC232" s="38" t="s">
        <v>672</v>
      </c>
      <c r="AD232" s="38" t="s">
        <v>675</v>
      </c>
      <c r="AE232" s="38" t="s">
        <v>408</v>
      </c>
      <c r="AF232" s="38" t="s">
        <v>522</v>
      </c>
      <c r="AG232" s="38"/>
      <c r="AH232" s="38">
        <v>2</v>
      </c>
      <c r="AI232" s="38">
        <v>4</v>
      </c>
    </row>
    <row r="233" spans="1:35" s="36" customFormat="1" ht="216.75" x14ac:dyDescent="0.2">
      <c r="A233" s="37">
        <v>40597.173958333333</v>
      </c>
      <c r="L233" s="38" t="s">
        <v>1024</v>
      </c>
      <c r="M233" s="38" t="s">
        <v>48</v>
      </c>
      <c r="N233" s="38" t="s">
        <v>261</v>
      </c>
      <c r="O233" s="38" t="s">
        <v>641</v>
      </c>
      <c r="P233" s="38">
        <v>4</v>
      </c>
      <c r="Q233" s="38">
        <v>4</v>
      </c>
      <c r="R233" s="38">
        <v>3</v>
      </c>
      <c r="S233" s="38">
        <v>4</v>
      </c>
      <c r="T233" s="38">
        <v>3</v>
      </c>
      <c r="U233" s="38">
        <v>4</v>
      </c>
      <c r="V233" s="38">
        <v>4</v>
      </c>
      <c r="W233" s="38">
        <v>4</v>
      </c>
      <c r="X233" s="38">
        <v>4</v>
      </c>
      <c r="Y233" s="38">
        <v>4</v>
      </c>
      <c r="Z233" s="38">
        <v>2010</v>
      </c>
      <c r="AA233" s="38" t="s">
        <v>253</v>
      </c>
      <c r="AB233" s="38" t="s">
        <v>264</v>
      </c>
      <c r="AC233" s="38" t="s">
        <v>281</v>
      </c>
      <c r="AD233" s="38"/>
      <c r="AE233" s="38" t="s">
        <v>647</v>
      </c>
      <c r="AF233" s="38" t="s">
        <v>246</v>
      </c>
      <c r="AG233" s="38" t="s">
        <v>709</v>
      </c>
      <c r="AH233" s="38">
        <v>3</v>
      </c>
      <c r="AI233" s="38">
        <v>4</v>
      </c>
    </row>
    <row r="234" spans="1:35" s="36" customFormat="1" ht="76.5" x14ac:dyDescent="0.2">
      <c r="A234" s="37">
        <v>40597.177094907405</v>
      </c>
      <c r="L234" s="38" t="s">
        <v>371</v>
      </c>
      <c r="M234" s="38" t="s">
        <v>706</v>
      </c>
      <c r="N234" s="38"/>
      <c r="O234" s="38" t="s">
        <v>116</v>
      </c>
      <c r="P234" s="38">
        <v>4</v>
      </c>
      <c r="Q234" s="38">
        <v>2</v>
      </c>
      <c r="R234" s="38">
        <v>4</v>
      </c>
      <c r="S234" s="38">
        <v>3</v>
      </c>
      <c r="T234" s="38">
        <v>2</v>
      </c>
      <c r="U234" s="38">
        <v>2</v>
      </c>
      <c r="V234" s="38">
        <v>3</v>
      </c>
      <c r="W234" s="38">
        <v>3</v>
      </c>
      <c r="X234" s="38">
        <v>4</v>
      </c>
      <c r="Y234" s="38">
        <v>3</v>
      </c>
      <c r="Z234" s="38">
        <v>2009</v>
      </c>
      <c r="AA234" s="38" t="s">
        <v>702</v>
      </c>
      <c r="AB234" s="38" t="s">
        <v>78</v>
      </c>
      <c r="AC234" s="38" t="s">
        <v>45</v>
      </c>
      <c r="AD234" s="38"/>
      <c r="AE234" s="38" t="s">
        <v>647</v>
      </c>
      <c r="AF234" s="38" t="s">
        <v>522</v>
      </c>
      <c r="AG234" s="38"/>
      <c r="AH234" s="38">
        <v>3</v>
      </c>
      <c r="AI234" s="38">
        <v>4</v>
      </c>
    </row>
    <row r="235" spans="1:35" s="36" customFormat="1" ht="25.5" x14ac:dyDescent="0.2">
      <c r="A235" s="37">
        <v>40597.291851851856</v>
      </c>
      <c r="L235" s="38"/>
      <c r="M235" s="38"/>
      <c r="N235" s="38"/>
      <c r="O235" s="38" t="s">
        <v>641</v>
      </c>
      <c r="P235" s="38">
        <v>3</v>
      </c>
      <c r="Q235" s="38">
        <v>4</v>
      </c>
      <c r="R235" s="38">
        <v>3</v>
      </c>
      <c r="S235" s="38">
        <v>3</v>
      </c>
      <c r="T235" s="38">
        <v>3</v>
      </c>
      <c r="U235" s="38">
        <v>3</v>
      </c>
      <c r="V235" s="38">
        <v>3</v>
      </c>
      <c r="W235" s="38">
        <v>3</v>
      </c>
      <c r="X235" s="38">
        <v>4</v>
      </c>
      <c r="Y235" s="38">
        <v>4</v>
      </c>
      <c r="Z235" s="38">
        <v>2008</v>
      </c>
      <c r="AA235" s="38" t="s">
        <v>702</v>
      </c>
      <c r="AB235" s="38" t="s">
        <v>664</v>
      </c>
      <c r="AC235" s="38" t="s">
        <v>672</v>
      </c>
      <c r="AD235" s="38" t="s">
        <v>604</v>
      </c>
      <c r="AE235" s="38" t="s">
        <v>260</v>
      </c>
      <c r="AF235" s="38" t="s">
        <v>522</v>
      </c>
      <c r="AG235" s="38"/>
      <c r="AH235" s="38">
        <v>3</v>
      </c>
      <c r="AI235" s="38">
        <v>4</v>
      </c>
    </row>
    <row r="236" spans="1:35" s="36" customFormat="1" ht="51" x14ac:dyDescent="0.2">
      <c r="A236" s="37">
        <v>40597.297164351854</v>
      </c>
      <c r="L236" s="38" t="s">
        <v>456</v>
      </c>
      <c r="M236" s="38"/>
      <c r="N236" s="38" t="s">
        <v>240</v>
      </c>
      <c r="O236" s="38" t="s">
        <v>116</v>
      </c>
      <c r="P236" s="38">
        <v>3</v>
      </c>
      <c r="Q236" s="38">
        <v>2</v>
      </c>
      <c r="R236" s="38">
        <v>4</v>
      </c>
      <c r="S236" s="38">
        <v>3</v>
      </c>
      <c r="T236" s="38">
        <v>3</v>
      </c>
      <c r="U236" s="38">
        <v>3</v>
      </c>
      <c r="V236" s="38">
        <v>4</v>
      </c>
      <c r="W236" s="38">
        <v>3</v>
      </c>
      <c r="X236" s="38">
        <v>4</v>
      </c>
      <c r="Y236" s="38">
        <v>2</v>
      </c>
      <c r="Z236" s="38">
        <v>2010</v>
      </c>
      <c r="AA236" s="38" t="s">
        <v>35</v>
      </c>
      <c r="AB236" s="38" t="s">
        <v>563</v>
      </c>
      <c r="AC236" s="38" t="s">
        <v>393</v>
      </c>
      <c r="AD236" s="38"/>
      <c r="AE236" s="38" t="s">
        <v>647</v>
      </c>
      <c r="AF236" s="38" t="s">
        <v>522</v>
      </c>
      <c r="AG236" s="38"/>
      <c r="AH236" s="38">
        <v>3</v>
      </c>
      <c r="AI236" s="38">
        <v>4</v>
      </c>
    </row>
    <row r="237" spans="1:35" s="36" customFormat="1" ht="409.5" x14ac:dyDescent="0.2">
      <c r="A237" s="37">
        <v>40597.306585648148</v>
      </c>
      <c r="L237" s="38" t="s">
        <v>1025</v>
      </c>
      <c r="M237" s="38" t="s">
        <v>152</v>
      </c>
      <c r="N237" s="38" t="s">
        <v>291</v>
      </c>
      <c r="O237" s="38" t="s">
        <v>641</v>
      </c>
      <c r="P237" s="38">
        <v>2</v>
      </c>
      <c r="Q237" s="38">
        <v>2</v>
      </c>
      <c r="R237" s="38">
        <v>3</v>
      </c>
      <c r="S237" s="38">
        <v>2</v>
      </c>
      <c r="T237" s="38">
        <v>1</v>
      </c>
      <c r="U237" s="38">
        <v>1</v>
      </c>
      <c r="V237" s="38">
        <v>4</v>
      </c>
      <c r="W237" s="38">
        <v>3</v>
      </c>
      <c r="X237" s="38">
        <v>2</v>
      </c>
      <c r="Y237" s="38">
        <v>3</v>
      </c>
      <c r="Z237" s="38">
        <v>2008</v>
      </c>
      <c r="AA237" s="38" t="s">
        <v>702</v>
      </c>
      <c r="AB237" s="38" t="s">
        <v>460</v>
      </c>
      <c r="AC237" s="38" t="s">
        <v>393</v>
      </c>
      <c r="AD237" s="38"/>
      <c r="AE237" s="38" t="s">
        <v>647</v>
      </c>
      <c r="AF237" s="38" t="s">
        <v>522</v>
      </c>
      <c r="AG237" s="38" t="s">
        <v>168</v>
      </c>
      <c r="AH237" s="38">
        <v>2</v>
      </c>
      <c r="AI237" s="38">
        <v>2</v>
      </c>
    </row>
    <row r="238" spans="1:35" s="36" customFormat="1" x14ac:dyDescent="0.2">
      <c r="A238" s="37">
        <v>40597.32203703704</v>
      </c>
      <c r="L238" s="38"/>
      <c r="M238" s="38"/>
      <c r="N238" s="38"/>
      <c r="O238" s="38" t="s">
        <v>116</v>
      </c>
      <c r="P238" s="38">
        <v>3</v>
      </c>
      <c r="Q238" s="38">
        <v>3</v>
      </c>
      <c r="R238" s="38">
        <v>3</v>
      </c>
      <c r="S238" s="38">
        <v>3</v>
      </c>
      <c r="T238" s="38">
        <v>2</v>
      </c>
      <c r="U238" s="38">
        <v>2</v>
      </c>
      <c r="V238" s="38">
        <v>2</v>
      </c>
      <c r="W238" s="38">
        <v>2</v>
      </c>
      <c r="X238" s="38">
        <v>3</v>
      </c>
      <c r="Y238" s="38">
        <v>3</v>
      </c>
      <c r="Z238" s="38">
        <v>2008</v>
      </c>
      <c r="AA238" s="38" t="s">
        <v>238</v>
      </c>
      <c r="AB238" s="38" t="s">
        <v>133</v>
      </c>
      <c r="AC238" s="38" t="s">
        <v>720</v>
      </c>
      <c r="AD238" s="38"/>
      <c r="AE238" s="38" t="s">
        <v>647</v>
      </c>
      <c r="AF238" s="38" t="s">
        <v>522</v>
      </c>
      <c r="AG238" s="38"/>
      <c r="AH238" s="38">
        <v>2</v>
      </c>
      <c r="AI238" s="38">
        <v>4</v>
      </c>
    </row>
    <row r="239" spans="1:35" s="36" customFormat="1" ht="51" x14ac:dyDescent="0.2">
      <c r="A239" s="37">
        <v>40597.341053240743</v>
      </c>
      <c r="L239" s="38" t="s">
        <v>362</v>
      </c>
      <c r="M239" s="38" t="s">
        <v>407</v>
      </c>
      <c r="N239" s="38" t="s">
        <v>149</v>
      </c>
      <c r="O239" s="38" t="s">
        <v>116</v>
      </c>
      <c r="P239" s="38">
        <v>2</v>
      </c>
      <c r="Q239" s="38">
        <v>2</v>
      </c>
      <c r="R239" s="38">
        <v>4</v>
      </c>
      <c r="S239" s="38">
        <v>4</v>
      </c>
      <c r="T239" s="38">
        <v>3</v>
      </c>
      <c r="U239" s="38">
        <v>3</v>
      </c>
      <c r="V239" s="38">
        <v>2</v>
      </c>
      <c r="W239" s="38">
        <v>2</v>
      </c>
      <c r="X239" s="38">
        <v>3</v>
      </c>
      <c r="Y239" s="38">
        <v>4</v>
      </c>
      <c r="Z239" s="38">
        <v>2009</v>
      </c>
      <c r="AA239" s="38" t="s">
        <v>702</v>
      </c>
      <c r="AB239" s="38" t="s">
        <v>346</v>
      </c>
      <c r="AC239" s="38" t="s">
        <v>393</v>
      </c>
      <c r="AD239" s="38"/>
      <c r="AE239" s="38" t="s">
        <v>647</v>
      </c>
      <c r="AF239" s="38" t="s">
        <v>246</v>
      </c>
      <c r="AG239" s="38" t="s">
        <v>200</v>
      </c>
      <c r="AH239" s="38">
        <v>3</v>
      </c>
      <c r="AI239" s="38">
        <v>4</v>
      </c>
    </row>
    <row r="240" spans="1:35" s="36" customFormat="1" ht="51" x14ac:dyDescent="0.2">
      <c r="A240" s="37">
        <v>40597.343935185185</v>
      </c>
      <c r="L240" s="38" t="s">
        <v>239</v>
      </c>
      <c r="M240" s="38" t="s">
        <v>474</v>
      </c>
      <c r="N240" s="38"/>
      <c r="O240" s="38" t="s">
        <v>116</v>
      </c>
      <c r="P240" s="38">
        <v>3</v>
      </c>
      <c r="Q240" s="38">
        <v>4</v>
      </c>
      <c r="R240" s="38">
        <v>4</v>
      </c>
      <c r="S240" s="38">
        <v>4</v>
      </c>
      <c r="T240" s="38">
        <v>3</v>
      </c>
      <c r="U240" s="38">
        <v>2</v>
      </c>
      <c r="V240" s="38">
        <v>3</v>
      </c>
      <c r="W240" s="38">
        <v>4</v>
      </c>
      <c r="X240" s="38">
        <v>4</v>
      </c>
      <c r="Y240" s="38">
        <v>4</v>
      </c>
      <c r="Z240" s="38">
        <v>2008</v>
      </c>
      <c r="AA240" s="38" t="s">
        <v>702</v>
      </c>
      <c r="AB240" s="38" t="s">
        <v>664</v>
      </c>
      <c r="AC240" s="38" t="s">
        <v>672</v>
      </c>
      <c r="AD240" s="38" t="s">
        <v>284</v>
      </c>
      <c r="AE240" s="38" t="s">
        <v>647</v>
      </c>
      <c r="AF240" s="38" t="s">
        <v>246</v>
      </c>
      <c r="AG240" s="38" t="s">
        <v>319</v>
      </c>
      <c r="AH240" s="38">
        <v>2</v>
      </c>
      <c r="AI240" s="38">
        <v>4</v>
      </c>
    </row>
    <row r="241" spans="1:35" s="36" customFormat="1" ht="25.5" x14ac:dyDescent="0.2">
      <c r="A241" s="37">
        <v>40597.379224537035</v>
      </c>
      <c r="L241" s="38"/>
      <c r="M241" s="38"/>
      <c r="N241" s="38"/>
      <c r="O241" s="38" t="s">
        <v>116</v>
      </c>
      <c r="P241" s="38">
        <v>4</v>
      </c>
      <c r="Q241" s="38">
        <v>2</v>
      </c>
      <c r="R241" s="38">
        <v>3</v>
      </c>
      <c r="S241" s="38">
        <v>3</v>
      </c>
      <c r="T241" s="38">
        <v>3</v>
      </c>
      <c r="U241" s="38">
        <v>2</v>
      </c>
      <c r="V241" s="38">
        <v>3</v>
      </c>
      <c r="W241" s="38">
        <v>3</v>
      </c>
      <c r="X241" s="38">
        <v>4</v>
      </c>
      <c r="Y241" s="38">
        <v>4</v>
      </c>
      <c r="Z241" s="38">
        <v>2007</v>
      </c>
      <c r="AA241" s="38" t="s">
        <v>238</v>
      </c>
      <c r="AB241" s="38" t="s">
        <v>710</v>
      </c>
      <c r="AC241" s="38" t="s">
        <v>45</v>
      </c>
      <c r="AD241" s="38"/>
      <c r="AE241" s="38" t="s">
        <v>647</v>
      </c>
      <c r="AF241" s="38" t="s">
        <v>522</v>
      </c>
      <c r="AG241" s="38"/>
      <c r="AH241" s="38">
        <v>3</v>
      </c>
      <c r="AI241" s="38">
        <v>4</v>
      </c>
    </row>
    <row r="242" spans="1:35" s="36" customFormat="1" ht="25.5" x14ac:dyDescent="0.2">
      <c r="A242" s="37">
        <v>40597.385428240741</v>
      </c>
      <c r="L242" s="38" t="s">
        <v>444</v>
      </c>
      <c r="M242" s="38" t="s">
        <v>70</v>
      </c>
      <c r="N242" s="38" t="s">
        <v>645</v>
      </c>
      <c r="O242" s="38" t="s">
        <v>641</v>
      </c>
      <c r="P242" s="38">
        <v>4</v>
      </c>
      <c r="Q242" s="38">
        <v>4</v>
      </c>
      <c r="R242" s="38">
        <v>4</v>
      </c>
      <c r="S242" s="38">
        <v>4</v>
      </c>
      <c r="T242" s="38">
        <v>4</v>
      </c>
      <c r="U242" s="38">
        <v>4</v>
      </c>
      <c r="V242" s="38">
        <v>4</v>
      </c>
      <c r="W242" s="38">
        <v>4</v>
      </c>
      <c r="X242" s="38">
        <v>4</v>
      </c>
      <c r="Y242" s="38">
        <v>4</v>
      </c>
      <c r="Z242" s="38">
        <v>2010</v>
      </c>
      <c r="AA242" s="38" t="s">
        <v>35</v>
      </c>
      <c r="AB242" s="38" t="s">
        <v>563</v>
      </c>
      <c r="AC242" s="38" t="s">
        <v>281</v>
      </c>
      <c r="AD242" s="38"/>
      <c r="AE242" s="38" t="s">
        <v>647</v>
      </c>
      <c r="AF242" s="38" t="s">
        <v>522</v>
      </c>
      <c r="AG242" s="38"/>
      <c r="AH242" s="38">
        <v>4</v>
      </c>
      <c r="AI242" s="38">
        <v>4</v>
      </c>
    </row>
    <row r="243" spans="1:35" s="36" customFormat="1" ht="25.5" x14ac:dyDescent="0.2">
      <c r="A243" s="37">
        <v>40597.400879629626</v>
      </c>
      <c r="L243" s="38"/>
      <c r="M243" s="38"/>
      <c r="N243" s="38"/>
      <c r="O243" s="38" t="s">
        <v>116</v>
      </c>
      <c r="P243" s="38">
        <v>3</v>
      </c>
      <c r="Q243" s="38">
        <v>2</v>
      </c>
      <c r="R243" s="38">
        <v>4</v>
      </c>
      <c r="S243" s="38">
        <v>2</v>
      </c>
      <c r="T243" s="38">
        <v>1</v>
      </c>
      <c r="U243" s="38">
        <v>2</v>
      </c>
      <c r="V243" s="38">
        <v>4</v>
      </c>
      <c r="W243" s="38">
        <v>3</v>
      </c>
      <c r="X243" s="38">
        <v>4</v>
      </c>
      <c r="Y243" s="38">
        <v>4</v>
      </c>
      <c r="Z243" s="38">
        <v>2011</v>
      </c>
      <c r="AA243" s="38" t="s">
        <v>354</v>
      </c>
      <c r="AB243" s="38" t="s">
        <v>664</v>
      </c>
      <c r="AC243" s="38" t="s">
        <v>281</v>
      </c>
      <c r="AD243" s="38"/>
      <c r="AE243" s="38"/>
      <c r="AF243" s="38" t="s">
        <v>522</v>
      </c>
      <c r="AG243" s="38"/>
      <c r="AH243" s="38">
        <v>2</v>
      </c>
      <c r="AI243" s="38">
        <v>3</v>
      </c>
    </row>
    <row r="244" spans="1:35" s="36" customFormat="1" ht="25.5" x14ac:dyDescent="0.2">
      <c r="A244" s="37">
        <v>40597.407546296294</v>
      </c>
      <c r="L244" s="38" t="s">
        <v>148</v>
      </c>
      <c r="M244" s="38" t="s">
        <v>192</v>
      </c>
      <c r="N244" s="38" t="s">
        <v>149</v>
      </c>
      <c r="O244" s="38" t="s">
        <v>641</v>
      </c>
      <c r="P244" s="38">
        <v>4</v>
      </c>
      <c r="Q244" s="38">
        <v>4</v>
      </c>
      <c r="R244" s="38">
        <v>4</v>
      </c>
      <c r="S244" s="38">
        <v>4</v>
      </c>
      <c r="T244" s="38">
        <v>4</v>
      </c>
      <c r="U244" s="38">
        <v>4</v>
      </c>
      <c r="V244" s="38">
        <v>4</v>
      </c>
      <c r="W244" s="38">
        <v>4</v>
      </c>
      <c r="X244" s="38">
        <v>4</v>
      </c>
      <c r="Y244" s="38">
        <v>4</v>
      </c>
      <c r="Z244" s="38">
        <v>2008</v>
      </c>
      <c r="AA244" s="38" t="s">
        <v>702</v>
      </c>
      <c r="AB244" s="38" t="s">
        <v>454</v>
      </c>
      <c r="AC244" s="38" t="s">
        <v>393</v>
      </c>
      <c r="AD244" s="38"/>
      <c r="AE244" s="38"/>
      <c r="AF244" s="38" t="s">
        <v>522</v>
      </c>
      <c r="AG244" s="38"/>
      <c r="AH244" s="38">
        <v>4</v>
      </c>
      <c r="AI244" s="38">
        <v>4</v>
      </c>
    </row>
    <row r="245" spans="1:35" s="36" customFormat="1" ht="25.5" x14ac:dyDescent="0.2">
      <c r="A245" s="37">
        <v>40597.465092592596</v>
      </c>
      <c r="L245" s="38"/>
      <c r="M245" s="38" t="s">
        <v>187</v>
      </c>
      <c r="N245" s="38"/>
      <c r="O245" s="38" t="s">
        <v>116</v>
      </c>
      <c r="P245" s="38">
        <v>4</v>
      </c>
      <c r="Q245" s="38">
        <v>3</v>
      </c>
      <c r="R245" s="38">
        <v>4</v>
      </c>
      <c r="S245" s="38">
        <v>4</v>
      </c>
      <c r="T245" s="38">
        <v>2</v>
      </c>
      <c r="U245" s="38">
        <v>3</v>
      </c>
      <c r="V245" s="38">
        <v>4</v>
      </c>
      <c r="W245" s="38">
        <v>3</v>
      </c>
      <c r="X245" s="38">
        <v>4</v>
      </c>
      <c r="Y245" s="38">
        <v>2</v>
      </c>
      <c r="Z245" s="38">
        <v>2011</v>
      </c>
      <c r="AA245" s="38" t="s">
        <v>354</v>
      </c>
      <c r="AB245" s="38" t="s">
        <v>552</v>
      </c>
      <c r="AC245" s="38" t="s">
        <v>281</v>
      </c>
      <c r="AD245" s="38"/>
      <c r="AE245" s="38" t="s">
        <v>647</v>
      </c>
      <c r="AF245" s="38" t="s">
        <v>522</v>
      </c>
      <c r="AG245" s="38"/>
      <c r="AH245" s="38">
        <v>2</v>
      </c>
      <c r="AI245" s="38">
        <v>4</v>
      </c>
    </row>
    <row r="246" spans="1:35" s="36" customFormat="1" ht="216.75" x14ac:dyDescent="0.2">
      <c r="A246" s="37">
        <v>40597.498391203706</v>
      </c>
      <c r="L246" s="38" t="s">
        <v>578</v>
      </c>
      <c r="M246" s="38" t="s">
        <v>38</v>
      </c>
      <c r="N246" s="38" t="s">
        <v>1026</v>
      </c>
      <c r="O246" s="38" t="s">
        <v>641</v>
      </c>
      <c r="P246" s="38">
        <v>4</v>
      </c>
      <c r="Q246" s="38">
        <v>3</v>
      </c>
      <c r="R246" s="38">
        <v>3</v>
      </c>
      <c r="S246" s="38">
        <v>2</v>
      </c>
      <c r="T246" s="38">
        <v>2</v>
      </c>
      <c r="U246" s="38">
        <v>3</v>
      </c>
      <c r="V246" s="38">
        <v>3</v>
      </c>
      <c r="W246" s="38">
        <v>3</v>
      </c>
      <c r="X246" s="38">
        <v>4</v>
      </c>
      <c r="Y246" s="38">
        <v>4</v>
      </c>
      <c r="Z246" s="38">
        <v>2008</v>
      </c>
      <c r="AA246" s="38" t="s">
        <v>238</v>
      </c>
      <c r="AB246" s="38" t="s">
        <v>454</v>
      </c>
      <c r="AC246" s="38" t="s">
        <v>45</v>
      </c>
      <c r="AD246" s="38"/>
      <c r="AE246" s="38" t="s">
        <v>647</v>
      </c>
      <c r="AF246" s="38" t="s">
        <v>522</v>
      </c>
      <c r="AG246" s="38" t="s">
        <v>158</v>
      </c>
      <c r="AH246" s="38">
        <v>2</v>
      </c>
      <c r="AI246" s="38">
        <v>4</v>
      </c>
    </row>
    <row r="247" spans="1:35" s="36" customFormat="1" ht="51" x14ac:dyDescent="0.2">
      <c r="A247" s="37">
        <v>40597.500543981485</v>
      </c>
      <c r="L247" s="38" t="s">
        <v>137</v>
      </c>
      <c r="M247" s="38" t="s">
        <v>719</v>
      </c>
      <c r="N247" s="38" t="s">
        <v>541</v>
      </c>
      <c r="O247" s="38" t="s">
        <v>641</v>
      </c>
      <c r="P247" s="38">
        <v>3</v>
      </c>
      <c r="Q247" s="38">
        <v>3</v>
      </c>
      <c r="R247" s="38">
        <v>4</v>
      </c>
      <c r="S247" s="38">
        <v>3</v>
      </c>
      <c r="T247" s="38">
        <v>3</v>
      </c>
      <c r="U247" s="38">
        <v>3</v>
      </c>
      <c r="V247" s="38">
        <v>3</v>
      </c>
      <c r="W247" s="38">
        <v>1</v>
      </c>
      <c r="X247" s="38">
        <v>4</v>
      </c>
      <c r="Y247" s="38">
        <v>2</v>
      </c>
      <c r="Z247" s="38">
        <v>2009</v>
      </c>
      <c r="AA247" s="38" t="s">
        <v>281</v>
      </c>
      <c r="AB247" s="38" t="s">
        <v>264</v>
      </c>
      <c r="AC247" s="38" t="s">
        <v>281</v>
      </c>
      <c r="AD247" s="38"/>
      <c r="AE247" s="38" t="s">
        <v>647</v>
      </c>
      <c r="AF247" s="38" t="s">
        <v>522</v>
      </c>
      <c r="AG247" s="38"/>
      <c r="AH247" s="38"/>
      <c r="AI247" s="38">
        <v>4</v>
      </c>
    </row>
    <row r="248" spans="1:35" s="36" customFormat="1" x14ac:dyDescent="0.2">
      <c r="A248" s="37">
        <v>40597.506111111114</v>
      </c>
      <c r="L248" s="38"/>
      <c r="M248" s="38"/>
      <c r="N248" s="38"/>
      <c r="O248" s="38" t="s">
        <v>641</v>
      </c>
      <c r="P248" s="38">
        <v>4</v>
      </c>
      <c r="Q248" s="38">
        <v>4</v>
      </c>
      <c r="R248" s="38">
        <v>3</v>
      </c>
      <c r="S248" s="38">
        <v>3</v>
      </c>
      <c r="T248" s="38">
        <v>4</v>
      </c>
      <c r="U248" s="38">
        <v>3</v>
      </c>
      <c r="V248" s="38">
        <v>4</v>
      </c>
      <c r="W248" s="38">
        <v>4</v>
      </c>
      <c r="X248" s="38">
        <v>4</v>
      </c>
      <c r="Y248" s="38">
        <v>4</v>
      </c>
      <c r="Z248" s="38">
        <v>2008</v>
      </c>
      <c r="AA248" s="38" t="s">
        <v>135</v>
      </c>
      <c r="AB248" s="38" t="s">
        <v>460</v>
      </c>
      <c r="AC248" s="38" t="s">
        <v>672</v>
      </c>
      <c r="AD248" s="38" t="s">
        <v>209</v>
      </c>
      <c r="AE248" s="38" t="s">
        <v>647</v>
      </c>
      <c r="AF248" s="38" t="s">
        <v>522</v>
      </c>
      <c r="AG248" s="38"/>
      <c r="AH248" s="38">
        <v>4</v>
      </c>
      <c r="AI248" s="38">
        <v>4</v>
      </c>
    </row>
    <row r="249" spans="1:35" s="36" customFormat="1" ht="25.5" x14ac:dyDescent="0.2">
      <c r="A249" s="37">
        <v>40597.506261574075</v>
      </c>
      <c r="L249" s="38"/>
      <c r="M249" s="38"/>
      <c r="N249" s="38"/>
      <c r="O249" s="38"/>
      <c r="P249" s="38"/>
      <c r="Q249" s="38"/>
      <c r="R249" s="38"/>
      <c r="S249" s="38"/>
      <c r="T249" s="38"/>
      <c r="U249" s="38"/>
      <c r="V249" s="38"/>
      <c r="W249" s="38"/>
      <c r="X249" s="38"/>
      <c r="Y249" s="38"/>
      <c r="Z249" s="38" t="s">
        <v>551</v>
      </c>
      <c r="AA249" s="38" t="s">
        <v>281</v>
      </c>
      <c r="AB249" s="38" t="s">
        <v>377</v>
      </c>
      <c r="AC249" s="38" t="s">
        <v>281</v>
      </c>
      <c r="AD249" s="38"/>
      <c r="AE249" s="38"/>
      <c r="AF249" s="38"/>
      <c r="AG249" s="38"/>
      <c r="AH249" s="38"/>
      <c r="AI249" s="38"/>
    </row>
    <row r="250" spans="1:35" s="36" customFormat="1" ht="63.75" x14ac:dyDescent="0.2">
      <c r="A250" s="37">
        <v>40597.510208333333</v>
      </c>
      <c r="L250" s="38" t="s">
        <v>262</v>
      </c>
      <c r="M250" s="38" t="s">
        <v>534</v>
      </c>
      <c r="N250" s="38" t="s">
        <v>162</v>
      </c>
      <c r="O250" s="38"/>
      <c r="P250" s="38">
        <v>2</v>
      </c>
      <c r="Q250" s="38">
        <v>4</v>
      </c>
      <c r="R250" s="38">
        <v>4</v>
      </c>
      <c r="S250" s="38">
        <v>4</v>
      </c>
      <c r="T250" s="38">
        <v>2</v>
      </c>
      <c r="U250" s="38">
        <v>2</v>
      </c>
      <c r="V250" s="38">
        <v>3</v>
      </c>
      <c r="W250" s="38">
        <v>3</v>
      </c>
      <c r="X250" s="38">
        <v>4</v>
      </c>
      <c r="Y250" s="38">
        <v>4</v>
      </c>
      <c r="Z250" s="38" t="s">
        <v>551</v>
      </c>
      <c r="AA250" s="38" t="s">
        <v>281</v>
      </c>
      <c r="AB250" s="38" t="s">
        <v>377</v>
      </c>
      <c r="AC250" s="38" t="s">
        <v>281</v>
      </c>
      <c r="AD250" s="38"/>
      <c r="AE250" s="38"/>
      <c r="AF250" s="38"/>
      <c r="AG250" s="38" t="s">
        <v>21</v>
      </c>
      <c r="AH250" s="38">
        <v>2</v>
      </c>
      <c r="AI250" s="38">
        <v>4</v>
      </c>
    </row>
    <row r="251" spans="1:35" s="36" customFormat="1" ht="25.5" x14ac:dyDescent="0.2">
      <c r="A251" s="37">
        <v>40597.567141203705</v>
      </c>
      <c r="L251" s="38"/>
      <c r="M251" s="38"/>
      <c r="N251" s="38"/>
      <c r="O251" s="38" t="s">
        <v>641</v>
      </c>
      <c r="P251" s="38">
        <v>3</v>
      </c>
      <c r="Q251" s="38">
        <v>3</v>
      </c>
      <c r="R251" s="38">
        <v>3</v>
      </c>
      <c r="S251" s="38">
        <v>3</v>
      </c>
      <c r="T251" s="38">
        <v>3</v>
      </c>
      <c r="U251" s="38">
        <v>3</v>
      </c>
      <c r="V251" s="38">
        <v>4</v>
      </c>
      <c r="W251" s="38">
        <v>4</v>
      </c>
      <c r="X251" s="38">
        <v>4</v>
      </c>
      <c r="Y251" s="38">
        <v>4</v>
      </c>
      <c r="Z251" s="38">
        <v>2009</v>
      </c>
      <c r="AA251" s="38" t="s">
        <v>281</v>
      </c>
      <c r="AB251" s="38" t="s">
        <v>460</v>
      </c>
      <c r="AC251" s="38" t="s">
        <v>281</v>
      </c>
      <c r="AD251" s="38"/>
      <c r="AE251" s="38"/>
      <c r="AF251" s="38" t="s">
        <v>522</v>
      </c>
      <c r="AG251" s="38"/>
      <c r="AH251" s="38">
        <v>3</v>
      </c>
      <c r="AI251" s="38">
        <v>4</v>
      </c>
    </row>
    <row r="252" spans="1:35" s="36" customFormat="1" ht="25.5" x14ac:dyDescent="0.2">
      <c r="A252" s="37">
        <v>40597.589548611111</v>
      </c>
      <c r="L252" s="38"/>
      <c r="M252" s="38"/>
      <c r="N252" s="38"/>
      <c r="O252" s="38" t="s">
        <v>641</v>
      </c>
      <c r="P252" s="38">
        <v>4</v>
      </c>
      <c r="Q252" s="38">
        <v>3</v>
      </c>
      <c r="R252" s="38">
        <v>3</v>
      </c>
      <c r="S252" s="38">
        <v>3</v>
      </c>
      <c r="T252" s="38">
        <v>3</v>
      </c>
      <c r="U252" s="38">
        <v>2</v>
      </c>
      <c r="V252" s="38">
        <v>3</v>
      </c>
      <c r="W252" s="38">
        <v>3</v>
      </c>
      <c r="X252" s="38">
        <v>4</v>
      </c>
      <c r="Y252" s="38">
        <v>2</v>
      </c>
      <c r="Z252" s="38">
        <v>2009</v>
      </c>
      <c r="AA252" s="38" t="s">
        <v>702</v>
      </c>
      <c r="AB252" s="38" t="s">
        <v>264</v>
      </c>
      <c r="AC252" s="38" t="s">
        <v>45</v>
      </c>
      <c r="AD252" s="38"/>
      <c r="AE252" s="38"/>
      <c r="AF252" s="38" t="s">
        <v>246</v>
      </c>
      <c r="AG252" s="38"/>
      <c r="AH252" s="38">
        <v>2</v>
      </c>
      <c r="AI252" s="38">
        <v>4</v>
      </c>
    </row>
    <row r="253" spans="1:35" s="36" customFormat="1" ht="25.5" x14ac:dyDescent="0.2">
      <c r="A253" s="37">
        <v>40597.626793981479</v>
      </c>
      <c r="L253" s="38" t="s">
        <v>293</v>
      </c>
      <c r="M253" s="38" t="s">
        <v>49</v>
      </c>
      <c r="N253" s="38"/>
      <c r="O253" s="38" t="s">
        <v>641</v>
      </c>
      <c r="P253" s="38">
        <v>2</v>
      </c>
      <c r="Q253" s="38">
        <v>4</v>
      </c>
      <c r="R253" s="38">
        <v>4</v>
      </c>
      <c r="S253" s="38">
        <v>4</v>
      </c>
      <c r="T253" s="38">
        <v>3</v>
      </c>
      <c r="U253" s="38">
        <v>2</v>
      </c>
      <c r="V253" s="38">
        <v>3</v>
      </c>
      <c r="W253" s="38">
        <v>4</v>
      </c>
      <c r="X253" s="38">
        <v>4</v>
      </c>
      <c r="Y253" s="38">
        <v>4</v>
      </c>
      <c r="Z253" s="38">
        <v>2010</v>
      </c>
      <c r="AA253" s="38" t="s">
        <v>35</v>
      </c>
      <c r="AB253" s="38" t="s">
        <v>563</v>
      </c>
      <c r="AC253" s="38" t="s">
        <v>281</v>
      </c>
      <c r="AD253" s="38"/>
      <c r="AE253" s="38" t="s">
        <v>647</v>
      </c>
      <c r="AF253" s="38" t="s">
        <v>522</v>
      </c>
      <c r="AG253" s="38" t="s">
        <v>125</v>
      </c>
      <c r="AH253" s="38">
        <v>3</v>
      </c>
      <c r="AI253" s="38">
        <v>4</v>
      </c>
    </row>
    <row r="254" spans="1:35" s="36" customFormat="1" ht="51" x14ac:dyDescent="0.2">
      <c r="A254" s="37">
        <v>40597.643888888888</v>
      </c>
      <c r="L254" s="38" t="s">
        <v>139</v>
      </c>
      <c r="M254" s="38" t="s">
        <v>657</v>
      </c>
      <c r="N254" s="38" t="s">
        <v>596</v>
      </c>
      <c r="O254" s="38" t="s">
        <v>641</v>
      </c>
      <c r="P254" s="38">
        <v>4</v>
      </c>
      <c r="Q254" s="38">
        <v>4</v>
      </c>
      <c r="R254" s="38">
        <v>4</v>
      </c>
      <c r="S254" s="38">
        <v>4</v>
      </c>
      <c r="T254" s="38">
        <v>4</v>
      </c>
      <c r="U254" s="38">
        <v>4</v>
      </c>
      <c r="V254" s="38">
        <v>3</v>
      </c>
      <c r="W254" s="38">
        <v>3</v>
      </c>
      <c r="X254" s="38">
        <v>3</v>
      </c>
      <c r="Y254" s="38">
        <v>3</v>
      </c>
      <c r="Z254" s="38">
        <v>2010</v>
      </c>
      <c r="AA254" s="38" t="s">
        <v>253</v>
      </c>
      <c r="AB254" s="38" t="s">
        <v>130</v>
      </c>
      <c r="AC254" s="38" t="s">
        <v>45</v>
      </c>
      <c r="AD254" s="38" t="s">
        <v>677</v>
      </c>
      <c r="AE254" s="38" t="s">
        <v>647</v>
      </c>
      <c r="AF254" s="38" t="s">
        <v>522</v>
      </c>
      <c r="AG254" s="38" t="s">
        <v>10</v>
      </c>
      <c r="AH254" s="38">
        <v>4</v>
      </c>
      <c r="AI254" s="38">
        <v>4</v>
      </c>
    </row>
    <row r="255" spans="1:35" s="36" customFormat="1" ht="25.5" x14ac:dyDescent="0.2">
      <c r="A255" s="37">
        <v>40597.651446759257</v>
      </c>
      <c r="L255" s="38"/>
      <c r="M255" s="38" t="s">
        <v>434</v>
      </c>
      <c r="N255" s="38" t="s">
        <v>140</v>
      </c>
      <c r="O255" s="38" t="s">
        <v>116</v>
      </c>
      <c r="P255" s="38">
        <v>4</v>
      </c>
      <c r="Q255" s="38">
        <v>3</v>
      </c>
      <c r="R255" s="38">
        <v>4</v>
      </c>
      <c r="S255" s="38">
        <v>4</v>
      </c>
      <c r="T255" s="38">
        <v>3</v>
      </c>
      <c r="U255" s="38">
        <v>2</v>
      </c>
      <c r="V255" s="38">
        <v>4</v>
      </c>
      <c r="W255" s="38">
        <v>4</v>
      </c>
      <c r="X255" s="38">
        <v>4</v>
      </c>
      <c r="Y255" s="38">
        <v>4</v>
      </c>
      <c r="Z255" s="38">
        <v>2010</v>
      </c>
      <c r="AA255" s="38" t="s">
        <v>35</v>
      </c>
      <c r="AB255" s="38" t="s">
        <v>72</v>
      </c>
      <c r="AC255" s="38" t="s">
        <v>281</v>
      </c>
      <c r="AD255" s="38"/>
      <c r="AE255" s="38" t="s">
        <v>647</v>
      </c>
      <c r="AF255" s="38" t="s">
        <v>522</v>
      </c>
      <c r="AG255" s="38" t="s">
        <v>177</v>
      </c>
      <c r="AH255" s="38">
        <v>4</v>
      </c>
      <c r="AI255" s="38">
        <v>4</v>
      </c>
    </row>
    <row r="256" spans="1:35" s="36" customFormat="1" ht="25.5" x14ac:dyDescent="0.2">
      <c r="A256" s="37">
        <v>40597.664212962962</v>
      </c>
      <c r="L256" s="38"/>
      <c r="M256" s="38"/>
      <c r="N256" s="38"/>
      <c r="O256" s="38" t="s">
        <v>116</v>
      </c>
      <c r="P256" s="38">
        <v>3</v>
      </c>
      <c r="Q256" s="38">
        <v>3</v>
      </c>
      <c r="R256" s="38">
        <v>2</v>
      </c>
      <c r="S256" s="38">
        <v>2</v>
      </c>
      <c r="T256" s="38">
        <v>2</v>
      </c>
      <c r="U256" s="38">
        <v>2</v>
      </c>
      <c r="V256" s="38">
        <v>2</v>
      </c>
      <c r="W256" s="38">
        <v>2</v>
      </c>
      <c r="X256" s="38">
        <v>2</v>
      </c>
      <c r="Y256" s="38">
        <v>4</v>
      </c>
      <c r="Z256" s="38">
        <v>2010</v>
      </c>
      <c r="AA256" s="38" t="s">
        <v>35</v>
      </c>
      <c r="AB256" s="38" t="s">
        <v>133</v>
      </c>
      <c r="AC256" s="38" t="s">
        <v>281</v>
      </c>
      <c r="AD256" s="38"/>
      <c r="AE256" s="38" t="s">
        <v>647</v>
      </c>
      <c r="AF256" s="38" t="s">
        <v>246</v>
      </c>
      <c r="AG256" s="38"/>
      <c r="AH256" s="38">
        <v>3</v>
      </c>
      <c r="AI256" s="38">
        <v>2</v>
      </c>
    </row>
    <row r="257" spans="1:35" s="36" customFormat="1" ht="25.5" x14ac:dyDescent="0.2">
      <c r="A257" s="37">
        <v>40597.665555555555</v>
      </c>
      <c r="L257" s="38"/>
      <c r="M257" s="38"/>
      <c r="N257" s="38"/>
      <c r="O257" s="38" t="s">
        <v>116</v>
      </c>
      <c r="P257" s="38">
        <v>3</v>
      </c>
      <c r="Q257" s="38">
        <v>2</v>
      </c>
      <c r="R257" s="38">
        <v>3</v>
      </c>
      <c r="S257" s="38">
        <v>2</v>
      </c>
      <c r="T257" s="38">
        <v>2</v>
      </c>
      <c r="U257" s="38">
        <v>2</v>
      </c>
      <c r="V257" s="38">
        <v>2</v>
      </c>
      <c r="W257" s="38">
        <v>2</v>
      </c>
      <c r="X257" s="38">
        <v>3</v>
      </c>
      <c r="Y257" s="38">
        <v>2</v>
      </c>
      <c r="Z257" s="38">
        <v>2007</v>
      </c>
      <c r="AA257" s="38" t="s">
        <v>702</v>
      </c>
      <c r="AB257" s="38" t="s">
        <v>563</v>
      </c>
      <c r="AC257" s="38" t="s">
        <v>281</v>
      </c>
      <c r="AD257" s="38"/>
      <c r="AE257" s="38" t="s">
        <v>22</v>
      </c>
      <c r="AF257" s="38" t="s">
        <v>522</v>
      </c>
      <c r="AG257" s="38"/>
      <c r="AH257" s="38">
        <v>3</v>
      </c>
      <c r="AI257" s="38">
        <v>4</v>
      </c>
    </row>
    <row r="258" spans="1:35" s="36" customFormat="1" ht="102" x14ac:dyDescent="0.2">
      <c r="A258" s="37">
        <v>40597.719293981485</v>
      </c>
      <c r="L258" s="38" t="s">
        <v>428</v>
      </c>
      <c r="M258" s="38" t="s">
        <v>267</v>
      </c>
      <c r="N258" s="38" t="s">
        <v>251</v>
      </c>
      <c r="O258" s="38" t="s">
        <v>116</v>
      </c>
      <c r="P258" s="38">
        <v>3</v>
      </c>
      <c r="Q258" s="38">
        <v>2</v>
      </c>
      <c r="R258" s="38">
        <v>3</v>
      </c>
      <c r="S258" s="38">
        <v>3</v>
      </c>
      <c r="T258" s="38">
        <v>4</v>
      </c>
      <c r="U258" s="38">
        <v>3</v>
      </c>
      <c r="V258" s="38">
        <v>3</v>
      </c>
      <c r="W258" s="38">
        <v>2</v>
      </c>
      <c r="X258" s="38">
        <v>3</v>
      </c>
      <c r="Y258" s="38">
        <v>2</v>
      </c>
      <c r="Z258" s="38">
        <v>2008</v>
      </c>
      <c r="AA258" s="38" t="s">
        <v>702</v>
      </c>
      <c r="AB258" s="38" t="s">
        <v>72</v>
      </c>
      <c r="AC258" s="38" t="s">
        <v>393</v>
      </c>
      <c r="AD258" s="38"/>
      <c r="AE258" s="38" t="s">
        <v>647</v>
      </c>
      <c r="AF258" s="38" t="s">
        <v>522</v>
      </c>
      <c r="AG258" s="38" t="s">
        <v>479</v>
      </c>
      <c r="AH258" s="38">
        <v>3</v>
      </c>
      <c r="AI258" s="38">
        <v>4</v>
      </c>
    </row>
    <row r="259" spans="1:35" s="36" customFormat="1" ht="242.25" x14ac:dyDescent="0.2">
      <c r="A259" s="37">
        <v>40597.740752314814</v>
      </c>
      <c r="L259" s="38" t="s">
        <v>1027</v>
      </c>
      <c r="M259" s="38" t="s">
        <v>516</v>
      </c>
      <c r="N259" s="38" t="s">
        <v>191</v>
      </c>
      <c r="O259" s="38" t="s">
        <v>116</v>
      </c>
      <c r="P259" s="38">
        <v>4</v>
      </c>
      <c r="Q259" s="38">
        <v>4</v>
      </c>
      <c r="R259" s="38">
        <v>4</v>
      </c>
      <c r="S259" s="38">
        <v>4</v>
      </c>
      <c r="T259" s="38">
        <v>4</v>
      </c>
      <c r="U259" s="38">
        <v>4</v>
      </c>
      <c r="V259" s="38">
        <v>4</v>
      </c>
      <c r="W259" s="38">
        <v>4</v>
      </c>
      <c r="X259" s="38">
        <v>4</v>
      </c>
      <c r="Y259" s="38">
        <v>3</v>
      </c>
      <c r="Z259" s="38">
        <v>2011</v>
      </c>
      <c r="AA259" s="38" t="s">
        <v>354</v>
      </c>
      <c r="AB259" s="38" t="s">
        <v>377</v>
      </c>
      <c r="AC259" s="38" t="s">
        <v>281</v>
      </c>
      <c r="AD259" s="38"/>
      <c r="AE259" s="38"/>
      <c r="AF259" s="38" t="s">
        <v>522</v>
      </c>
      <c r="AG259" s="38" t="s">
        <v>475</v>
      </c>
      <c r="AH259" s="38">
        <v>4</v>
      </c>
      <c r="AI259" s="38">
        <v>4</v>
      </c>
    </row>
    <row r="260" spans="1:35" s="36" customFormat="1" ht="63.75" x14ac:dyDescent="0.2">
      <c r="A260" s="37">
        <v>40597.749351851853</v>
      </c>
      <c r="L260" s="38"/>
      <c r="M260" s="38"/>
      <c r="N260" s="38" t="s">
        <v>607</v>
      </c>
      <c r="O260" s="38" t="s">
        <v>116</v>
      </c>
      <c r="P260" s="38">
        <v>3</v>
      </c>
      <c r="Q260" s="38">
        <v>1</v>
      </c>
      <c r="R260" s="38">
        <v>4</v>
      </c>
      <c r="S260" s="38">
        <v>3</v>
      </c>
      <c r="T260" s="38">
        <v>2</v>
      </c>
      <c r="U260" s="38">
        <v>2</v>
      </c>
      <c r="V260" s="38">
        <v>2</v>
      </c>
      <c r="W260" s="38">
        <v>3</v>
      </c>
      <c r="X260" s="38">
        <v>4</v>
      </c>
      <c r="Y260" s="38">
        <v>3</v>
      </c>
      <c r="Z260" s="38">
        <v>2010</v>
      </c>
      <c r="AA260" s="38" t="s">
        <v>35</v>
      </c>
      <c r="AB260" s="38" t="s">
        <v>563</v>
      </c>
      <c r="AC260" s="38" t="s">
        <v>281</v>
      </c>
      <c r="AD260" s="38"/>
      <c r="AE260" s="38"/>
      <c r="AF260" s="38" t="s">
        <v>246</v>
      </c>
      <c r="AG260" s="38"/>
      <c r="AH260" s="38">
        <v>2</v>
      </c>
      <c r="AI260" s="38">
        <v>4</v>
      </c>
    </row>
    <row r="261" spans="1:35" s="36" customFormat="1" ht="25.5" x14ac:dyDescent="0.2">
      <c r="A261" s="37">
        <v>40597.762303240743</v>
      </c>
      <c r="L261" s="38"/>
      <c r="M261" s="38"/>
      <c r="N261" s="38"/>
      <c r="O261" s="38" t="s">
        <v>116</v>
      </c>
      <c r="P261" s="38">
        <v>3</v>
      </c>
      <c r="Q261" s="38">
        <v>2</v>
      </c>
      <c r="R261" s="38">
        <v>3</v>
      </c>
      <c r="S261" s="38">
        <v>1</v>
      </c>
      <c r="T261" s="38">
        <v>2</v>
      </c>
      <c r="U261" s="38">
        <v>3</v>
      </c>
      <c r="V261" s="38">
        <v>4</v>
      </c>
      <c r="W261" s="38">
        <v>3</v>
      </c>
      <c r="X261" s="38">
        <v>4</v>
      </c>
      <c r="Y261" s="38">
        <v>4</v>
      </c>
      <c r="Z261" s="38">
        <v>2007</v>
      </c>
      <c r="AA261" s="38" t="s">
        <v>238</v>
      </c>
      <c r="AB261" s="38" t="s">
        <v>118</v>
      </c>
      <c r="AC261" s="38" t="s">
        <v>45</v>
      </c>
      <c r="AD261" s="38"/>
      <c r="AE261" s="38" t="s">
        <v>647</v>
      </c>
      <c r="AF261" s="38" t="s">
        <v>522</v>
      </c>
      <c r="AG261" s="38"/>
      <c r="AH261" s="38">
        <v>3</v>
      </c>
      <c r="AI261" s="38">
        <v>4</v>
      </c>
    </row>
    <row r="262" spans="1:35" s="36" customFormat="1" ht="89.25" x14ac:dyDescent="0.2">
      <c r="A262" s="37">
        <v>40597.863043981481</v>
      </c>
      <c r="L262" s="38" t="s">
        <v>417</v>
      </c>
      <c r="M262" s="38" t="s">
        <v>583</v>
      </c>
      <c r="N262" s="38" t="s">
        <v>226</v>
      </c>
      <c r="O262" s="38" t="s">
        <v>116</v>
      </c>
      <c r="P262" s="38">
        <v>4</v>
      </c>
      <c r="Q262" s="38">
        <v>3</v>
      </c>
      <c r="R262" s="38">
        <v>4</v>
      </c>
      <c r="S262" s="38">
        <v>3</v>
      </c>
      <c r="T262" s="38">
        <v>3</v>
      </c>
      <c r="U262" s="38">
        <v>3</v>
      </c>
      <c r="V262" s="38">
        <v>3</v>
      </c>
      <c r="W262" s="38">
        <v>3</v>
      </c>
      <c r="X262" s="38">
        <v>4</v>
      </c>
      <c r="Y262" s="38">
        <v>2</v>
      </c>
      <c r="Z262" s="38">
        <v>2011</v>
      </c>
      <c r="AA262" s="38" t="s">
        <v>354</v>
      </c>
      <c r="AB262" s="38" t="s">
        <v>454</v>
      </c>
      <c r="AC262" s="38" t="s">
        <v>672</v>
      </c>
      <c r="AD262" s="38"/>
      <c r="AE262" s="38" t="s">
        <v>612</v>
      </c>
      <c r="AF262" s="38" t="s">
        <v>522</v>
      </c>
      <c r="AG262" s="38" t="s">
        <v>221</v>
      </c>
      <c r="AH262" s="38">
        <v>3</v>
      </c>
      <c r="AI262" s="38">
        <v>4</v>
      </c>
    </row>
    <row r="263" spans="1:35" s="36" customFormat="1" ht="25.5" x14ac:dyDescent="0.2">
      <c r="A263" s="37">
        <v>40597.864861111113</v>
      </c>
      <c r="L263" s="38"/>
      <c r="M263" s="38" t="s">
        <v>141</v>
      </c>
      <c r="N263" s="38"/>
      <c r="O263" s="38" t="s">
        <v>116</v>
      </c>
      <c r="P263" s="38">
        <v>3</v>
      </c>
      <c r="Q263" s="38">
        <v>1</v>
      </c>
      <c r="R263" s="38">
        <v>4</v>
      </c>
      <c r="S263" s="38">
        <v>3</v>
      </c>
      <c r="T263" s="38">
        <v>4</v>
      </c>
      <c r="U263" s="38">
        <v>3</v>
      </c>
      <c r="V263" s="38">
        <v>4</v>
      </c>
      <c r="W263" s="38">
        <v>3</v>
      </c>
      <c r="X263" s="38">
        <v>4</v>
      </c>
      <c r="Y263" s="38">
        <v>3</v>
      </c>
      <c r="Z263" s="38">
        <v>2010</v>
      </c>
      <c r="AA263" s="38" t="s">
        <v>35</v>
      </c>
      <c r="AB263" s="38" t="s">
        <v>287</v>
      </c>
      <c r="AC263" s="38" t="s">
        <v>281</v>
      </c>
      <c r="AD263" s="38"/>
      <c r="AE263" s="38"/>
      <c r="AF263" s="38" t="s">
        <v>522</v>
      </c>
      <c r="AG263" s="38"/>
      <c r="AH263" s="38">
        <v>3</v>
      </c>
      <c r="AI263" s="38">
        <v>4</v>
      </c>
    </row>
    <row r="264" spans="1:35" s="36" customFormat="1" x14ac:dyDescent="0.2">
      <c r="A264" s="37">
        <v>40597.871238425927</v>
      </c>
      <c r="L264" s="38"/>
      <c r="M264" s="38"/>
      <c r="N264" s="38"/>
      <c r="O264" s="38" t="s">
        <v>116</v>
      </c>
      <c r="P264" s="38">
        <v>3</v>
      </c>
      <c r="Q264" s="38">
        <v>1</v>
      </c>
      <c r="R264" s="38">
        <v>4</v>
      </c>
      <c r="S264" s="38">
        <v>2</v>
      </c>
      <c r="T264" s="38">
        <v>2</v>
      </c>
      <c r="U264" s="38">
        <v>3</v>
      </c>
      <c r="V264" s="38">
        <v>2</v>
      </c>
      <c r="W264" s="38">
        <v>3</v>
      </c>
      <c r="X264" s="38">
        <v>4</v>
      </c>
      <c r="Y264" s="38">
        <v>3</v>
      </c>
      <c r="Z264" s="38">
        <v>2007</v>
      </c>
      <c r="AA264" s="38" t="s">
        <v>238</v>
      </c>
      <c r="AB264" s="38" t="s">
        <v>287</v>
      </c>
      <c r="AC264" s="38" t="s">
        <v>720</v>
      </c>
      <c r="AD264" s="38"/>
      <c r="AE264" s="38" t="s">
        <v>647</v>
      </c>
      <c r="AF264" s="38" t="s">
        <v>522</v>
      </c>
      <c r="AG264" s="38"/>
      <c r="AH264" s="38">
        <v>2</v>
      </c>
      <c r="AI264" s="38">
        <v>4</v>
      </c>
    </row>
    <row r="265" spans="1:35" s="36" customFormat="1" ht="102" x14ac:dyDescent="0.2">
      <c r="A265" s="37">
        <v>40597.872303240743</v>
      </c>
      <c r="L265" s="38" t="s">
        <v>328</v>
      </c>
      <c r="M265" s="38" t="s">
        <v>103</v>
      </c>
      <c r="N265" s="38"/>
      <c r="O265" s="38" t="s">
        <v>116</v>
      </c>
      <c r="P265" s="38">
        <v>4</v>
      </c>
      <c r="Q265" s="38">
        <v>4</v>
      </c>
      <c r="R265" s="38">
        <v>4</v>
      </c>
      <c r="S265" s="38">
        <v>4</v>
      </c>
      <c r="T265" s="38">
        <v>4</v>
      </c>
      <c r="U265" s="38">
        <v>4</v>
      </c>
      <c r="V265" s="38">
        <v>4</v>
      </c>
      <c r="W265" s="38">
        <v>4</v>
      </c>
      <c r="X265" s="38">
        <v>4</v>
      </c>
      <c r="Y265" s="38">
        <v>4</v>
      </c>
      <c r="Z265" s="38">
        <v>2011</v>
      </c>
      <c r="AA265" s="38" t="s">
        <v>354</v>
      </c>
      <c r="AB265" s="38" t="s">
        <v>664</v>
      </c>
      <c r="AC265" s="38" t="s">
        <v>281</v>
      </c>
      <c r="AD265" s="38"/>
      <c r="AE265" s="38"/>
      <c r="AF265" s="38" t="s">
        <v>246</v>
      </c>
      <c r="AG265" s="38"/>
      <c r="AH265" s="38">
        <v>3</v>
      </c>
      <c r="AI265" s="38">
        <v>4</v>
      </c>
    </row>
    <row r="266" spans="1:35" s="36" customFormat="1" ht="63.75" x14ac:dyDescent="0.2">
      <c r="A266" s="37">
        <v>40597.873310185183</v>
      </c>
      <c r="L266" s="38"/>
      <c r="M266" s="38" t="s">
        <v>95</v>
      </c>
      <c r="N266" s="38"/>
      <c r="O266" s="38" t="s">
        <v>116</v>
      </c>
      <c r="P266" s="38">
        <v>4</v>
      </c>
      <c r="Q266" s="38">
        <v>3</v>
      </c>
      <c r="R266" s="38">
        <v>4</v>
      </c>
      <c r="S266" s="38">
        <v>4</v>
      </c>
      <c r="T266" s="38">
        <v>3</v>
      </c>
      <c r="U266" s="38">
        <v>3</v>
      </c>
      <c r="V266" s="38">
        <v>4</v>
      </c>
      <c r="W266" s="38">
        <v>4</v>
      </c>
      <c r="X266" s="38">
        <v>4</v>
      </c>
      <c r="Y266" s="38">
        <v>4</v>
      </c>
      <c r="Z266" s="38">
        <v>2011</v>
      </c>
      <c r="AA266" s="38" t="s">
        <v>354</v>
      </c>
      <c r="AB266" s="38" t="s">
        <v>377</v>
      </c>
      <c r="AC266" s="38" t="s">
        <v>281</v>
      </c>
      <c r="AD266" s="38"/>
      <c r="AE266" s="38"/>
      <c r="AF266" s="38" t="s">
        <v>522</v>
      </c>
      <c r="AG266" s="38"/>
      <c r="AH266" s="38">
        <v>2</v>
      </c>
      <c r="AI266" s="38">
        <v>4</v>
      </c>
    </row>
    <row r="267" spans="1:35" s="36" customFormat="1" ht="25.5" x14ac:dyDescent="0.2">
      <c r="A267" s="37">
        <v>40597.873993055553</v>
      </c>
      <c r="L267" s="38"/>
      <c r="M267" s="38"/>
      <c r="N267" s="38"/>
      <c r="O267" s="38" t="s">
        <v>116</v>
      </c>
      <c r="P267" s="38">
        <v>4</v>
      </c>
      <c r="Q267" s="38">
        <v>2</v>
      </c>
      <c r="R267" s="38">
        <v>3</v>
      </c>
      <c r="S267" s="38">
        <v>4</v>
      </c>
      <c r="T267" s="38">
        <v>2</v>
      </c>
      <c r="U267" s="38">
        <v>2</v>
      </c>
      <c r="V267" s="38">
        <v>3</v>
      </c>
      <c r="W267" s="38">
        <v>3</v>
      </c>
      <c r="X267" s="38">
        <v>4</v>
      </c>
      <c r="Y267" s="38">
        <v>4</v>
      </c>
      <c r="Z267" s="38">
        <v>2009</v>
      </c>
      <c r="AA267" s="38" t="s">
        <v>702</v>
      </c>
      <c r="AB267" s="38" t="s">
        <v>264</v>
      </c>
      <c r="AC267" s="38" t="s">
        <v>393</v>
      </c>
      <c r="AD267" s="38"/>
      <c r="AE267" s="38" t="s">
        <v>647</v>
      </c>
      <c r="AF267" s="38" t="s">
        <v>246</v>
      </c>
      <c r="AG267" s="38"/>
      <c r="AH267" s="38">
        <v>2</v>
      </c>
      <c r="AI267" s="38">
        <v>4</v>
      </c>
    </row>
    <row r="268" spans="1:35" s="36" customFormat="1" ht="25.5" x14ac:dyDescent="0.2">
      <c r="A268" s="37">
        <v>40597.874594907407</v>
      </c>
      <c r="L268" s="38"/>
      <c r="M268" s="38"/>
      <c r="N268" s="38"/>
      <c r="O268" s="38" t="s">
        <v>641</v>
      </c>
      <c r="P268" s="38">
        <v>4</v>
      </c>
      <c r="Q268" s="38">
        <v>2</v>
      </c>
      <c r="R268" s="38">
        <v>3</v>
      </c>
      <c r="S268" s="38">
        <v>4</v>
      </c>
      <c r="T268" s="38">
        <v>4</v>
      </c>
      <c r="U268" s="38">
        <v>3</v>
      </c>
      <c r="V268" s="38">
        <v>4</v>
      </c>
      <c r="W268" s="38">
        <v>4</v>
      </c>
      <c r="X268" s="38">
        <v>4</v>
      </c>
      <c r="Y268" s="38">
        <v>4</v>
      </c>
      <c r="Z268" s="38">
        <v>2006</v>
      </c>
      <c r="AA268" s="38" t="s">
        <v>702</v>
      </c>
      <c r="AB268" s="38" t="s">
        <v>563</v>
      </c>
      <c r="AC268" s="38" t="s">
        <v>393</v>
      </c>
      <c r="AD268" s="38"/>
      <c r="AE268" s="38" t="s">
        <v>647</v>
      </c>
      <c r="AF268" s="38" t="s">
        <v>522</v>
      </c>
      <c r="AG268" s="38"/>
      <c r="AH268" s="38">
        <v>4</v>
      </c>
      <c r="AI268" s="38">
        <v>4</v>
      </c>
    </row>
    <row r="269" spans="1:35" s="36" customFormat="1" ht="38.25" x14ac:dyDescent="0.2">
      <c r="A269" s="37">
        <v>40597.877164351856</v>
      </c>
      <c r="L269" s="38"/>
      <c r="M269" s="38" t="s">
        <v>307</v>
      </c>
      <c r="N269" s="38"/>
      <c r="O269" s="38" t="s">
        <v>116</v>
      </c>
      <c r="P269" s="38">
        <v>4</v>
      </c>
      <c r="Q269" s="38">
        <v>3</v>
      </c>
      <c r="R269" s="38">
        <v>3</v>
      </c>
      <c r="S269" s="38">
        <v>4</v>
      </c>
      <c r="T269" s="38">
        <v>2</v>
      </c>
      <c r="U269" s="38">
        <v>2</v>
      </c>
      <c r="V269" s="38">
        <v>3</v>
      </c>
      <c r="W269" s="38">
        <v>3</v>
      </c>
      <c r="X269" s="38">
        <v>4</v>
      </c>
      <c r="Y269" s="38">
        <v>4</v>
      </c>
      <c r="Z269" s="38">
        <v>2011</v>
      </c>
      <c r="AA269" s="38" t="s">
        <v>281</v>
      </c>
      <c r="AB269" s="38" t="s">
        <v>664</v>
      </c>
      <c r="AC269" s="38" t="s">
        <v>281</v>
      </c>
      <c r="AD269" s="38"/>
      <c r="AE269" s="38"/>
      <c r="AF269" s="38" t="s">
        <v>246</v>
      </c>
      <c r="AG269" s="38"/>
      <c r="AH269" s="38">
        <v>2</v>
      </c>
      <c r="AI269" s="38">
        <v>4</v>
      </c>
    </row>
    <row r="270" spans="1:35" s="36" customFormat="1" ht="25.5" x14ac:dyDescent="0.2">
      <c r="A270" s="37">
        <v>40597.879583333335</v>
      </c>
      <c r="L270" s="38"/>
      <c r="M270" s="38"/>
      <c r="N270" s="38"/>
      <c r="O270" s="38" t="s">
        <v>116</v>
      </c>
      <c r="P270" s="38">
        <v>4</v>
      </c>
      <c r="Q270" s="38">
        <v>4</v>
      </c>
      <c r="R270" s="38">
        <v>4</v>
      </c>
      <c r="S270" s="38">
        <v>4</v>
      </c>
      <c r="T270" s="38">
        <v>4</v>
      </c>
      <c r="U270" s="38">
        <v>4</v>
      </c>
      <c r="V270" s="38">
        <v>4</v>
      </c>
      <c r="W270" s="38">
        <v>4</v>
      </c>
      <c r="X270" s="38">
        <v>4</v>
      </c>
      <c r="Y270" s="38">
        <v>4</v>
      </c>
      <c r="Z270" s="38">
        <v>2011</v>
      </c>
      <c r="AA270" s="38" t="s">
        <v>354</v>
      </c>
      <c r="AB270" s="38" t="s">
        <v>704</v>
      </c>
      <c r="AC270" s="38" t="s">
        <v>281</v>
      </c>
      <c r="AD270" s="38"/>
      <c r="AE270" s="38"/>
      <c r="AF270" s="38" t="s">
        <v>522</v>
      </c>
      <c r="AG270" s="38"/>
      <c r="AH270" s="38">
        <v>4</v>
      </c>
      <c r="AI270" s="38">
        <v>4</v>
      </c>
    </row>
    <row r="271" spans="1:35" s="36" customFormat="1" ht="25.5" x14ac:dyDescent="0.2">
      <c r="A271" s="37">
        <v>40597.883159722223</v>
      </c>
      <c r="L271" s="38"/>
      <c r="M271" s="38" t="s">
        <v>527</v>
      </c>
      <c r="N271" s="38"/>
      <c r="O271" s="38" t="s">
        <v>116</v>
      </c>
      <c r="P271" s="38">
        <v>2</v>
      </c>
      <c r="Q271" s="38">
        <v>2</v>
      </c>
      <c r="R271" s="38">
        <v>4</v>
      </c>
      <c r="S271" s="38">
        <v>2</v>
      </c>
      <c r="T271" s="38">
        <v>2</v>
      </c>
      <c r="U271" s="38">
        <v>2</v>
      </c>
      <c r="V271" s="38"/>
      <c r="W271" s="38">
        <v>3</v>
      </c>
      <c r="X271" s="38">
        <v>3</v>
      </c>
      <c r="Y271" s="38">
        <v>4</v>
      </c>
      <c r="Z271" s="38">
        <v>2011</v>
      </c>
      <c r="AA271" s="38" t="s">
        <v>354</v>
      </c>
      <c r="AB271" s="38" t="s">
        <v>198</v>
      </c>
      <c r="AC271" s="38" t="s">
        <v>281</v>
      </c>
      <c r="AD271" s="38"/>
      <c r="AE271" s="38"/>
      <c r="AF271" s="38" t="s">
        <v>246</v>
      </c>
      <c r="AG271" s="38"/>
      <c r="AH271" s="38">
        <v>2</v>
      </c>
      <c r="AI271" s="38">
        <v>3</v>
      </c>
    </row>
    <row r="272" spans="1:35" s="36" customFormat="1" ht="63.75" x14ac:dyDescent="0.2">
      <c r="A272" s="37">
        <v>40597.88354166667</v>
      </c>
      <c r="L272" s="38" t="s">
        <v>520</v>
      </c>
      <c r="M272" s="38" t="s">
        <v>447</v>
      </c>
      <c r="N272" s="38" t="s">
        <v>47</v>
      </c>
      <c r="O272" s="38" t="s">
        <v>116</v>
      </c>
      <c r="P272" s="38">
        <v>3</v>
      </c>
      <c r="Q272" s="38">
        <v>2</v>
      </c>
      <c r="R272" s="38">
        <v>1</v>
      </c>
      <c r="S272" s="38">
        <v>2</v>
      </c>
      <c r="T272" s="38">
        <v>3</v>
      </c>
      <c r="U272" s="38">
        <v>3</v>
      </c>
      <c r="V272" s="38">
        <v>3</v>
      </c>
      <c r="W272" s="38">
        <v>2</v>
      </c>
      <c r="X272" s="38">
        <v>3</v>
      </c>
      <c r="Y272" s="38">
        <v>3</v>
      </c>
      <c r="Z272" s="38">
        <v>2007</v>
      </c>
      <c r="AA272" s="38" t="s">
        <v>281</v>
      </c>
      <c r="AB272" s="38" t="s">
        <v>118</v>
      </c>
      <c r="AC272" s="38" t="s">
        <v>393</v>
      </c>
      <c r="AD272" s="38"/>
      <c r="AE272" s="38" t="s">
        <v>647</v>
      </c>
      <c r="AF272" s="38" t="s">
        <v>246</v>
      </c>
      <c r="AG272" s="38" t="s">
        <v>481</v>
      </c>
      <c r="AH272" s="38">
        <v>1</v>
      </c>
      <c r="AI272" s="38">
        <v>3</v>
      </c>
    </row>
    <row r="273" spans="1:35" s="36" customFormat="1" ht="382.5" x14ac:dyDescent="0.2">
      <c r="A273" s="37">
        <v>40597.908680555556</v>
      </c>
      <c r="L273" s="38" t="s">
        <v>1028</v>
      </c>
      <c r="M273" s="38" t="s">
        <v>601</v>
      </c>
      <c r="N273" s="38" t="s">
        <v>678</v>
      </c>
      <c r="O273" s="38" t="s">
        <v>116</v>
      </c>
      <c r="P273" s="38">
        <v>4</v>
      </c>
      <c r="Q273" s="38">
        <v>4</v>
      </c>
      <c r="R273" s="38">
        <v>4</v>
      </c>
      <c r="S273" s="38">
        <v>4</v>
      </c>
      <c r="T273" s="38">
        <v>2</v>
      </c>
      <c r="U273" s="38">
        <v>3</v>
      </c>
      <c r="V273" s="38">
        <v>4</v>
      </c>
      <c r="W273" s="38">
        <v>4</v>
      </c>
      <c r="X273" s="38">
        <v>4</v>
      </c>
      <c r="Y273" s="38">
        <v>4</v>
      </c>
      <c r="Z273" s="38">
        <v>2008</v>
      </c>
      <c r="AA273" s="38" t="s">
        <v>702</v>
      </c>
      <c r="AB273" s="38" t="s">
        <v>118</v>
      </c>
      <c r="AC273" s="38" t="s">
        <v>45</v>
      </c>
      <c r="AD273" s="38"/>
      <c r="AE273" s="38" t="s">
        <v>647</v>
      </c>
      <c r="AF273" s="38" t="s">
        <v>246</v>
      </c>
      <c r="AG273" s="38"/>
      <c r="AH273" s="38">
        <v>4</v>
      </c>
      <c r="AI273" s="38">
        <v>4</v>
      </c>
    </row>
    <row r="274" spans="1:35" s="36" customFormat="1" ht="25.5" x14ac:dyDescent="0.2">
      <c r="A274" s="37">
        <v>40597.91542824074</v>
      </c>
      <c r="L274" s="38"/>
      <c r="M274" s="38" t="s">
        <v>356</v>
      </c>
      <c r="N274" s="38" t="s">
        <v>26</v>
      </c>
      <c r="O274" s="38" t="s">
        <v>116</v>
      </c>
      <c r="P274" s="38">
        <v>4</v>
      </c>
      <c r="Q274" s="38">
        <v>3</v>
      </c>
      <c r="R274" s="38">
        <v>4</v>
      </c>
      <c r="S274" s="38">
        <v>4</v>
      </c>
      <c r="T274" s="38">
        <v>4</v>
      </c>
      <c r="U274" s="38">
        <v>3</v>
      </c>
      <c r="V274" s="38">
        <v>3</v>
      </c>
      <c r="W274" s="38">
        <v>4</v>
      </c>
      <c r="X274" s="38">
        <v>4</v>
      </c>
      <c r="Y274" s="38">
        <v>2</v>
      </c>
      <c r="Z274" s="38">
        <v>2007</v>
      </c>
      <c r="AA274" s="38" t="s">
        <v>238</v>
      </c>
      <c r="AB274" s="38" t="s">
        <v>563</v>
      </c>
      <c r="AC274" s="38" t="s">
        <v>720</v>
      </c>
      <c r="AD274" s="38"/>
      <c r="AE274" s="38" t="s">
        <v>647</v>
      </c>
      <c r="AF274" s="38" t="s">
        <v>522</v>
      </c>
      <c r="AG274" s="38" t="s">
        <v>183</v>
      </c>
      <c r="AH274" s="38">
        <v>4</v>
      </c>
      <c r="AI274" s="38">
        <v>4</v>
      </c>
    </row>
    <row r="275" spans="1:35" s="36" customFormat="1" ht="153" x14ac:dyDescent="0.2">
      <c r="A275" s="37">
        <v>40597.919282407405</v>
      </c>
      <c r="L275" s="38" t="s">
        <v>370</v>
      </c>
      <c r="M275" s="38" t="s">
        <v>29</v>
      </c>
      <c r="N275" s="38"/>
      <c r="O275" s="38" t="s">
        <v>641</v>
      </c>
      <c r="P275" s="38">
        <v>4</v>
      </c>
      <c r="Q275" s="38">
        <v>4</v>
      </c>
      <c r="R275" s="38">
        <v>4</v>
      </c>
      <c r="S275" s="38">
        <v>4</v>
      </c>
      <c r="T275" s="38">
        <v>4</v>
      </c>
      <c r="U275" s="38">
        <v>4</v>
      </c>
      <c r="V275" s="38">
        <v>4</v>
      </c>
      <c r="W275" s="38">
        <v>4</v>
      </c>
      <c r="X275" s="38">
        <v>4</v>
      </c>
      <c r="Y275" s="38">
        <v>4</v>
      </c>
      <c r="Z275" s="38">
        <v>2010</v>
      </c>
      <c r="AA275" s="38" t="s">
        <v>354</v>
      </c>
      <c r="AB275" s="38" t="s">
        <v>664</v>
      </c>
      <c r="AC275" s="38" t="s">
        <v>45</v>
      </c>
      <c r="AD275" s="38"/>
      <c r="AE275" s="38" t="s">
        <v>647</v>
      </c>
      <c r="AF275" s="38" t="s">
        <v>246</v>
      </c>
      <c r="AG275" s="38"/>
      <c r="AH275" s="38">
        <v>4</v>
      </c>
      <c r="AI275" s="38">
        <v>4</v>
      </c>
    </row>
    <row r="276" spans="1:35" s="36" customFormat="1" ht="25.5" x14ac:dyDescent="0.2">
      <c r="A276" s="37">
        <v>40597.932372685187</v>
      </c>
      <c r="L276" s="38"/>
      <c r="M276" s="38"/>
      <c r="N276" s="38"/>
      <c r="O276" s="38" t="s">
        <v>641</v>
      </c>
      <c r="P276" s="38">
        <v>1</v>
      </c>
      <c r="Q276" s="38">
        <v>2</v>
      </c>
      <c r="R276" s="38">
        <v>2</v>
      </c>
      <c r="S276" s="38">
        <v>3</v>
      </c>
      <c r="T276" s="38">
        <v>3</v>
      </c>
      <c r="U276" s="38">
        <v>2</v>
      </c>
      <c r="V276" s="38">
        <v>3</v>
      </c>
      <c r="W276" s="38">
        <v>4</v>
      </c>
      <c r="X276" s="38">
        <v>4</v>
      </c>
      <c r="Y276" s="38">
        <v>3</v>
      </c>
      <c r="Z276" s="38">
        <v>2010</v>
      </c>
      <c r="AA276" s="38" t="s">
        <v>253</v>
      </c>
      <c r="AB276" s="38" t="s">
        <v>287</v>
      </c>
      <c r="AC276" s="38" t="s">
        <v>281</v>
      </c>
      <c r="AD276" s="38"/>
      <c r="AE276" s="38"/>
      <c r="AF276" s="38" t="s">
        <v>522</v>
      </c>
      <c r="AG276" s="38"/>
      <c r="AH276" s="38">
        <v>3</v>
      </c>
      <c r="AI276" s="38">
        <v>4</v>
      </c>
    </row>
    <row r="277" spans="1:35" s="36" customFormat="1" x14ac:dyDescent="0.2">
      <c r="A277" s="37">
        <v>40597.933807870373</v>
      </c>
      <c r="L277" s="38"/>
      <c r="M277" s="38"/>
      <c r="N277" s="38"/>
      <c r="O277" s="38" t="s">
        <v>641</v>
      </c>
      <c r="P277" s="38">
        <v>3</v>
      </c>
      <c r="Q277" s="38">
        <v>3</v>
      </c>
      <c r="R277" s="38">
        <v>3</v>
      </c>
      <c r="S277" s="38">
        <v>3</v>
      </c>
      <c r="T277" s="38">
        <v>2</v>
      </c>
      <c r="U277" s="38">
        <v>3</v>
      </c>
      <c r="V277" s="38">
        <v>2</v>
      </c>
      <c r="W277" s="38">
        <v>2</v>
      </c>
      <c r="X277" s="38">
        <v>3</v>
      </c>
      <c r="Y277" s="38">
        <v>3</v>
      </c>
      <c r="Z277" s="38">
        <v>2010</v>
      </c>
      <c r="AA277" s="38" t="s">
        <v>238</v>
      </c>
      <c r="AB277" s="38" t="s">
        <v>710</v>
      </c>
      <c r="AC277" s="38" t="s">
        <v>720</v>
      </c>
      <c r="AD277" s="38"/>
      <c r="AE277" s="38" t="s">
        <v>647</v>
      </c>
      <c r="AF277" s="38" t="s">
        <v>522</v>
      </c>
      <c r="AG277" s="38"/>
      <c r="AH277" s="38">
        <v>3</v>
      </c>
      <c r="AI277" s="38">
        <v>3</v>
      </c>
    </row>
    <row r="278" spans="1:35" s="36" customFormat="1" ht="25.5" x14ac:dyDescent="0.2">
      <c r="A278" s="37">
        <v>40597.938437500001</v>
      </c>
      <c r="L278" s="38"/>
      <c r="M278" s="38"/>
      <c r="N278" s="38"/>
      <c r="O278" s="38" t="s">
        <v>116</v>
      </c>
      <c r="P278" s="38">
        <v>3</v>
      </c>
      <c r="Q278" s="38">
        <v>1</v>
      </c>
      <c r="R278" s="38">
        <v>3</v>
      </c>
      <c r="S278" s="38">
        <v>2</v>
      </c>
      <c r="T278" s="38">
        <v>3</v>
      </c>
      <c r="U278" s="38">
        <v>2</v>
      </c>
      <c r="V278" s="38">
        <v>2</v>
      </c>
      <c r="W278" s="38">
        <v>2</v>
      </c>
      <c r="X278" s="38">
        <v>2</v>
      </c>
      <c r="Y278" s="38">
        <v>3</v>
      </c>
      <c r="Z278" s="38">
        <v>2011</v>
      </c>
      <c r="AA278" s="38" t="s">
        <v>281</v>
      </c>
      <c r="AB278" s="38" t="s">
        <v>377</v>
      </c>
      <c r="AC278" s="38" t="s">
        <v>281</v>
      </c>
      <c r="AD278" s="38"/>
      <c r="AE278" s="38"/>
      <c r="AF278" s="38" t="s">
        <v>522</v>
      </c>
      <c r="AG278" s="38"/>
      <c r="AH278" s="38">
        <v>2</v>
      </c>
      <c r="AI278" s="38">
        <v>2</v>
      </c>
    </row>
    <row r="279" spans="1:35" s="36" customFormat="1" ht="76.5" x14ac:dyDescent="0.2">
      <c r="A279" s="37">
        <v>40597.942245370374</v>
      </c>
      <c r="L279" s="38" t="s">
        <v>329</v>
      </c>
      <c r="M279" s="38" t="s">
        <v>586</v>
      </c>
      <c r="N279" s="38"/>
      <c r="O279" s="38" t="s">
        <v>116</v>
      </c>
      <c r="P279" s="38">
        <v>4</v>
      </c>
      <c r="Q279" s="38">
        <v>1</v>
      </c>
      <c r="R279" s="38">
        <v>4</v>
      </c>
      <c r="S279" s="38">
        <v>4</v>
      </c>
      <c r="T279" s="38">
        <v>1</v>
      </c>
      <c r="U279" s="38">
        <v>1</v>
      </c>
      <c r="V279" s="38">
        <v>4</v>
      </c>
      <c r="W279" s="38">
        <v>3</v>
      </c>
      <c r="X279" s="38">
        <v>4</v>
      </c>
      <c r="Y279" s="38">
        <v>4</v>
      </c>
      <c r="Z279" s="38">
        <v>2008</v>
      </c>
      <c r="AA279" s="38" t="s">
        <v>702</v>
      </c>
      <c r="AB279" s="38" t="s">
        <v>710</v>
      </c>
      <c r="AC279" s="38" t="s">
        <v>281</v>
      </c>
      <c r="AD279" s="38"/>
      <c r="AE279" s="38" t="s">
        <v>647</v>
      </c>
      <c r="AF279" s="38" t="s">
        <v>246</v>
      </c>
      <c r="AG279" s="38"/>
      <c r="AH279" s="38">
        <v>3</v>
      </c>
      <c r="AI279" s="38">
        <v>4</v>
      </c>
    </row>
    <row r="280" spans="1:35" s="36" customFormat="1" ht="25.5" x14ac:dyDescent="0.2">
      <c r="A280" s="37">
        <v>40597.965567129628</v>
      </c>
      <c r="L280" s="38"/>
      <c r="M280" s="38"/>
      <c r="N280" s="38"/>
      <c r="O280" s="38" t="s">
        <v>641</v>
      </c>
      <c r="P280" s="38">
        <v>2</v>
      </c>
      <c r="Q280" s="38">
        <v>4</v>
      </c>
      <c r="R280" s="38">
        <v>2</v>
      </c>
      <c r="S280" s="38">
        <v>2</v>
      </c>
      <c r="T280" s="38">
        <v>2</v>
      </c>
      <c r="U280" s="38">
        <v>2</v>
      </c>
      <c r="V280" s="38">
        <v>3</v>
      </c>
      <c r="W280" s="38">
        <v>2</v>
      </c>
      <c r="X280" s="38">
        <v>4</v>
      </c>
      <c r="Y280" s="38">
        <v>4</v>
      </c>
      <c r="Z280" s="38">
        <v>2010</v>
      </c>
      <c r="AA280" s="38" t="s">
        <v>253</v>
      </c>
      <c r="AB280" s="38" t="s">
        <v>454</v>
      </c>
      <c r="AC280" s="38" t="s">
        <v>281</v>
      </c>
      <c r="AD280" s="38"/>
      <c r="AE280" s="38"/>
      <c r="AF280" s="38" t="s">
        <v>522</v>
      </c>
      <c r="AG280" s="38"/>
      <c r="AH280" s="38">
        <v>2</v>
      </c>
      <c r="AI280" s="38">
        <v>4</v>
      </c>
    </row>
    <row r="281" spans="1:35" s="36" customFormat="1" ht="114.75" x14ac:dyDescent="0.2">
      <c r="A281" s="37">
        <v>40597.994675925926</v>
      </c>
      <c r="L281" s="38" t="s">
        <v>318</v>
      </c>
      <c r="M281" s="38"/>
      <c r="N281" s="38"/>
      <c r="O281" s="38" t="s">
        <v>116</v>
      </c>
      <c r="P281" s="38">
        <v>2</v>
      </c>
      <c r="Q281" s="38">
        <v>1</v>
      </c>
      <c r="R281" s="38">
        <v>2</v>
      </c>
      <c r="S281" s="38">
        <v>1</v>
      </c>
      <c r="T281" s="38">
        <v>2</v>
      </c>
      <c r="U281" s="38">
        <v>2</v>
      </c>
      <c r="V281" s="38">
        <v>2</v>
      </c>
      <c r="W281" s="38">
        <v>1</v>
      </c>
      <c r="X281" s="38">
        <v>2</v>
      </c>
      <c r="Y281" s="38">
        <v>4</v>
      </c>
      <c r="Z281" s="38">
        <v>2008</v>
      </c>
      <c r="AA281" s="38" t="s">
        <v>702</v>
      </c>
      <c r="AB281" s="38" t="s">
        <v>563</v>
      </c>
      <c r="AC281" s="38" t="s">
        <v>45</v>
      </c>
      <c r="AD281" s="38"/>
      <c r="AE281" s="38" t="s">
        <v>647</v>
      </c>
      <c r="AF281" s="38" t="s">
        <v>522</v>
      </c>
      <c r="AG281" s="38"/>
      <c r="AH281" s="38">
        <v>2</v>
      </c>
      <c r="AI281" s="38">
        <v>2</v>
      </c>
    </row>
    <row r="282" spans="1:35" s="36" customFormat="1" ht="25.5" x14ac:dyDescent="0.2">
      <c r="A282" s="37">
        <v>40598.313877314817</v>
      </c>
      <c r="L282" s="38"/>
      <c r="M282" s="38"/>
      <c r="N282" s="38"/>
      <c r="O282" s="38" t="s">
        <v>116</v>
      </c>
      <c r="P282" s="38">
        <v>2</v>
      </c>
      <c r="Q282" s="38">
        <v>3</v>
      </c>
      <c r="R282" s="38">
        <v>3</v>
      </c>
      <c r="S282" s="38">
        <v>2</v>
      </c>
      <c r="T282" s="38">
        <v>3</v>
      </c>
      <c r="U282" s="38">
        <v>2</v>
      </c>
      <c r="V282" s="38">
        <v>1</v>
      </c>
      <c r="W282" s="38">
        <v>2</v>
      </c>
      <c r="X282" s="38">
        <v>3</v>
      </c>
      <c r="Y282" s="38">
        <v>4</v>
      </c>
      <c r="Z282" s="38">
        <v>2009</v>
      </c>
      <c r="AA282" s="38" t="s">
        <v>702</v>
      </c>
      <c r="AB282" s="38" t="s">
        <v>664</v>
      </c>
      <c r="AC282" s="38" t="s">
        <v>393</v>
      </c>
      <c r="AD282" s="38"/>
      <c r="AE282" s="38" t="s">
        <v>647</v>
      </c>
      <c r="AF282" s="38" t="s">
        <v>522</v>
      </c>
      <c r="AG282" s="38"/>
      <c r="AH282" s="38">
        <v>2</v>
      </c>
      <c r="AI282" s="38">
        <v>3</v>
      </c>
    </row>
    <row r="283" spans="1:35" s="36" customFormat="1" ht="127.5" x14ac:dyDescent="0.2">
      <c r="A283" s="37">
        <v>40598.31690972222</v>
      </c>
      <c r="L283" s="38" t="s">
        <v>143</v>
      </c>
      <c r="M283" s="38" t="s">
        <v>538</v>
      </c>
      <c r="N283" s="38"/>
      <c r="O283" s="38" t="s">
        <v>116</v>
      </c>
      <c r="P283" s="38">
        <v>4</v>
      </c>
      <c r="Q283" s="38">
        <v>4</v>
      </c>
      <c r="R283" s="38">
        <v>4</v>
      </c>
      <c r="S283" s="38">
        <v>4</v>
      </c>
      <c r="T283" s="38">
        <v>2</v>
      </c>
      <c r="U283" s="38">
        <v>2</v>
      </c>
      <c r="V283" s="38">
        <v>3</v>
      </c>
      <c r="W283" s="38">
        <v>3</v>
      </c>
      <c r="X283" s="38">
        <v>4</v>
      </c>
      <c r="Y283" s="38">
        <v>4</v>
      </c>
      <c r="Z283" s="38">
        <v>2008</v>
      </c>
      <c r="AA283" s="38" t="s">
        <v>702</v>
      </c>
      <c r="AB283" s="38" t="s">
        <v>710</v>
      </c>
      <c r="AC283" s="38" t="s">
        <v>45</v>
      </c>
      <c r="AD283" s="38"/>
      <c r="AE283" s="38" t="s">
        <v>647</v>
      </c>
      <c r="AF283" s="38" t="s">
        <v>246</v>
      </c>
      <c r="AG283" s="38"/>
      <c r="AH283" s="38">
        <v>2</v>
      </c>
      <c r="AI283" s="38">
        <v>4</v>
      </c>
    </row>
    <row r="284" spans="1:35" s="36" customFormat="1" ht="51" x14ac:dyDescent="0.2">
      <c r="A284" s="37">
        <v>40598.32503472222</v>
      </c>
      <c r="L284" s="38" t="s">
        <v>312</v>
      </c>
      <c r="M284" s="38"/>
      <c r="N284" s="38"/>
      <c r="O284" s="38" t="s">
        <v>641</v>
      </c>
      <c r="P284" s="38">
        <v>4</v>
      </c>
      <c r="Q284" s="38">
        <v>4</v>
      </c>
      <c r="R284" s="38">
        <v>4</v>
      </c>
      <c r="S284" s="38">
        <v>4</v>
      </c>
      <c r="T284" s="38">
        <v>4</v>
      </c>
      <c r="U284" s="38">
        <v>4</v>
      </c>
      <c r="V284" s="38">
        <v>4</v>
      </c>
      <c r="W284" s="38">
        <v>4</v>
      </c>
      <c r="X284" s="38">
        <v>4</v>
      </c>
      <c r="Y284" s="38">
        <v>4</v>
      </c>
      <c r="Z284" s="38">
        <v>2010</v>
      </c>
      <c r="AA284" s="38" t="s">
        <v>253</v>
      </c>
      <c r="AB284" s="38" t="s">
        <v>563</v>
      </c>
      <c r="AC284" s="38" t="s">
        <v>393</v>
      </c>
      <c r="AD284" s="38"/>
      <c r="AE284" s="38" t="s">
        <v>647</v>
      </c>
      <c r="AF284" s="38" t="s">
        <v>522</v>
      </c>
      <c r="AG284" s="38"/>
      <c r="AH284" s="38">
        <v>4</v>
      </c>
      <c r="AI284" s="38">
        <v>4</v>
      </c>
    </row>
    <row r="285" spans="1:35" s="36" customFormat="1" ht="38.25" x14ac:dyDescent="0.2">
      <c r="A285" s="37">
        <v>40598.337152777778</v>
      </c>
      <c r="L285" s="38" t="s">
        <v>213</v>
      </c>
      <c r="M285" s="38" t="s">
        <v>389</v>
      </c>
      <c r="N285" s="38" t="s">
        <v>658</v>
      </c>
      <c r="O285" s="38" t="s">
        <v>641</v>
      </c>
      <c r="P285" s="38">
        <v>3</v>
      </c>
      <c r="Q285" s="38">
        <v>4</v>
      </c>
      <c r="R285" s="38">
        <v>4</v>
      </c>
      <c r="S285" s="38">
        <v>3</v>
      </c>
      <c r="T285" s="38">
        <v>2</v>
      </c>
      <c r="U285" s="38">
        <v>3</v>
      </c>
      <c r="V285" s="38">
        <v>3</v>
      </c>
      <c r="W285" s="38">
        <v>2</v>
      </c>
      <c r="X285" s="38">
        <v>4</v>
      </c>
      <c r="Y285" s="38">
        <v>2</v>
      </c>
      <c r="Z285" s="38">
        <v>2007</v>
      </c>
      <c r="AA285" s="38" t="s">
        <v>238</v>
      </c>
      <c r="AB285" s="38" t="s">
        <v>460</v>
      </c>
      <c r="AC285" s="38" t="s">
        <v>281</v>
      </c>
      <c r="AD285" s="38"/>
      <c r="AE285" s="38" t="s">
        <v>208</v>
      </c>
      <c r="AF285" s="38" t="s">
        <v>246</v>
      </c>
      <c r="AG285" s="38" t="s">
        <v>636</v>
      </c>
      <c r="AH285" s="38">
        <v>2</v>
      </c>
      <c r="AI285" s="38">
        <v>4</v>
      </c>
    </row>
    <row r="286" spans="1:35" s="36" customFormat="1" ht="38.25" x14ac:dyDescent="0.2">
      <c r="A286" s="37">
        <v>40598.362627314811</v>
      </c>
      <c r="L286" s="38"/>
      <c r="M286" s="38" t="s">
        <v>96</v>
      </c>
      <c r="N286" s="38"/>
      <c r="O286" s="38" t="s">
        <v>116</v>
      </c>
      <c r="P286" s="38">
        <v>3</v>
      </c>
      <c r="Q286" s="38">
        <v>3</v>
      </c>
      <c r="R286" s="38">
        <v>3</v>
      </c>
      <c r="S286" s="38">
        <v>3</v>
      </c>
      <c r="T286" s="38">
        <v>2</v>
      </c>
      <c r="U286" s="38">
        <v>2</v>
      </c>
      <c r="V286" s="38">
        <v>3</v>
      </c>
      <c r="W286" s="38">
        <v>3</v>
      </c>
      <c r="X286" s="38">
        <v>3</v>
      </c>
      <c r="Y286" s="38">
        <v>4</v>
      </c>
      <c r="Z286" s="38">
        <v>2007</v>
      </c>
      <c r="AA286" s="38" t="s">
        <v>238</v>
      </c>
      <c r="AB286" s="38" t="s">
        <v>133</v>
      </c>
      <c r="AC286" s="38" t="s">
        <v>720</v>
      </c>
      <c r="AD286" s="38"/>
      <c r="AE286" s="38" t="s">
        <v>647</v>
      </c>
      <c r="AF286" s="38" t="s">
        <v>522</v>
      </c>
      <c r="AG286" s="38"/>
      <c r="AH286" s="38">
        <v>3</v>
      </c>
      <c r="AI286" s="38">
        <v>4</v>
      </c>
    </row>
    <row r="287" spans="1:35" s="36" customFormat="1" ht="38.25" x14ac:dyDescent="0.2">
      <c r="A287" s="37">
        <v>40598.417245370372</v>
      </c>
      <c r="L287" s="38" t="s">
        <v>561</v>
      </c>
      <c r="M287" s="38" t="s">
        <v>222</v>
      </c>
      <c r="N287" s="38" t="s">
        <v>325</v>
      </c>
      <c r="O287" s="38" t="s">
        <v>116</v>
      </c>
      <c r="P287" s="38">
        <v>3</v>
      </c>
      <c r="Q287" s="38">
        <v>4</v>
      </c>
      <c r="R287" s="38">
        <v>4</v>
      </c>
      <c r="S287" s="38">
        <v>4</v>
      </c>
      <c r="T287" s="38">
        <v>1</v>
      </c>
      <c r="U287" s="38">
        <v>1</v>
      </c>
      <c r="V287" s="38">
        <v>3</v>
      </c>
      <c r="W287" s="38">
        <v>1</v>
      </c>
      <c r="X287" s="38">
        <v>4</v>
      </c>
      <c r="Y287" s="38">
        <v>4</v>
      </c>
      <c r="Z287" s="38">
        <v>2011</v>
      </c>
      <c r="AA287" s="38" t="s">
        <v>354</v>
      </c>
      <c r="AB287" s="38" t="s">
        <v>287</v>
      </c>
      <c r="AC287" s="38" t="s">
        <v>281</v>
      </c>
      <c r="AD287" s="38"/>
      <c r="AE287" s="38" t="s">
        <v>647</v>
      </c>
      <c r="AF287" s="38" t="s">
        <v>246</v>
      </c>
      <c r="AG287" s="38" t="s">
        <v>282</v>
      </c>
      <c r="AH287" s="38">
        <v>1</v>
      </c>
      <c r="AI287" s="38">
        <v>4</v>
      </c>
    </row>
    <row r="288" spans="1:35" s="36" customFormat="1" ht="25.5" x14ac:dyDescent="0.2">
      <c r="A288" s="37">
        <v>40598.424097222218</v>
      </c>
      <c r="L288" s="38"/>
      <c r="M288" s="38"/>
      <c r="N288" s="38"/>
      <c r="O288" s="38" t="s">
        <v>641</v>
      </c>
      <c r="P288" s="38">
        <v>4</v>
      </c>
      <c r="Q288" s="38">
        <v>4</v>
      </c>
      <c r="R288" s="38">
        <v>3</v>
      </c>
      <c r="S288" s="38">
        <v>3</v>
      </c>
      <c r="T288" s="38">
        <v>2</v>
      </c>
      <c r="U288" s="38">
        <v>4</v>
      </c>
      <c r="V288" s="38">
        <v>4</v>
      </c>
      <c r="W288" s="38">
        <v>4</v>
      </c>
      <c r="X288" s="38">
        <v>4</v>
      </c>
      <c r="Y288" s="38">
        <v>4</v>
      </c>
      <c r="Z288" s="38">
        <v>2010</v>
      </c>
      <c r="AA288" s="38" t="s">
        <v>253</v>
      </c>
      <c r="AB288" s="38" t="s">
        <v>264</v>
      </c>
      <c r="AC288" s="38" t="s">
        <v>281</v>
      </c>
      <c r="AD288" s="38"/>
      <c r="AE288" s="38" t="s">
        <v>647</v>
      </c>
      <c r="AF288" s="38" t="s">
        <v>522</v>
      </c>
      <c r="AG288" s="38"/>
      <c r="AH288" s="38">
        <v>1</v>
      </c>
      <c r="AI288" s="38">
        <v>4</v>
      </c>
    </row>
    <row r="289" spans="1:35" s="36" customFormat="1" ht="38.25" x14ac:dyDescent="0.2">
      <c r="A289" s="37">
        <v>40598.432708333334</v>
      </c>
      <c r="L289" s="38" t="s">
        <v>396</v>
      </c>
      <c r="M289" s="38" t="s">
        <v>352</v>
      </c>
      <c r="N289" s="38" t="s">
        <v>184</v>
      </c>
      <c r="O289" s="38" t="s">
        <v>116</v>
      </c>
      <c r="P289" s="38">
        <v>4</v>
      </c>
      <c r="Q289" s="38">
        <v>3</v>
      </c>
      <c r="R289" s="38">
        <v>3</v>
      </c>
      <c r="S289" s="38">
        <v>4</v>
      </c>
      <c r="T289" s="38">
        <v>3</v>
      </c>
      <c r="U289" s="38">
        <v>3</v>
      </c>
      <c r="V289" s="38">
        <v>3</v>
      </c>
      <c r="W289" s="38">
        <v>4</v>
      </c>
      <c r="X289" s="38">
        <v>4</v>
      </c>
      <c r="Y289" s="38">
        <v>4</v>
      </c>
      <c r="Z289" s="38">
        <v>2007</v>
      </c>
      <c r="AA289" s="38" t="s">
        <v>702</v>
      </c>
      <c r="AB289" s="38" t="s">
        <v>563</v>
      </c>
      <c r="AC289" s="38" t="s">
        <v>45</v>
      </c>
      <c r="AD289" s="38"/>
      <c r="AE289" s="38" t="s">
        <v>647</v>
      </c>
      <c r="AF289" s="38" t="s">
        <v>522</v>
      </c>
      <c r="AG289" s="38" t="s">
        <v>366</v>
      </c>
      <c r="AH289" s="38">
        <v>4</v>
      </c>
      <c r="AI289" s="38">
        <v>4</v>
      </c>
    </row>
    <row r="290" spans="1:35" s="36" customFormat="1" ht="25.5" x14ac:dyDescent="0.2">
      <c r="A290" s="37">
        <v>40598.433692129627</v>
      </c>
      <c r="L290" s="38"/>
      <c r="M290" s="38"/>
      <c r="N290" s="38"/>
      <c r="O290" s="38" t="s">
        <v>116</v>
      </c>
      <c r="P290" s="38">
        <v>4</v>
      </c>
      <c r="Q290" s="38">
        <v>4</v>
      </c>
      <c r="R290" s="38">
        <v>4</v>
      </c>
      <c r="S290" s="38">
        <v>4</v>
      </c>
      <c r="T290" s="38">
        <v>3</v>
      </c>
      <c r="U290" s="38">
        <v>3</v>
      </c>
      <c r="V290" s="38">
        <v>3</v>
      </c>
      <c r="W290" s="38">
        <v>4</v>
      </c>
      <c r="X290" s="38">
        <v>4</v>
      </c>
      <c r="Y290" s="38">
        <v>4</v>
      </c>
      <c r="Z290" s="38">
        <v>2010</v>
      </c>
      <c r="AA290" s="38" t="s">
        <v>35</v>
      </c>
      <c r="AB290" s="38" t="s">
        <v>287</v>
      </c>
      <c r="AC290" s="38" t="s">
        <v>281</v>
      </c>
      <c r="AD290" s="38"/>
      <c r="AE290" s="38"/>
      <c r="AF290" s="38" t="s">
        <v>246</v>
      </c>
      <c r="AG290" s="38"/>
      <c r="AH290" s="38">
        <v>3</v>
      </c>
      <c r="AI290" s="38">
        <v>4</v>
      </c>
    </row>
    <row r="291" spans="1:35" s="36" customFormat="1" ht="25.5" x14ac:dyDescent="0.2">
      <c r="A291" s="37">
        <v>40598.442847222221</v>
      </c>
      <c r="L291" s="38"/>
      <c r="M291" s="38"/>
      <c r="N291" s="38"/>
      <c r="O291" s="38" t="s">
        <v>641</v>
      </c>
      <c r="P291" s="38">
        <v>1</v>
      </c>
      <c r="Q291" s="38">
        <v>1</v>
      </c>
      <c r="R291" s="38">
        <v>3</v>
      </c>
      <c r="S291" s="38">
        <v>1</v>
      </c>
      <c r="T291" s="38">
        <v>2</v>
      </c>
      <c r="U291" s="38">
        <v>1</v>
      </c>
      <c r="V291" s="38">
        <v>1</v>
      </c>
      <c r="W291" s="38">
        <v>1</v>
      </c>
      <c r="X291" s="38">
        <v>1</v>
      </c>
      <c r="Y291" s="38">
        <v>2</v>
      </c>
      <c r="Z291" s="38">
        <v>2011</v>
      </c>
      <c r="AA291" s="38" t="s">
        <v>253</v>
      </c>
      <c r="AB291" s="38" t="s">
        <v>287</v>
      </c>
      <c r="AC291" s="38" t="s">
        <v>281</v>
      </c>
      <c r="AD291" s="38"/>
      <c r="AE291" s="38" t="s">
        <v>647</v>
      </c>
      <c r="AF291" s="38" t="s">
        <v>522</v>
      </c>
      <c r="AG291" s="38"/>
      <c r="AH291" s="38">
        <v>1</v>
      </c>
      <c r="AI291" s="38">
        <v>2</v>
      </c>
    </row>
    <row r="292" spans="1:35" s="36" customFormat="1" ht="229.5" x14ac:dyDescent="0.2">
      <c r="A292" s="37">
        <v>40598.448275462964</v>
      </c>
      <c r="L292" s="38" t="s">
        <v>575</v>
      </c>
      <c r="M292" s="38" t="s">
        <v>193</v>
      </c>
      <c r="N292" s="38" t="s">
        <v>1029</v>
      </c>
      <c r="O292" s="38" t="s">
        <v>641</v>
      </c>
      <c r="P292" s="38">
        <v>2</v>
      </c>
      <c r="Q292" s="38">
        <v>4</v>
      </c>
      <c r="R292" s="38">
        <v>2</v>
      </c>
      <c r="S292" s="38">
        <v>2</v>
      </c>
      <c r="T292" s="38">
        <v>3</v>
      </c>
      <c r="U292" s="38">
        <v>2</v>
      </c>
      <c r="V292" s="38">
        <v>3</v>
      </c>
      <c r="W292" s="38">
        <v>1</v>
      </c>
      <c r="X292" s="38">
        <v>4</v>
      </c>
      <c r="Y292" s="38">
        <v>4</v>
      </c>
      <c r="Z292" s="38">
        <v>2007</v>
      </c>
      <c r="AA292" s="38" t="s">
        <v>702</v>
      </c>
      <c r="AB292" s="38" t="s">
        <v>454</v>
      </c>
      <c r="AC292" s="38" t="s">
        <v>582</v>
      </c>
      <c r="AD292" s="38"/>
      <c r="AE292" s="38" t="s">
        <v>208</v>
      </c>
      <c r="AF292" s="38" t="s">
        <v>522</v>
      </c>
      <c r="AG292" s="38" t="s">
        <v>718</v>
      </c>
      <c r="AH292" s="38">
        <v>2</v>
      </c>
      <c r="AI292" s="38">
        <v>4</v>
      </c>
    </row>
    <row r="293" spans="1:35" s="36" customFormat="1" ht="229.5" x14ac:dyDescent="0.2">
      <c r="A293" s="37">
        <v>40598.448645833334</v>
      </c>
      <c r="L293" s="38" t="s">
        <v>575</v>
      </c>
      <c r="M293" s="38" t="s">
        <v>193</v>
      </c>
      <c r="N293" s="38" t="s">
        <v>1029</v>
      </c>
      <c r="O293" s="38" t="s">
        <v>641</v>
      </c>
      <c r="P293" s="38">
        <v>2</v>
      </c>
      <c r="Q293" s="38">
        <v>4</v>
      </c>
      <c r="R293" s="38">
        <v>2</v>
      </c>
      <c r="S293" s="38">
        <v>2</v>
      </c>
      <c r="T293" s="38">
        <v>3</v>
      </c>
      <c r="U293" s="38">
        <v>2</v>
      </c>
      <c r="V293" s="38">
        <v>3</v>
      </c>
      <c r="W293" s="38">
        <v>1</v>
      </c>
      <c r="X293" s="38">
        <v>4</v>
      </c>
      <c r="Y293" s="38">
        <v>4</v>
      </c>
      <c r="Z293" s="38">
        <v>2007</v>
      </c>
      <c r="AA293" s="38" t="s">
        <v>702</v>
      </c>
      <c r="AB293" s="38" t="s">
        <v>454</v>
      </c>
      <c r="AC293" s="38" t="s">
        <v>582</v>
      </c>
      <c r="AD293" s="38"/>
      <c r="AE293" s="38" t="s">
        <v>208</v>
      </c>
      <c r="AF293" s="38" t="s">
        <v>522</v>
      </c>
      <c r="AG293" s="38" t="s">
        <v>718</v>
      </c>
      <c r="AH293" s="38">
        <v>2</v>
      </c>
      <c r="AI293" s="38">
        <v>4</v>
      </c>
    </row>
    <row r="294" spans="1:35" s="36" customFormat="1" ht="153" x14ac:dyDescent="0.2">
      <c r="A294" s="37">
        <v>40598.472627314812</v>
      </c>
      <c r="L294" s="38" t="s">
        <v>279</v>
      </c>
      <c r="M294" s="38" t="s">
        <v>64</v>
      </c>
      <c r="N294" s="38" t="s">
        <v>606</v>
      </c>
      <c r="O294" s="38" t="s">
        <v>116</v>
      </c>
      <c r="P294" s="38">
        <v>3</v>
      </c>
      <c r="Q294" s="38">
        <v>3</v>
      </c>
      <c r="R294" s="38">
        <v>3</v>
      </c>
      <c r="S294" s="38">
        <v>3</v>
      </c>
      <c r="T294" s="38">
        <v>2</v>
      </c>
      <c r="U294" s="38">
        <v>3</v>
      </c>
      <c r="V294" s="38">
        <v>3</v>
      </c>
      <c r="W294" s="38">
        <v>2</v>
      </c>
      <c r="X294" s="38">
        <v>4</v>
      </c>
      <c r="Y294" s="38">
        <v>4</v>
      </c>
      <c r="Z294" s="38">
        <v>2005</v>
      </c>
      <c r="AA294" s="38" t="s">
        <v>238</v>
      </c>
      <c r="AB294" s="38" t="s">
        <v>710</v>
      </c>
      <c r="AC294" s="38" t="s">
        <v>720</v>
      </c>
      <c r="AD294" s="38"/>
      <c r="AE294" s="38" t="s">
        <v>647</v>
      </c>
      <c r="AF294" s="38" t="s">
        <v>246</v>
      </c>
      <c r="AG294" s="38" t="s">
        <v>523</v>
      </c>
      <c r="AH294" s="38">
        <v>3</v>
      </c>
      <c r="AI294" s="38">
        <v>4</v>
      </c>
    </row>
    <row r="295" spans="1:35" s="36" customFormat="1" ht="25.5" x14ac:dyDescent="0.2">
      <c r="A295" s="37">
        <v>40598.475810185184</v>
      </c>
      <c r="L295" s="38"/>
      <c r="M295" s="38"/>
      <c r="N295" s="38"/>
      <c r="O295" s="38" t="s">
        <v>116</v>
      </c>
      <c r="P295" s="38">
        <v>3</v>
      </c>
      <c r="Q295" s="38">
        <v>1</v>
      </c>
      <c r="R295" s="38">
        <v>3</v>
      </c>
      <c r="S295" s="38">
        <v>4</v>
      </c>
      <c r="T295" s="38">
        <v>4</v>
      </c>
      <c r="U295" s="38">
        <v>4</v>
      </c>
      <c r="V295" s="38">
        <v>3</v>
      </c>
      <c r="W295" s="38">
        <v>3</v>
      </c>
      <c r="X295" s="38">
        <v>4</v>
      </c>
      <c r="Y295" s="38">
        <v>3</v>
      </c>
      <c r="Z295" s="38">
        <v>2009</v>
      </c>
      <c r="AA295" s="38" t="s">
        <v>702</v>
      </c>
      <c r="AB295" s="38" t="s">
        <v>563</v>
      </c>
      <c r="AC295" s="38" t="s">
        <v>393</v>
      </c>
      <c r="AD295" s="38"/>
      <c r="AE295" s="38" t="s">
        <v>647</v>
      </c>
      <c r="AF295" s="38" t="s">
        <v>522</v>
      </c>
      <c r="AG295" s="38"/>
      <c r="AH295" s="38">
        <v>4</v>
      </c>
      <c r="AI295" s="38">
        <v>4</v>
      </c>
    </row>
    <row r="296" spans="1:35" s="36" customFormat="1" ht="76.5" x14ac:dyDescent="0.2">
      <c r="A296" s="37">
        <v>40598.480821759258</v>
      </c>
      <c r="L296" s="38" t="s">
        <v>171</v>
      </c>
      <c r="M296" s="38" t="s">
        <v>434</v>
      </c>
      <c r="N296" s="38" t="s">
        <v>169</v>
      </c>
      <c r="O296" s="38" t="s">
        <v>116</v>
      </c>
      <c r="P296" s="38">
        <v>3</v>
      </c>
      <c r="Q296" s="38">
        <v>3</v>
      </c>
      <c r="R296" s="38">
        <v>3</v>
      </c>
      <c r="S296" s="38">
        <v>4</v>
      </c>
      <c r="T296" s="38">
        <v>4</v>
      </c>
      <c r="U296" s="38">
        <v>4</v>
      </c>
      <c r="V296" s="38">
        <v>3</v>
      </c>
      <c r="W296" s="38">
        <v>3</v>
      </c>
      <c r="X296" s="38">
        <v>4</v>
      </c>
      <c r="Y296" s="38">
        <v>4</v>
      </c>
      <c r="Z296" s="38">
        <v>2011</v>
      </c>
      <c r="AA296" s="38" t="s">
        <v>354</v>
      </c>
      <c r="AB296" s="38" t="s">
        <v>507</v>
      </c>
      <c r="AC296" s="38" t="s">
        <v>281</v>
      </c>
      <c r="AD296" s="38"/>
      <c r="AE296" s="38" t="s">
        <v>84</v>
      </c>
      <c r="AF296" s="38" t="s">
        <v>246</v>
      </c>
      <c r="AG296" s="38"/>
      <c r="AH296" s="38">
        <v>3</v>
      </c>
      <c r="AI296" s="38">
        <v>4</v>
      </c>
    </row>
    <row r="297" spans="1:35" s="36" customFormat="1" ht="25.5" x14ac:dyDescent="0.2">
      <c r="A297" s="37">
        <v>40598.546099537038</v>
      </c>
      <c r="L297" s="38"/>
      <c r="M297" s="38"/>
      <c r="N297" s="38"/>
      <c r="O297" s="38" t="s">
        <v>641</v>
      </c>
      <c r="P297" s="38">
        <v>4</v>
      </c>
      <c r="Q297" s="38">
        <v>4</v>
      </c>
      <c r="R297" s="38">
        <v>3</v>
      </c>
      <c r="S297" s="38">
        <v>3</v>
      </c>
      <c r="T297" s="38">
        <v>2</v>
      </c>
      <c r="U297" s="38">
        <v>4</v>
      </c>
      <c r="V297" s="38">
        <v>4</v>
      </c>
      <c r="W297" s="38">
        <v>4</v>
      </c>
      <c r="X297" s="38">
        <v>4</v>
      </c>
      <c r="Y297" s="38">
        <v>4</v>
      </c>
      <c r="Z297" s="38">
        <v>2010</v>
      </c>
      <c r="AA297" s="38" t="s">
        <v>253</v>
      </c>
      <c r="AB297" s="38" t="s">
        <v>264</v>
      </c>
      <c r="AC297" s="38" t="s">
        <v>281</v>
      </c>
      <c r="AD297" s="38"/>
      <c r="AE297" s="38" t="s">
        <v>647</v>
      </c>
      <c r="AF297" s="38" t="s">
        <v>522</v>
      </c>
      <c r="AG297" s="38"/>
      <c r="AH297" s="38">
        <v>1</v>
      </c>
      <c r="AI297" s="38">
        <v>4</v>
      </c>
    </row>
    <row r="298" spans="1:35" s="36" customFormat="1" ht="25.5" x14ac:dyDescent="0.2">
      <c r="A298" s="37">
        <v>40598.557962962965</v>
      </c>
      <c r="L298" s="38"/>
      <c r="M298" s="38"/>
      <c r="N298" s="38"/>
      <c r="O298" s="38" t="s">
        <v>116</v>
      </c>
      <c r="P298" s="38">
        <v>4</v>
      </c>
      <c r="Q298" s="38">
        <v>4</v>
      </c>
      <c r="R298" s="38">
        <v>4</v>
      </c>
      <c r="S298" s="38">
        <v>4</v>
      </c>
      <c r="T298" s="38">
        <v>3</v>
      </c>
      <c r="U298" s="38">
        <v>3</v>
      </c>
      <c r="V298" s="38"/>
      <c r="W298" s="38">
        <v>3</v>
      </c>
      <c r="X298" s="38">
        <v>4</v>
      </c>
      <c r="Y298" s="38">
        <v>4</v>
      </c>
      <c r="Z298" s="38">
        <v>2011</v>
      </c>
      <c r="AA298" s="38" t="s">
        <v>354</v>
      </c>
      <c r="AB298" s="38" t="s">
        <v>552</v>
      </c>
      <c r="AC298" s="38" t="s">
        <v>393</v>
      </c>
      <c r="AD298" s="38"/>
      <c r="AE298" s="38"/>
      <c r="AF298" s="38" t="s">
        <v>522</v>
      </c>
      <c r="AG298" s="38"/>
      <c r="AH298" s="38">
        <v>3</v>
      </c>
      <c r="AI298" s="38">
        <v>4</v>
      </c>
    </row>
    <row r="299" spans="1:35" s="36" customFormat="1" ht="127.5" x14ac:dyDescent="0.2">
      <c r="A299" s="37">
        <v>40598.582858796297</v>
      </c>
      <c r="L299" s="38" t="s">
        <v>401</v>
      </c>
      <c r="M299" s="38" t="s">
        <v>380</v>
      </c>
      <c r="N299" s="38" t="s">
        <v>245</v>
      </c>
      <c r="O299" s="38" t="s">
        <v>116</v>
      </c>
      <c r="P299" s="38">
        <v>4</v>
      </c>
      <c r="Q299" s="38">
        <v>3</v>
      </c>
      <c r="R299" s="38">
        <v>4</v>
      </c>
      <c r="S299" s="38">
        <v>4</v>
      </c>
      <c r="T299" s="38">
        <v>3</v>
      </c>
      <c r="U299" s="38">
        <v>3</v>
      </c>
      <c r="V299" s="38">
        <v>3</v>
      </c>
      <c r="W299" s="38">
        <v>4</v>
      </c>
      <c r="X299" s="38">
        <v>4</v>
      </c>
      <c r="Y299" s="38">
        <v>4</v>
      </c>
      <c r="Z299" s="38">
        <v>2011</v>
      </c>
      <c r="AA299" s="38" t="s">
        <v>354</v>
      </c>
      <c r="AB299" s="38" t="s">
        <v>609</v>
      </c>
      <c r="AC299" s="38" t="s">
        <v>281</v>
      </c>
      <c r="AD299" s="38"/>
      <c r="AE299" s="38"/>
      <c r="AF299" s="38" t="s">
        <v>246</v>
      </c>
      <c r="AG299" s="38" t="s">
        <v>698</v>
      </c>
      <c r="AH299" s="38">
        <v>3</v>
      </c>
      <c r="AI299" s="38">
        <v>4</v>
      </c>
    </row>
    <row r="300" spans="1:35" s="36" customFormat="1" ht="25.5" x14ac:dyDescent="0.2">
      <c r="A300" s="37">
        <v>40598.588726851856</v>
      </c>
      <c r="L300" s="38"/>
      <c r="M300" s="38"/>
      <c r="N300" s="38"/>
      <c r="O300" s="38" t="s">
        <v>641</v>
      </c>
      <c r="P300" s="38">
        <v>3</v>
      </c>
      <c r="Q300" s="38">
        <v>3</v>
      </c>
      <c r="R300" s="38">
        <v>3</v>
      </c>
      <c r="S300" s="38">
        <v>3</v>
      </c>
      <c r="T300" s="38">
        <v>3</v>
      </c>
      <c r="U300" s="38">
        <v>3</v>
      </c>
      <c r="V300" s="38">
        <v>3</v>
      </c>
      <c r="W300" s="38">
        <v>3</v>
      </c>
      <c r="X300" s="38">
        <v>3</v>
      </c>
      <c r="Y300" s="38">
        <v>3</v>
      </c>
      <c r="Z300" s="38">
        <v>2008</v>
      </c>
      <c r="AA300" s="38" t="s">
        <v>702</v>
      </c>
      <c r="AB300" s="38" t="s">
        <v>609</v>
      </c>
      <c r="AC300" s="38" t="s">
        <v>720</v>
      </c>
      <c r="AD300" s="38"/>
      <c r="AE300" s="38" t="s">
        <v>647</v>
      </c>
      <c r="AF300" s="38" t="s">
        <v>522</v>
      </c>
      <c r="AG300" s="38"/>
      <c r="AH300" s="38">
        <v>3</v>
      </c>
      <c r="AI300" s="38">
        <v>3</v>
      </c>
    </row>
    <row r="301" spans="1:35" s="36" customFormat="1" ht="25.5" x14ac:dyDescent="0.2">
      <c r="A301" s="37">
        <v>40598.605740740742</v>
      </c>
      <c r="L301" s="38"/>
      <c r="M301" s="38"/>
      <c r="N301" s="38"/>
      <c r="O301" s="38" t="s">
        <v>116</v>
      </c>
      <c r="P301" s="38">
        <v>2</v>
      </c>
      <c r="Q301" s="38">
        <v>1</v>
      </c>
      <c r="R301" s="38">
        <v>4</v>
      </c>
      <c r="S301" s="38">
        <v>3</v>
      </c>
      <c r="T301" s="38">
        <v>1</v>
      </c>
      <c r="U301" s="38">
        <v>1</v>
      </c>
      <c r="V301" s="38">
        <v>3</v>
      </c>
      <c r="W301" s="38">
        <v>2</v>
      </c>
      <c r="X301" s="38">
        <v>4</v>
      </c>
      <c r="Y301" s="38">
        <v>4</v>
      </c>
      <c r="Z301" s="38">
        <v>2010</v>
      </c>
      <c r="AA301" s="38" t="s">
        <v>35</v>
      </c>
      <c r="AB301" s="38" t="s">
        <v>563</v>
      </c>
      <c r="AC301" s="38" t="s">
        <v>45</v>
      </c>
      <c r="AD301" s="38"/>
      <c r="AE301" s="38" t="s">
        <v>647</v>
      </c>
      <c r="AF301" s="38" t="s">
        <v>246</v>
      </c>
      <c r="AG301" s="38"/>
      <c r="AH301" s="38">
        <v>3</v>
      </c>
      <c r="AI301" s="38">
        <v>4</v>
      </c>
    </row>
    <row r="302" spans="1:35" s="36" customFormat="1" ht="255" x14ac:dyDescent="0.2">
      <c r="A302" s="37">
        <v>40598.606446759259</v>
      </c>
      <c r="L302" s="38" t="s">
        <v>1030</v>
      </c>
      <c r="M302" s="38"/>
      <c r="N302" s="38"/>
      <c r="O302" s="38" t="s">
        <v>116</v>
      </c>
      <c r="P302" s="38">
        <v>1</v>
      </c>
      <c r="Q302" s="38">
        <v>3</v>
      </c>
      <c r="R302" s="38">
        <v>4</v>
      </c>
      <c r="S302" s="38">
        <v>4</v>
      </c>
      <c r="T302" s="38">
        <v>3</v>
      </c>
      <c r="U302" s="38">
        <v>1</v>
      </c>
      <c r="V302" s="38">
        <v>4</v>
      </c>
      <c r="W302" s="38">
        <v>2</v>
      </c>
      <c r="X302" s="38">
        <v>4</v>
      </c>
      <c r="Y302" s="38">
        <v>3</v>
      </c>
      <c r="Z302" s="38">
        <v>2009</v>
      </c>
      <c r="AA302" s="38" t="s">
        <v>702</v>
      </c>
      <c r="AB302" s="38" t="s">
        <v>264</v>
      </c>
      <c r="AC302" s="38" t="s">
        <v>672</v>
      </c>
      <c r="AD302" s="38" t="s">
        <v>630</v>
      </c>
      <c r="AE302" s="38" t="s">
        <v>22</v>
      </c>
      <c r="AF302" s="38" t="s">
        <v>522</v>
      </c>
      <c r="AG302" s="38" t="s">
        <v>1031</v>
      </c>
      <c r="AH302" s="38">
        <v>3</v>
      </c>
      <c r="AI302" s="38">
        <v>4</v>
      </c>
    </row>
    <row r="303" spans="1:35" s="36" customFormat="1" ht="25.5" x14ac:dyDescent="0.2">
      <c r="A303" s="37">
        <v>40598.631550925929</v>
      </c>
      <c r="L303" s="38"/>
      <c r="M303" s="38"/>
      <c r="N303" s="38"/>
      <c r="O303" s="38" t="s">
        <v>116</v>
      </c>
      <c r="P303" s="38">
        <v>3</v>
      </c>
      <c r="Q303" s="38">
        <v>2</v>
      </c>
      <c r="R303" s="38">
        <v>3</v>
      </c>
      <c r="S303" s="38">
        <v>3</v>
      </c>
      <c r="T303" s="38">
        <v>3</v>
      </c>
      <c r="U303" s="38">
        <v>3</v>
      </c>
      <c r="V303" s="38"/>
      <c r="W303" s="38">
        <v>2</v>
      </c>
      <c r="X303" s="38">
        <v>3</v>
      </c>
      <c r="Y303" s="38">
        <v>3</v>
      </c>
      <c r="Z303" s="38">
        <v>2011</v>
      </c>
      <c r="AA303" s="38" t="s">
        <v>354</v>
      </c>
      <c r="AB303" s="38" t="s">
        <v>198</v>
      </c>
      <c r="AC303" s="38" t="s">
        <v>281</v>
      </c>
      <c r="AD303" s="38"/>
      <c r="AE303" s="38"/>
      <c r="AF303" s="38" t="s">
        <v>522</v>
      </c>
      <c r="AG303" s="38"/>
      <c r="AH303" s="38">
        <v>2</v>
      </c>
      <c r="AI303" s="38">
        <v>4</v>
      </c>
    </row>
    <row r="304" spans="1:35" s="36" customFormat="1" ht="25.5" x14ac:dyDescent="0.2">
      <c r="A304" s="37">
        <v>40598.769166666665</v>
      </c>
      <c r="L304" s="38"/>
      <c r="M304" s="38"/>
      <c r="N304" s="38"/>
      <c r="O304" s="38" t="s">
        <v>641</v>
      </c>
      <c r="P304" s="38">
        <v>3</v>
      </c>
      <c r="Q304" s="38">
        <v>3</v>
      </c>
      <c r="R304" s="38">
        <v>4</v>
      </c>
      <c r="S304" s="38">
        <v>4</v>
      </c>
      <c r="T304" s="38">
        <v>3</v>
      </c>
      <c r="U304" s="38">
        <v>3</v>
      </c>
      <c r="V304" s="38">
        <v>3</v>
      </c>
      <c r="W304" s="38">
        <v>3</v>
      </c>
      <c r="X304" s="38">
        <v>4</v>
      </c>
      <c r="Y304" s="38">
        <v>4</v>
      </c>
      <c r="Z304" s="38">
        <v>2011</v>
      </c>
      <c r="AA304" s="38" t="s">
        <v>253</v>
      </c>
      <c r="AB304" s="38" t="s">
        <v>264</v>
      </c>
      <c r="AC304" s="38" t="s">
        <v>281</v>
      </c>
      <c r="AD304" s="38"/>
      <c r="AE304" s="38" t="s">
        <v>647</v>
      </c>
      <c r="AF304" s="38" t="s">
        <v>246</v>
      </c>
      <c r="AG304" s="38"/>
      <c r="AH304" s="38">
        <v>3</v>
      </c>
      <c r="AI304" s="38">
        <v>4</v>
      </c>
    </row>
    <row r="305" spans="1:35" s="36" customFormat="1" ht="25.5" x14ac:dyDescent="0.2">
      <c r="A305" s="37">
        <v>40598.832326388889</v>
      </c>
      <c r="L305" s="38"/>
      <c r="M305" s="38"/>
      <c r="N305" s="38"/>
      <c r="O305" s="38" t="s">
        <v>116</v>
      </c>
      <c r="P305" s="38">
        <v>3</v>
      </c>
      <c r="Q305" s="38">
        <v>2</v>
      </c>
      <c r="R305" s="38">
        <v>3</v>
      </c>
      <c r="S305" s="38">
        <v>2</v>
      </c>
      <c r="T305" s="38">
        <v>1</v>
      </c>
      <c r="U305" s="38">
        <v>1</v>
      </c>
      <c r="V305" s="38">
        <v>4</v>
      </c>
      <c r="W305" s="38">
        <v>4</v>
      </c>
      <c r="X305" s="38">
        <v>3</v>
      </c>
      <c r="Y305" s="38">
        <v>3</v>
      </c>
      <c r="Z305" s="38">
        <v>2008</v>
      </c>
      <c r="AA305" s="38" t="s">
        <v>702</v>
      </c>
      <c r="AB305" s="38" t="s">
        <v>72</v>
      </c>
      <c r="AC305" s="38" t="s">
        <v>45</v>
      </c>
      <c r="AD305" s="38"/>
      <c r="AE305" s="38" t="s">
        <v>647</v>
      </c>
      <c r="AF305" s="38" t="s">
        <v>522</v>
      </c>
      <c r="AG305" s="38"/>
      <c r="AH305" s="38">
        <v>2</v>
      </c>
      <c r="AI305" s="38">
        <v>3</v>
      </c>
    </row>
    <row r="306" spans="1:35" s="36" customFormat="1" ht="89.25" x14ac:dyDescent="0.2">
      <c r="A306" s="37">
        <v>40598.859432870369</v>
      </c>
      <c r="L306" s="38" t="s">
        <v>92</v>
      </c>
      <c r="M306" s="38" t="s">
        <v>268</v>
      </c>
      <c r="N306" s="38" t="s">
        <v>299</v>
      </c>
      <c r="O306" s="38" t="s">
        <v>116</v>
      </c>
      <c r="P306" s="38">
        <v>1</v>
      </c>
      <c r="Q306" s="38">
        <v>1</v>
      </c>
      <c r="R306" s="38">
        <v>4</v>
      </c>
      <c r="S306" s="38">
        <v>2</v>
      </c>
      <c r="T306" s="38">
        <v>2</v>
      </c>
      <c r="U306" s="38">
        <v>2</v>
      </c>
      <c r="V306" s="38">
        <v>3</v>
      </c>
      <c r="W306" s="38">
        <v>3</v>
      </c>
      <c r="X306" s="38">
        <v>4</v>
      </c>
      <c r="Y306" s="38">
        <v>1</v>
      </c>
      <c r="Z306" s="38">
        <v>2009</v>
      </c>
      <c r="AA306" s="38" t="s">
        <v>702</v>
      </c>
      <c r="AB306" s="38" t="s">
        <v>563</v>
      </c>
      <c r="AC306" s="38" t="s">
        <v>393</v>
      </c>
      <c r="AD306" s="38"/>
      <c r="AE306" s="38" t="s">
        <v>647</v>
      </c>
      <c r="AF306" s="38" t="s">
        <v>246</v>
      </c>
      <c r="AG306" s="38" t="s">
        <v>616</v>
      </c>
      <c r="AH306" s="38">
        <v>2</v>
      </c>
      <c r="AI306" s="38">
        <v>4</v>
      </c>
    </row>
    <row r="307" spans="1:35" s="36" customFormat="1" ht="102" x14ac:dyDescent="0.2">
      <c r="A307" s="37">
        <v>40598.863877314812</v>
      </c>
      <c r="L307" s="38" t="s">
        <v>225</v>
      </c>
      <c r="M307" s="38" t="s">
        <v>8</v>
      </c>
      <c r="N307" s="38" t="s">
        <v>149</v>
      </c>
      <c r="O307" s="38" t="s">
        <v>641</v>
      </c>
      <c r="P307" s="38">
        <v>4</v>
      </c>
      <c r="Q307" s="38">
        <v>2</v>
      </c>
      <c r="R307" s="38">
        <v>4</v>
      </c>
      <c r="S307" s="38">
        <v>4</v>
      </c>
      <c r="T307" s="38">
        <v>2</v>
      </c>
      <c r="U307" s="38">
        <v>4</v>
      </c>
      <c r="V307" s="38">
        <v>4</v>
      </c>
      <c r="W307" s="38">
        <v>4</v>
      </c>
      <c r="X307" s="38">
        <v>4</v>
      </c>
      <c r="Y307" s="38">
        <v>3</v>
      </c>
      <c r="Z307" s="38">
        <v>2010</v>
      </c>
      <c r="AA307" s="38" t="s">
        <v>702</v>
      </c>
      <c r="AB307" s="38" t="s">
        <v>118</v>
      </c>
      <c r="AC307" s="38" t="s">
        <v>393</v>
      </c>
      <c r="AD307" s="38"/>
      <c r="AE307" s="38" t="s">
        <v>647</v>
      </c>
      <c r="AF307" s="38" t="s">
        <v>246</v>
      </c>
      <c r="AG307" s="38" t="s">
        <v>705</v>
      </c>
      <c r="AH307" s="38">
        <v>4</v>
      </c>
      <c r="AI307" s="38">
        <v>4</v>
      </c>
    </row>
    <row r="308" spans="1:35" s="36" customFormat="1" ht="127.5" x14ac:dyDescent="0.2">
      <c r="A308" s="37">
        <v>40598.86986111111</v>
      </c>
      <c r="L308" s="38" t="s">
        <v>699</v>
      </c>
      <c r="M308" s="38" t="s">
        <v>412</v>
      </c>
      <c r="N308" s="38" t="s">
        <v>5</v>
      </c>
      <c r="O308" s="38" t="s">
        <v>116</v>
      </c>
      <c r="P308" s="38">
        <v>3</v>
      </c>
      <c r="Q308" s="38">
        <v>1</v>
      </c>
      <c r="R308" s="38">
        <v>3</v>
      </c>
      <c r="S308" s="38">
        <v>3</v>
      </c>
      <c r="T308" s="38">
        <v>2</v>
      </c>
      <c r="U308" s="38">
        <v>2</v>
      </c>
      <c r="V308" s="38">
        <v>4</v>
      </c>
      <c r="W308" s="38">
        <v>3</v>
      </c>
      <c r="X308" s="38">
        <v>3</v>
      </c>
      <c r="Y308" s="38">
        <v>4</v>
      </c>
      <c r="Z308" s="38">
        <v>2010</v>
      </c>
      <c r="AA308" s="38" t="s">
        <v>702</v>
      </c>
      <c r="AB308" s="38" t="s">
        <v>454</v>
      </c>
      <c r="AC308" s="38" t="s">
        <v>672</v>
      </c>
      <c r="AD308" s="38" t="s">
        <v>398</v>
      </c>
      <c r="AE308" s="38" t="s">
        <v>647</v>
      </c>
      <c r="AF308" s="38" t="s">
        <v>522</v>
      </c>
      <c r="AG308" s="38" t="s">
        <v>28</v>
      </c>
      <c r="AH308" s="38">
        <v>1</v>
      </c>
      <c r="AI308" s="38">
        <v>4</v>
      </c>
    </row>
    <row r="309" spans="1:35" s="36" customFormat="1" ht="25.5" x14ac:dyDescent="0.2">
      <c r="A309" s="37">
        <v>40598.870335648149</v>
      </c>
      <c r="L309" s="38"/>
      <c r="M309" s="38"/>
      <c r="N309" s="38"/>
      <c r="O309" s="38" t="s">
        <v>116</v>
      </c>
      <c r="P309" s="38">
        <v>2</v>
      </c>
      <c r="Q309" s="38">
        <v>1</v>
      </c>
      <c r="R309" s="38">
        <v>3</v>
      </c>
      <c r="S309" s="38">
        <v>2</v>
      </c>
      <c r="T309" s="38">
        <v>1</v>
      </c>
      <c r="U309" s="38">
        <v>2</v>
      </c>
      <c r="V309" s="38">
        <v>3</v>
      </c>
      <c r="W309" s="38">
        <v>2</v>
      </c>
      <c r="X309" s="38">
        <v>4</v>
      </c>
      <c r="Y309" s="38">
        <v>3</v>
      </c>
      <c r="Z309" s="38">
        <v>2009</v>
      </c>
      <c r="AA309" s="38" t="s">
        <v>702</v>
      </c>
      <c r="AB309" s="38" t="s">
        <v>664</v>
      </c>
      <c r="AC309" s="38" t="s">
        <v>720</v>
      </c>
      <c r="AD309" s="38"/>
      <c r="AE309" s="38" t="s">
        <v>647</v>
      </c>
      <c r="AF309" s="38" t="s">
        <v>246</v>
      </c>
      <c r="AG309" s="38"/>
      <c r="AH309" s="38">
        <v>3</v>
      </c>
      <c r="AI309" s="38">
        <v>4</v>
      </c>
    </row>
    <row r="310" spans="1:35" s="36" customFormat="1" ht="25.5" x14ac:dyDescent="0.2">
      <c r="A310" s="37">
        <v>40598.907673611109</v>
      </c>
      <c r="L310" s="38"/>
      <c r="M310" s="38"/>
      <c r="N310" s="38"/>
      <c r="O310" s="38" t="s">
        <v>116</v>
      </c>
      <c r="P310" s="38">
        <v>3</v>
      </c>
      <c r="Q310" s="38">
        <v>2</v>
      </c>
      <c r="R310" s="38"/>
      <c r="S310" s="38">
        <v>4</v>
      </c>
      <c r="T310" s="38">
        <v>2</v>
      </c>
      <c r="U310" s="38">
        <v>1</v>
      </c>
      <c r="V310" s="38">
        <v>2</v>
      </c>
      <c r="W310" s="38">
        <v>2</v>
      </c>
      <c r="X310" s="38">
        <v>3</v>
      </c>
      <c r="Y310" s="38">
        <v>3</v>
      </c>
      <c r="Z310" s="38">
        <v>2010</v>
      </c>
      <c r="AA310" s="38" t="s">
        <v>702</v>
      </c>
      <c r="AB310" s="38" t="s">
        <v>664</v>
      </c>
      <c r="AC310" s="38" t="s">
        <v>393</v>
      </c>
      <c r="AD310" s="38"/>
      <c r="AE310" s="38" t="s">
        <v>647</v>
      </c>
      <c r="AF310" s="38" t="s">
        <v>246</v>
      </c>
      <c r="AG310" s="38"/>
      <c r="AH310" s="38">
        <v>1</v>
      </c>
      <c r="AI310" s="38">
        <v>3</v>
      </c>
    </row>
    <row r="311" spans="1:35" s="36" customFormat="1" ht="25.5" x14ac:dyDescent="0.2">
      <c r="A311" s="37">
        <v>40598.909710648149</v>
      </c>
      <c r="L311" s="38" t="s">
        <v>66</v>
      </c>
      <c r="M311" s="38"/>
      <c r="N311" s="38"/>
      <c r="O311" s="38" t="s">
        <v>116</v>
      </c>
      <c r="P311" s="38">
        <v>1</v>
      </c>
      <c r="Q311" s="38">
        <v>1</v>
      </c>
      <c r="R311" s="38">
        <v>3</v>
      </c>
      <c r="S311" s="38">
        <v>2</v>
      </c>
      <c r="T311" s="38">
        <v>1</v>
      </c>
      <c r="U311" s="38">
        <v>2</v>
      </c>
      <c r="V311" s="38">
        <v>2</v>
      </c>
      <c r="W311" s="38">
        <v>2</v>
      </c>
      <c r="X311" s="38">
        <v>2</v>
      </c>
      <c r="Y311" s="38">
        <v>3</v>
      </c>
      <c r="Z311" s="38">
        <v>2009</v>
      </c>
      <c r="AA311" s="38" t="s">
        <v>702</v>
      </c>
      <c r="AB311" s="38" t="s">
        <v>78</v>
      </c>
      <c r="AC311" s="38" t="s">
        <v>281</v>
      </c>
      <c r="AD311" s="38" t="s">
        <v>467</v>
      </c>
      <c r="AE311" s="38" t="s">
        <v>647</v>
      </c>
      <c r="AF311" s="38" t="s">
        <v>246</v>
      </c>
      <c r="AG311" s="38"/>
      <c r="AH311" s="38">
        <v>1</v>
      </c>
      <c r="AI311" s="38">
        <v>2</v>
      </c>
    </row>
    <row r="312" spans="1:35" s="36" customFormat="1" ht="25.5" x14ac:dyDescent="0.2">
      <c r="A312" s="37">
        <v>40598.910868055558</v>
      </c>
      <c r="L312" s="38"/>
      <c r="M312" s="38"/>
      <c r="N312" s="38"/>
      <c r="O312" s="38" t="s">
        <v>116</v>
      </c>
      <c r="P312" s="38">
        <v>3</v>
      </c>
      <c r="Q312" s="38">
        <v>1</v>
      </c>
      <c r="R312" s="38">
        <v>4</v>
      </c>
      <c r="S312" s="38">
        <v>2</v>
      </c>
      <c r="T312" s="38">
        <v>2</v>
      </c>
      <c r="U312" s="38">
        <v>2</v>
      </c>
      <c r="V312" s="38">
        <v>2</v>
      </c>
      <c r="W312" s="38">
        <v>3</v>
      </c>
      <c r="X312" s="38">
        <v>2</v>
      </c>
      <c r="Y312" s="38">
        <v>4</v>
      </c>
      <c r="Z312" s="38">
        <v>2010</v>
      </c>
      <c r="AA312" s="38" t="s">
        <v>35</v>
      </c>
      <c r="AB312" s="38" t="s">
        <v>377</v>
      </c>
      <c r="AC312" s="38" t="s">
        <v>281</v>
      </c>
      <c r="AD312" s="38"/>
      <c r="AE312" s="38" t="s">
        <v>647</v>
      </c>
      <c r="AF312" s="38" t="s">
        <v>246</v>
      </c>
      <c r="AG312" s="38"/>
      <c r="AH312" s="38">
        <v>2</v>
      </c>
      <c r="AI312" s="38">
        <v>2</v>
      </c>
    </row>
    <row r="313" spans="1:35" s="36" customFormat="1" ht="102" x14ac:dyDescent="0.2">
      <c r="A313" s="37">
        <v>40598.912847222222</v>
      </c>
      <c r="L313" s="38" t="s">
        <v>87</v>
      </c>
      <c r="M313" s="38"/>
      <c r="N313" s="38"/>
      <c r="O313" s="38" t="s">
        <v>116</v>
      </c>
      <c r="P313" s="38">
        <v>2</v>
      </c>
      <c r="Q313" s="38">
        <v>2</v>
      </c>
      <c r="R313" s="38">
        <v>3</v>
      </c>
      <c r="S313" s="38">
        <v>4</v>
      </c>
      <c r="T313" s="38">
        <v>3</v>
      </c>
      <c r="U313" s="38">
        <v>3</v>
      </c>
      <c r="V313" s="38">
        <v>3</v>
      </c>
      <c r="W313" s="38">
        <v>4</v>
      </c>
      <c r="X313" s="38">
        <v>4</v>
      </c>
      <c r="Y313" s="38">
        <v>4</v>
      </c>
      <c r="Z313" s="38">
        <v>2008</v>
      </c>
      <c r="AA313" s="38" t="s">
        <v>702</v>
      </c>
      <c r="AB313" s="38" t="s">
        <v>78</v>
      </c>
      <c r="AC313" s="38" t="s">
        <v>393</v>
      </c>
      <c r="AD313" s="38"/>
      <c r="AE313" s="38" t="s">
        <v>647</v>
      </c>
      <c r="AF313" s="38" t="s">
        <v>246</v>
      </c>
      <c r="AG313" s="38"/>
      <c r="AH313" s="38">
        <v>4</v>
      </c>
      <c r="AI313" s="38">
        <v>4</v>
      </c>
    </row>
    <row r="314" spans="1:35" s="36" customFormat="1" ht="409.5" x14ac:dyDescent="0.2">
      <c r="A314" s="37">
        <v>40598.931030092594</v>
      </c>
      <c r="L314" s="38" t="s">
        <v>1032</v>
      </c>
      <c r="M314" s="38"/>
      <c r="N314" s="38"/>
      <c r="O314" s="38" t="s">
        <v>116</v>
      </c>
      <c r="P314" s="38">
        <v>4</v>
      </c>
      <c r="Q314" s="38">
        <v>1</v>
      </c>
      <c r="R314" s="38">
        <v>3</v>
      </c>
      <c r="S314" s="38">
        <v>4</v>
      </c>
      <c r="T314" s="38">
        <v>3</v>
      </c>
      <c r="U314" s="38">
        <v>3</v>
      </c>
      <c r="V314" s="38">
        <v>3</v>
      </c>
      <c r="W314" s="38">
        <v>2</v>
      </c>
      <c r="X314" s="38">
        <v>4</v>
      </c>
      <c r="Y314" s="38">
        <v>1</v>
      </c>
      <c r="Z314" s="38">
        <v>2009</v>
      </c>
      <c r="AA314" s="38" t="s">
        <v>702</v>
      </c>
      <c r="AB314" s="38" t="s">
        <v>133</v>
      </c>
      <c r="AC314" s="38" t="s">
        <v>672</v>
      </c>
      <c r="AD314" s="38" t="s">
        <v>491</v>
      </c>
      <c r="AE314" s="38" t="s">
        <v>647</v>
      </c>
      <c r="AF314" s="38" t="s">
        <v>246</v>
      </c>
      <c r="AG314" s="38"/>
      <c r="AH314" s="38">
        <v>3</v>
      </c>
      <c r="AI314" s="38">
        <v>4</v>
      </c>
    </row>
    <row r="315" spans="1:35" s="36" customFormat="1" ht="25.5" x14ac:dyDescent="0.2">
      <c r="A315" s="37">
        <v>40598.932939814811</v>
      </c>
      <c r="L315" s="38"/>
      <c r="M315" s="38"/>
      <c r="N315" s="38"/>
      <c r="O315" s="38" t="s">
        <v>116</v>
      </c>
      <c r="P315" s="38">
        <v>2</v>
      </c>
      <c r="Q315" s="38">
        <v>2</v>
      </c>
      <c r="R315" s="38">
        <v>4</v>
      </c>
      <c r="S315" s="38">
        <v>4</v>
      </c>
      <c r="T315" s="38">
        <v>4</v>
      </c>
      <c r="U315" s="38">
        <v>3</v>
      </c>
      <c r="V315" s="38">
        <v>1</v>
      </c>
      <c r="W315" s="38">
        <v>1</v>
      </c>
      <c r="X315" s="38">
        <v>4</v>
      </c>
      <c r="Y315" s="38">
        <v>4</v>
      </c>
      <c r="Z315" s="38">
        <v>2010</v>
      </c>
      <c r="AA315" s="38" t="s">
        <v>253</v>
      </c>
      <c r="AB315" s="38" t="s">
        <v>664</v>
      </c>
      <c r="AC315" s="38" t="s">
        <v>281</v>
      </c>
      <c r="AD315" s="38"/>
      <c r="AE315" s="38"/>
      <c r="AF315" s="38" t="s">
        <v>246</v>
      </c>
      <c r="AG315" s="38"/>
      <c r="AH315" s="38">
        <v>1</v>
      </c>
      <c r="AI315" s="38">
        <v>4</v>
      </c>
    </row>
    <row r="316" spans="1:35" s="36" customFormat="1" ht="178.5" x14ac:dyDescent="0.2">
      <c r="A316" s="37">
        <v>40598.933611111112</v>
      </c>
      <c r="L316" s="38"/>
      <c r="M316" s="38" t="s">
        <v>634</v>
      </c>
      <c r="N316" s="38" t="s">
        <v>399</v>
      </c>
      <c r="O316" s="38" t="s">
        <v>116</v>
      </c>
      <c r="P316" s="38">
        <v>2</v>
      </c>
      <c r="Q316" s="38">
        <v>1</v>
      </c>
      <c r="R316" s="38">
        <v>3</v>
      </c>
      <c r="S316" s="38">
        <v>2</v>
      </c>
      <c r="T316" s="38">
        <v>1</v>
      </c>
      <c r="U316" s="38">
        <v>2</v>
      </c>
      <c r="V316" s="38">
        <v>2</v>
      </c>
      <c r="W316" s="38">
        <v>2</v>
      </c>
      <c r="X316" s="38">
        <v>2</v>
      </c>
      <c r="Y316" s="38">
        <v>4</v>
      </c>
      <c r="Z316" s="38">
        <v>2009</v>
      </c>
      <c r="AA316" s="38" t="s">
        <v>702</v>
      </c>
      <c r="AB316" s="38" t="s">
        <v>563</v>
      </c>
      <c r="AC316" s="38" t="s">
        <v>45</v>
      </c>
      <c r="AD316" s="38" t="s">
        <v>568</v>
      </c>
      <c r="AE316" s="38" t="s">
        <v>647</v>
      </c>
      <c r="AF316" s="38" t="s">
        <v>246</v>
      </c>
      <c r="AG316" s="38"/>
      <c r="AH316" s="38">
        <v>4</v>
      </c>
      <c r="AI316" s="38">
        <v>3</v>
      </c>
    </row>
    <row r="317" spans="1:35" s="36" customFormat="1" ht="25.5" x14ac:dyDescent="0.2">
      <c r="A317" s="37">
        <v>40598.939444444448</v>
      </c>
      <c r="L317" s="38"/>
      <c r="M317" s="38"/>
      <c r="N317" s="38"/>
      <c r="O317" s="38" t="s">
        <v>641</v>
      </c>
      <c r="P317" s="38">
        <v>3</v>
      </c>
      <c r="Q317" s="38">
        <v>1</v>
      </c>
      <c r="R317" s="38">
        <v>2</v>
      </c>
      <c r="S317" s="38">
        <v>2</v>
      </c>
      <c r="T317" s="38">
        <v>2</v>
      </c>
      <c r="U317" s="38">
        <v>2</v>
      </c>
      <c r="V317" s="38">
        <v>3</v>
      </c>
      <c r="W317" s="38">
        <v>1</v>
      </c>
      <c r="X317" s="38">
        <v>2</v>
      </c>
      <c r="Y317" s="38">
        <v>1</v>
      </c>
      <c r="Z317" s="38">
        <v>2006</v>
      </c>
      <c r="AA317" s="38" t="s">
        <v>238</v>
      </c>
      <c r="AB317" s="38" t="s">
        <v>563</v>
      </c>
      <c r="AC317" s="38" t="s">
        <v>582</v>
      </c>
      <c r="AD317" s="38"/>
      <c r="AE317" s="38" t="s">
        <v>305</v>
      </c>
      <c r="AF317" s="38" t="s">
        <v>246</v>
      </c>
      <c r="AG317" s="38"/>
      <c r="AH317" s="38">
        <v>2</v>
      </c>
      <c r="AI317" s="38">
        <v>3</v>
      </c>
    </row>
    <row r="318" spans="1:35" s="36" customFormat="1" ht="51" x14ac:dyDescent="0.2">
      <c r="A318" s="37">
        <v>40598.948055555556</v>
      </c>
      <c r="L318" s="38" t="s">
        <v>265</v>
      </c>
      <c r="M318" s="38"/>
      <c r="N318" s="38"/>
      <c r="O318" s="38" t="s">
        <v>116</v>
      </c>
      <c r="P318" s="38">
        <v>4</v>
      </c>
      <c r="Q318" s="38">
        <v>3</v>
      </c>
      <c r="R318" s="38">
        <v>4</v>
      </c>
      <c r="S318" s="38">
        <v>4</v>
      </c>
      <c r="T318" s="38">
        <v>3</v>
      </c>
      <c r="U318" s="38">
        <v>4</v>
      </c>
      <c r="V318" s="38">
        <v>2</v>
      </c>
      <c r="W318" s="38">
        <v>3</v>
      </c>
      <c r="X318" s="38">
        <v>4</v>
      </c>
      <c r="Y318" s="38">
        <v>4</v>
      </c>
      <c r="Z318" s="38">
        <v>2008</v>
      </c>
      <c r="AA318" s="38" t="s">
        <v>702</v>
      </c>
      <c r="AB318" s="38" t="s">
        <v>78</v>
      </c>
      <c r="AC318" s="38" t="s">
        <v>672</v>
      </c>
      <c r="AD318" s="38" t="s">
        <v>83</v>
      </c>
      <c r="AE318" s="38" t="s">
        <v>647</v>
      </c>
      <c r="AF318" s="38" t="s">
        <v>522</v>
      </c>
      <c r="AG318" s="38"/>
      <c r="AH318" s="38">
        <v>3</v>
      </c>
      <c r="AI318" s="38">
        <v>4</v>
      </c>
    </row>
    <row r="319" spans="1:35" s="36" customFormat="1" ht="25.5" x14ac:dyDescent="0.2">
      <c r="A319" s="37">
        <v>40598.966446759259</v>
      </c>
      <c r="L319" s="38"/>
      <c r="M319" s="38"/>
      <c r="N319" s="38"/>
      <c r="O319" s="38" t="s">
        <v>116</v>
      </c>
      <c r="P319" s="38">
        <v>2</v>
      </c>
      <c r="Q319" s="38">
        <v>2</v>
      </c>
      <c r="R319" s="38">
        <v>4</v>
      </c>
      <c r="S319" s="38">
        <v>4</v>
      </c>
      <c r="T319" s="38">
        <v>2</v>
      </c>
      <c r="U319" s="38">
        <v>2</v>
      </c>
      <c r="V319" s="38">
        <v>2</v>
      </c>
      <c r="W319" s="38">
        <v>2</v>
      </c>
      <c r="X319" s="38">
        <v>3</v>
      </c>
      <c r="Y319" s="38">
        <v>3</v>
      </c>
      <c r="Z319" s="38" t="s">
        <v>551</v>
      </c>
      <c r="AA319" s="38" t="s">
        <v>702</v>
      </c>
      <c r="AB319" s="38" t="s">
        <v>609</v>
      </c>
      <c r="AC319" s="38" t="s">
        <v>672</v>
      </c>
      <c r="AD319" s="38"/>
      <c r="AE319" s="38" t="s">
        <v>647</v>
      </c>
      <c r="AF319" s="38" t="s">
        <v>246</v>
      </c>
      <c r="AG319" s="38"/>
      <c r="AH319" s="38">
        <v>4</v>
      </c>
      <c r="AI319" s="38">
        <v>4</v>
      </c>
    </row>
    <row r="320" spans="1:35" s="36" customFormat="1" ht="38.25" x14ac:dyDescent="0.2">
      <c r="A320" s="37">
        <v>40598.984155092592</v>
      </c>
      <c r="L320" s="38"/>
      <c r="M320" s="38"/>
      <c r="N320" s="38"/>
      <c r="O320" s="38" t="s">
        <v>116</v>
      </c>
      <c r="P320" s="38">
        <v>3</v>
      </c>
      <c r="Q320" s="38">
        <v>3</v>
      </c>
      <c r="R320" s="38">
        <v>4</v>
      </c>
      <c r="S320" s="38">
        <v>3</v>
      </c>
      <c r="T320" s="38">
        <v>4</v>
      </c>
      <c r="U320" s="38">
        <v>3</v>
      </c>
      <c r="V320" s="38">
        <v>3</v>
      </c>
      <c r="W320" s="38">
        <v>3</v>
      </c>
      <c r="X320" s="38">
        <v>4</v>
      </c>
      <c r="Y320" s="38">
        <v>1</v>
      </c>
      <c r="Z320" s="38">
        <v>2008</v>
      </c>
      <c r="AA320" s="38" t="s">
        <v>702</v>
      </c>
      <c r="AB320" s="38" t="s">
        <v>346</v>
      </c>
      <c r="AC320" s="38" t="s">
        <v>720</v>
      </c>
      <c r="AD320" s="38"/>
      <c r="AE320" s="38" t="s">
        <v>647</v>
      </c>
      <c r="AF320" s="38" t="s">
        <v>246</v>
      </c>
      <c r="AG320" s="38" t="s">
        <v>275</v>
      </c>
      <c r="AH320" s="38">
        <v>2</v>
      </c>
      <c r="AI320" s="38">
        <v>4</v>
      </c>
    </row>
    <row r="321" spans="1:35" s="36" customFormat="1" ht="267.75" x14ac:dyDescent="0.2">
      <c r="A321" s="37">
        <v>40598.998761574076</v>
      </c>
      <c r="L321" s="38" t="s">
        <v>40</v>
      </c>
      <c r="M321" s="38" t="s">
        <v>646</v>
      </c>
      <c r="N321" s="38" t="s">
        <v>1033</v>
      </c>
      <c r="O321" s="38" t="s">
        <v>116</v>
      </c>
      <c r="P321" s="38">
        <v>1</v>
      </c>
      <c r="Q321" s="38">
        <v>1</v>
      </c>
      <c r="R321" s="38">
        <v>4</v>
      </c>
      <c r="S321" s="38"/>
      <c r="T321" s="38">
        <v>3</v>
      </c>
      <c r="U321" s="38"/>
      <c r="V321" s="38">
        <v>2</v>
      </c>
      <c r="W321" s="38">
        <v>4</v>
      </c>
      <c r="X321" s="38">
        <v>4</v>
      </c>
      <c r="Y321" s="38">
        <v>4</v>
      </c>
      <c r="Z321" s="38">
        <v>2010</v>
      </c>
      <c r="AA321" s="38" t="s">
        <v>253</v>
      </c>
      <c r="AB321" s="38" t="s">
        <v>609</v>
      </c>
      <c r="AC321" s="38" t="s">
        <v>281</v>
      </c>
      <c r="AD321" s="38"/>
      <c r="AE321" s="38" t="s">
        <v>647</v>
      </c>
      <c r="AF321" s="38" t="s">
        <v>246</v>
      </c>
      <c r="AG321" s="38" t="s">
        <v>355</v>
      </c>
      <c r="AH321" s="38">
        <v>4</v>
      </c>
      <c r="AI321" s="38">
        <v>4</v>
      </c>
    </row>
    <row r="322" spans="1:35" s="36" customFormat="1" ht="25.5" x14ac:dyDescent="0.2">
      <c r="A322" s="37">
        <v>40599.000057870369</v>
      </c>
      <c r="L322" s="38" t="s">
        <v>223</v>
      </c>
      <c r="M322" s="38" t="s">
        <v>292</v>
      </c>
      <c r="N322" s="38"/>
      <c r="O322" s="38" t="s">
        <v>116</v>
      </c>
      <c r="P322" s="38">
        <v>4</v>
      </c>
      <c r="Q322" s="38">
        <v>4</v>
      </c>
      <c r="R322" s="38">
        <v>4</v>
      </c>
      <c r="S322" s="38">
        <v>4</v>
      </c>
      <c r="T322" s="38">
        <v>4</v>
      </c>
      <c r="U322" s="38">
        <v>4</v>
      </c>
      <c r="V322" s="38">
        <v>4</v>
      </c>
      <c r="W322" s="38">
        <v>4</v>
      </c>
      <c r="X322" s="38">
        <v>4</v>
      </c>
      <c r="Y322" s="38">
        <v>4</v>
      </c>
      <c r="Z322" s="38">
        <v>2009</v>
      </c>
      <c r="AA322" s="38" t="s">
        <v>35</v>
      </c>
      <c r="AB322" s="38" t="s">
        <v>563</v>
      </c>
      <c r="AC322" s="38" t="s">
        <v>461</v>
      </c>
      <c r="AD322" s="38"/>
      <c r="AE322" s="38"/>
      <c r="AF322" s="38" t="s">
        <v>246</v>
      </c>
      <c r="AG322" s="38"/>
      <c r="AH322" s="38">
        <v>4</v>
      </c>
      <c r="AI322" s="38">
        <v>4</v>
      </c>
    </row>
    <row r="323" spans="1:35" s="36" customFormat="1" ht="25.5" x14ac:dyDescent="0.2">
      <c r="A323" s="37">
        <v>40599.000798611109</v>
      </c>
      <c r="L323" s="38"/>
      <c r="M323" s="38"/>
      <c r="N323" s="38"/>
      <c r="O323" s="38" t="s">
        <v>116</v>
      </c>
      <c r="P323" s="38">
        <v>4</v>
      </c>
      <c r="Q323" s="38">
        <v>3</v>
      </c>
      <c r="R323" s="38">
        <v>4</v>
      </c>
      <c r="S323" s="38">
        <v>4</v>
      </c>
      <c r="T323" s="38">
        <v>3</v>
      </c>
      <c r="U323" s="38">
        <v>3</v>
      </c>
      <c r="V323" s="38">
        <v>4</v>
      </c>
      <c r="W323" s="38">
        <v>4</v>
      </c>
      <c r="X323" s="38">
        <v>4</v>
      </c>
      <c r="Y323" s="38">
        <v>3</v>
      </c>
      <c r="Z323" s="38">
        <v>2010</v>
      </c>
      <c r="AA323" s="38" t="s">
        <v>702</v>
      </c>
      <c r="AB323" s="38" t="s">
        <v>664</v>
      </c>
      <c r="AC323" s="38" t="s">
        <v>393</v>
      </c>
      <c r="AD323" s="38"/>
      <c r="AE323" s="38" t="s">
        <v>647</v>
      </c>
      <c r="AF323" s="38" t="s">
        <v>522</v>
      </c>
      <c r="AG323" s="38"/>
      <c r="AH323" s="38">
        <v>3</v>
      </c>
      <c r="AI323" s="38">
        <v>4</v>
      </c>
    </row>
    <row r="324" spans="1:35" s="36" customFormat="1" ht="102" x14ac:dyDescent="0.2">
      <c r="A324" s="37">
        <v>40599.050763888888</v>
      </c>
      <c r="L324" s="38" t="s">
        <v>442</v>
      </c>
      <c r="M324" s="38" t="s">
        <v>62</v>
      </c>
      <c r="N324" s="38" t="s">
        <v>400</v>
      </c>
      <c r="O324" s="38" t="s">
        <v>641</v>
      </c>
      <c r="P324" s="38">
        <v>4</v>
      </c>
      <c r="Q324" s="38">
        <v>4</v>
      </c>
      <c r="R324" s="38">
        <v>4</v>
      </c>
      <c r="S324" s="38">
        <v>4</v>
      </c>
      <c r="T324" s="38">
        <v>4</v>
      </c>
      <c r="U324" s="38">
        <v>3</v>
      </c>
      <c r="V324" s="38">
        <v>4</v>
      </c>
      <c r="W324" s="38">
        <v>4</v>
      </c>
      <c r="X324" s="38">
        <v>4</v>
      </c>
      <c r="Y324" s="38">
        <v>4</v>
      </c>
      <c r="Z324" s="38">
        <v>2010</v>
      </c>
      <c r="AA324" s="38" t="s">
        <v>35</v>
      </c>
      <c r="AB324" s="38" t="s">
        <v>72</v>
      </c>
      <c r="AC324" s="38" t="s">
        <v>281</v>
      </c>
      <c r="AD324" s="38"/>
      <c r="AE324" s="38" t="s">
        <v>647</v>
      </c>
      <c r="AF324" s="38" t="s">
        <v>522</v>
      </c>
      <c r="AG324" s="38" t="s">
        <v>463</v>
      </c>
      <c r="AH324" s="38">
        <v>4</v>
      </c>
      <c r="AI324" s="38">
        <v>4</v>
      </c>
    </row>
    <row r="325" spans="1:35" s="36" customFormat="1" ht="25.5" x14ac:dyDescent="0.2">
      <c r="A325" s="37">
        <v>40599.305868055555</v>
      </c>
      <c r="L325" s="38"/>
      <c r="M325" s="38"/>
      <c r="N325" s="38"/>
      <c r="O325" s="38" t="s">
        <v>641</v>
      </c>
      <c r="P325" s="38">
        <v>3</v>
      </c>
      <c r="Q325" s="38">
        <v>4</v>
      </c>
      <c r="R325" s="38">
        <v>3</v>
      </c>
      <c r="S325" s="38">
        <v>3</v>
      </c>
      <c r="T325" s="38">
        <v>3</v>
      </c>
      <c r="U325" s="38">
        <v>3</v>
      </c>
      <c r="V325" s="38">
        <v>4</v>
      </c>
      <c r="W325" s="38">
        <v>4</v>
      </c>
      <c r="X325" s="38">
        <v>3</v>
      </c>
      <c r="Y325" s="38">
        <v>3</v>
      </c>
      <c r="Z325" s="38">
        <v>2009</v>
      </c>
      <c r="AA325" s="38" t="s">
        <v>281</v>
      </c>
      <c r="AB325" s="38" t="s">
        <v>264</v>
      </c>
      <c r="AC325" s="38" t="s">
        <v>720</v>
      </c>
      <c r="AD325" s="38"/>
      <c r="AE325" s="38" t="s">
        <v>647</v>
      </c>
      <c r="AF325" s="38" t="s">
        <v>522</v>
      </c>
      <c r="AG325" s="38"/>
      <c r="AH325" s="38">
        <v>4</v>
      </c>
      <c r="AI325" s="38">
        <v>4</v>
      </c>
    </row>
    <row r="326" spans="1:35" s="36" customFormat="1" ht="204" x14ac:dyDescent="0.2">
      <c r="A326" s="37">
        <v>40599.396296296298</v>
      </c>
      <c r="L326" s="38" t="s">
        <v>334</v>
      </c>
      <c r="M326" s="38" t="s">
        <v>617</v>
      </c>
      <c r="N326" s="38" t="s">
        <v>1034</v>
      </c>
      <c r="O326" s="38" t="s">
        <v>641</v>
      </c>
      <c r="P326" s="38">
        <v>3</v>
      </c>
      <c r="Q326" s="38">
        <v>2</v>
      </c>
      <c r="R326" s="38">
        <v>2</v>
      </c>
      <c r="S326" s="38">
        <v>2</v>
      </c>
      <c r="T326" s="38">
        <v>3</v>
      </c>
      <c r="U326" s="38">
        <v>2</v>
      </c>
      <c r="V326" s="38">
        <v>2</v>
      </c>
      <c r="W326" s="38">
        <v>3</v>
      </c>
      <c r="X326" s="38">
        <v>3</v>
      </c>
      <c r="Y326" s="38">
        <v>4</v>
      </c>
      <c r="Z326" s="38">
        <v>2010</v>
      </c>
      <c r="AA326" s="38" t="s">
        <v>35</v>
      </c>
      <c r="AB326" s="38" t="s">
        <v>198</v>
      </c>
      <c r="AC326" s="38" t="s">
        <v>281</v>
      </c>
      <c r="AD326" s="38"/>
      <c r="AE326" s="38" t="s">
        <v>647</v>
      </c>
      <c r="AF326" s="38" t="s">
        <v>522</v>
      </c>
      <c r="AG326" s="38" t="s">
        <v>338</v>
      </c>
      <c r="AH326" s="38">
        <v>1</v>
      </c>
      <c r="AI326" s="38">
        <v>4</v>
      </c>
    </row>
    <row r="327" spans="1:35" s="36" customFormat="1" ht="25.5" x14ac:dyDescent="0.2">
      <c r="A327" s="37">
        <v>40599.411134259259</v>
      </c>
      <c r="L327" s="38"/>
      <c r="M327" s="38"/>
      <c r="N327" s="38"/>
      <c r="O327" s="38" t="s">
        <v>116</v>
      </c>
      <c r="P327" s="38">
        <v>2</v>
      </c>
      <c r="Q327" s="38">
        <v>1</v>
      </c>
      <c r="R327" s="38">
        <v>2</v>
      </c>
      <c r="S327" s="38">
        <v>3</v>
      </c>
      <c r="T327" s="38">
        <v>3</v>
      </c>
      <c r="U327" s="38">
        <v>3</v>
      </c>
      <c r="V327" s="38">
        <v>3</v>
      </c>
      <c r="W327" s="38">
        <v>3</v>
      </c>
      <c r="X327" s="38">
        <v>2</v>
      </c>
      <c r="Y327" s="38">
        <v>2</v>
      </c>
      <c r="Z327" s="38">
        <v>2010</v>
      </c>
      <c r="AA327" s="38" t="s">
        <v>281</v>
      </c>
      <c r="AB327" s="38" t="s">
        <v>198</v>
      </c>
      <c r="AC327" s="38" t="s">
        <v>45</v>
      </c>
      <c r="AD327" s="38"/>
      <c r="AE327" s="38" t="s">
        <v>647</v>
      </c>
      <c r="AF327" s="38" t="s">
        <v>246</v>
      </c>
      <c r="AG327" s="38"/>
      <c r="AH327" s="38">
        <v>2</v>
      </c>
      <c r="AI327" s="38">
        <v>2</v>
      </c>
    </row>
    <row r="328" spans="1:35" s="36" customFormat="1" ht="293.25" x14ac:dyDescent="0.2">
      <c r="A328" s="37">
        <v>40599.420902777776</v>
      </c>
      <c r="L328" s="38" t="s">
        <v>1035</v>
      </c>
      <c r="M328" s="38" t="s">
        <v>459</v>
      </c>
      <c r="N328" s="38" t="s">
        <v>151</v>
      </c>
      <c r="O328" s="38" t="s">
        <v>641</v>
      </c>
      <c r="P328" s="38">
        <v>3</v>
      </c>
      <c r="Q328" s="38">
        <v>2</v>
      </c>
      <c r="R328" s="38">
        <v>3</v>
      </c>
      <c r="S328" s="38">
        <v>2</v>
      </c>
      <c r="T328" s="38">
        <v>2</v>
      </c>
      <c r="U328" s="38">
        <v>1</v>
      </c>
      <c r="V328" s="38">
        <v>3</v>
      </c>
      <c r="W328" s="38">
        <v>3</v>
      </c>
      <c r="X328" s="38">
        <v>3</v>
      </c>
      <c r="Y328" s="38">
        <v>3</v>
      </c>
      <c r="Z328" s="38">
        <v>2010</v>
      </c>
      <c r="AA328" s="38" t="s">
        <v>702</v>
      </c>
      <c r="AB328" s="38" t="s">
        <v>563</v>
      </c>
      <c r="AC328" s="38" t="s">
        <v>45</v>
      </c>
      <c r="AD328" s="38"/>
      <c r="AE328" s="38" t="s">
        <v>647</v>
      </c>
      <c r="AF328" s="38" t="s">
        <v>522</v>
      </c>
      <c r="AG328" s="38"/>
      <c r="AH328" s="38">
        <v>2</v>
      </c>
      <c r="AI328" s="38">
        <v>3</v>
      </c>
    </row>
    <row r="329" spans="1:35" s="36" customFormat="1" ht="229.5" x14ac:dyDescent="0.2">
      <c r="A329" s="37">
        <v>40599.424837962964</v>
      </c>
      <c r="L329" s="38" t="s">
        <v>74</v>
      </c>
      <c r="M329" s="38" t="s">
        <v>345</v>
      </c>
      <c r="N329" s="38" t="s">
        <v>470</v>
      </c>
      <c r="O329" s="38" t="s">
        <v>116</v>
      </c>
      <c r="P329" s="38">
        <v>4</v>
      </c>
      <c r="Q329" s="38">
        <v>2</v>
      </c>
      <c r="R329" s="38">
        <v>3</v>
      </c>
      <c r="S329" s="38">
        <v>4</v>
      </c>
      <c r="T329" s="38">
        <v>2</v>
      </c>
      <c r="U329" s="38">
        <v>2</v>
      </c>
      <c r="V329" s="38">
        <v>3</v>
      </c>
      <c r="W329" s="38">
        <v>3</v>
      </c>
      <c r="X329" s="38">
        <v>3</v>
      </c>
      <c r="Y329" s="38">
        <v>3</v>
      </c>
      <c r="Z329" s="38">
        <v>2007</v>
      </c>
      <c r="AA329" s="38" t="s">
        <v>702</v>
      </c>
      <c r="AB329" s="38" t="s">
        <v>664</v>
      </c>
      <c r="AC329" s="38" t="s">
        <v>45</v>
      </c>
      <c r="AD329" s="38"/>
      <c r="AE329" s="38" t="s">
        <v>647</v>
      </c>
      <c r="AF329" s="38" t="s">
        <v>522</v>
      </c>
      <c r="AG329" s="38" t="s">
        <v>1036</v>
      </c>
      <c r="AH329" s="38">
        <v>3</v>
      </c>
      <c r="AI329" s="38">
        <v>3</v>
      </c>
    </row>
    <row r="330" spans="1:35" s="36" customFormat="1" ht="25.5" x14ac:dyDescent="0.2">
      <c r="A330" s="37">
        <v>40599.44195601852</v>
      </c>
      <c r="L330" s="38"/>
      <c r="M330" s="38"/>
      <c r="N330" s="38"/>
      <c r="O330" s="38" t="s">
        <v>116</v>
      </c>
      <c r="P330" s="38">
        <v>3</v>
      </c>
      <c r="Q330" s="38">
        <v>1</v>
      </c>
      <c r="R330" s="38">
        <v>3</v>
      </c>
      <c r="S330" s="38">
        <v>2</v>
      </c>
      <c r="T330" s="38">
        <v>2</v>
      </c>
      <c r="U330" s="38">
        <v>2</v>
      </c>
      <c r="V330" s="38">
        <v>3</v>
      </c>
      <c r="W330" s="38">
        <v>2</v>
      </c>
      <c r="X330" s="38">
        <v>3</v>
      </c>
      <c r="Y330" s="38">
        <v>2</v>
      </c>
      <c r="Z330" s="38">
        <v>2010</v>
      </c>
      <c r="AA330" s="38" t="s">
        <v>35</v>
      </c>
      <c r="AB330" s="38" t="s">
        <v>563</v>
      </c>
      <c r="AC330" s="38" t="s">
        <v>281</v>
      </c>
      <c r="AD330" s="38"/>
      <c r="AE330" s="38"/>
      <c r="AF330" s="38" t="s">
        <v>522</v>
      </c>
      <c r="AG330" s="38"/>
      <c r="AH330" s="38">
        <v>3</v>
      </c>
      <c r="AI330" s="38">
        <v>3</v>
      </c>
    </row>
    <row r="331" spans="1:35" s="36" customFormat="1" ht="63.75" x14ac:dyDescent="0.2">
      <c r="A331" s="37">
        <v>40599.53497685185</v>
      </c>
      <c r="L331" s="38" t="s">
        <v>651</v>
      </c>
      <c r="M331" s="38" t="s">
        <v>203</v>
      </c>
      <c r="N331" s="38"/>
      <c r="O331" s="38" t="s">
        <v>116</v>
      </c>
      <c r="P331" s="38">
        <v>3</v>
      </c>
      <c r="Q331" s="38">
        <v>2</v>
      </c>
      <c r="R331" s="38">
        <v>3</v>
      </c>
      <c r="S331" s="38">
        <v>3</v>
      </c>
      <c r="T331" s="38">
        <v>2</v>
      </c>
      <c r="U331" s="38">
        <v>3</v>
      </c>
      <c r="V331" s="38">
        <v>3</v>
      </c>
      <c r="W331" s="38">
        <v>3</v>
      </c>
      <c r="X331" s="38">
        <v>3</v>
      </c>
      <c r="Y331" s="38">
        <v>4</v>
      </c>
      <c r="Z331" s="38">
        <v>2009</v>
      </c>
      <c r="AA331" s="38" t="s">
        <v>702</v>
      </c>
      <c r="AB331" s="38" t="s">
        <v>609</v>
      </c>
      <c r="AC331" s="38" t="s">
        <v>393</v>
      </c>
      <c r="AD331" s="38"/>
      <c r="AE331" s="38" t="s">
        <v>647</v>
      </c>
      <c r="AF331" s="38" t="s">
        <v>522</v>
      </c>
      <c r="AG331" s="38"/>
      <c r="AH331" s="38">
        <v>2</v>
      </c>
      <c r="AI331" s="38">
        <v>3</v>
      </c>
    </row>
    <row r="332" spans="1:35" s="36" customFormat="1" ht="25.5" x14ac:dyDescent="0.2">
      <c r="A332" s="37">
        <v>40599.544386574074</v>
      </c>
      <c r="L332" s="38"/>
      <c r="M332" s="38"/>
      <c r="N332" s="38"/>
      <c r="O332" s="38" t="s">
        <v>641</v>
      </c>
      <c r="P332" s="38">
        <v>2</v>
      </c>
      <c r="Q332" s="38">
        <v>1</v>
      </c>
      <c r="R332" s="38">
        <v>4</v>
      </c>
      <c r="S332" s="38">
        <v>4</v>
      </c>
      <c r="T332" s="38">
        <v>2</v>
      </c>
      <c r="U332" s="38">
        <v>3</v>
      </c>
      <c r="V332" s="38">
        <v>4</v>
      </c>
      <c r="W332" s="38">
        <v>3</v>
      </c>
      <c r="X332" s="38">
        <v>4</v>
      </c>
      <c r="Y332" s="38">
        <v>4</v>
      </c>
      <c r="Z332" s="38">
        <v>2010</v>
      </c>
      <c r="AA332" s="38" t="s">
        <v>35</v>
      </c>
      <c r="AB332" s="38" t="s">
        <v>264</v>
      </c>
      <c r="AC332" s="38" t="s">
        <v>281</v>
      </c>
      <c r="AD332" s="38"/>
      <c r="AE332" s="38"/>
      <c r="AF332" s="38" t="s">
        <v>246</v>
      </c>
      <c r="AG332" s="38"/>
      <c r="AH332" s="38">
        <v>4</v>
      </c>
      <c r="AI332" s="38">
        <v>4</v>
      </c>
    </row>
    <row r="333" spans="1:35" s="36" customFormat="1" ht="25.5" x14ac:dyDescent="0.2">
      <c r="A333" s="37">
        <v>40599.547824074078</v>
      </c>
      <c r="L333" s="38"/>
      <c r="M333" s="38"/>
      <c r="N333" s="38"/>
      <c r="O333" s="38" t="s">
        <v>641</v>
      </c>
      <c r="P333" s="38">
        <v>4</v>
      </c>
      <c r="Q333" s="38">
        <v>2</v>
      </c>
      <c r="R333" s="38">
        <v>4</v>
      </c>
      <c r="S333" s="38">
        <v>4</v>
      </c>
      <c r="T333" s="38">
        <v>4</v>
      </c>
      <c r="U333" s="38">
        <v>3</v>
      </c>
      <c r="V333" s="38">
        <v>4</v>
      </c>
      <c r="W333" s="38">
        <v>2</v>
      </c>
      <c r="X333" s="38">
        <v>4</v>
      </c>
      <c r="Y333" s="38">
        <v>3</v>
      </c>
      <c r="Z333" s="38">
        <v>2011</v>
      </c>
      <c r="AA333" s="38" t="s">
        <v>253</v>
      </c>
      <c r="AB333" s="38" t="s">
        <v>454</v>
      </c>
      <c r="AC333" s="38" t="s">
        <v>672</v>
      </c>
      <c r="AD333" s="38" t="s">
        <v>310</v>
      </c>
      <c r="AE333" s="38"/>
      <c r="AF333" s="38" t="s">
        <v>522</v>
      </c>
      <c r="AG333" s="38"/>
      <c r="AH333" s="38">
        <v>4</v>
      </c>
      <c r="AI333" s="38">
        <v>4</v>
      </c>
    </row>
    <row r="334" spans="1:35" s="36" customFormat="1" ht="25.5" x14ac:dyDescent="0.2">
      <c r="A334" s="37">
        <v>40599.603206018517</v>
      </c>
      <c r="L334" s="38" t="s">
        <v>85</v>
      </c>
      <c r="M334" s="38" t="s">
        <v>76</v>
      </c>
      <c r="N334" s="38" t="s">
        <v>149</v>
      </c>
      <c r="O334" s="38" t="s">
        <v>641</v>
      </c>
      <c r="P334" s="38">
        <v>4</v>
      </c>
      <c r="Q334" s="38">
        <v>4</v>
      </c>
      <c r="R334" s="38">
        <v>4</v>
      </c>
      <c r="S334" s="38">
        <v>4</v>
      </c>
      <c r="T334" s="38">
        <v>3</v>
      </c>
      <c r="U334" s="38">
        <v>3</v>
      </c>
      <c r="V334" s="38">
        <v>3</v>
      </c>
      <c r="W334" s="38">
        <v>3</v>
      </c>
      <c r="X334" s="38">
        <v>3</v>
      </c>
      <c r="Y334" s="38">
        <v>3</v>
      </c>
      <c r="Z334" s="38">
        <v>2008</v>
      </c>
      <c r="AA334" s="38" t="s">
        <v>253</v>
      </c>
      <c r="AB334" s="38" t="s">
        <v>488</v>
      </c>
      <c r="AC334" s="38" t="s">
        <v>45</v>
      </c>
      <c r="AD334" s="38"/>
      <c r="AE334" s="38" t="s">
        <v>647</v>
      </c>
      <c r="AF334" s="38" t="s">
        <v>522</v>
      </c>
      <c r="AG334" s="38"/>
      <c r="AH334" s="38">
        <v>2</v>
      </c>
      <c r="AI334" s="38">
        <v>4</v>
      </c>
    </row>
    <row r="335" spans="1:35" s="36" customFormat="1" ht="51" x14ac:dyDescent="0.2">
      <c r="A335" s="37">
        <v>40599.606458333335</v>
      </c>
      <c r="L335" s="38" t="s">
        <v>277</v>
      </c>
      <c r="M335" s="38" t="s">
        <v>320</v>
      </c>
      <c r="N335" s="38"/>
      <c r="O335" s="38" t="s">
        <v>641</v>
      </c>
      <c r="P335" s="38">
        <v>2</v>
      </c>
      <c r="Q335" s="38">
        <v>2</v>
      </c>
      <c r="R335" s="38">
        <v>3</v>
      </c>
      <c r="S335" s="38">
        <v>4</v>
      </c>
      <c r="T335" s="38">
        <v>1</v>
      </c>
      <c r="U335" s="38">
        <v>1</v>
      </c>
      <c r="V335" s="38">
        <v>3</v>
      </c>
      <c r="W335" s="38">
        <v>4</v>
      </c>
      <c r="X335" s="38">
        <v>4</v>
      </c>
      <c r="Y335" s="38">
        <v>4</v>
      </c>
      <c r="Z335" s="38">
        <v>2009</v>
      </c>
      <c r="AA335" s="38" t="s">
        <v>702</v>
      </c>
      <c r="AB335" s="38" t="s">
        <v>133</v>
      </c>
      <c r="AC335" s="38" t="s">
        <v>281</v>
      </c>
      <c r="AD335" s="38"/>
      <c r="AE335" s="38" t="s">
        <v>647</v>
      </c>
      <c r="AF335" s="38" t="s">
        <v>522</v>
      </c>
      <c r="AG335" s="38" t="s">
        <v>695</v>
      </c>
      <c r="AH335" s="38">
        <v>3</v>
      </c>
      <c r="AI335" s="38">
        <v>4</v>
      </c>
    </row>
    <row r="336" spans="1:35" s="36" customFormat="1" ht="114.75" x14ac:dyDescent="0.2">
      <c r="A336" s="37">
        <v>40599.626446759255</v>
      </c>
      <c r="L336" s="38" t="s">
        <v>648</v>
      </c>
      <c r="M336" s="38" t="s">
        <v>39</v>
      </c>
      <c r="N336" s="38" t="s">
        <v>715</v>
      </c>
      <c r="O336" s="38" t="s">
        <v>116</v>
      </c>
      <c r="P336" s="38">
        <v>3</v>
      </c>
      <c r="Q336" s="38">
        <v>3</v>
      </c>
      <c r="R336" s="38">
        <v>4</v>
      </c>
      <c r="S336" s="38">
        <v>3</v>
      </c>
      <c r="T336" s="38">
        <v>2</v>
      </c>
      <c r="U336" s="38">
        <v>1</v>
      </c>
      <c r="V336" s="38">
        <v>3</v>
      </c>
      <c r="W336" s="38">
        <v>3</v>
      </c>
      <c r="X336" s="38">
        <v>4</v>
      </c>
      <c r="Y336" s="38">
        <v>3</v>
      </c>
      <c r="Z336" s="38">
        <v>2010</v>
      </c>
      <c r="AA336" s="38" t="s">
        <v>35</v>
      </c>
      <c r="AB336" s="38" t="s">
        <v>710</v>
      </c>
      <c r="AC336" s="38" t="s">
        <v>281</v>
      </c>
      <c r="AD336" s="38"/>
      <c r="AE336" s="38" t="s">
        <v>647</v>
      </c>
      <c r="AF336" s="38" t="s">
        <v>522</v>
      </c>
      <c r="AG336" s="38"/>
      <c r="AH336" s="38">
        <v>2</v>
      </c>
      <c r="AI336" s="38">
        <v>4</v>
      </c>
    </row>
    <row r="337" spans="1:35" s="36" customFormat="1" ht="267.75" x14ac:dyDescent="0.2">
      <c r="A337" s="37">
        <v>40599.651770833334</v>
      </c>
      <c r="L337" s="38" t="s">
        <v>306</v>
      </c>
      <c r="M337" s="38" t="s">
        <v>1037</v>
      </c>
      <c r="N337" s="38" t="s">
        <v>1038</v>
      </c>
      <c r="O337" s="38" t="s">
        <v>116</v>
      </c>
      <c r="P337" s="38">
        <v>3</v>
      </c>
      <c r="Q337" s="38">
        <v>3</v>
      </c>
      <c r="R337" s="38">
        <v>3</v>
      </c>
      <c r="S337" s="38">
        <v>3</v>
      </c>
      <c r="T337" s="38">
        <v>4</v>
      </c>
      <c r="U337" s="38">
        <v>4</v>
      </c>
      <c r="V337" s="38">
        <v>4</v>
      </c>
      <c r="W337" s="38">
        <v>3</v>
      </c>
      <c r="X337" s="38">
        <v>4</v>
      </c>
      <c r="Y337" s="38">
        <v>2</v>
      </c>
      <c r="Z337" s="38">
        <v>2009</v>
      </c>
      <c r="AA337" s="38" t="s">
        <v>702</v>
      </c>
      <c r="AB337" s="38" t="s">
        <v>710</v>
      </c>
      <c r="AC337" s="38" t="s">
        <v>720</v>
      </c>
      <c r="AD337" s="38"/>
      <c r="AE337" s="38" t="s">
        <v>647</v>
      </c>
      <c r="AF337" s="38" t="s">
        <v>522</v>
      </c>
      <c r="AG337" s="38" t="s">
        <v>544</v>
      </c>
      <c r="AH337" s="38">
        <v>2</v>
      </c>
      <c r="AI337" s="38">
        <v>4</v>
      </c>
    </row>
    <row r="338" spans="1:35" s="36" customFormat="1" ht="25.5" x14ac:dyDescent="0.2">
      <c r="A338" s="37">
        <v>40599.657071759255</v>
      </c>
      <c r="L338" s="38"/>
      <c r="M338" s="38"/>
      <c r="N338" s="38"/>
      <c r="O338" s="38"/>
      <c r="P338" s="38">
        <v>2</v>
      </c>
      <c r="Q338" s="38">
        <v>1</v>
      </c>
      <c r="R338" s="38">
        <v>2</v>
      </c>
      <c r="S338" s="38">
        <v>1</v>
      </c>
      <c r="T338" s="38">
        <v>1</v>
      </c>
      <c r="U338" s="38">
        <v>1</v>
      </c>
      <c r="V338" s="38">
        <v>1</v>
      </c>
      <c r="W338" s="38">
        <v>3</v>
      </c>
      <c r="X338" s="38">
        <v>1</v>
      </c>
      <c r="Y338" s="38">
        <v>4</v>
      </c>
      <c r="Z338" s="38">
        <v>2009</v>
      </c>
      <c r="AA338" s="38" t="s">
        <v>702</v>
      </c>
      <c r="AB338" s="38" t="s">
        <v>710</v>
      </c>
      <c r="AC338" s="38" t="s">
        <v>281</v>
      </c>
      <c r="AD338" s="38"/>
      <c r="AE338" s="38" t="s">
        <v>647</v>
      </c>
      <c r="AF338" s="38" t="s">
        <v>522</v>
      </c>
      <c r="AG338" s="38"/>
      <c r="AH338" s="38">
        <v>2</v>
      </c>
      <c r="AI338" s="38">
        <v>2</v>
      </c>
    </row>
    <row r="339" spans="1:35" s="36" customFormat="1" ht="140.25" x14ac:dyDescent="0.2">
      <c r="A339" s="37">
        <v>40599.677291666667</v>
      </c>
      <c r="L339" s="38" t="s">
        <v>81</v>
      </c>
      <c r="M339" s="38" t="s">
        <v>662</v>
      </c>
      <c r="N339" s="38"/>
      <c r="O339" s="38" t="s">
        <v>116</v>
      </c>
      <c r="P339" s="38">
        <v>3</v>
      </c>
      <c r="Q339" s="38">
        <v>2</v>
      </c>
      <c r="R339" s="38">
        <v>3</v>
      </c>
      <c r="S339" s="38">
        <v>4</v>
      </c>
      <c r="T339" s="38">
        <v>3</v>
      </c>
      <c r="U339" s="38">
        <v>2</v>
      </c>
      <c r="V339" s="38">
        <v>2</v>
      </c>
      <c r="W339" s="38">
        <v>4</v>
      </c>
      <c r="X339" s="38">
        <v>4</v>
      </c>
      <c r="Y339" s="38">
        <v>4</v>
      </c>
      <c r="Z339" s="38">
        <v>2010</v>
      </c>
      <c r="AA339" s="38" t="s">
        <v>35</v>
      </c>
      <c r="AB339" s="38" t="s">
        <v>346</v>
      </c>
      <c r="AC339" s="38" t="s">
        <v>281</v>
      </c>
      <c r="AD339" s="38"/>
      <c r="AE339" s="38" t="s">
        <v>647</v>
      </c>
      <c r="AF339" s="38" t="s">
        <v>246</v>
      </c>
      <c r="AG339" s="38" t="s">
        <v>570</v>
      </c>
      <c r="AH339" s="38">
        <v>3</v>
      </c>
      <c r="AI339" s="38">
        <v>4</v>
      </c>
    </row>
    <row r="340" spans="1:35" s="36" customFormat="1" ht="25.5" x14ac:dyDescent="0.2">
      <c r="A340" s="37">
        <v>40599.7184837963</v>
      </c>
      <c r="L340" s="38"/>
      <c r="M340" s="38"/>
      <c r="N340" s="38"/>
      <c r="O340" s="38" t="s">
        <v>116</v>
      </c>
      <c r="P340" s="38">
        <v>2</v>
      </c>
      <c r="Q340" s="38">
        <v>1</v>
      </c>
      <c r="R340" s="38">
        <v>3</v>
      </c>
      <c r="S340" s="38">
        <v>1</v>
      </c>
      <c r="T340" s="38">
        <v>1</v>
      </c>
      <c r="U340" s="38">
        <v>1</v>
      </c>
      <c r="V340" s="38">
        <v>3</v>
      </c>
      <c r="W340" s="38">
        <v>3</v>
      </c>
      <c r="X340" s="38">
        <v>2</v>
      </c>
      <c r="Y340" s="38">
        <v>3</v>
      </c>
      <c r="Z340" s="38">
        <v>2010</v>
      </c>
      <c r="AA340" s="38" t="s">
        <v>35</v>
      </c>
      <c r="AB340" s="38" t="s">
        <v>287</v>
      </c>
      <c r="AC340" s="38" t="s">
        <v>281</v>
      </c>
      <c r="AD340" s="38"/>
      <c r="AE340" s="38"/>
      <c r="AF340" s="38" t="s">
        <v>246</v>
      </c>
      <c r="AG340" s="38"/>
      <c r="AH340" s="38">
        <v>3</v>
      </c>
      <c r="AI340" s="38">
        <v>2</v>
      </c>
    </row>
    <row r="341" spans="1:35" s="36" customFormat="1" ht="267.75" x14ac:dyDescent="0.2">
      <c r="A341" s="37">
        <v>40599.737685185188</v>
      </c>
      <c r="L341" s="38" t="s">
        <v>1039</v>
      </c>
      <c r="M341" s="38" t="s">
        <v>190</v>
      </c>
      <c r="N341" s="38" t="s">
        <v>228</v>
      </c>
      <c r="O341" s="38" t="s">
        <v>116</v>
      </c>
      <c r="P341" s="38">
        <v>3</v>
      </c>
      <c r="Q341" s="38">
        <v>2</v>
      </c>
      <c r="R341" s="38">
        <v>3</v>
      </c>
      <c r="S341" s="38">
        <v>3</v>
      </c>
      <c r="T341" s="38">
        <v>1</v>
      </c>
      <c r="U341" s="38">
        <v>1</v>
      </c>
      <c r="V341" s="38">
        <v>4</v>
      </c>
      <c r="W341" s="38">
        <v>3</v>
      </c>
      <c r="X341" s="38">
        <v>3</v>
      </c>
      <c r="Y341" s="38">
        <v>3</v>
      </c>
      <c r="Z341" s="38">
        <v>2008</v>
      </c>
      <c r="AA341" s="38" t="s">
        <v>281</v>
      </c>
      <c r="AB341" s="38" t="s">
        <v>264</v>
      </c>
      <c r="AC341" s="38" t="s">
        <v>45</v>
      </c>
      <c r="AD341" s="38"/>
      <c r="AE341" s="38" t="s">
        <v>694</v>
      </c>
      <c r="AF341" s="38" t="s">
        <v>246</v>
      </c>
      <c r="AG341" s="38" t="s">
        <v>509</v>
      </c>
      <c r="AH341" s="38"/>
      <c r="AI341" s="38">
        <v>4</v>
      </c>
    </row>
    <row r="342" spans="1:35" s="36" customFormat="1" ht="25.5" x14ac:dyDescent="0.2">
      <c r="A342" s="37">
        <v>40599.758900462963</v>
      </c>
      <c r="L342" s="38"/>
      <c r="M342" s="38"/>
      <c r="N342" s="38"/>
      <c r="O342" s="38" t="s">
        <v>116</v>
      </c>
      <c r="P342" s="38">
        <v>2</v>
      </c>
      <c r="Q342" s="38">
        <v>1</v>
      </c>
      <c r="R342" s="38">
        <v>3</v>
      </c>
      <c r="S342" s="38">
        <v>2</v>
      </c>
      <c r="T342" s="38">
        <v>1</v>
      </c>
      <c r="U342" s="38">
        <v>1</v>
      </c>
      <c r="V342" s="38">
        <v>2</v>
      </c>
      <c r="W342" s="38">
        <v>3</v>
      </c>
      <c r="X342" s="38">
        <v>4</v>
      </c>
      <c r="Y342" s="38">
        <v>4</v>
      </c>
      <c r="Z342" s="38">
        <v>2009</v>
      </c>
      <c r="AA342" s="38" t="s">
        <v>702</v>
      </c>
      <c r="AB342" s="38" t="s">
        <v>710</v>
      </c>
      <c r="AC342" s="38" t="s">
        <v>672</v>
      </c>
      <c r="AD342" s="38"/>
      <c r="AE342" s="38" t="s">
        <v>647</v>
      </c>
      <c r="AF342" s="38" t="s">
        <v>246</v>
      </c>
      <c r="AG342" s="38"/>
      <c r="AH342" s="38">
        <v>2</v>
      </c>
      <c r="AI342" s="38">
        <v>4</v>
      </c>
    </row>
    <row r="343" spans="1:35" s="36" customFormat="1" ht="165.75" x14ac:dyDescent="0.2">
      <c r="A343" s="37">
        <v>40599.77783564815</v>
      </c>
      <c r="L343" s="38" t="s">
        <v>440</v>
      </c>
      <c r="M343" s="38" t="s">
        <v>586</v>
      </c>
      <c r="N343" s="38" t="s">
        <v>453</v>
      </c>
      <c r="O343" s="38" t="s">
        <v>641</v>
      </c>
      <c r="P343" s="38">
        <v>3</v>
      </c>
      <c r="Q343" s="38">
        <v>3</v>
      </c>
      <c r="R343" s="38">
        <v>4</v>
      </c>
      <c r="S343" s="38">
        <v>4</v>
      </c>
      <c r="T343" s="38">
        <v>2</v>
      </c>
      <c r="U343" s="38">
        <v>3</v>
      </c>
      <c r="V343" s="38">
        <v>3</v>
      </c>
      <c r="W343" s="38">
        <v>4</v>
      </c>
      <c r="X343" s="38">
        <v>4</v>
      </c>
      <c r="Y343" s="38">
        <v>3</v>
      </c>
      <c r="Z343" s="38">
        <v>2008</v>
      </c>
      <c r="AA343" s="38" t="s">
        <v>702</v>
      </c>
      <c r="AB343" s="38" t="s">
        <v>563</v>
      </c>
      <c r="AC343" s="38" t="s">
        <v>281</v>
      </c>
      <c r="AD343" s="38"/>
      <c r="AE343" s="38" t="s">
        <v>22</v>
      </c>
      <c r="AF343" s="38" t="s">
        <v>246</v>
      </c>
      <c r="AG343" s="38" t="s">
        <v>68</v>
      </c>
      <c r="AH343" s="38">
        <v>2</v>
      </c>
      <c r="AI343" s="38">
        <v>4</v>
      </c>
    </row>
    <row r="344" spans="1:35" s="36" customFormat="1" ht="306" x14ac:dyDescent="0.2">
      <c r="A344" s="37">
        <v>40599.782002314816</v>
      </c>
      <c r="L344" s="38" t="s">
        <v>1040</v>
      </c>
      <c r="M344" s="38"/>
      <c r="N344" s="38"/>
      <c r="O344" s="38" t="s">
        <v>116</v>
      </c>
      <c r="P344" s="38">
        <v>3</v>
      </c>
      <c r="Q344" s="38">
        <v>2</v>
      </c>
      <c r="R344" s="38">
        <v>4</v>
      </c>
      <c r="S344" s="38">
        <v>3</v>
      </c>
      <c r="T344" s="38">
        <v>2</v>
      </c>
      <c r="U344" s="38">
        <v>2</v>
      </c>
      <c r="V344" s="38">
        <v>3</v>
      </c>
      <c r="W344" s="38">
        <v>2</v>
      </c>
      <c r="X344" s="38">
        <v>4</v>
      </c>
      <c r="Y344" s="38">
        <v>3</v>
      </c>
      <c r="Z344" s="38">
        <v>2010</v>
      </c>
      <c r="AA344" s="38" t="s">
        <v>35</v>
      </c>
      <c r="AB344" s="38" t="s">
        <v>287</v>
      </c>
      <c r="AC344" s="38" t="s">
        <v>281</v>
      </c>
      <c r="AD344" s="38"/>
      <c r="AE344" s="38" t="s">
        <v>647</v>
      </c>
      <c r="AF344" s="38" t="s">
        <v>522</v>
      </c>
      <c r="AG344" s="38" t="s">
        <v>585</v>
      </c>
      <c r="AH344" s="38">
        <v>3</v>
      </c>
      <c r="AI344" s="38"/>
    </row>
    <row r="345" spans="1:35" s="36" customFormat="1" ht="89.25" x14ac:dyDescent="0.2">
      <c r="A345" s="37">
        <v>40599.799201388887</v>
      </c>
      <c r="L345" s="38" t="s">
        <v>174</v>
      </c>
      <c r="M345" s="38" t="s">
        <v>57</v>
      </c>
      <c r="N345" s="38" t="s">
        <v>263</v>
      </c>
      <c r="O345" s="38" t="s">
        <v>641</v>
      </c>
      <c r="P345" s="38">
        <v>4</v>
      </c>
      <c r="Q345" s="38">
        <v>3</v>
      </c>
      <c r="R345" s="38">
        <v>3</v>
      </c>
      <c r="S345" s="38">
        <v>3</v>
      </c>
      <c r="T345" s="38">
        <v>3</v>
      </c>
      <c r="U345" s="38">
        <v>4</v>
      </c>
      <c r="V345" s="38">
        <v>4</v>
      </c>
      <c r="W345" s="38">
        <v>4</v>
      </c>
      <c r="X345" s="38">
        <v>4</v>
      </c>
      <c r="Y345" s="38">
        <v>4</v>
      </c>
      <c r="Z345" s="38">
        <v>2010</v>
      </c>
      <c r="AA345" s="38" t="s">
        <v>253</v>
      </c>
      <c r="AB345" s="38" t="s">
        <v>377</v>
      </c>
      <c r="AC345" s="38" t="s">
        <v>281</v>
      </c>
      <c r="AD345" s="38"/>
      <c r="AE345" s="38" t="s">
        <v>647</v>
      </c>
      <c r="AF345" s="38" t="s">
        <v>522</v>
      </c>
      <c r="AG345" s="38" t="s">
        <v>114</v>
      </c>
      <c r="AH345" s="38">
        <v>3</v>
      </c>
      <c r="AI345" s="38">
        <v>4</v>
      </c>
    </row>
    <row r="346" spans="1:35" s="36" customFormat="1" ht="344.25" x14ac:dyDescent="0.2">
      <c r="A346" s="37">
        <v>40599.845648148148</v>
      </c>
      <c r="L346" s="38" t="s">
        <v>1041</v>
      </c>
      <c r="M346" s="38" t="s">
        <v>691</v>
      </c>
      <c r="N346" s="38" t="s">
        <v>149</v>
      </c>
      <c r="O346" s="38" t="s">
        <v>116</v>
      </c>
      <c r="P346" s="38">
        <v>2</v>
      </c>
      <c r="Q346" s="38">
        <v>2</v>
      </c>
      <c r="R346" s="38">
        <v>3</v>
      </c>
      <c r="S346" s="38">
        <v>3</v>
      </c>
      <c r="T346" s="38">
        <v>3</v>
      </c>
      <c r="U346" s="38">
        <v>2</v>
      </c>
      <c r="V346" s="38">
        <v>4</v>
      </c>
      <c r="W346" s="38">
        <v>2</v>
      </c>
      <c r="X346" s="38">
        <v>4</v>
      </c>
      <c r="Y346" s="38">
        <v>3</v>
      </c>
      <c r="Z346" s="38">
        <v>2010</v>
      </c>
      <c r="AA346" s="38" t="s">
        <v>35</v>
      </c>
      <c r="AB346" s="38" t="s">
        <v>264</v>
      </c>
      <c r="AC346" s="38" t="s">
        <v>281</v>
      </c>
      <c r="AD346" s="38"/>
      <c r="AE346" s="38" t="s">
        <v>647</v>
      </c>
      <c r="AF346" s="38" t="s">
        <v>522</v>
      </c>
      <c r="AG346" s="38" t="s">
        <v>343</v>
      </c>
      <c r="AH346" s="38">
        <v>3</v>
      </c>
      <c r="AI346" s="38">
        <v>4</v>
      </c>
    </row>
    <row r="347" spans="1:35" s="36" customFormat="1" ht="25.5" x14ac:dyDescent="0.2">
      <c r="A347" s="37">
        <v>40599.867129629631</v>
      </c>
      <c r="L347" s="38"/>
      <c r="M347" s="38"/>
      <c r="N347" s="38"/>
      <c r="O347" s="38" t="s">
        <v>116</v>
      </c>
      <c r="P347" s="38">
        <v>3</v>
      </c>
      <c r="Q347" s="38">
        <v>2</v>
      </c>
      <c r="R347" s="38">
        <v>3</v>
      </c>
      <c r="S347" s="38">
        <v>2</v>
      </c>
      <c r="T347" s="38">
        <v>3</v>
      </c>
      <c r="U347" s="38">
        <v>4</v>
      </c>
      <c r="V347" s="38">
        <v>3</v>
      </c>
      <c r="W347" s="38">
        <v>3</v>
      </c>
      <c r="X347" s="38">
        <v>3</v>
      </c>
      <c r="Y347" s="38">
        <v>3</v>
      </c>
      <c r="Z347" s="38">
        <v>2009</v>
      </c>
      <c r="AA347" s="38" t="s">
        <v>702</v>
      </c>
      <c r="AB347" s="38" t="s">
        <v>552</v>
      </c>
      <c r="AC347" s="38" t="s">
        <v>720</v>
      </c>
      <c r="AD347" s="38"/>
      <c r="AE347" s="38" t="s">
        <v>647</v>
      </c>
      <c r="AF347" s="38" t="s">
        <v>246</v>
      </c>
      <c r="AG347" s="38"/>
      <c r="AH347" s="38">
        <v>2</v>
      </c>
      <c r="AI347" s="38">
        <v>3</v>
      </c>
    </row>
    <row r="348" spans="1:35" s="36" customFormat="1" ht="25.5" x14ac:dyDescent="0.2">
      <c r="A348" s="37">
        <v>40600.185277777782</v>
      </c>
      <c r="L348" s="38"/>
      <c r="M348" s="38"/>
      <c r="N348" s="38"/>
      <c r="O348" s="38" t="s">
        <v>641</v>
      </c>
      <c r="P348" s="38">
        <v>2</v>
      </c>
      <c r="Q348" s="38">
        <v>2</v>
      </c>
      <c r="R348" s="38">
        <v>3</v>
      </c>
      <c r="S348" s="38">
        <v>3</v>
      </c>
      <c r="T348" s="38">
        <v>2</v>
      </c>
      <c r="U348" s="38">
        <v>2</v>
      </c>
      <c r="V348" s="38">
        <v>1</v>
      </c>
      <c r="W348" s="38">
        <v>1</v>
      </c>
      <c r="X348" s="38">
        <v>3</v>
      </c>
      <c r="Y348" s="38">
        <v>4</v>
      </c>
      <c r="Z348" s="38">
        <v>2010</v>
      </c>
      <c r="AA348" s="38" t="s">
        <v>702</v>
      </c>
      <c r="AB348" s="38" t="s">
        <v>710</v>
      </c>
      <c r="AC348" s="38" t="s">
        <v>281</v>
      </c>
      <c r="AD348" s="38"/>
      <c r="AE348" s="38" t="s">
        <v>647</v>
      </c>
      <c r="AF348" s="38" t="s">
        <v>246</v>
      </c>
      <c r="AG348" s="38"/>
      <c r="AH348" s="38">
        <v>4</v>
      </c>
      <c r="AI348" s="38">
        <v>4</v>
      </c>
    </row>
    <row r="349" spans="1:35" s="36" customFormat="1" ht="89.25" x14ac:dyDescent="0.2">
      <c r="A349" s="37">
        <v>40600.362268518518</v>
      </c>
      <c r="L349" s="38" t="s">
        <v>418</v>
      </c>
      <c r="M349" s="38" t="s">
        <v>703</v>
      </c>
      <c r="N349" s="38"/>
      <c r="O349" s="38" t="s">
        <v>116</v>
      </c>
      <c r="P349" s="38">
        <v>2</v>
      </c>
      <c r="Q349" s="38">
        <v>4</v>
      </c>
      <c r="R349" s="38"/>
      <c r="S349" s="38">
        <v>3</v>
      </c>
      <c r="T349" s="38">
        <v>1</v>
      </c>
      <c r="U349" s="38">
        <v>3</v>
      </c>
      <c r="V349" s="38">
        <v>2</v>
      </c>
      <c r="W349" s="38">
        <v>1</v>
      </c>
      <c r="X349" s="38">
        <v>3</v>
      </c>
      <c r="Y349" s="38">
        <v>4</v>
      </c>
      <c r="Z349" s="38">
        <v>2010</v>
      </c>
      <c r="AA349" s="38" t="s">
        <v>35</v>
      </c>
      <c r="AB349" s="38" t="s">
        <v>664</v>
      </c>
      <c r="AC349" s="38" t="s">
        <v>281</v>
      </c>
      <c r="AD349" s="38"/>
      <c r="AE349" s="38" t="s">
        <v>647</v>
      </c>
      <c r="AF349" s="38" t="s">
        <v>246</v>
      </c>
      <c r="AG349" s="38"/>
      <c r="AH349" s="38">
        <v>2</v>
      </c>
      <c r="AI349" s="38">
        <v>4</v>
      </c>
    </row>
    <row r="350" spans="1:35" s="36" customFormat="1" ht="38.25" x14ac:dyDescent="0.2">
      <c r="A350" s="37">
        <v>40600.411724537036</v>
      </c>
      <c r="L350" s="38" t="s">
        <v>513</v>
      </c>
      <c r="M350" s="38" t="s">
        <v>214</v>
      </c>
      <c r="N350" s="38"/>
      <c r="O350" s="38" t="s">
        <v>641</v>
      </c>
      <c r="P350" s="38">
        <v>3</v>
      </c>
      <c r="Q350" s="38">
        <v>3</v>
      </c>
      <c r="R350" s="38">
        <v>3</v>
      </c>
      <c r="S350" s="38">
        <v>3</v>
      </c>
      <c r="T350" s="38">
        <v>4</v>
      </c>
      <c r="U350" s="38">
        <v>3</v>
      </c>
      <c r="V350" s="38">
        <v>4</v>
      </c>
      <c r="W350" s="38">
        <v>3</v>
      </c>
      <c r="X350" s="38">
        <v>4</v>
      </c>
      <c r="Y350" s="38">
        <v>3</v>
      </c>
      <c r="Z350" s="38">
        <v>2010</v>
      </c>
      <c r="AA350" s="38" t="s">
        <v>281</v>
      </c>
      <c r="AB350" s="38" t="s">
        <v>198</v>
      </c>
      <c r="AC350" s="38" t="s">
        <v>281</v>
      </c>
      <c r="AD350" s="38"/>
      <c r="AE350" s="38"/>
      <c r="AF350" s="38" t="s">
        <v>522</v>
      </c>
      <c r="AG350" s="38"/>
      <c r="AH350" s="38">
        <v>3</v>
      </c>
      <c r="AI350" s="38">
        <v>4</v>
      </c>
    </row>
    <row r="351" spans="1:35" s="36" customFormat="1" ht="357" x14ac:dyDescent="0.2">
      <c r="A351" s="37">
        <v>40600.413391203707</v>
      </c>
      <c r="L351" s="38" t="s">
        <v>1042</v>
      </c>
      <c r="M351" s="38"/>
      <c r="N351" s="38"/>
      <c r="O351" s="38" t="s">
        <v>641</v>
      </c>
      <c r="P351" s="38">
        <v>4</v>
      </c>
      <c r="Q351" s="38">
        <v>4</v>
      </c>
      <c r="R351" s="38">
        <v>4</v>
      </c>
      <c r="S351" s="38">
        <v>4</v>
      </c>
      <c r="T351" s="38"/>
      <c r="U351" s="38">
        <v>4</v>
      </c>
      <c r="V351" s="38">
        <v>4</v>
      </c>
      <c r="W351" s="38">
        <v>4</v>
      </c>
      <c r="X351" s="38">
        <v>4</v>
      </c>
      <c r="Y351" s="38">
        <v>4</v>
      </c>
      <c r="Z351" s="38">
        <v>2010</v>
      </c>
      <c r="AA351" s="38" t="s">
        <v>281</v>
      </c>
      <c r="AB351" s="38" t="s">
        <v>72</v>
      </c>
      <c r="AC351" s="38" t="s">
        <v>672</v>
      </c>
      <c r="AD351" s="38" t="s">
        <v>383</v>
      </c>
      <c r="AE351" s="38"/>
      <c r="AF351" s="38" t="s">
        <v>246</v>
      </c>
      <c r="AG351" s="38"/>
      <c r="AH351" s="38">
        <v>4</v>
      </c>
      <c r="AI351" s="38">
        <v>4</v>
      </c>
    </row>
    <row r="352" spans="1:35" s="36" customFormat="1" ht="25.5" x14ac:dyDescent="0.2">
      <c r="A352" s="37">
        <v>40600.41469907407</v>
      </c>
      <c r="L352" s="38"/>
      <c r="M352" s="38"/>
      <c r="N352" s="38"/>
      <c r="O352" s="38" t="s">
        <v>116</v>
      </c>
      <c r="P352" s="38">
        <v>4</v>
      </c>
      <c r="Q352" s="38">
        <v>2</v>
      </c>
      <c r="R352" s="38">
        <v>4</v>
      </c>
      <c r="S352" s="38">
        <v>3</v>
      </c>
      <c r="T352" s="38">
        <v>3</v>
      </c>
      <c r="U352" s="38">
        <v>3</v>
      </c>
      <c r="V352" s="38">
        <v>2</v>
      </c>
      <c r="W352" s="38">
        <v>2</v>
      </c>
      <c r="X352" s="38">
        <v>3</v>
      </c>
      <c r="Y352" s="38">
        <v>4</v>
      </c>
      <c r="Z352" s="38">
        <v>2008</v>
      </c>
      <c r="AA352" s="38" t="s">
        <v>702</v>
      </c>
      <c r="AB352" s="38" t="s">
        <v>563</v>
      </c>
      <c r="AC352" s="38" t="s">
        <v>672</v>
      </c>
      <c r="AD352" s="38" t="s">
        <v>310</v>
      </c>
      <c r="AE352" s="38" t="s">
        <v>647</v>
      </c>
      <c r="AF352" s="38" t="s">
        <v>246</v>
      </c>
      <c r="AG352" s="38"/>
      <c r="AH352" s="38">
        <v>3</v>
      </c>
      <c r="AI352" s="38">
        <v>4</v>
      </c>
    </row>
    <row r="353" spans="1:35" s="36" customFormat="1" ht="38.25" x14ac:dyDescent="0.2">
      <c r="A353" s="37">
        <v>40600.437881944446</v>
      </c>
      <c r="L353" s="38" t="s">
        <v>266</v>
      </c>
      <c r="M353" s="38" t="s">
        <v>65</v>
      </c>
      <c r="N353" s="38"/>
      <c r="O353" s="38" t="s">
        <v>116</v>
      </c>
      <c r="P353" s="38">
        <v>3</v>
      </c>
      <c r="Q353" s="38">
        <v>3</v>
      </c>
      <c r="R353" s="38">
        <v>4</v>
      </c>
      <c r="S353" s="38">
        <v>2</v>
      </c>
      <c r="T353" s="38">
        <v>3</v>
      </c>
      <c r="U353" s="38">
        <v>2</v>
      </c>
      <c r="V353" s="38">
        <v>4</v>
      </c>
      <c r="W353" s="38">
        <v>4</v>
      </c>
      <c r="X353" s="38">
        <v>4</v>
      </c>
      <c r="Y353" s="38">
        <v>3</v>
      </c>
      <c r="Z353" s="38">
        <v>2009</v>
      </c>
      <c r="AA353" s="38" t="s">
        <v>702</v>
      </c>
      <c r="AB353" s="38" t="s">
        <v>351</v>
      </c>
      <c r="AC353" s="38" t="s">
        <v>582</v>
      </c>
      <c r="AD353" s="38"/>
      <c r="AE353" s="38" t="s">
        <v>208</v>
      </c>
      <c r="AF353" s="38" t="s">
        <v>246</v>
      </c>
      <c r="AG353" s="38"/>
      <c r="AH353" s="38">
        <v>2</v>
      </c>
      <c r="AI353" s="38">
        <v>4</v>
      </c>
    </row>
    <row r="354" spans="1:35" s="36" customFormat="1" ht="89.25" x14ac:dyDescent="0.2">
      <c r="A354" s="37">
        <v>40600.443888888891</v>
      </c>
      <c r="L354" s="38" t="s">
        <v>300</v>
      </c>
      <c r="M354" s="38" t="s">
        <v>434</v>
      </c>
      <c r="N354" s="38" t="s">
        <v>149</v>
      </c>
      <c r="O354" s="38" t="s">
        <v>116</v>
      </c>
      <c r="P354" s="38">
        <v>3</v>
      </c>
      <c r="Q354" s="38">
        <v>3</v>
      </c>
      <c r="R354" s="38">
        <v>4</v>
      </c>
      <c r="S354" s="38">
        <v>4</v>
      </c>
      <c r="T354" s="38">
        <v>3</v>
      </c>
      <c r="U354" s="38">
        <v>3</v>
      </c>
      <c r="V354" s="38">
        <v>3</v>
      </c>
      <c r="W354" s="38">
        <v>2</v>
      </c>
      <c r="X354" s="38">
        <v>4</v>
      </c>
      <c r="Y354" s="38">
        <v>4</v>
      </c>
      <c r="Z354" s="38">
        <v>2008</v>
      </c>
      <c r="AA354" s="38" t="s">
        <v>702</v>
      </c>
      <c r="AB354" s="38" t="s">
        <v>454</v>
      </c>
      <c r="AC354" s="38" t="s">
        <v>45</v>
      </c>
      <c r="AD354" s="38"/>
      <c r="AE354" s="38" t="s">
        <v>647</v>
      </c>
      <c r="AF354" s="38" t="s">
        <v>246</v>
      </c>
      <c r="AG354" s="38"/>
      <c r="AH354" s="38">
        <v>4</v>
      </c>
      <c r="AI354" s="38">
        <v>4</v>
      </c>
    </row>
    <row r="355" spans="1:35" s="36" customFormat="1" ht="25.5" x14ac:dyDescent="0.2">
      <c r="A355" s="37">
        <v>40600.468159722222</v>
      </c>
      <c r="L355" s="38"/>
      <c r="M355" s="38"/>
      <c r="N355" s="38"/>
      <c r="O355" s="38" t="s">
        <v>641</v>
      </c>
      <c r="P355" s="38">
        <v>4</v>
      </c>
      <c r="Q355" s="38">
        <v>2</v>
      </c>
      <c r="R355" s="38">
        <v>3</v>
      </c>
      <c r="S355" s="38">
        <v>4</v>
      </c>
      <c r="T355" s="38">
        <v>4</v>
      </c>
      <c r="U355" s="38">
        <v>3</v>
      </c>
      <c r="V355" s="38">
        <v>4</v>
      </c>
      <c r="W355" s="38">
        <v>3</v>
      </c>
      <c r="X355" s="38">
        <v>4</v>
      </c>
      <c r="Y355" s="38">
        <v>4</v>
      </c>
      <c r="Z355" s="38">
        <v>2010</v>
      </c>
      <c r="AA355" s="38" t="s">
        <v>702</v>
      </c>
      <c r="AB355" s="38" t="s">
        <v>710</v>
      </c>
      <c r="AC355" s="38" t="s">
        <v>672</v>
      </c>
      <c r="AD355" s="38" t="s">
        <v>83</v>
      </c>
      <c r="AE355" s="38" t="s">
        <v>647</v>
      </c>
      <c r="AF355" s="38" t="s">
        <v>246</v>
      </c>
      <c r="AG355" s="38"/>
      <c r="AH355" s="38">
        <v>4</v>
      </c>
      <c r="AI355" s="38">
        <v>4</v>
      </c>
    </row>
    <row r="356" spans="1:35" s="36" customFormat="1" ht="127.5" x14ac:dyDescent="0.2">
      <c r="A356" s="37">
        <v>40600.501967592594</v>
      </c>
      <c r="L356" s="38" t="s">
        <v>666</v>
      </c>
      <c r="M356" s="38"/>
      <c r="N356" s="38" t="s">
        <v>333</v>
      </c>
      <c r="O356" s="38" t="s">
        <v>116</v>
      </c>
      <c r="P356" s="38">
        <v>3</v>
      </c>
      <c r="Q356" s="38">
        <v>3</v>
      </c>
      <c r="R356" s="38">
        <v>4</v>
      </c>
      <c r="S356" s="38">
        <v>2</v>
      </c>
      <c r="T356" s="38">
        <v>2</v>
      </c>
      <c r="U356" s="38">
        <v>2</v>
      </c>
      <c r="V356" s="38">
        <v>3</v>
      </c>
      <c r="W356" s="38">
        <v>4</v>
      </c>
      <c r="X356" s="38">
        <v>3</v>
      </c>
      <c r="Y356" s="38">
        <v>4</v>
      </c>
      <c r="Z356" s="38">
        <v>2009</v>
      </c>
      <c r="AA356" s="38" t="s">
        <v>702</v>
      </c>
      <c r="AB356" s="38" t="s">
        <v>563</v>
      </c>
      <c r="AC356" s="38" t="s">
        <v>393</v>
      </c>
      <c r="AD356" s="38"/>
      <c r="AE356" s="38" t="s">
        <v>647</v>
      </c>
      <c r="AF356" s="38" t="s">
        <v>522</v>
      </c>
      <c r="AG356" s="38"/>
      <c r="AH356" s="38">
        <v>3</v>
      </c>
      <c r="AI356" s="38">
        <v>4</v>
      </c>
    </row>
    <row r="357" spans="1:35" s="36" customFormat="1" ht="51" x14ac:dyDescent="0.2">
      <c r="A357" s="37">
        <v>40600.532048611109</v>
      </c>
      <c r="L357" s="38" t="s">
        <v>36</v>
      </c>
      <c r="M357" s="38"/>
      <c r="N357" s="38"/>
      <c r="O357" s="38" t="s">
        <v>641</v>
      </c>
      <c r="P357" s="38">
        <v>3</v>
      </c>
      <c r="Q357" s="38">
        <v>4</v>
      </c>
      <c r="R357" s="38">
        <v>3</v>
      </c>
      <c r="S357" s="38">
        <v>3</v>
      </c>
      <c r="T357" s="38">
        <v>4</v>
      </c>
      <c r="U357" s="38">
        <v>4</v>
      </c>
      <c r="V357" s="38">
        <v>4</v>
      </c>
      <c r="W357" s="38">
        <v>3</v>
      </c>
      <c r="X357" s="38">
        <v>4</v>
      </c>
      <c r="Y357" s="38">
        <v>4</v>
      </c>
      <c r="Z357" s="38">
        <v>2011</v>
      </c>
      <c r="AA357" s="38" t="s">
        <v>253</v>
      </c>
      <c r="AB357" s="38" t="s">
        <v>78</v>
      </c>
      <c r="AC357" s="38" t="s">
        <v>45</v>
      </c>
      <c r="AD357" s="38"/>
      <c r="AE357" s="38" t="s">
        <v>647</v>
      </c>
      <c r="AF357" s="38" t="s">
        <v>246</v>
      </c>
      <c r="AG357" s="38"/>
      <c r="AH357" s="38">
        <v>2</v>
      </c>
      <c r="AI357" s="38">
        <v>4</v>
      </c>
    </row>
    <row r="358" spans="1:35" s="36" customFormat="1" ht="165.75" x14ac:dyDescent="0.2">
      <c r="A358" s="37">
        <v>40600.613900462966</v>
      </c>
      <c r="L358" s="38" t="s">
        <v>210</v>
      </c>
      <c r="M358" s="38"/>
      <c r="N358" s="38"/>
      <c r="O358" s="38" t="s">
        <v>116</v>
      </c>
      <c r="P358" s="38">
        <v>2</v>
      </c>
      <c r="Q358" s="38">
        <v>2</v>
      </c>
      <c r="R358" s="38">
        <v>3</v>
      </c>
      <c r="S358" s="38">
        <v>2</v>
      </c>
      <c r="T358" s="38">
        <v>3</v>
      </c>
      <c r="U358" s="38">
        <v>4</v>
      </c>
      <c r="V358" s="38">
        <v>3</v>
      </c>
      <c r="W358" s="38">
        <v>2</v>
      </c>
      <c r="X358" s="38">
        <v>2</v>
      </c>
      <c r="Y358" s="38">
        <v>4</v>
      </c>
      <c r="Z358" s="38">
        <v>2009</v>
      </c>
      <c r="AA358" s="38" t="s">
        <v>702</v>
      </c>
      <c r="AB358" s="38" t="s">
        <v>198</v>
      </c>
      <c r="AC358" s="38" t="s">
        <v>720</v>
      </c>
      <c r="AD358" s="38"/>
      <c r="AE358" s="38" t="s">
        <v>647</v>
      </c>
      <c r="AF358" s="38" t="s">
        <v>246</v>
      </c>
      <c r="AG358" s="38"/>
      <c r="AH358" s="38">
        <v>3</v>
      </c>
      <c r="AI358" s="38">
        <v>3</v>
      </c>
    </row>
    <row r="359" spans="1:35" s="36" customFormat="1" x14ac:dyDescent="0.2">
      <c r="A359" s="37">
        <v>40600.647314814814</v>
      </c>
      <c r="L359" s="38" t="s">
        <v>88</v>
      </c>
      <c r="M359" s="38"/>
      <c r="N359" s="38"/>
      <c r="O359" s="38" t="s">
        <v>641</v>
      </c>
      <c r="P359" s="38">
        <v>2</v>
      </c>
      <c r="Q359" s="38">
        <v>1</v>
      </c>
      <c r="R359" s="38">
        <v>2</v>
      </c>
      <c r="S359" s="38">
        <v>2</v>
      </c>
      <c r="T359" s="38">
        <v>1</v>
      </c>
      <c r="U359" s="38">
        <v>1</v>
      </c>
      <c r="V359" s="38">
        <v>3</v>
      </c>
      <c r="W359" s="38">
        <v>2</v>
      </c>
      <c r="X359" s="38">
        <v>2</v>
      </c>
      <c r="Y359" s="38">
        <v>4</v>
      </c>
      <c r="Z359" s="38">
        <v>2006</v>
      </c>
      <c r="AA359" s="38" t="s">
        <v>238</v>
      </c>
      <c r="AB359" s="38" t="s">
        <v>198</v>
      </c>
      <c r="AC359" s="38" t="s">
        <v>393</v>
      </c>
      <c r="AD359" s="38"/>
      <c r="AE359" s="38" t="s">
        <v>647</v>
      </c>
      <c r="AF359" s="38" t="s">
        <v>522</v>
      </c>
      <c r="AG359" s="38"/>
      <c r="AH359" s="38">
        <v>2</v>
      </c>
      <c r="AI359" s="38">
        <v>3</v>
      </c>
    </row>
    <row r="360" spans="1:35" s="36" customFormat="1" ht="25.5" x14ac:dyDescent="0.2">
      <c r="A360" s="37">
        <v>40600.713321759264</v>
      </c>
      <c r="L360" s="38"/>
      <c r="M360" s="38"/>
      <c r="N360" s="38"/>
      <c r="O360" s="38" t="s">
        <v>641</v>
      </c>
      <c r="P360" s="38">
        <v>3</v>
      </c>
      <c r="Q360" s="38">
        <v>3</v>
      </c>
      <c r="R360" s="38">
        <v>2</v>
      </c>
      <c r="S360" s="38">
        <v>3</v>
      </c>
      <c r="T360" s="38">
        <v>2</v>
      </c>
      <c r="U360" s="38">
        <v>2</v>
      </c>
      <c r="V360" s="38">
        <v>2</v>
      </c>
      <c r="W360" s="38">
        <v>2</v>
      </c>
      <c r="X360" s="38">
        <v>3</v>
      </c>
      <c r="Y360" s="38">
        <v>3</v>
      </c>
      <c r="Z360" s="38">
        <v>2010</v>
      </c>
      <c r="AA360" s="38" t="s">
        <v>253</v>
      </c>
      <c r="AB360" s="38" t="s">
        <v>563</v>
      </c>
      <c r="AC360" s="38" t="s">
        <v>281</v>
      </c>
      <c r="AD360" s="38"/>
      <c r="AE360" s="38" t="s">
        <v>647</v>
      </c>
      <c r="AF360" s="38" t="s">
        <v>522</v>
      </c>
      <c r="AG360" s="38"/>
      <c r="AH360" s="38">
        <v>2</v>
      </c>
      <c r="AI360" s="38">
        <v>3</v>
      </c>
    </row>
    <row r="361" spans="1:35" s="36" customFormat="1" ht="89.25" x14ac:dyDescent="0.2">
      <c r="A361" s="37">
        <v>40600.765393518523</v>
      </c>
      <c r="L361" s="38" t="s">
        <v>472</v>
      </c>
      <c r="M361" s="38" t="s">
        <v>669</v>
      </c>
      <c r="N361" s="38" t="s">
        <v>149</v>
      </c>
      <c r="O361" s="38" t="s">
        <v>641</v>
      </c>
      <c r="P361" s="38">
        <v>4</v>
      </c>
      <c r="Q361" s="38">
        <v>4</v>
      </c>
      <c r="R361" s="38">
        <v>4</v>
      </c>
      <c r="S361" s="38">
        <v>4</v>
      </c>
      <c r="T361" s="38">
        <v>4</v>
      </c>
      <c r="U361" s="38">
        <v>3</v>
      </c>
      <c r="V361" s="38">
        <v>4</v>
      </c>
      <c r="W361" s="38">
        <v>4</v>
      </c>
      <c r="X361" s="38">
        <v>4</v>
      </c>
      <c r="Y361" s="38">
        <v>3</v>
      </c>
      <c r="Z361" s="38">
        <v>2008</v>
      </c>
      <c r="AA361" s="38" t="s">
        <v>702</v>
      </c>
      <c r="AB361" s="38" t="s">
        <v>488</v>
      </c>
      <c r="AC361" s="38" t="s">
        <v>720</v>
      </c>
      <c r="AD361" s="38"/>
      <c r="AE361" s="38" t="s">
        <v>647</v>
      </c>
      <c r="AF361" s="38" t="s">
        <v>522</v>
      </c>
      <c r="AG361" s="38" t="s">
        <v>227</v>
      </c>
      <c r="AH361" s="38">
        <v>2</v>
      </c>
      <c r="AI361" s="38">
        <v>4</v>
      </c>
    </row>
    <row r="362" spans="1:35" s="36" customFormat="1" ht="102" x14ac:dyDescent="0.2">
      <c r="A362" s="37">
        <v>40600.789259259262</v>
      </c>
      <c r="L362" s="38" t="s">
        <v>557</v>
      </c>
      <c r="M362" s="38" t="s">
        <v>34</v>
      </c>
      <c r="N362" s="38" t="s">
        <v>149</v>
      </c>
      <c r="O362" s="38" t="s">
        <v>116</v>
      </c>
      <c r="P362" s="38">
        <v>3</v>
      </c>
      <c r="Q362" s="38">
        <v>1</v>
      </c>
      <c r="R362" s="38">
        <v>3</v>
      </c>
      <c r="S362" s="38">
        <v>3</v>
      </c>
      <c r="T362" s="38">
        <v>1</v>
      </c>
      <c r="U362" s="38">
        <v>1</v>
      </c>
      <c r="V362" s="38">
        <v>2</v>
      </c>
      <c r="W362" s="38">
        <v>2</v>
      </c>
      <c r="X362" s="38">
        <v>3</v>
      </c>
      <c r="Y362" s="38">
        <v>3</v>
      </c>
      <c r="Z362" s="38">
        <v>2010</v>
      </c>
      <c r="AA362" s="38" t="s">
        <v>35</v>
      </c>
      <c r="AB362" s="38" t="s">
        <v>710</v>
      </c>
      <c r="AC362" s="38" t="s">
        <v>393</v>
      </c>
      <c r="AD362" s="38"/>
      <c r="AE362" s="38" t="s">
        <v>647</v>
      </c>
      <c r="AF362" s="38" t="s">
        <v>522</v>
      </c>
      <c r="AG362" s="38"/>
      <c r="AH362" s="38">
        <v>2</v>
      </c>
      <c r="AI362" s="38">
        <v>4</v>
      </c>
    </row>
    <row r="363" spans="1:35" s="36" customFormat="1" ht="76.5" x14ac:dyDescent="0.2">
      <c r="A363" s="37">
        <v>40600.815034722225</v>
      </c>
      <c r="L363" s="38" t="s">
        <v>332</v>
      </c>
      <c r="M363" s="38" t="s">
        <v>413</v>
      </c>
      <c r="N363" s="38"/>
      <c r="O363" s="38" t="s">
        <v>116</v>
      </c>
      <c r="P363" s="38">
        <v>4</v>
      </c>
      <c r="Q363" s="38">
        <v>3</v>
      </c>
      <c r="R363" s="38">
        <v>4</v>
      </c>
      <c r="S363" s="38">
        <v>2</v>
      </c>
      <c r="T363" s="38">
        <v>3</v>
      </c>
      <c r="U363" s="38">
        <v>3</v>
      </c>
      <c r="V363" s="38">
        <v>3</v>
      </c>
      <c r="W363" s="38">
        <v>3</v>
      </c>
      <c r="X363" s="38">
        <v>4</v>
      </c>
      <c r="Y363" s="38">
        <v>3</v>
      </c>
      <c r="Z363" s="38">
        <v>2010</v>
      </c>
      <c r="AA363" s="38" t="s">
        <v>702</v>
      </c>
      <c r="AB363" s="38" t="s">
        <v>460</v>
      </c>
      <c r="AC363" s="38" t="s">
        <v>672</v>
      </c>
      <c r="AD363" s="38" t="s">
        <v>284</v>
      </c>
      <c r="AE363" s="38" t="s">
        <v>647</v>
      </c>
      <c r="AF363" s="38" t="s">
        <v>246</v>
      </c>
      <c r="AG363" s="38" t="s">
        <v>197</v>
      </c>
      <c r="AH363" s="38">
        <v>2</v>
      </c>
      <c r="AI363" s="38">
        <v>4</v>
      </c>
    </row>
    <row r="364" spans="1:35" s="36" customFormat="1" ht="51" x14ac:dyDescent="0.2">
      <c r="A364" s="37">
        <v>40600.876562500001</v>
      </c>
      <c r="L364" s="38"/>
      <c r="M364" s="38" t="s">
        <v>592</v>
      </c>
      <c r="N364" s="38" t="s">
        <v>673</v>
      </c>
      <c r="O364" s="38" t="s">
        <v>116</v>
      </c>
      <c r="P364" s="38">
        <v>3</v>
      </c>
      <c r="Q364" s="38">
        <v>1</v>
      </c>
      <c r="R364" s="38">
        <v>3</v>
      </c>
      <c r="S364" s="38">
        <v>3</v>
      </c>
      <c r="T364" s="38">
        <v>2</v>
      </c>
      <c r="U364" s="38">
        <v>2</v>
      </c>
      <c r="V364" s="38">
        <v>2</v>
      </c>
      <c r="W364" s="38">
        <v>1</v>
      </c>
      <c r="X364" s="38">
        <v>3</v>
      </c>
      <c r="Y364" s="38">
        <v>3</v>
      </c>
      <c r="Z364" s="38">
        <v>2010</v>
      </c>
      <c r="AA364" s="38" t="s">
        <v>281</v>
      </c>
      <c r="AB364" s="38" t="s">
        <v>710</v>
      </c>
      <c r="AC364" s="38" t="s">
        <v>281</v>
      </c>
      <c r="AD364" s="38" t="s">
        <v>375</v>
      </c>
      <c r="AE364" s="38" t="s">
        <v>451</v>
      </c>
      <c r="AF364" s="38" t="s">
        <v>246</v>
      </c>
      <c r="AG364" s="38" t="s">
        <v>455</v>
      </c>
      <c r="AH364" s="38">
        <v>1</v>
      </c>
      <c r="AI364" s="38">
        <v>3</v>
      </c>
    </row>
    <row r="365" spans="1:35" s="36" customFormat="1" ht="102" x14ac:dyDescent="0.2">
      <c r="A365" s="37">
        <v>40600.920972222222</v>
      </c>
      <c r="L365" s="38" t="s">
        <v>350</v>
      </c>
      <c r="M365" s="38" t="s">
        <v>33</v>
      </c>
      <c r="N365" s="38" t="s">
        <v>462</v>
      </c>
      <c r="O365" s="38" t="s">
        <v>116</v>
      </c>
      <c r="P365" s="38">
        <v>2</v>
      </c>
      <c r="Q365" s="38">
        <v>2</v>
      </c>
      <c r="R365" s="38">
        <v>3</v>
      </c>
      <c r="S365" s="38">
        <v>3</v>
      </c>
      <c r="T365" s="38">
        <v>3</v>
      </c>
      <c r="U365" s="38">
        <v>2</v>
      </c>
      <c r="V365" s="38">
        <v>4</v>
      </c>
      <c r="W365" s="38">
        <v>2</v>
      </c>
      <c r="X365" s="38">
        <v>3</v>
      </c>
      <c r="Y365" s="38">
        <v>3</v>
      </c>
      <c r="Z365" s="38">
        <v>2010</v>
      </c>
      <c r="AA365" s="38" t="s">
        <v>35</v>
      </c>
      <c r="AB365" s="38" t="s">
        <v>664</v>
      </c>
      <c r="AC365" s="38" t="s">
        <v>720</v>
      </c>
      <c r="AD365" s="38"/>
      <c r="AE365" s="38" t="s">
        <v>647</v>
      </c>
      <c r="AF365" s="38" t="s">
        <v>522</v>
      </c>
      <c r="AG365" s="38"/>
      <c r="AH365" s="38">
        <v>2</v>
      </c>
      <c r="AI365" s="38">
        <v>3</v>
      </c>
    </row>
    <row r="366" spans="1:35" s="36" customFormat="1" ht="51" x14ac:dyDescent="0.2">
      <c r="A366" s="37">
        <v>40600.922673611109</v>
      </c>
      <c r="L366" s="38" t="s">
        <v>272</v>
      </c>
      <c r="M366" s="38" t="s">
        <v>663</v>
      </c>
      <c r="N366" s="38" t="s">
        <v>624</v>
      </c>
      <c r="O366" s="38" t="s">
        <v>641</v>
      </c>
      <c r="P366" s="38">
        <v>3</v>
      </c>
      <c r="Q366" s="38">
        <v>3</v>
      </c>
      <c r="R366" s="38">
        <v>2</v>
      </c>
      <c r="S366" s="38">
        <v>3</v>
      </c>
      <c r="T366" s="38">
        <v>2</v>
      </c>
      <c r="U366" s="38">
        <v>2</v>
      </c>
      <c r="V366" s="38">
        <v>3</v>
      </c>
      <c r="W366" s="38">
        <v>3</v>
      </c>
      <c r="X366" s="38">
        <v>3</v>
      </c>
      <c r="Y366" s="38">
        <v>4</v>
      </c>
      <c r="Z366" s="38">
        <v>2009</v>
      </c>
      <c r="AA366" s="38" t="s">
        <v>702</v>
      </c>
      <c r="AB366" s="38" t="s">
        <v>133</v>
      </c>
      <c r="AC366" s="38" t="s">
        <v>720</v>
      </c>
      <c r="AD366" s="38"/>
      <c r="AE366" s="38" t="s">
        <v>647</v>
      </c>
      <c r="AF366" s="38" t="s">
        <v>522</v>
      </c>
      <c r="AG366" s="38" t="s">
        <v>548</v>
      </c>
      <c r="AH366" s="38">
        <v>2</v>
      </c>
      <c r="AI366" s="38">
        <v>4</v>
      </c>
    </row>
    <row r="367" spans="1:35" s="36" customFormat="1" ht="51" x14ac:dyDescent="0.2">
      <c r="A367" s="37">
        <v>40600.924930555557</v>
      </c>
      <c r="L367" s="38" t="s">
        <v>539</v>
      </c>
      <c r="M367" s="38" t="s">
        <v>192</v>
      </c>
      <c r="N367" s="38"/>
      <c r="O367" s="38" t="s">
        <v>116</v>
      </c>
      <c r="P367" s="38">
        <v>1</v>
      </c>
      <c r="Q367" s="38">
        <v>1</v>
      </c>
      <c r="R367" s="38">
        <v>2</v>
      </c>
      <c r="S367" s="38">
        <v>1</v>
      </c>
      <c r="T367" s="38">
        <v>1</v>
      </c>
      <c r="U367" s="38">
        <v>1</v>
      </c>
      <c r="V367" s="38">
        <v>3</v>
      </c>
      <c r="W367" s="38">
        <v>1</v>
      </c>
      <c r="X367" s="38">
        <v>1</v>
      </c>
      <c r="Y367" s="38">
        <v>2</v>
      </c>
      <c r="Z367" s="38">
        <v>2005</v>
      </c>
      <c r="AA367" s="38" t="s">
        <v>281</v>
      </c>
      <c r="AB367" s="38" t="s">
        <v>346</v>
      </c>
      <c r="AC367" s="38" t="s">
        <v>461</v>
      </c>
      <c r="AD367" s="38"/>
      <c r="AE367" s="38" t="s">
        <v>126</v>
      </c>
      <c r="AF367" s="38" t="s">
        <v>522</v>
      </c>
      <c r="AG367" s="38"/>
      <c r="AH367" s="38">
        <v>1</v>
      </c>
      <c r="AI367" s="38">
        <v>1</v>
      </c>
    </row>
    <row r="368" spans="1:35" s="36" customFormat="1" ht="51" x14ac:dyDescent="0.2">
      <c r="A368" s="37">
        <v>40600.932430555556</v>
      </c>
      <c r="L368" s="38" t="s">
        <v>419</v>
      </c>
      <c r="M368" s="38" t="s">
        <v>214</v>
      </c>
      <c r="N368" s="38" t="s">
        <v>149</v>
      </c>
      <c r="O368" s="38" t="s">
        <v>116</v>
      </c>
      <c r="P368" s="38">
        <v>4</v>
      </c>
      <c r="Q368" s="38">
        <v>4</v>
      </c>
      <c r="R368" s="38">
        <v>3</v>
      </c>
      <c r="S368" s="38">
        <v>4</v>
      </c>
      <c r="T368" s="38">
        <v>4</v>
      </c>
      <c r="U368" s="38">
        <v>3</v>
      </c>
      <c r="V368" s="38">
        <v>3</v>
      </c>
      <c r="W368" s="38">
        <v>3</v>
      </c>
      <c r="X368" s="38">
        <v>4</v>
      </c>
      <c r="Y368" s="38">
        <v>3</v>
      </c>
      <c r="Z368" s="38">
        <v>2010</v>
      </c>
      <c r="AA368" s="38" t="s">
        <v>35</v>
      </c>
      <c r="AB368" s="38" t="s">
        <v>133</v>
      </c>
      <c r="AC368" s="38" t="s">
        <v>720</v>
      </c>
      <c r="AD368" s="38"/>
      <c r="AE368" s="38" t="s">
        <v>647</v>
      </c>
      <c r="AF368" s="38" t="s">
        <v>522</v>
      </c>
      <c r="AG368" s="38"/>
      <c r="AH368" s="38">
        <v>3</v>
      </c>
      <c r="AI368" s="38">
        <v>4</v>
      </c>
    </row>
    <row r="369" spans="1:35" s="36" customFormat="1" ht="25.5" x14ac:dyDescent="0.2">
      <c r="A369" s="37">
        <v>40600.933599537035</v>
      </c>
      <c r="L369" s="38"/>
      <c r="M369" s="38"/>
      <c r="N369" s="38"/>
      <c r="O369" s="38" t="s">
        <v>116</v>
      </c>
      <c r="P369" s="38">
        <v>4</v>
      </c>
      <c r="Q369" s="38">
        <v>3</v>
      </c>
      <c r="R369" s="38">
        <v>4</v>
      </c>
      <c r="S369" s="38">
        <v>4</v>
      </c>
      <c r="T369" s="38">
        <v>4</v>
      </c>
      <c r="U369" s="38">
        <v>4</v>
      </c>
      <c r="V369" s="38">
        <v>4</v>
      </c>
      <c r="W369" s="38">
        <v>3</v>
      </c>
      <c r="X369" s="38">
        <v>4</v>
      </c>
      <c r="Y369" s="38">
        <v>3</v>
      </c>
      <c r="Z369" s="38">
        <v>2009</v>
      </c>
      <c r="AA369" s="38" t="s">
        <v>702</v>
      </c>
      <c r="AB369" s="38" t="s">
        <v>563</v>
      </c>
      <c r="AC369" s="38" t="s">
        <v>720</v>
      </c>
      <c r="AD369" s="38"/>
      <c r="AE369" s="38" t="s">
        <v>647</v>
      </c>
      <c r="AF369" s="38" t="s">
        <v>246</v>
      </c>
      <c r="AG369" s="38"/>
      <c r="AH369" s="38">
        <v>3</v>
      </c>
      <c r="AI369" s="38">
        <v>4</v>
      </c>
    </row>
    <row r="370" spans="1:35" s="36" customFormat="1" ht="102" x14ac:dyDescent="0.2">
      <c r="A370" s="37">
        <v>40600.939733796295</v>
      </c>
      <c r="L370" s="38" t="s">
        <v>501</v>
      </c>
      <c r="M370" s="38" t="s">
        <v>566</v>
      </c>
      <c r="N370" s="38" t="s">
        <v>687</v>
      </c>
      <c r="O370" s="38" t="s">
        <v>116</v>
      </c>
      <c r="P370" s="38">
        <v>3</v>
      </c>
      <c r="Q370" s="38">
        <v>3</v>
      </c>
      <c r="R370" s="38">
        <v>3</v>
      </c>
      <c r="S370" s="38">
        <v>4</v>
      </c>
      <c r="T370" s="38">
        <v>2</v>
      </c>
      <c r="U370" s="38">
        <v>2</v>
      </c>
      <c r="V370" s="38">
        <v>3</v>
      </c>
      <c r="W370" s="38">
        <v>3</v>
      </c>
      <c r="X370" s="38">
        <v>4</v>
      </c>
      <c r="Y370" s="38">
        <v>4</v>
      </c>
      <c r="Z370" s="38">
        <v>2010</v>
      </c>
      <c r="AA370" s="38" t="s">
        <v>35</v>
      </c>
      <c r="AB370" s="38" t="s">
        <v>454</v>
      </c>
      <c r="AC370" s="38" t="s">
        <v>281</v>
      </c>
      <c r="AD370" s="38"/>
      <c r="AE370" s="38" t="s">
        <v>647</v>
      </c>
      <c r="AF370" s="38" t="s">
        <v>246</v>
      </c>
      <c r="AG370" s="38" t="s">
        <v>280</v>
      </c>
      <c r="AH370" s="38">
        <v>3</v>
      </c>
      <c r="AI370" s="38">
        <v>4</v>
      </c>
    </row>
    <row r="371" spans="1:35" s="36" customFormat="1" ht="25.5" x14ac:dyDescent="0.2">
      <c r="A371" s="37">
        <v>40600.939745370371</v>
      </c>
      <c r="L371" s="38"/>
      <c r="M371" s="38"/>
      <c r="N371" s="38"/>
      <c r="O371" s="38" t="s">
        <v>116</v>
      </c>
      <c r="P371" s="38">
        <v>3</v>
      </c>
      <c r="Q371" s="38">
        <v>3</v>
      </c>
      <c r="R371" s="38">
        <v>4</v>
      </c>
      <c r="S371" s="38">
        <v>3</v>
      </c>
      <c r="T371" s="38">
        <v>2</v>
      </c>
      <c r="U371" s="38">
        <v>3</v>
      </c>
      <c r="V371" s="38">
        <v>4</v>
      </c>
      <c r="W371" s="38">
        <v>4</v>
      </c>
      <c r="X371" s="38">
        <v>4</v>
      </c>
      <c r="Y371" s="38">
        <v>4</v>
      </c>
      <c r="Z371" s="38">
        <v>2009</v>
      </c>
      <c r="AA371" s="38" t="s">
        <v>702</v>
      </c>
      <c r="AB371" s="38" t="s">
        <v>133</v>
      </c>
      <c r="AC371" s="38" t="s">
        <v>393</v>
      </c>
      <c r="AD371" s="38"/>
      <c r="AE371" s="38" t="s">
        <v>647</v>
      </c>
      <c r="AF371" s="38" t="s">
        <v>522</v>
      </c>
      <c r="AG371" s="38"/>
      <c r="AH371" s="38">
        <v>3</v>
      </c>
      <c r="AI371" s="38">
        <v>4</v>
      </c>
    </row>
    <row r="372" spans="1:35" s="36" customFormat="1" ht="25.5" x14ac:dyDescent="0.2">
      <c r="A372" s="37">
        <v>40600.939791666664</v>
      </c>
      <c r="L372" s="38"/>
      <c r="M372" s="38"/>
      <c r="N372" s="38"/>
      <c r="O372" s="38" t="s">
        <v>116</v>
      </c>
      <c r="P372" s="38">
        <v>1</v>
      </c>
      <c r="Q372" s="38">
        <v>1</v>
      </c>
      <c r="R372" s="38">
        <v>3</v>
      </c>
      <c r="S372" s="38">
        <v>2</v>
      </c>
      <c r="T372" s="38">
        <v>3</v>
      </c>
      <c r="U372" s="38">
        <v>3</v>
      </c>
      <c r="V372" s="38">
        <v>1</v>
      </c>
      <c r="W372" s="38">
        <v>1</v>
      </c>
      <c r="X372" s="38">
        <v>2</v>
      </c>
      <c r="Y372" s="38">
        <v>4</v>
      </c>
      <c r="Z372" s="38">
        <v>2010</v>
      </c>
      <c r="AA372" s="38" t="s">
        <v>35</v>
      </c>
      <c r="AB372" s="38" t="s">
        <v>664</v>
      </c>
      <c r="AC372" s="38" t="s">
        <v>720</v>
      </c>
      <c r="AD372" s="38"/>
      <c r="AE372" s="38" t="s">
        <v>647</v>
      </c>
      <c r="AF372" s="38" t="s">
        <v>522</v>
      </c>
      <c r="AG372" s="38"/>
      <c r="AH372" s="38">
        <v>3</v>
      </c>
      <c r="AI372" s="38">
        <v>2</v>
      </c>
    </row>
    <row r="373" spans="1:35" s="36" customFormat="1" ht="25.5" x14ac:dyDescent="0.2">
      <c r="A373" s="37">
        <v>40600.942754629628</v>
      </c>
      <c r="L373" s="38"/>
      <c r="M373" s="38"/>
      <c r="N373" s="38"/>
      <c r="O373" s="38" t="s">
        <v>116</v>
      </c>
      <c r="P373" s="38">
        <v>3</v>
      </c>
      <c r="Q373" s="38">
        <v>2</v>
      </c>
      <c r="R373" s="38">
        <v>3</v>
      </c>
      <c r="S373" s="38">
        <v>2</v>
      </c>
      <c r="T373" s="38">
        <v>3</v>
      </c>
      <c r="U373" s="38">
        <v>2</v>
      </c>
      <c r="V373" s="38">
        <v>3</v>
      </c>
      <c r="W373" s="38">
        <v>3</v>
      </c>
      <c r="X373" s="38">
        <v>3</v>
      </c>
      <c r="Y373" s="38">
        <v>2</v>
      </c>
      <c r="Z373" s="38">
        <v>2010</v>
      </c>
      <c r="AA373" s="38" t="s">
        <v>702</v>
      </c>
      <c r="AB373" s="38" t="s">
        <v>198</v>
      </c>
      <c r="AC373" s="38" t="s">
        <v>393</v>
      </c>
      <c r="AD373" s="38"/>
      <c r="AE373" s="38" t="s">
        <v>647</v>
      </c>
      <c r="AF373" s="38" t="s">
        <v>246</v>
      </c>
      <c r="AG373" s="38"/>
      <c r="AH373" s="38">
        <v>2</v>
      </c>
      <c r="AI373" s="38">
        <v>3</v>
      </c>
    </row>
    <row r="374" spans="1:35" s="36" customFormat="1" ht="89.25" x14ac:dyDescent="0.2">
      <c r="A374" s="37">
        <v>40600.946111111109</v>
      </c>
      <c r="L374" s="38" t="s">
        <v>314</v>
      </c>
      <c r="M374" s="38"/>
      <c r="N374" s="38" t="s">
        <v>486</v>
      </c>
      <c r="O374" s="38" t="s">
        <v>116</v>
      </c>
      <c r="P374" s="38">
        <v>1</v>
      </c>
      <c r="Q374" s="38">
        <v>1</v>
      </c>
      <c r="R374" s="38">
        <v>2</v>
      </c>
      <c r="S374" s="38">
        <v>1</v>
      </c>
      <c r="T374" s="38">
        <v>1</v>
      </c>
      <c r="U374" s="38"/>
      <c r="V374" s="38">
        <v>2</v>
      </c>
      <c r="W374" s="38"/>
      <c r="X374" s="38">
        <v>1</v>
      </c>
      <c r="Y374" s="38">
        <v>3</v>
      </c>
      <c r="Z374" s="38">
        <v>2010</v>
      </c>
      <c r="AA374" s="38" t="s">
        <v>35</v>
      </c>
      <c r="AB374" s="38" t="s">
        <v>264</v>
      </c>
      <c r="AC374" s="38" t="s">
        <v>281</v>
      </c>
      <c r="AD374" s="38"/>
      <c r="AE374" s="38"/>
      <c r="AF374" s="38" t="s">
        <v>522</v>
      </c>
      <c r="AG374" s="38"/>
      <c r="AH374" s="38">
        <v>1</v>
      </c>
      <c r="AI374" s="38">
        <v>1</v>
      </c>
    </row>
    <row r="375" spans="1:35" s="36" customFormat="1" ht="102" x14ac:dyDescent="0.2">
      <c r="A375" s="37">
        <v>40600.946180555555</v>
      </c>
      <c r="L375" s="38" t="s">
        <v>101</v>
      </c>
      <c r="M375" s="38" t="s">
        <v>363</v>
      </c>
      <c r="N375" s="38" t="s">
        <v>485</v>
      </c>
      <c r="O375" s="38" t="s">
        <v>116</v>
      </c>
      <c r="P375" s="38">
        <v>3</v>
      </c>
      <c r="Q375" s="38">
        <v>2</v>
      </c>
      <c r="R375" s="38">
        <v>4</v>
      </c>
      <c r="S375" s="38">
        <v>4</v>
      </c>
      <c r="T375" s="38">
        <v>3</v>
      </c>
      <c r="U375" s="38">
        <v>3</v>
      </c>
      <c r="V375" s="38">
        <v>4</v>
      </c>
      <c r="W375" s="38">
        <v>4</v>
      </c>
      <c r="X375" s="38">
        <v>4</v>
      </c>
      <c r="Y375" s="38">
        <v>4</v>
      </c>
      <c r="Z375" s="38">
        <v>2011</v>
      </c>
      <c r="AA375" s="38" t="s">
        <v>281</v>
      </c>
      <c r="AB375" s="38" t="s">
        <v>377</v>
      </c>
      <c r="AC375" s="38" t="s">
        <v>281</v>
      </c>
      <c r="AD375" s="38"/>
      <c r="AE375" s="38"/>
      <c r="AF375" s="38" t="s">
        <v>246</v>
      </c>
      <c r="AG375" s="38" t="s">
        <v>211</v>
      </c>
      <c r="AH375" s="38">
        <v>2</v>
      </c>
      <c r="AI375" s="38">
        <v>4</v>
      </c>
    </row>
    <row r="376" spans="1:35" s="36" customFormat="1" ht="38.25" x14ac:dyDescent="0.2">
      <c r="A376" s="37">
        <v>40600.948784722219</v>
      </c>
      <c r="L376" s="38" t="s">
        <v>432</v>
      </c>
      <c r="M376" s="38"/>
      <c r="N376" s="38"/>
      <c r="O376" s="38" t="s">
        <v>641</v>
      </c>
      <c r="P376" s="38">
        <v>2</v>
      </c>
      <c r="Q376" s="38">
        <v>1</v>
      </c>
      <c r="R376" s="38">
        <v>1</v>
      </c>
      <c r="S376" s="38">
        <v>2</v>
      </c>
      <c r="T376" s="38">
        <v>2</v>
      </c>
      <c r="U376" s="38">
        <v>2</v>
      </c>
      <c r="V376" s="38">
        <v>3</v>
      </c>
      <c r="W376" s="38">
        <v>2</v>
      </c>
      <c r="X376" s="38">
        <v>3</v>
      </c>
      <c r="Y376" s="38">
        <v>1</v>
      </c>
      <c r="Z376" s="38">
        <v>2009</v>
      </c>
      <c r="AA376" s="38" t="s">
        <v>702</v>
      </c>
      <c r="AB376" s="38" t="s">
        <v>118</v>
      </c>
      <c r="AC376" s="38" t="s">
        <v>720</v>
      </c>
      <c r="AD376" s="38"/>
      <c r="AE376" s="38" t="s">
        <v>647</v>
      </c>
      <c r="AF376" s="38" t="s">
        <v>522</v>
      </c>
      <c r="AG376" s="38"/>
      <c r="AH376" s="38">
        <v>2</v>
      </c>
      <c r="AI376" s="38">
        <v>3</v>
      </c>
    </row>
    <row r="377" spans="1:35" s="36" customFormat="1" ht="25.5" x14ac:dyDescent="0.2">
      <c r="A377" s="37">
        <v>40600.950185185182</v>
      </c>
      <c r="L377" s="38"/>
      <c r="M377" s="38"/>
      <c r="N377" s="38"/>
      <c r="O377" s="38" t="s">
        <v>116</v>
      </c>
      <c r="P377" s="38">
        <v>3</v>
      </c>
      <c r="Q377" s="38">
        <v>3</v>
      </c>
      <c r="R377" s="38">
        <v>4</v>
      </c>
      <c r="S377" s="38">
        <v>2</v>
      </c>
      <c r="T377" s="38">
        <v>4</v>
      </c>
      <c r="U377" s="38">
        <v>3</v>
      </c>
      <c r="V377" s="38">
        <v>3</v>
      </c>
      <c r="W377" s="38">
        <v>3</v>
      </c>
      <c r="X377" s="38">
        <v>4</v>
      </c>
      <c r="Y377" s="38">
        <v>4</v>
      </c>
      <c r="Z377" s="38">
        <v>2009</v>
      </c>
      <c r="AA377" s="38" t="s">
        <v>702</v>
      </c>
      <c r="AB377" s="38" t="s">
        <v>351</v>
      </c>
      <c r="AC377" s="38" t="s">
        <v>672</v>
      </c>
      <c r="AD377" s="38" t="s">
        <v>83</v>
      </c>
      <c r="AE377" s="38" t="s">
        <v>647</v>
      </c>
      <c r="AF377" s="38" t="s">
        <v>522</v>
      </c>
      <c r="AG377" s="38"/>
      <c r="AH377" s="38">
        <v>3</v>
      </c>
      <c r="AI377" s="38">
        <v>4</v>
      </c>
    </row>
    <row r="378" spans="1:35" s="36" customFormat="1" ht="25.5" x14ac:dyDescent="0.2">
      <c r="A378" s="37">
        <v>40600.955300925925</v>
      </c>
      <c r="L378" s="38"/>
      <c r="M378" s="38"/>
      <c r="N378" s="38"/>
      <c r="O378" s="38" t="s">
        <v>116</v>
      </c>
      <c r="P378" s="38">
        <v>4</v>
      </c>
      <c r="Q378" s="38">
        <v>3</v>
      </c>
      <c r="R378" s="38">
        <v>4</v>
      </c>
      <c r="S378" s="38">
        <v>4</v>
      </c>
      <c r="T378" s="38">
        <v>2</v>
      </c>
      <c r="U378" s="38">
        <v>2</v>
      </c>
      <c r="V378" s="38">
        <v>4</v>
      </c>
      <c r="W378" s="38">
        <v>4</v>
      </c>
      <c r="X378" s="38">
        <v>4</v>
      </c>
      <c r="Y378" s="38">
        <v>3</v>
      </c>
      <c r="Z378" s="38">
        <v>2010</v>
      </c>
      <c r="AA378" s="38" t="s">
        <v>35</v>
      </c>
      <c r="AB378" s="38" t="s">
        <v>346</v>
      </c>
      <c r="AC378" s="38" t="s">
        <v>281</v>
      </c>
      <c r="AD378" s="38"/>
      <c r="AE378" s="38"/>
      <c r="AF378" s="38" t="s">
        <v>522</v>
      </c>
      <c r="AG378" s="38"/>
      <c r="AH378" s="38">
        <v>4</v>
      </c>
      <c r="AI378" s="38">
        <v>4</v>
      </c>
    </row>
    <row r="379" spans="1:35" s="36" customFormat="1" ht="38.25" x14ac:dyDescent="0.2">
      <c r="A379" s="37">
        <v>40600.956342592595</v>
      </c>
      <c r="L379" s="38"/>
      <c r="M379" s="38" t="s">
        <v>12</v>
      </c>
      <c r="N379" s="38"/>
      <c r="O379" s="38" t="s">
        <v>116</v>
      </c>
      <c r="P379" s="38">
        <v>4</v>
      </c>
      <c r="Q379" s="38">
        <v>4</v>
      </c>
      <c r="R379" s="38">
        <v>4</v>
      </c>
      <c r="S379" s="38">
        <v>4</v>
      </c>
      <c r="T379" s="38">
        <v>4</v>
      </c>
      <c r="U379" s="38">
        <v>4</v>
      </c>
      <c r="V379" s="38">
        <v>4</v>
      </c>
      <c r="W379" s="38">
        <v>3</v>
      </c>
      <c r="X379" s="38">
        <v>4</v>
      </c>
      <c r="Y379" s="38">
        <v>4</v>
      </c>
      <c r="Z379" s="38">
        <v>2010</v>
      </c>
      <c r="AA379" s="38" t="s">
        <v>35</v>
      </c>
      <c r="AB379" s="38" t="s">
        <v>264</v>
      </c>
      <c r="AC379" s="38" t="s">
        <v>281</v>
      </c>
      <c r="AD379" s="38"/>
      <c r="AE379" s="38" t="s">
        <v>647</v>
      </c>
      <c r="AF379" s="38" t="s">
        <v>522</v>
      </c>
      <c r="AG379" s="38" t="s">
        <v>259</v>
      </c>
      <c r="AH379" s="38">
        <v>3</v>
      </c>
      <c r="AI379" s="38">
        <v>4</v>
      </c>
    </row>
    <row r="380" spans="1:35" s="36" customFormat="1" ht="25.5" x14ac:dyDescent="0.2">
      <c r="A380" s="37">
        <v>40600.956875000003</v>
      </c>
      <c r="L380" s="38"/>
      <c r="M380" s="38"/>
      <c r="N380" s="38"/>
      <c r="O380" s="38" t="s">
        <v>116</v>
      </c>
      <c r="P380" s="38">
        <v>3</v>
      </c>
      <c r="Q380" s="38">
        <v>1</v>
      </c>
      <c r="R380" s="38">
        <v>3</v>
      </c>
      <c r="S380" s="38">
        <v>2</v>
      </c>
      <c r="T380" s="38">
        <v>1</v>
      </c>
      <c r="U380" s="38">
        <v>2</v>
      </c>
      <c r="V380" s="38">
        <v>1</v>
      </c>
      <c r="W380" s="38">
        <v>1</v>
      </c>
      <c r="X380" s="38">
        <v>2</v>
      </c>
      <c r="Y380" s="38">
        <v>3</v>
      </c>
      <c r="Z380" s="38">
        <v>2010</v>
      </c>
      <c r="AA380" s="38" t="s">
        <v>35</v>
      </c>
      <c r="AB380" s="38" t="s">
        <v>664</v>
      </c>
      <c r="AC380" s="38" t="s">
        <v>281</v>
      </c>
      <c r="AD380" s="38"/>
      <c r="AE380" s="38"/>
      <c r="AF380" s="38" t="s">
        <v>522</v>
      </c>
      <c r="AG380" s="38"/>
      <c r="AH380" s="38">
        <v>1</v>
      </c>
      <c r="AI380" s="38">
        <v>4</v>
      </c>
    </row>
    <row r="381" spans="1:35" s="36" customFormat="1" ht="191.25" x14ac:dyDescent="0.2">
      <c r="A381" s="37">
        <v>40600.957314814819</v>
      </c>
      <c r="L381" s="38" t="s">
        <v>680</v>
      </c>
      <c r="M381" s="38" t="s">
        <v>579</v>
      </c>
      <c r="N381" s="38"/>
      <c r="O381" s="38" t="s">
        <v>641</v>
      </c>
      <c r="P381" s="38">
        <v>3</v>
      </c>
      <c r="Q381" s="38">
        <v>3</v>
      </c>
      <c r="R381" s="38">
        <v>3</v>
      </c>
      <c r="S381" s="38">
        <v>3</v>
      </c>
      <c r="T381" s="38">
        <v>3</v>
      </c>
      <c r="U381" s="38">
        <v>3</v>
      </c>
      <c r="V381" s="38">
        <v>3</v>
      </c>
      <c r="W381" s="38">
        <v>2</v>
      </c>
      <c r="X381" s="38">
        <v>4</v>
      </c>
      <c r="Y381" s="38">
        <v>4</v>
      </c>
      <c r="Z381" s="38">
        <v>2010</v>
      </c>
      <c r="AA381" s="38" t="s">
        <v>253</v>
      </c>
      <c r="AB381" s="38" t="s">
        <v>377</v>
      </c>
      <c r="AC381" s="38" t="s">
        <v>281</v>
      </c>
      <c r="AD381" s="38"/>
      <c r="AE381" s="38" t="s">
        <v>647</v>
      </c>
      <c r="AF381" s="38" t="s">
        <v>522</v>
      </c>
      <c r="AG381" s="38"/>
      <c r="AH381" s="38">
        <v>3</v>
      </c>
      <c r="AI381" s="38">
        <v>4</v>
      </c>
    </row>
    <row r="382" spans="1:35" s="36" customFormat="1" ht="25.5" x14ac:dyDescent="0.2">
      <c r="A382" s="37">
        <v>40600.958425925928</v>
      </c>
      <c r="L382" s="38"/>
      <c r="M382" s="38"/>
      <c r="N382" s="38"/>
      <c r="O382" s="38" t="s">
        <v>116</v>
      </c>
      <c r="P382" s="38">
        <v>2</v>
      </c>
      <c r="Q382" s="38">
        <v>2</v>
      </c>
      <c r="R382" s="38">
        <v>3</v>
      </c>
      <c r="S382" s="38">
        <v>3</v>
      </c>
      <c r="T382" s="38">
        <v>3</v>
      </c>
      <c r="U382" s="38">
        <v>2</v>
      </c>
      <c r="V382" s="38">
        <v>3</v>
      </c>
      <c r="W382" s="38">
        <v>2</v>
      </c>
      <c r="X382" s="38">
        <v>3</v>
      </c>
      <c r="Y382" s="38">
        <v>3</v>
      </c>
      <c r="Z382" s="38">
        <v>2009</v>
      </c>
      <c r="AA382" s="38" t="s">
        <v>702</v>
      </c>
      <c r="AB382" s="38" t="s">
        <v>710</v>
      </c>
      <c r="AC382" s="38" t="s">
        <v>672</v>
      </c>
      <c r="AD382" s="38" t="s">
        <v>568</v>
      </c>
      <c r="AE382" s="38" t="s">
        <v>647</v>
      </c>
      <c r="AF382" s="38" t="s">
        <v>522</v>
      </c>
      <c r="AG382" s="38"/>
      <c r="AH382" s="38">
        <v>3</v>
      </c>
      <c r="AI382" s="38">
        <v>3</v>
      </c>
    </row>
    <row r="383" spans="1:35" s="36" customFormat="1" ht="25.5" x14ac:dyDescent="0.2">
      <c r="A383" s="37">
        <v>40600.960891203707</v>
      </c>
      <c r="L383" s="38"/>
      <c r="M383" s="38"/>
      <c r="N383" s="38"/>
      <c r="O383" s="38" t="s">
        <v>116</v>
      </c>
      <c r="P383" s="38">
        <v>3</v>
      </c>
      <c r="Q383" s="38">
        <v>3</v>
      </c>
      <c r="R383" s="38">
        <v>3</v>
      </c>
      <c r="S383" s="38">
        <v>2</v>
      </c>
      <c r="T383" s="38">
        <v>3</v>
      </c>
      <c r="U383" s="38">
        <v>4</v>
      </c>
      <c r="V383" s="38">
        <v>3</v>
      </c>
      <c r="W383" s="38">
        <v>2</v>
      </c>
      <c r="X383" s="38">
        <v>3</v>
      </c>
      <c r="Y383" s="38">
        <v>4</v>
      </c>
      <c r="Z383" s="38">
        <v>2010</v>
      </c>
      <c r="AA383" s="38" t="s">
        <v>35</v>
      </c>
      <c r="AB383" s="38" t="s">
        <v>130</v>
      </c>
      <c r="AC383" s="38" t="s">
        <v>281</v>
      </c>
      <c r="AD383" s="38"/>
      <c r="AE383" s="38" t="s">
        <v>647</v>
      </c>
      <c r="AF383" s="38" t="s">
        <v>522</v>
      </c>
      <c r="AG383" s="38"/>
      <c r="AH383" s="38">
        <v>3</v>
      </c>
      <c r="AI383" s="38">
        <v>3</v>
      </c>
    </row>
    <row r="384" spans="1:35" s="36" customFormat="1" ht="38.25" x14ac:dyDescent="0.2">
      <c r="A384" s="37">
        <v>40600.971053240741</v>
      </c>
      <c r="L384" s="38" t="s">
        <v>365</v>
      </c>
      <c r="M384" s="38" t="s">
        <v>3</v>
      </c>
      <c r="N384" s="38" t="s">
        <v>360</v>
      </c>
      <c r="O384" s="38" t="s">
        <v>116</v>
      </c>
      <c r="P384" s="38">
        <v>4</v>
      </c>
      <c r="Q384" s="38">
        <v>3</v>
      </c>
      <c r="R384" s="38">
        <v>4</v>
      </c>
      <c r="S384" s="38">
        <v>3</v>
      </c>
      <c r="T384" s="38">
        <v>2</v>
      </c>
      <c r="U384" s="38">
        <v>2</v>
      </c>
      <c r="V384" s="38">
        <v>4</v>
      </c>
      <c r="W384" s="38">
        <v>3</v>
      </c>
      <c r="X384" s="38">
        <v>4</v>
      </c>
      <c r="Y384" s="38">
        <v>4</v>
      </c>
      <c r="Z384" s="38">
        <v>2010</v>
      </c>
      <c r="AA384" s="38" t="s">
        <v>253</v>
      </c>
      <c r="AB384" s="38" t="s">
        <v>454</v>
      </c>
      <c r="AC384" s="38" t="s">
        <v>281</v>
      </c>
      <c r="AD384" s="38"/>
      <c r="AE384" s="38"/>
      <c r="AF384" s="38" t="s">
        <v>522</v>
      </c>
      <c r="AG384" s="38"/>
      <c r="AH384" s="38">
        <v>3</v>
      </c>
      <c r="AI384" s="38">
        <v>4</v>
      </c>
    </row>
    <row r="385" spans="1:35" s="36" customFormat="1" ht="25.5" x14ac:dyDescent="0.2">
      <c r="A385" s="37">
        <v>40600.974432870367</v>
      </c>
      <c r="L385" s="38"/>
      <c r="M385" s="38"/>
      <c r="N385" s="38"/>
      <c r="O385" s="38" t="s">
        <v>116</v>
      </c>
      <c r="P385" s="38">
        <v>2</v>
      </c>
      <c r="Q385" s="38">
        <v>2</v>
      </c>
      <c r="R385" s="38">
        <v>4</v>
      </c>
      <c r="S385" s="38">
        <v>2</v>
      </c>
      <c r="T385" s="38">
        <v>3</v>
      </c>
      <c r="U385" s="38">
        <v>1</v>
      </c>
      <c r="V385" s="38">
        <v>1</v>
      </c>
      <c r="W385" s="38">
        <v>1</v>
      </c>
      <c r="X385" s="38">
        <v>1</v>
      </c>
      <c r="Y385" s="38">
        <v>4</v>
      </c>
      <c r="Z385" s="38">
        <v>2010</v>
      </c>
      <c r="AA385" s="38" t="s">
        <v>281</v>
      </c>
      <c r="AB385" s="38" t="s">
        <v>130</v>
      </c>
      <c r="AC385" s="38" t="s">
        <v>281</v>
      </c>
      <c r="AD385" s="38"/>
      <c r="AE385" s="38"/>
      <c r="AF385" s="38" t="s">
        <v>522</v>
      </c>
      <c r="AG385" s="38"/>
      <c r="AH385" s="38">
        <v>3</v>
      </c>
      <c r="AI385" s="38">
        <v>2</v>
      </c>
    </row>
    <row r="386" spans="1:35" s="36" customFormat="1" ht="178.5" x14ac:dyDescent="0.2">
      <c r="A386" s="37">
        <v>40600.987511574072</v>
      </c>
      <c r="L386" s="38" t="s">
        <v>589</v>
      </c>
      <c r="M386" s="38"/>
      <c r="N386" s="38"/>
      <c r="O386" s="38" t="s">
        <v>116</v>
      </c>
      <c r="P386" s="38">
        <v>4</v>
      </c>
      <c r="Q386" s="38">
        <v>2</v>
      </c>
      <c r="R386" s="38">
        <v>4</v>
      </c>
      <c r="S386" s="38">
        <v>4</v>
      </c>
      <c r="T386" s="38">
        <v>4</v>
      </c>
      <c r="U386" s="38">
        <v>4</v>
      </c>
      <c r="V386" s="38">
        <v>3</v>
      </c>
      <c r="W386" s="38">
        <v>4</v>
      </c>
      <c r="X386" s="38">
        <v>4</v>
      </c>
      <c r="Y386" s="38">
        <v>4</v>
      </c>
      <c r="Z386" s="38">
        <v>2010</v>
      </c>
      <c r="AA386" s="38" t="s">
        <v>281</v>
      </c>
      <c r="AB386" s="38" t="s">
        <v>377</v>
      </c>
      <c r="AC386" s="38" t="s">
        <v>281</v>
      </c>
      <c r="AD386" s="38"/>
      <c r="AE386" s="38"/>
      <c r="AF386" s="38" t="s">
        <v>246</v>
      </c>
      <c r="AG386" s="38"/>
      <c r="AH386" s="38">
        <v>3</v>
      </c>
      <c r="AI386" s="38">
        <v>4</v>
      </c>
    </row>
    <row r="387" spans="1:35" s="36" customFormat="1" ht="25.5" x14ac:dyDescent="0.2">
      <c r="A387" s="37">
        <v>40601.006770833337</v>
      </c>
      <c r="L387" s="38" t="s">
        <v>526</v>
      </c>
      <c r="M387" s="38" t="s">
        <v>373</v>
      </c>
      <c r="N387" s="38" t="s">
        <v>373</v>
      </c>
      <c r="O387" s="38" t="s">
        <v>116</v>
      </c>
      <c r="P387" s="38">
        <v>3</v>
      </c>
      <c r="Q387" s="38">
        <v>3</v>
      </c>
      <c r="R387" s="38">
        <v>4</v>
      </c>
      <c r="S387" s="38">
        <v>4</v>
      </c>
      <c r="T387" s="38">
        <v>4</v>
      </c>
      <c r="U387" s="38">
        <v>4</v>
      </c>
      <c r="V387" s="38">
        <v>4</v>
      </c>
      <c r="W387" s="38">
        <v>3</v>
      </c>
      <c r="X387" s="38">
        <v>4</v>
      </c>
      <c r="Y387" s="38">
        <v>4</v>
      </c>
      <c r="Z387" s="38">
        <v>2010</v>
      </c>
      <c r="AA387" s="38" t="s">
        <v>702</v>
      </c>
      <c r="AB387" s="38" t="s">
        <v>72</v>
      </c>
      <c r="AC387" s="38" t="s">
        <v>281</v>
      </c>
      <c r="AD387" s="38" t="s">
        <v>677</v>
      </c>
      <c r="AE387" s="38" t="s">
        <v>647</v>
      </c>
      <c r="AF387" s="38" t="s">
        <v>522</v>
      </c>
      <c r="AG387" s="38" t="s">
        <v>201</v>
      </c>
      <c r="AH387" s="38">
        <v>4</v>
      </c>
      <c r="AI387" s="38">
        <v>4</v>
      </c>
    </row>
    <row r="388" spans="1:35" s="36" customFormat="1" ht="38.25" x14ac:dyDescent="0.2">
      <c r="A388" s="37">
        <v>40601.017291666663</v>
      </c>
      <c r="L388" s="38" t="s">
        <v>348</v>
      </c>
      <c r="M388" s="38" t="s">
        <v>450</v>
      </c>
      <c r="N388" s="38" t="s">
        <v>614</v>
      </c>
      <c r="O388" s="38" t="s">
        <v>641</v>
      </c>
      <c r="P388" s="38">
        <v>2</v>
      </c>
      <c r="Q388" s="38">
        <v>2</v>
      </c>
      <c r="R388" s="38">
        <v>2</v>
      </c>
      <c r="S388" s="38">
        <v>4</v>
      </c>
      <c r="T388" s="38">
        <v>2</v>
      </c>
      <c r="U388" s="38">
        <v>2</v>
      </c>
      <c r="V388" s="38">
        <v>3</v>
      </c>
      <c r="W388" s="38">
        <v>3</v>
      </c>
      <c r="X388" s="38">
        <v>3</v>
      </c>
      <c r="Y388" s="38">
        <v>2</v>
      </c>
      <c r="Z388" s="38">
        <v>2010</v>
      </c>
      <c r="AA388" s="38" t="s">
        <v>702</v>
      </c>
      <c r="AB388" s="38" t="s">
        <v>507</v>
      </c>
      <c r="AC388" s="38" t="s">
        <v>672</v>
      </c>
      <c r="AD388" s="38" t="s">
        <v>395</v>
      </c>
      <c r="AE388" s="38" t="s">
        <v>647</v>
      </c>
      <c r="AF388" s="38" t="s">
        <v>246</v>
      </c>
      <c r="AG388" s="38" t="s">
        <v>406</v>
      </c>
      <c r="AH388" s="38">
        <v>3</v>
      </c>
      <c r="AI388" s="38">
        <v>4</v>
      </c>
    </row>
    <row r="389" spans="1:35" s="36" customFormat="1" ht="51" x14ac:dyDescent="0.2">
      <c r="A389" s="37">
        <v>40601.054293981484</v>
      </c>
      <c r="L389" s="38" t="s">
        <v>199</v>
      </c>
      <c r="M389" s="38" t="s">
        <v>295</v>
      </c>
      <c r="N389" s="38"/>
      <c r="O389" s="38" t="s">
        <v>641</v>
      </c>
      <c r="P389" s="38">
        <v>3</v>
      </c>
      <c r="Q389" s="38">
        <v>4</v>
      </c>
      <c r="R389" s="38">
        <v>3</v>
      </c>
      <c r="S389" s="38">
        <v>3</v>
      </c>
      <c r="T389" s="38">
        <v>2</v>
      </c>
      <c r="U389" s="38">
        <v>2</v>
      </c>
      <c r="V389" s="38">
        <v>3</v>
      </c>
      <c r="W389" s="38">
        <v>3</v>
      </c>
      <c r="X389" s="38">
        <v>4</v>
      </c>
      <c r="Y389" s="38">
        <v>4</v>
      </c>
      <c r="Z389" s="38">
        <v>2008</v>
      </c>
      <c r="AA389" s="38" t="s">
        <v>702</v>
      </c>
      <c r="AB389" s="38" t="s">
        <v>351</v>
      </c>
      <c r="AC389" s="38" t="s">
        <v>393</v>
      </c>
      <c r="AD389" s="38"/>
      <c r="AE389" s="38" t="s">
        <v>647</v>
      </c>
      <c r="AF389" s="38" t="s">
        <v>522</v>
      </c>
      <c r="AG389" s="38" t="s">
        <v>433</v>
      </c>
      <c r="AH389" s="38">
        <v>3</v>
      </c>
      <c r="AI389" s="38">
        <v>4</v>
      </c>
    </row>
    <row r="390" spans="1:35" s="36" customFormat="1" ht="25.5" x14ac:dyDescent="0.2">
      <c r="A390" s="37">
        <v>40601.057650462964</v>
      </c>
      <c r="L390" s="38"/>
      <c r="M390" s="38" t="s">
        <v>271</v>
      </c>
      <c r="N390" s="38" t="s">
        <v>420</v>
      </c>
      <c r="O390" s="38" t="s">
        <v>116</v>
      </c>
      <c r="P390" s="38">
        <v>3</v>
      </c>
      <c r="Q390" s="38">
        <v>2</v>
      </c>
      <c r="R390" s="38">
        <v>4</v>
      </c>
      <c r="S390" s="38">
        <v>4</v>
      </c>
      <c r="T390" s="38">
        <v>4</v>
      </c>
      <c r="U390" s="38">
        <v>3</v>
      </c>
      <c r="V390" s="38">
        <v>2</v>
      </c>
      <c r="W390" s="38">
        <v>4</v>
      </c>
      <c r="X390" s="38">
        <v>4</v>
      </c>
      <c r="Y390" s="38">
        <v>4</v>
      </c>
      <c r="Z390" s="38">
        <v>2009</v>
      </c>
      <c r="AA390" s="38" t="s">
        <v>702</v>
      </c>
      <c r="AB390" s="38" t="s">
        <v>351</v>
      </c>
      <c r="AC390" s="38" t="s">
        <v>45</v>
      </c>
      <c r="AD390" s="38"/>
      <c r="AE390" s="38" t="s">
        <v>647</v>
      </c>
      <c r="AF390" s="38" t="s">
        <v>246</v>
      </c>
      <c r="AG390" s="38"/>
      <c r="AH390" s="38">
        <v>4</v>
      </c>
      <c r="AI390" s="38">
        <v>4</v>
      </c>
    </row>
    <row r="391" spans="1:35" s="36" customFormat="1" ht="25.5" x14ac:dyDescent="0.2">
      <c r="A391" s="37">
        <v>40601.069722222222</v>
      </c>
      <c r="L391" s="38"/>
      <c r="M391" s="38"/>
      <c r="N391" s="38"/>
      <c r="O391" s="38"/>
      <c r="P391" s="38">
        <v>2</v>
      </c>
      <c r="Q391" s="38">
        <v>4</v>
      </c>
      <c r="R391" s="38">
        <v>2</v>
      </c>
      <c r="S391" s="38">
        <v>2</v>
      </c>
      <c r="T391" s="38">
        <v>2</v>
      </c>
      <c r="U391" s="38">
        <v>2</v>
      </c>
      <c r="V391" s="38">
        <v>3</v>
      </c>
      <c r="W391" s="38">
        <v>2</v>
      </c>
      <c r="X391" s="38"/>
      <c r="Y391" s="38"/>
      <c r="Z391" s="38" t="s">
        <v>551</v>
      </c>
      <c r="AA391" s="38" t="s">
        <v>281</v>
      </c>
      <c r="AB391" s="38" t="s">
        <v>377</v>
      </c>
      <c r="AC391" s="38" t="s">
        <v>281</v>
      </c>
      <c r="AD391" s="38"/>
      <c r="AE391" s="38" t="s">
        <v>647</v>
      </c>
      <c r="AF391" s="38"/>
      <c r="AG391" s="38"/>
      <c r="AH391" s="38"/>
      <c r="AI391" s="38"/>
    </row>
    <row r="392" spans="1:35" s="36" customFormat="1" ht="102" x14ac:dyDescent="0.2">
      <c r="A392" s="37">
        <v>40601.253738425927</v>
      </c>
      <c r="L392" s="38" t="s">
        <v>556</v>
      </c>
      <c r="M392" s="38" t="s">
        <v>149</v>
      </c>
      <c r="N392" s="38" t="s">
        <v>627</v>
      </c>
      <c r="O392" s="38" t="s">
        <v>641</v>
      </c>
      <c r="P392" s="38">
        <v>1</v>
      </c>
      <c r="Q392" s="38">
        <v>1</v>
      </c>
      <c r="R392" s="38">
        <v>1</v>
      </c>
      <c r="S392" s="38">
        <v>1</v>
      </c>
      <c r="T392" s="38">
        <v>1</v>
      </c>
      <c r="U392" s="38">
        <v>1</v>
      </c>
      <c r="V392" s="38">
        <v>1</v>
      </c>
      <c r="W392" s="38">
        <v>1</v>
      </c>
      <c r="X392" s="38">
        <v>1</v>
      </c>
      <c r="Y392" s="38">
        <v>3</v>
      </c>
      <c r="Z392" s="38">
        <v>2010</v>
      </c>
      <c r="AA392" s="38" t="s">
        <v>253</v>
      </c>
      <c r="AB392" s="38" t="s">
        <v>377</v>
      </c>
      <c r="AC392" s="38" t="s">
        <v>281</v>
      </c>
      <c r="AD392" s="38"/>
      <c r="AE392" s="38" t="s">
        <v>647</v>
      </c>
      <c r="AF392" s="38" t="s">
        <v>246</v>
      </c>
      <c r="AG392" s="38" t="s">
        <v>452</v>
      </c>
      <c r="AH392" s="38">
        <v>1</v>
      </c>
      <c r="AI392" s="38">
        <v>1</v>
      </c>
    </row>
    <row r="393" spans="1:35" s="36" customFormat="1" ht="25.5" x14ac:dyDescent="0.2">
      <c r="A393" s="37">
        <v>40601.291018518517</v>
      </c>
      <c r="L393" s="38"/>
      <c r="M393" s="38"/>
      <c r="N393" s="38"/>
      <c r="O393" s="38" t="s">
        <v>641</v>
      </c>
      <c r="P393" s="38">
        <v>2</v>
      </c>
      <c r="Q393" s="38">
        <v>2</v>
      </c>
      <c r="R393" s="38">
        <v>3</v>
      </c>
      <c r="S393" s="38">
        <v>3</v>
      </c>
      <c r="T393" s="38">
        <v>3</v>
      </c>
      <c r="U393" s="38">
        <v>3</v>
      </c>
      <c r="V393" s="38">
        <v>4</v>
      </c>
      <c r="W393" s="38">
        <v>3</v>
      </c>
      <c r="X393" s="38">
        <v>4</v>
      </c>
      <c r="Y393" s="38">
        <v>3</v>
      </c>
      <c r="Z393" s="38">
        <v>2010</v>
      </c>
      <c r="AA393" s="38" t="s">
        <v>253</v>
      </c>
      <c r="AB393" s="38" t="s">
        <v>609</v>
      </c>
      <c r="AC393" s="38" t="s">
        <v>281</v>
      </c>
      <c r="AD393" s="38"/>
      <c r="AE393" s="38" t="s">
        <v>647</v>
      </c>
      <c r="AF393" s="38" t="s">
        <v>522</v>
      </c>
      <c r="AG393" s="38"/>
      <c r="AH393" s="38">
        <v>3</v>
      </c>
      <c r="AI393" s="38">
        <v>4</v>
      </c>
    </row>
    <row r="394" spans="1:35" s="36" customFormat="1" ht="25.5" x14ac:dyDescent="0.2">
      <c r="A394" s="37">
        <v>40601.302812499998</v>
      </c>
      <c r="L394" s="38"/>
      <c r="M394" s="38"/>
      <c r="N394" s="38"/>
      <c r="O394" s="38" t="s">
        <v>116</v>
      </c>
      <c r="P394" s="38">
        <v>3</v>
      </c>
      <c r="Q394" s="38">
        <v>2</v>
      </c>
      <c r="R394" s="38">
        <v>4</v>
      </c>
      <c r="S394" s="38">
        <v>4</v>
      </c>
      <c r="T394" s="38">
        <v>2</v>
      </c>
      <c r="U394" s="38">
        <v>1</v>
      </c>
      <c r="V394" s="38">
        <v>2</v>
      </c>
      <c r="W394" s="38">
        <v>3</v>
      </c>
      <c r="X394" s="38">
        <v>4</v>
      </c>
      <c r="Y394" s="38">
        <v>4</v>
      </c>
      <c r="Z394" s="38">
        <v>2011</v>
      </c>
      <c r="AA394" s="38" t="s">
        <v>35</v>
      </c>
      <c r="AB394" s="38" t="s">
        <v>664</v>
      </c>
      <c r="AC394" s="38" t="s">
        <v>281</v>
      </c>
      <c r="AD394" s="38"/>
      <c r="AE394" s="38" t="s">
        <v>647</v>
      </c>
      <c r="AF394" s="38" t="s">
        <v>522</v>
      </c>
      <c r="AG394" s="38"/>
      <c r="AH394" s="38">
        <v>3</v>
      </c>
      <c r="AI394" s="38">
        <v>3</v>
      </c>
    </row>
    <row r="395" spans="1:35" s="36" customFormat="1" ht="25.5" x14ac:dyDescent="0.2">
      <c r="A395" s="37">
        <v>40601.317499999997</v>
      </c>
      <c r="L395" s="38" t="s">
        <v>41</v>
      </c>
      <c r="M395" s="38" t="s">
        <v>386</v>
      </c>
      <c r="N395" s="38" t="s">
        <v>144</v>
      </c>
      <c r="O395" s="38" t="s">
        <v>641</v>
      </c>
      <c r="P395" s="38">
        <v>4</v>
      </c>
      <c r="Q395" s="38">
        <v>4</v>
      </c>
      <c r="R395" s="38">
        <v>4</v>
      </c>
      <c r="S395" s="38">
        <v>3</v>
      </c>
      <c r="T395" s="38">
        <v>4</v>
      </c>
      <c r="U395" s="38">
        <v>3</v>
      </c>
      <c r="V395" s="38">
        <v>4</v>
      </c>
      <c r="W395" s="38">
        <v>4</v>
      </c>
      <c r="X395" s="38">
        <v>4</v>
      </c>
      <c r="Y395" s="38">
        <v>3</v>
      </c>
      <c r="Z395" s="38">
        <v>2010</v>
      </c>
      <c r="AA395" s="38" t="s">
        <v>35</v>
      </c>
      <c r="AB395" s="38" t="s">
        <v>664</v>
      </c>
      <c r="AC395" s="38" t="s">
        <v>281</v>
      </c>
      <c r="AD395" s="38" t="s">
        <v>20</v>
      </c>
      <c r="AE395" s="38" t="s">
        <v>647</v>
      </c>
      <c r="AF395" s="38" t="s">
        <v>522</v>
      </c>
      <c r="AG395" s="38" t="s">
        <v>545</v>
      </c>
      <c r="AH395" s="38">
        <v>4</v>
      </c>
      <c r="AI395" s="38">
        <v>4</v>
      </c>
    </row>
    <row r="396" spans="1:35" s="36" customFormat="1" ht="127.5" x14ac:dyDescent="0.2">
      <c r="A396" s="37">
        <v>40601.326574074075</v>
      </c>
      <c r="L396" s="38" t="s">
        <v>4</v>
      </c>
      <c r="M396" s="38" t="s">
        <v>573</v>
      </c>
      <c r="N396" s="38"/>
      <c r="O396" s="38" t="s">
        <v>116</v>
      </c>
      <c r="P396" s="38">
        <v>2</v>
      </c>
      <c r="Q396" s="38">
        <v>2</v>
      </c>
      <c r="R396" s="38">
        <v>4</v>
      </c>
      <c r="S396" s="38">
        <v>3</v>
      </c>
      <c r="T396" s="38">
        <v>3</v>
      </c>
      <c r="U396" s="38">
        <v>3</v>
      </c>
      <c r="V396" s="38">
        <v>4</v>
      </c>
      <c r="W396" s="38">
        <v>2</v>
      </c>
      <c r="X396" s="38">
        <v>4</v>
      </c>
      <c r="Y396" s="38">
        <v>4</v>
      </c>
      <c r="Z396" s="38">
        <v>2008</v>
      </c>
      <c r="AA396" s="38" t="s">
        <v>702</v>
      </c>
      <c r="AB396" s="38" t="s">
        <v>264</v>
      </c>
      <c r="AC396" s="38" t="s">
        <v>281</v>
      </c>
      <c r="AD396" s="38" t="s">
        <v>258</v>
      </c>
      <c r="AE396" s="38" t="s">
        <v>22</v>
      </c>
      <c r="AF396" s="38" t="s">
        <v>246</v>
      </c>
      <c r="AG396" s="38"/>
      <c r="AH396" s="38">
        <v>1</v>
      </c>
      <c r="AI396" s="38">
        <v>4</v>
      </c>
    </row>
    <row r="397" spans="1:35" s="36" customFormat="1" ht="38.25" x14ac:dyDescent="0.2">
      <c r="A397" s="37">
        <v>40601.355462962965</v>
      </c>
      <c r="L397" s="38" t="s">
        <v>411</v>
      </c>
      <c r="M397" s="38" t="s">
        <v>107</v>
      </c>
      <c r="N397" s="38" t="s">
        <v>149</v>
      </c>
      <c r="O397" s="38" t="s">
        <v>641</v>
      </c>
      <c r="P397" s="38">
        <v>1</v>
      </c>
      <c r="Q397" s="38">
        <v>2</v>
      </c>
      <c r="R397" s="38">
        <v>2</v>
      </c>
      <c r="S397" s="38">
        <v>1</v>
      </c>
      <c r="T397" s="38">
        <v>2</v>
      </c>
      <c r="U397" s="38">
        <v>2</v>
      </c>
      <c r="V397" s="38">
        <v>2</v>
      </c>
      <c r="W397" s="38">
        <v>2</v>
      </c>
      <c r="X397" s="38">
        <v>2</v>
      </c>
      <c r="Y397" s="38">
        <v>2</v>
      </c>
      <c r="Z397" s="38">
        <v>2010</v>
      </c>
      <c r="AA397" s="38" t="s">
        <v>702</v>
      </c>
      <c r="AB397" s="38" t="s">
        <v>198</v>
      </c>
      <c r="AC397" s="38" t="s">
        <v>281</v>
      </c>
      <c r="AD397" s="38"/>
      <c r="AE397" s="38" t="s">
        <v>647</v>
      </c>
      <c r="AF397" s="38" t="s">
        <v>522</v>
      </c>
      <c r="AG397" s="38" t="s">
        <v>623</v>
      </c>
      <c r="AH397" s="38">
        <v>2</v>
      </c>
      <c r="AI397" s="38">
        <v>1</v>
      </c>
    </row>
    <row r="398" spans="1:35" s="36" customFormat="1" ht="102" x14ac:dyDescent="0.2">
      <c r="A398" s="37">
        <v>40601.41065972222</v>
      </c>
      <c r="L398" s="38" t="s">
        <v>311</v>
      </c>
      <c r="M398" s="38" t="s">
        <v>711</v>
      </c>
      <c r="N398" s="38" t="s">
        <v>591</v>
      </c>
      <c r="O398" s="38" t="s">
        <v>116</v>
      </c>
      <c r="P398" s="38">
        <v>2</v>
      </c>
      <c r="Q398" s="38">
        <v>1</v>
      </c>
      <c r="R398" s="38">
        <v>2</v>
      </c>
      <c r="S398" s="38">
        <v>1</v>
      </c>
      <c r="T398" s="38">
        <v>1</v>
      </c>
      <c r="U398" s="38">
        <v>1</v>
      </c>
      <c r="V398" s="38">
        <v>1</v>
      </c>
      <c r="W398" s="38">
        <v>1</v>
      </c>
      <c r="X398" s="38">
        <v>1</v>
      </c>
      <c r="Y398" s="38">
        <v>1</v>
      </c>
      <c r="Z398" s="38">
        <v>2009</v>
      </c>
      <c r="AA398" s="38" t="s">
        <v>702</v>
      </c>
      <c r="AB398" s="38" t="s">
        <v>609</v>
      </c>
      <c r="AC398" s="38" t="s">
        <v>393</v>
      </c>
      <c r="AD398" s="38"/>
      <c r="AE398" s="38" t="s">
        <v>647</v>
      </c>
      <c r="AF398" s="38" t="s">
        <v>522</v>
      </c>
      <c r="AG398" s="38" t="s">
        <v>376</v>
      </c>
      <c r="AH398" s="38">
        <v>1</v>
      </c>
      <c r="AI398" s="38">
        <v>1</v>
      </c>
    </row>
    <row r="399" spans="1:35" s="36" customFormat="1" ht="25.5" x14ac:dyDescent="0.2">
      <c r="A399" s="37">
        <v>40601.418298611112</v>
      </c>
      <c r="L399" s="38"/>
      <c r="M399" s="38"/>
      <c r="N399" s="38"/>
      <c r="O399" s="38" t="s">
        <v>116</v>
      </c>
      <c r="P399" s="38">
        <v>3</v>
      </c>
      <c r="Q399" s="38">
        <v>1</v>
      </c>
      <c r="R399" s="38">
        <v>3</v>
      </c>
      <c r="S399" s="38">
        <v>4</v>
      </c>
      <c r="T399" s="38">
        <v>4</v>
      </c>
      <c r="U399" s="38">
        <v>4</v>
      </c>
      <c r="V399" s="38">
        <v>2</v>
      </c>
      <c r="W399" s="38">
        <v>2</v>
      </c>
      <c r="X399" s="38">
        <v>4</v>
      </c>
      <c r="Y399" s="38">
        <v>4</v>
      </c>
      <c r="Z399" s="38">
        <v>2008</v>
      </c>
      <c r="AA399" s="38" t="s">
        <v>702</v>
      </c>
      <c r="AB399" s="38" t="s">
        <v>664</v>
      </c>
      <c r="AC399" s="38" t="s">
        <v>393</v>
      </c>
      <c r="AD399" s="38"/>
      <c r="AE399" s="38" t="s">
        <v>647</v>
      </c>
      <c r="AF399" s="38" t="s">
        <v>522</v>
      </c>
      <c r="AG399" s="38"/>
      <c r="AH399" s="38">
        <v>1</v>
      </c>
      <c r="AI399" s="38">
        <v>4</v>
      </c>
    </row>
    <row r="400" spans="1:35" s="36" customFormat="1" ht="63.75" x14ac:dyDescent="0.2">
      <c r="A400" s="37">
        <v>40601.455590277779</v>
      </c>
      <c r="L400" s="38" t="s">
        <v>153</v>
      </c>
      <c r="M400" s="38" t="s">
        <v>270</v>
      </c>
      <c r="N400" s="38" t="s">
        <v>415</v>
      </c>
      <c r="O400" s="38" t="s">
        <v>641</v>
      </c>
      <c r="P400" s="38">
        <v>2</v>
      </c>
      <c r="Q400" s="38">
        <v>3</v>
      </c>
      <c r="R400" s="38">
        <v>2</v>
      </c>
      <c r="S400" s="38">
        <v>2</v>
      </c>
      <c r="T400" s="38">
        <v>3</v>
      </c>
      <c r="U400" s="38">
        <v>3</v>
      </c>
      <c r="V400" s="38">
        <v>2</v>
      </c>
      <c r="W400" s="38">
        <v>3</v>
      </c>
      <c r="X400" s="38">
        <v>3</v>
      </c>
      <c r="Y400" s="38">
        <v>4</v>
      </c>
      <c r="Z400" s="38">
        <v>2010</v>
      </c>
      <c r="AA400" s="38" t="s">
        <v>35</v>
      </c>
      <c r="AB400" s="38" t="s">
        <v>130</v>
      </c>
      <c r="AC400" s="38" t="s">
        <v>281</v>
      </c>
      <c r="AD400" s="38"/>
      <c r="AE400" s="38" t="s">
        <v>647</v>
      </c>
      <c r="AF400" s="38" t="s">
        <v>246</v>
      </c>
      <c r="AG400" s="38" t="s">
        <v>331</v>
      </c>
      <c r="AH400" s="38">
        <v>2</v>
      </c>
      <c r="AI400" s="38">
        <v>4</v>
      </c>
    </row>
    <row r="401" spans="1:35" s="36" customFormat="1" ht="114.75" x14ac:dyDescent="0.2">
      <c r="A401" s="37">
        <v>40601.455925925926</v>
      </c>
      <c r="L401" s="38" t="s">
        <v>409</v>
      </c>
      <c r="M401" s="38"/>
      <c r="N401" s="38"/>
      <c r="O401" s="38" t="s">
        <v>116</v>
      </c>
      <c r="P401" s="38">
        <v>2</v>
      </c>
      <c r="Q401" s="38">
        <v>1</v>
      </c>
      <c r="R401" s="38">
        <v>1</v>
      </c>
      <c r="S401" s="38">
        <v>1</v>
      </c>
      <c r="T401" s="38">
        <v>1</v>
      </c>
      <c r="U401" s="38">
        <v>1</v>
      </c>
      <c r="V401" s="38">
        <v>1</v>
      </c>
      <c r="W401" s="38">
        <v>1</v>
      </c>
      <c r="X401" s="38">
        <v>1</v>
      </c>
      <c r="Y401" s="38">
        <v>4</v>
      </c>
      <c r="Z401" s="38">
        <v>2010</v>
      </c>
      <c r="AA401" s="38" t="s">
        <v>702</v>
      </c>
      <c r="AB401" s="38" t="s">
        <v>72</v>
      </c>
      <c r="AC401" s="38" t="s">
        <v>461</v>
      </c>
      <c r="AD401" s="38" t="s">
        <v>482</v>
      </c>
      <c r="AE401" s="38" t="s">
        <v>700</v>
      </c>
      <c r="AF401" s="38" t="s">
        <v>522</v>
      </c>
      <c r="AG401" s="38"/>
      <c r="AH401" s="38">
        <v>2</v>
      </c>
      <c r="AI401" s="38">
        <v>1</v>
      </c>
    </row>
    <row r="402" spans="1:35" s="36" customFormat="1" ht="25.5" x14ac:dyDescent="0.2">
      <c r="A402" s="37">
        <v>40601.459861111114</v>
      </c>
      <c r="L402" s="38"/>
      <c r="M402" s="38"/>
      <c r="N402" s="38"/>
      <c r="O402" s="38" t="s">
        <v>116</v>
      </c>
      <c r="P402" s="38">
        <v>3</v>
      </c>
      <c r="Q402" s="38">
        <v>3</v>
      </c>
      <c r="R402" s="38">
        <v>3</v>
      </c>
      <c r="S402" s="38">
        <v>4</v>
      </c>
      <c r="T402" s="38">
        <v>3</v>
      </c>
      <c r="U402" s="38">
        <v>3</v>
      </c>
      <c r="V402" s="38">
        <v>3</v>
      </c>
      <c r="W402" s="38">
        <v>3</v>
      </c>
      <c r="X402" s="38">
        <v>4</v>
      </c>
      <c r="Y402" s="38">
        <v>3</v>
      </c>
      <c r="Z402" s="38">
        <v>2011</v>
      </c>
      <c r="AA402" s="38" t="s">
        <v>354</v>
      </c>
      <c r="AB402" s="38" t="s">
        <v>346</v>
      </c>
      <c r="AC402" s="38" t="s">
        <v>281</v>
      </c>
      <c r="AD402" s="38"/>
      <c r="AE402" s="38" t="s">
        <v>317</v>
      </c>
      <c r="AF402" s="38" t="s">
        <v>246</v>
      </c>
      <c r="AG402" s="38"/>
      <c r="AH402" s="38">
        <v>2</v>
      </c>
      <c r="AI402" s="38">
        <v>4</v>
      </c>
    </row>
    <row r="403" spans="1:35" s="36" customFormat="1" ht="89.25" x14ac:dyDescent="0.2">
      <c r="A403" s="37">
        <v>40601.531076388885</v>
      </c>
      <c r="L403" s="38" t="s">
        <v>163</v>
      </c>
      <c r="M403" s="38" t="s">
        <v>322</v>
      </c>
      <c r="N403" s="38"/>
      <c r="O403" s="38" t="s">
        <v>116</v>
      </c>
      <c r="P403" s="38">
        <v>4</v>
      </c>
      <c r="Q403" s="38">
        <v>4</v>
      </c>
      <c r="R403" s="38">
        <v>4</v>
      </c>
      <c r="S403" s="38">
        <v>3</v>
      </c>
      <c r="T403" s="38">
        <v>3</v>
      </c>
      <c r="U403" s="38">
        <v>3</v>
      </c>
      <c r="V403" s="38">
        <v>4</v>
      </c>
      <c r="W403" s="38">
        <v>3</v>
      </c>
      <c r="X403" s="38">
        <v>4</v>
      </c>
      <c r="Y403" s="38">
        <v>4</v>
      </c>
      <c r="Z403" s="38">
        <v>2009</v>
      </c>
      <c r="AA403" s="38" t="s">
        <v>35</v>
      </c>
      <c r="AB403" s="38" t="s">
        <v>72</v>
      </c>
      <c r="AC403" s="38" t="s">
        <v>45</v>
      </c>
      <c r="AD403" s="38"/>
      <c r="AE403" s="38" t="s">
        <v>647</v>
      </c>
      <c r="AF403" s="38" t="s">
        <v>246</v>
      </c>
      <c r="AG403" s="38" t="s">
        <v>180</v>
      </c>
      <c r="AH403" s="38">
        <v>3</v>
      </c>
      <c r="AI403" s="38">
        <v>4</v>
      </c>
    </row>
    <row r="404" spans="1:35" s="36" customFormat="1" ht="51" x14ac:dyDescent="0.2">
      <c r="A404" s="37">
        <v>40601.584814814814</v>
      </c>
      <c r="L404" s="38" t="s">
        <v>679</v>
      </c>
      <c r="M404" s="38" t="s">
        <v>19</v>
      </c>
      <c r="N404" s="38" t="s">
        <v>278</v>
      </c>
      <c r="O404" s="38" t="s">
        <v>641</v>
      </c>
      <c r="P404" s="38">
        <v>3</v>
      </c>
      <c r="Q404" s="38">
        <v>3</v>
      </c>
      <c r="R404" s="38">
        <v>2</v>
      </c>
      <c r="S404" s="38">
        <v>4</v>
      </c>
      <c r="T404" s="38">
        <v>3</v>
      </c>
      <c r="U404" s="38">
        <v>2</v>
      </c>
      <c r="V404" s="38">
        <v>2</v>
      </c>
      <c r="W404" s="38">
        <v>3</v>
      </c>
      <c r="X404" s="38">
        <v>4</v>
      </c>
      <c r="Y404" s="38">
        <v>4</v>
      </c>
      <c r="Z404" s="38">
        <v>2010</v>
      </c>
      <c r="AA404" s="38" t="s">
        <v>35</v>
      </c>
      <c r="AB404" s="38" t="s">
        <v>454</v>
      </c>
      <c r="AC404" s="38" t="s">
        <v>281</v>
      </c>
      <c r="AD404" s="38"/>
      <c r="AE404" s="38" t="s">
        <v>647</v>
      </c>
      <c r="AF404" s="38" t="s">
        <v>522</v>
      </c>
      <c r="AG404" s="38" t="s">
        <v>219</v>
      </c>
      <c r="AH404" s="38">
        <v>3</v>
      </c>
      <c r="AI404" s="38">
        <v>4</v>
      </c>
    </row>
    <row r="405" spans="1:35" s="36" customFormat="1" ht="25.5" x14ac:dyDescent="0.2">
      <c r="A405" s="37">
        <v>40601.699699074074</v>
      </c>
      <c r="L405" s="38"/>
      <c r="M405" s="38"/>
      <c r="N405" s="38"/>
      <c r="O405" s="38" t="s">
        <v>116</v>
      </c>
      <c r="P405" s="38">
        <v>3</v>
      </c>
      <c r="Q405" s="38">
        <v>2</v>
      </c>
      <c r="R405" s="38">
        <v>4</v>
      </c>
      <c r="S405" s="38">
        <v>2</v>
      </c>
      <c r="T405" s="38">
        <v>3</v>
      </c>
      <c r="U405" s="38">
        <v>3</v>
      </c>
      <c r="V405" s="38">
        <v>3</v>
      </c>
      <c r="W405" s="38">
        <v>2</v>
      </c>
      <c r="X405" s="38">
        <v>3</v>
      </c>
      <c r="Y405" s="38">
        <v>4</v>
      </c>
      <c r="Z405" s="38">
        <v>2007</v>
      </c>
      <c r="AA405" s="38" t="s">
        <v>281</v>
      </c>
      <c r="AB405" s="38" t="s">
        <v>264</v>
      </c>
      <c r="AC405" s="38" t="s">
        <v>281</v>
      </c>
      <c r="AD405" s="38"/>
      <c r="AE405" s="38" t="s">
        <v>694</v>
      </c>
      <c r="AF405" s="38" t="s">
        <v>522</v>
      </c>
      <c r="AG405" s="38"/>
      <c r="AH405" s="38">
        <v>2</v>
      </c>
      <c r="AI405" s="38">
        <v>4</v>
      </c>
    </row>
    <row r="406" spans="1:35" s="36" customFormat="1" ht="25.5" x14ac:dyDescent="0.2">
      <c r="A406" s="37">
        <v>40601.709548611107</v>
      </c>
      <c r="L406" s="38"/>
      <c r="M406" s="38"/>
      <c r="N406" s="38"/>
      <c r="O406" s="38" t="s">
        <v>641</v>
      </c>
      <c r="P406" s="38">
        <v>3</v>
      </c>
      <c r="Q406" s="38">
        <v>1</v>
      </c>
      <c r="R406" s="38">
        <v>2</v>
      </c>
      <c r="S406" s="38">
        <v>2</v>
      </c>
      <c r="T406" s="38">
        <v>2</v>
      </c>
      <c r="U406" s="38">
        <v>2</v>
      </c>
      <c r="V406" s="38">
        <v>3</v>
      </c>
      <c r="W406" s="38">
        <v>3</v>
      </c>
      <c r="X406" s="38">
        <v>3</v>
      </c>
      <c r="Y406" s="38">
        <v>4</v>
      </c>
      <c r="Z406" s="38">
        <v>2008</v>
      </c>
      <c r="AA406" s="38" t="s">
        <v>702</v>
      </c>
      <c r="AB406" s="38" t="s">
        <v>198</v>
      </c>
      <c r="AC406" s="38" t="s">
        <v>393</v>
      </c>
      <c r="AD406" s="38" t="s">
        <v>185</v>
      </c>
      <c r="AE406" s="38" t="s">
        <v>647</v>
      </c>
      <c r="AF406" s="38" t="s">
        <v>522</v>
      </c>
      <c r="AG406" s="38"/>
      <c r="AH406" s="38">
        <v>2</v>
      </c>
      <c r="AI406" s="38">
        <v>3</v>
      </c>
    </row>
    <row r="407" spans="1:35" s="36" customFormat="1" ht="267.75" x14ac:dyDescent="0.2">
      <c r="A407" s="37">
        <v>40601.732465277775</v>
      </c>
      <c r="L407" s="38" t="s">
        <v>1043</v>
      </c>
      <c r="M407" s="38"/>
      <c r="N407" s="38"/>
      <c r="O407" s="38" t="s">
        <v>116</v>
      </c>
      <c r="P407" s="38">
        <v>4</v>
      </c>
      <c r="Q407" s="38">
        <v>4</v>
      </c>
      <c r="R407" s="38">
        <v>4</v>
      </c>
      <c r="S407" s="38">
        <v>4</v>
      </c>
      <c r="T407" s="38">
        <v>4</v>
      </c>
      <c r="U407" s="38">
        <v>4</v>
      </c>
      <c r="V407" s="38">
        <v>4</v>
      </c>
      <c r="W407" s="38">
        <v>1</v>
      </c>
      <c r="X407" s="38">
        <v>4</v>
      </c>
      <c r="Y407" s="38">
        <v>4</v>
      </c>
      <c r="Z407" s="38">
        <v>2009</v>
      </c>
      <c r="AA407" s="38" t="s">
        <v>702</v>
      </c>
      <c r="AB407" s="38" t="s">
        <v>552</v>
      </c>
      <c r="AC407" s="38" t="s">
        <v>45</v>
      </c>
      <c r="AD407" s="38"/>
      <c r="AE407" s="38" t="s">
        <v>647</v>
      </c>
      <c r="AF407" s="38" t="s">
        <v>246</v>
      </c>
      <c r="AG407" s="38"/>
      <c r="AH407" s="38">
        <v>2</v>
      </c>
      <c r="AI407" s="38">
        <v>4</v>
      </c>
    </row>
    <row r="408" spans="1:35" s="36" customFormat="1" ht="25.5" x14ac:dyDescent="0.2">
      <c r="A408" s="37">
        <v>40601.738541666666</v>
      </c>
      <c r="L408" s="38"/>
      <c r="M408" s="38"/>
      <c r="N408" s="38"/>
      <c r="O408" s="38" t="s">
        <v>116</v>
      </c>
      <c r="P408" s="38">
        <v>1</v>
      </c>
      <c r="Q408" s="38">
        <v>2</v>
      </c>
      <c r="R408" s="38">
        <v>2</v>
      </c>
      <c r="S408" s="38">
        <v>1</v>
      </c>
      <c r="T408" s="38">
        <v>3</v>
      </c>
      <c r="U408" s="38">
        <v>2</v>
      </c>
      <c r="V408" s="38">
        <v>1</v>
      </c>
      <c r="W408" s="38">
        <v>1</v>
      </c>
      <c r="X408" s="38">
        <v>1</v>
      </c>
      <c r="Y408" s="38">
        <v>3</v>
      </c>
      <c r="Z408" s="38">
        <v>2010</v>
      </c>
      <c r="AA408" s="38" t="s">
        <v>35</v>
      </c>
      <c r="AB408" s="38" t="s">
        <v>351</v>
      </c>
      <c r="AC408" s="38" t="s">
        <v>281</v>
      </c>
      <c r="AD408" s="38"/>
      <c r="AE408" s="38" t="s">
        <v>647</v>
      </c>
      <c r="AF408" s="38" t="s">
        <v>522</v>
      </c>
      <c r="AG408" s="38"/>
      <c r="AH408" s="38">
        <v>2</v>
      </c>
      <c r="AI408" s="38">
        <v>2</v>
      </c>
    </row>
    <row r="409" spans="1:35" s="36" customFormat="1" ht="25.5" x14ac:dyDescent="0.2">
      <c r="A409" s="37">
        <v>40601.740636574075</v>
      </c>
      <c r="L409" s="38"/>
      <c r="M409" s="38"/>
      <c r="N409" s="38"/>
      <c r="O409" s="38" t="s">
        <v>641</v>
      </c>
      <c r="P409" s="38">
        <v>3</v>
      </c>
      <c r="Q409" s="38">
        <v>3</v>
      </c>
      <c r="R409" s="38">
        <v>4</v>
      </c>
      <c r="S409" s="38">
        <v>3</v>
      </c>
      <c r="T409" s="38">
        <v>3</v>
      </c>
      <c r="U409" s="38">
        <v>3</v>
      </c>
      <c r="V409" s="38">
        <v>3</v>
      </c>
      <c r="W409" s="38">
        <v>3</v>
      </c>
      <c r="X409" s="38">
        <v>4</v>
      </c>
      <c r="Y409" s="38">
        <v>3</v>
      </c>
      <c r="Z409" s="38">
        <v>2010</v>
      </c>
      <c r="AA409" s="38" t="s">
        <v>35</v>
      </c>
      <c r="AB409" s="38" t="s">
        <v>351</v>
      </c>
      <c r="AC409" s="38" t="s">
        <v>281</v>
      </c>
      <c r="AD409" s="38"/>
      <c r="AE409" s="38" t="s">
        <v>647</v>
      </c>
      <c r="AF409" s="38" t="s">
        <v>522</v>
      </c>
      <c r="AG409" s="38"/>
      <c r="AH409" s="38">
        <v>3</v>
      </c>
      <c r="AI409" s="38">
        <v>4</v>
      </c>
    </row>
    <row r="410" spans="1:35" s="36" customFormat="1" ht="114.75" x14ac:dyDescent="0.2">
      <c r="A410" s="37">
        <v>40601.745057870372</v>
      </c>
      <c r="L410" s="38" t="s">
        <v>290</v>
      </c>
      <c r="M410" s="38" t="s">
        <v>524</v>
      </c>
      <c r="N410" s="38" t="s">
        <v>358</v>
      </c>
      <c r="O410" s="38" t="s">
        <v>641</v>
      </c>
      <c r="P410" s="38">
        <v>2</v>
      </c>
      <c r="Q410" s="38">
        <v>2</v>
      </c>
      <c r="R410" s="38">
        <v>4</v>
      </c>
      <c r="S410" s="38">
        <v>4</v>
      </c>
      <c r="T410" s="38">
        <v>4</v>
      </c>
      <c r="U410" s="38">
        <v>3</v>
      </c>
      <c r="V410" s="38">
        <v>3</v>
      </c>
      <c r="W410" s="38">
        <v>4</v>
      </c>
      <c r="X410" s="38">
        <v>4</v>
      </c>
      <c r="Y410" s="38">
        <v>4</v>
      </c>
      <c r="Z410" s="38">
        <v>2010</v>
      </c>
      <c r="AA410" s="38" t="s">
        <v>253</v>
      </c>
      <c r="AB410" s="38" t="s">
        <v>507</v>
      </c>
      <c r="AC410" s="38" t="s">
        <v>281</v>
      </c>
      <c r="AD410" s="38"/>
      <c r="AE410" s="38"/>
      <c r="AF410" s="38" t="s">
        <v>246</v>
      </c>
      <c r="AG410" s="38" t="s">
        <v>231</v>
      </c>
      <c r="AH410" s="38">
        <v>1</v>
      </c>
      <c r="AI410" s="38">
        <v>4</v>
      </c>
    </row>
    <row r="411" spans="1:35" s="36" customFormat="1" ht="25.5" x14ac:dyDescent="0.2">
      <c r="A411" s="37">
        <v>40601.816203703704</v>
      </c>
      <c r="L411" s="38"/>
      <c r="M411" s="38"/>
      <c r="N411" s="38"/>
      <c r="O411" s="38" t="s">
        <v>116</v>
      </c>
      <c r="P411" s="38">
        <v>4</v>
      </c>
      <c r="Q411" s="38">
        <v>4</v>
      </c>
      <c r="R411" s="38">
        <v>4</v>
      </c>
      <c r="S411" s="38">
        <v>4</v>
      </c>
      <c r="T411" s="38">
        <v>3</v>
      </c>
      <c r="U411" s="38">
        <v>3</v>
      </c>
      <c r="V411" s="38">
        <v>4</v>
      </c>
      <c r="W411" s="38">
        <v>4</v>
      </c>
      <c r="X411" s="38">
        <v>4</v>
      </c>
      <c r="Y411" s="38">
        <v>4</v>
      </c>
      <c r="Z411" s="38">
        <v>2011</v>
      </c>
      <c r="AA411" s="38" t="s">
        <v>354</v>
      </c>
      <c r="AB411" s="38" t="s">
        <v>377</v>
      </c>
      <c r="AC411" s="38" t="s">
        <v>281</v>
      </c>
      <c r="AD411" s="38"/>
      <c r="AE411" s="38"/>
      <c r="AF411" s="38" t="s">
        <v>522</v>
      </c>
      <c r="AG411" s="38"/>
      <c r="AH411" s="38">
        <v>3</v>
      </c>
      <c r="AI411" s="38">
        <v>4</v>
      </c>
    </row>
    <row r="412" spans="1:35" s="36" customFormat="1" ht="25.5" x14ac:dyDescent="0.2">
      <c r="A412" s="37">
        <v>40601.832349537035</v>
      </c>
      <c r="L412" s="38"/>
      <c r="M412" s="38" t="s">
        <v>473</v>
      </c>
      <c r="N412" s="38"/>
      <c r="O412" s="38" t="s">
        <v>641</v>
      </c>
      <c r="P412" s="38">
        <v>3</v>
      </c>
      <c r="Q412" s="38">
        <v>3</v>
      </c>
      <c r="R412" s="38">
        <v>4</v>
      </c>
      <c r="S412" s="38">
        <v>3</v>
      </c>
      <c r="T412" s="38">
        <v>2</v>
      </c>
      <c r="U412" s="38">
        <v>2</v>
      </c>
      <c r="V412" s="38">
        <v>3</v>
      </c>
      <c r="W412" s="38">
        <v>3</v>
      </c>
      <c r="X412" s="38">
        <v>4</v>
      </c>
      <c r="Y412" s="38">
        <v>2</v>
      </c>
      <c r="Z412" s="38">
        <v>2010</v>
      </c>
      <c r="AA412" s="38" t="s">
        <v>702</v>
      </c>
      <c r="AB412" s="38" t="s">
        <v>710</v>
      </c>
      <c r="AC412" s="38" t="s">
        <v>393</v>
      </c>
      <c r="AD412" s="38"/>
      <c r="AE412" s="38" t="s">
        <v>647</v>
      </c>
      <c r="AF412" s="38" t="s">
        <v>522</v>
      </c>
      <c r="AG412" s="38"/>
      <c r="AH412" s="38">
        <v>3</v>
      </c>
      <c r="AI412" s="38">
        <v>4</v>
      </c>
    </row>
    <row r="413" spans="1:35" s="36" customFormat="1" ht="25.5" x14ac:dyDescent="0.2">
      <c r="A413" s="37">
        <v>40601.832442129627</v>
      </c>
      <c r="L413" s="38"/>
      <c r="M413" s="38"/>
      <c r="N413" s="38"/>
      <c r="O413" s="38" t="s">
        <v>116</v>
      </c>
      <c r="P413" s="38">
        <v>3</v>
      </c>
      <c r="Q413" s="38">
        <v>2</v>
      </c>
      <c r="R413" s="38">
        <v>4</v>
      </c>
      <c r="S413" s="38">
        <v>4</v>
      </c>
      <c r="T413" s="38">
        <v>1</v>
      </c>
      <c r="U413" s="38">
        <v>1</v>
      </c>
      <c r="V413" s="38">
        <v>3</v>
      </c>
      <c r="W413" s="38">
        <v>2</v>
      </c>
      <c r="X413" s="38">
        <v>4</v>
      </c>
      <c r="Y413" s="38">
        <v>3</v>
      </c>
      <c r="Z413" s="38">
        <v>2009</v>
      </c>
      <c r="AA413" s="38" t="s">
        <v>702</v>
      </c>
      <c r="AB413" s="38" t="s">
        <v>664</v>
      </c>
      <c r="AC413" s="38" t="s">
        <v>393</v>
      </c>
      <c r="AD413" s="38"/>
      <c r="AE413" s="38" t="s">
        <v>647</v>
      </c>
      <c r="AF413" s="38" t="s">
        <v>522</v>
      </c>
      <c r="AG413" s="38"/>
      <c r="AH413" s="38">
        <v>2</v>
      </c>
      <c r="AI413" s="38">
        <v>4</v>
      </c>
    </row>
    <row r="414" spans="1:35" s="36" customFormat="1" ht="25.5" x14ac:dyDescent="0.2">
      <c r="A414" s="37">
        <v>40601.836967592593</v>
      </c>
      <c r="L414" s="38" t="s">
        <v>27</v>
      </c>
      <c r="M414" s="38" t="s">
        <v>688</v>
      </c>
      <c r="N414" s="38"/>
      <c r="O414" s="38" t="s">
        <v>641</v>
      </c>
      <c r="P414" s="38">
        <v>4</v>
      </c>
      <c r="Q414" s="38">
        <v>4</v>
      </c>
      <c r="R414" s="38">
        <v>4</v>
      </c>
      <c r="S414" s="38">
        <v>4</v>
      </c>
      <c r="T414" s="38">
        <v>4</v>
      </c>
      <c r="U414" s="38">
        <v>4</v>
      </c>
      <c r="V414" s="38">
        <v>4</v>
      </c>
      <c r="W414" s="38">
        <v>4</v>
      </c>
      <c r="X414" s="38">
        <v>4</v>
      </c>
      <c r="Y414" s="38">
        <v>4</v>
      </c>
      <c r="Z414" s="38">
        <v>2011</v>
      </c>
      <c r="AA414" s="38" t="s">
        <v>281</v>
      </c>
      <c r="AB414" s="38" t="s">
        <v>377</v>
      </c>
      <c r="AC414" s="38" t="s">
        <v>281</v>
      </c>
      <c r="AD414" s="38"/>
      <c r="AE414" s="38"/>
      <c r="AF414" s="38"/>
      <c r="AG414" s="38"/>
      <c r="AH414" s="38">
        <v>4</v>
      </c>
      <c r="AI414" s="38">
        <v>4</v>
      </c>
    </row>
    <row r="415" spans="1:35" s="36" customFormat="1" ht="38.25" x14ac:dyDescent="0.2">
      <c r="A415" s="37">
        <v>40601.845393518517</v>
      </c>
      <c r="L415" s="38"/>
      <c r="M415" s="38" t="s">
        <v>713</v>
      </c>
      <c r="N415" s="38"/>
      <c r="O415" s="38" t="s">
        <v>116</v>
      </c>
      <c r="P415" s="38">
        <v>3</v>
      </c>
      <c r="Q415" s="38">
        <v>1</v>
      </c>
      <c r="R415" s="38">
        <v>3</v>
      </c>
      <c r="S415" s="38">
        <v>1</v>
      </c>
      <c r="T415" s="38">
        <v>4</v>
      </c>
      <c r="U415" s="38">
        <v>1</v>
      </c>
      <c r="V415" s="38">
        <v>1</v>
      </c>
      <c r="W415" s="38">
        <v>1</v>
      </c>
      <c r="X415" s="38">
        <v>2</v>
      </c>
      <c r="Y415" s="38">
        <v>4</v>
      </c>
      <c r="Z415" s="38">
        <v>2009</v>
      </c>
      <c r="AA415" s="38" t="s">
        <v>702</v>
      </c>
      <c r="AB415" s="38" t="s">
        <v>351</v>
      </c>
      <c r="AC415" s="38" t="s">
        <v>672</v>
      </c>
      <c r="AD415" s="38" t="s">
        <v>196</v>
      </c>
      <c r="AE415" s="38" t="s">
        <v>647</v>
      </c>
      <c r="AF415" s="38" t="s">
        <v>246</v>
      </c>
      <c r="AG415" s="38"/>
      <c r="AH415" s="38">
        <v>2</v>
      </c>
      <c r="AI415" s="38">
        <v>2</v>
      </c>
    </row>
    <row r="416" spans="1:35" s="36" customFormat="1" ht="25.5" x14ac:dyDescent="0.2">
      <c r="A416" s="37">
        <v>40601.860289351855</v>
      </c>
      <c r="L416" s="38"/>
      <c r="M416" s="38"/>
      <c r="N416" s="38"/>
      <c r="O416" s="38" t="s">
        <v>641</v>
      </c>
      <c r="P416" s="38">
        <v>4</v>
      </c>
      <c r="Q416" s="38">
        <v>4</v>
      </c>
      <c r="R416" s="38">
        <v>4</v>
      </c>
      <c r="S416" s="38">
        <v>4</v>
      </c>
      <c r="T416" s="38">
        <v>4</v>
      </c>
      <c r="U416" s="38">
        <v>4</v>
      </c>
      <c r="V416" s="38">
        <v>4</v>
      </c>
      <c r="W416" s="38">
        <v>4</v>
      </c>
      <c r="X416" s="38">
        <v>4</v>
      </c>
      <c r="Y416" s="38">
        <v>4</v>
      </c>
      <c r="Z416" s="38">
        <v>2010</v>
      </c>
      <c r="AA416" s="38" t="s">
        <v>35</v>
      </c>
      <c r="AB416" s="38" t="s">
        <v>454</v>
      </c>
      <c r="AC416" s="38" t="s">
        <v>281</v>
      </c>
      <c r="AD416" s="38"/>
      <c r="AE416" s="38"/>
      <c r="AF416" s="38" t="s">
        <v>246</v>
      </c>
      <c r="AG416" s="38"/>
      <c r="AH416" s="38">
        <v>3</v>
      </c>
      <c r="AI416" s="38">
        <v>4</v>
      </c>
    </row>
    <row r="417" spans="1:35" s="36" customFormat="1" ht="25.5" x14ac:dyDescent="0.2">
      <c r="A417" s="37">
        <v>40601.876481481479</v>
      </c>
      <c r="L417" s="38"/>
      <c r="M417" s="38"/>
      <c r="N417" s="38"/>
      <c r="O417" s="38" t="s">
        <v>116</v>
      </c>
      <c r="P417" s="38">
        <v>3</v>
      </c>
      <c r="Q417" s="38">
        <v>4</v>
      </c>
      <c r="R417" s="38">
        <v>4</v>
      </c>
      <c r="S417" s="38">
        <v>2</v>
      </c>
      <c r="T417" s="38">
        <v>3</v>
      </c>
      <c r="U417" s="38">
        <v>3</v>
      </c>
      <c r="V417" s="38">
        <v>3</v>
      </c>
      <c r="W417" s="38">
        <v>2</v>
      </c>
      <c r="X417" s="38">
        <v>3</v>
      </c>
      <c r="Y417" s="38">
        <v>2</v>
      </c>
      <c r="Z417" s="38">
        <v>2010</v>
      </c>
      <c r="AA417" s="38" t="s">
        <v>35</v>
      </c>
      <c r="AB417" s="38" t="s">
        <v>130</v>
      </c>
      <c r="AC417" s="38" t="s">
        <v>281</v>
      </c>
      <c r="AD417" s="38" t="s">
        <v>247</v>
      </c>
      <c r="AE417" s="38" t="s">
        <v>361</v>
      </c>
      <c r="AF417" s="38" t="s">
        <v>246</v>
      </c>
      <c r="AG417" s="38"/>
      <c r="AH417" s="38">
        <v>2</v>
      </c>
      <c r="AI417" s="38">
        <v>4</v>
      </c>
    </row>
    <row r="418" spans="1:35" s="36" customFormat="1" ht="216.75" x14ac:dyDescent="0.2">
      <c r="A418" s="37">
        <v>40601.899687500001</v>
      </c>
      <c r="L418" s="38" t="s">
        <v>309</v>
      </c>
      <c r="M418" s="38" t="s">
        <v>71</v>
      </c>
      <c r="N418" s="38" t="s">
        <v>56</v>
      </c>
      <c r="O418" s="38" t="s">
        <v>641</v>
      </c>
      <c r="P418" s="38">
        <v>3</v>
      </c>
      <c r="Q418" s="38">
        <v>3</v>
      </c>
      <c r="R418" s="38">
        <v>3</v>
      </c>
      <c r="S418" s="38">
        <v>4</v>
      </c>
      <c r="T418" s="38">
        <v>3</v>
      </c>
      <c r="U418" s="38">
        <v>3</v>
      </c>
      <c r="V418" s="38">
        <v>4</v>
      </c>
      <c r="W418" s="38">
        <v>3</v>
      </c>
      <c r="X418" s="38">
        <v>4</v>
      </c>
      <c r="Y418" s="38">
        <v>3</v>
      </c>
      <c r="Z418" s="38">
        <v>2008</v>
      </c>
      <c r="AA418" s="38" t="s">
        <v>702</v>
      </c>
      <c r="AB418" s="38" t="s">
        <v>552</v>
      </c>
      <c r="AC418" s="38" t="s">
        <v>582</v>
      </c>
      <c r="AD418" s="38"/>
      <c r="AE418" s="38" t="s">
        <v>208</v>
      </c>
      <c r="AF418" s="38" t="s">
        <v>522</v>
      </c>
      <c r="AG418" s="38"/>
      <c r="AH418" s="38">
        <v>3</v>
      </c>
      <c r="AI418" s="38">
        <v>4</v>
      </c>
    </row>
    <row r="419" spans="1:35" s="36" customFormat="1" ht="357" x14ac:dyDescent="0.2">
      <c r="A419" s="37">
        <v>40601.900370370371</v>
      </c>
      <c r="L419" s="38" t="s">
        <v>1044</v>
      </c>
      <c r="M419" s="38"/>
      <c r="N419" s="38"/>
      <c r="O419" s="38" t="s">
        <v>641</v>
      </c>
      <c r="P419" s="38">
        <v>4</v>
      </c>
      <c r="Q419" s="38">
        <v>4</v>
      </c>
      <c r="R419" s="38">
        <v>4</v>
      </c>
      <c r="S419" s="38">
        <v>4</v>
      </c>
      <c r="T419" s="38">
        <v>4</v>
      </c>
      <c r="U419" s="38"/>
      <c r="V419" s="38"/>
      <c r="W419" s="38">
        <v>4</v>
      </c>
      <c r="X419" s="38">
        <v>4</v>
      </c>
      <c r="Y419" s="38">
        <v>4</v>
      </c>
      <c r="Z419" s="38">
        <v>2008</v>
      </c>
      <c r="AA419" s="38" t="s">
        <v>702</v>
      </c>
      <c r="AB419" s="38" t="s">
        <v>133</v>
      </c>
      <c r="AC419" s="38" t="s">
        <v>45</v>
      </c>
      <c r="AD419" s="38"/>
      <c r="AE419" s="38" t="s">
        <v>647</v>
      </c>
      <c r="AF419" s="38" t="s">
        <v>522</v>
      </c>
      <c r="AG419" s="38"/>
      <c r="AH419" s="38">
        <v>4</v>
      </c>
      <c r="AI419" s="38">
        <v>4</v>
      </c>
    </row>
    <row r="420" spans="1:35" s="36" customFormat="1" ht="216.75" x14ac:dyDescent="0.2">
      <c r="A420" s="37">
        <v>40601.903668981482</v>
      </c>
      <c r="L420" s="38" t="s">
        <v>387</v>
      </c>
      <c r="M420" s="38"/>
      <c r="N420" s="38"/>
      <c r="O420" s="38" t="s">
        <v>641</v>
      </c>
      <c r="P420" s="38">
        <v>1</v>
      </c>
      <c r="Q420" s="38">
        <v>1</v>
      </c>
      <c r="R420" s="38">
        <v>3</v>
      </c>
      <c r="S420" s="38">
        <v>3</v>
      </c>
      <c r="T420" s="38">
        <v>1</v>
      </c>
      <c r="U420" s="38">
        <v>1</v>
      </c>
      <c r="V420" s="38">
        <v>1</v>
      </c>
      <c r="W420" s="38">
        <v>1</v>
      </c>
      <c r="X420" s="38">
        <v>1</v>
      </c>
      <c r="Y420" s="38">
        <v>1</v>
      </c>
      <c r="Z420" s="38">
        <v>2010</v>
      </c>
      <c r="AA420" s="38" t="s">
        <v>253</v>
      </c>
      <c r="AB420" s="38" t="s">
        <v>377</v>
      </c>
      <c r="AC420" s="38" t="s">
        <v>393</v>
      </c>
      <c r="AD420" s="38"/>
      <c r="AE420" s="38" t="s">
        <v>647</v>
      </c>
      <c r="AF420" s="38" t="s">
        <v>522</v>
      </c>
      <c r="AG420" s="38"/>
      <c r="AH420" s="38">
        <v>1</v>
      </c>
      <c r="AI420" s="38">
        <v>1</v>
      </c>
    </row>
    <row r="421" spans="1:35" s="36" customFormat="1" ht="25.5" x14ac:dyDescent="0.2">
      <c r="A421" s="37">
        <v>40601.904722222222</v>
      </c>
      <c r="L421" s="38"/>
      <c r="M421" s="38"/>
      <c r="N421" s="38"/>
      <c r="O421" s="38" t="s">
        <v>116</v>
      </c>
      <c r="P421" s="38">
        <v>2</v>
      </c>
      <c r="Q421" s="38">
        <v>2</v>
      </c>
      <c r="R421" s="38">
        <v>3</v>
      </c>
      <c r="S421" s="38">
        <v>3</v>
      </c>
      <c r="T421" s="38">
        <v>3</v>
      </c>
      <c r="U421" s="38">
        <v>3</v>
      </c>
      <c r="V421" s="38">
        <v>3</v>
      </c>
      <c r="W421" s="38">
        <v>2</v>
      </c>
      <c r="X421" s="38">
        <v>3</v>
      </c>
      <c r="Y421" s="38">
        <v>3</v>
      </c>
      <c r="Z421" s="38">
        <v>2008</v>
      </c>
      <c r="AA421" s="38" t="s">
        <v>702</v>
      </c>
      <c r="AB421" s="38" t="s">
        <v>563</v>
      </c>
      <c r="AC421" s="38" t="s">
        <v>281</v>
      </c>
      <c r="AD421" s="38"/>
      <c r="AE421" s="38" t="s">
        <v>647</v>
      </c>
      <c r="AF421" s="38" t="s">
        <v>522</v>
      </c>
      <c r="AG421" s="38"/>
      <c r="AH421" s="38">
        <v>2</v>
      </c>
      <c r="AI421" s="38">
        <v>3</v>
      </c>
    </row>
    <row r="422" spans="1:35" s="36" customFormat="1" ht="25.5" x14ac:dyDescent="0.2">
      <c r="A422" s="37">
        <v>40601.920347222222</v>
      </c>
      <c r="L422" s="38"/>
      <c r="M422" s="38"/>
      <c r="N422" s="38"/>
      <c r="O422" s="38" t="s">
        <v>641</v>
      </c>
      <c r="P422" s="38">
        <v>3</v>
      </c>
      <c r="Q422" s="38">
        <v>4</v>
      </c>
      <c r="R422" s="38">
        <v>4</v>
      </c>
      <c r="S422" s="38">
        <v>4</v>
      </c>
      <c r="T422" s="38">
        <v>4</v>
      </c>
      <c r="U422" s="38">
        <v>3</v>
      </c>
      <c r="V422" s="38">
        <v>4</v>
      </c>
      <c r="W422" s="38">
        <v>4</v>
      </c>
      <c r="X422" s="38">
        <v>4</v>
      </c>
      <c r="Y422" s="38">
        <v>4</v>
      </c>
      <c r="Z422" s="38">
        <v>2010</v>
      </c>
      <c r="AA422" s="38" t="s">
        <v>253</v>
      </c>
      <c r="AB422" s="38" t="s">
        <v>454</v>
      </c>
      <c r="AC422" s="38" t="s">
        <v>281</v>
      </c>
      <c r="AD422" s="38"/>
      <c r="AE422" s="38" t="s">
        <v>647</v>
      </c>
      <c r="AF422" s="38" t="s">
        <v>522</v>
      </c>
      <c r="AG422" s="38"/>
      <c r="AH422" s="38">
        <v>3</v>
      </c>
      <c r="AI422" s="38">
        <v>4</v>
      </c>
    </row>
    <row r="423" spans="1:35" s="36" customFormat="1" ht="38.25" x14ac:dyDescent="0.2">
      <c r="A423" s="37">
        <v>40601.934398148151</v>
      </c>
      <c r="L423" s="38" t="s">
        <v>248</v>
      </c>
      <c r="M423" s="38"/>
      <c r="N423" s="38"/>
      <c r="O423" s="38" t="s">
        <v>641</v>
      </c>
      <c r="P423" s="38">
        <v>3</v>
      </c>
      <c r="Q423" s="38">
        <v>3</v>
      </c>
      <c r="R423" s="38">
        <v>3</v>
      </c>
      <c r="S423" s="38">
        <v>3</v>
      </c>
      <c r="T423" s="38">
        <v>3</v>
      </c>
      <c r="U423" s="38">
        <v>4</v>
      </c>
      <c r="V423" s="38">
        <v>3</v>
      </c>
      <c r="W423" s="38">
        <v>4</v>
      </c>
      <c r="X423" s="38">
        <v>3</v>
      </c>
      <c r="Y423" s="38">
        <v>4</v>
      </c>
      <c r="Z423" s="38">
        <v>2010</v>
      </c>
      <c r="AA423" s="38" t="s">
        <v>35</v>
      </c>
      <c r="AB423" s="38" t="s">
        <v>72</v>
      </c>
      <c r="AC423" s="38" t="s">
        <v>281</v>
      </c>
      <c r="AD423" s="38"/>
      <c r="AE423" s="38" t="s">
        <v>647</v>
      </c>
      <c r="AF423" s="38" t="s">
        <v>522</v>
      </c>
      <c r="AG423" s="38"/>
      <c r="AH423" s="38">
        <v>3</v>
      </c>
      <c r="AI423" s="38">
        <v>4</v>
      </c>
    </row>
    <row r="424" spans="1:35" s="36" customFormat="1" ht="25.5" x14ac:dyDescent="0.2">
      <c r="A424" s="37">
        <v>40601.946354166663</v>
      </c>
      <c r="L424" s="38"/>
      <c r="M424" s="38"/>
      <c r="N424" s="38"/>
      <c r="O424" s="38" t="s">
        <v>641</v>
      </c>
      <c r="P424" s="38">
        <v>3</v>
      </c>
      <c r="Q424" s="38">
        <v>4</v>
      </c>
      <c r="R424" s="38">
        <v>3</v>
      </c>
      <c r="S424" s="38">
        <v>2</v>
      </c>
      <c r="T424" s="38">
        <v>3</v>
      </c>
      <c r="U424" s="38">
        <v>4</v>
      </c>
      <c r="V424" s="38">
        <v>4</v>
      </c>
      <c r="W424" s="38">
        <v>3</v>
      </c>
      <c r="X424" s="38">
        <v>4</v>
      </c>
      <c r="Y424" s="38">
        <v>4</v>
      </c>
      <c r="Z424" s="38">
        <v>2010</v>
      </c>
      <c r="AA424" s="38" t="s">
        <v>35</v>
      </c>
      <c r="AB424" s="38" t="s">
        <v>130</v>
      </c>
      <c r="AC424" s="38" t="s">
        <v>281</v>
      </c>
      <c r="AD424" s="38"/>
      <c r="AE424" s="38" t="s">
        <v>647</v>
      </c>
      <c r="AF424" s="38" t="s">
        <v>522</v>
      </c>
      <c r="AG424" s="38"/>
      <c r="AH424" s="38">
        <v>3</v>
      </c>
      <c r="AI424" s="38">
        <v>4</v>
      </c>
    </row>
    <row r="425" spans="1:35" s="36" customFormat="1" ht="76.5" x14ac:dyDescent="0.2">
      <c r="A425" s="37">
        <v>40601.98300925926</v>
      </c>
      <c r="L425" s="38" t="s">
        <v>505</v>
      </c>
      <c r="M425" s="38" t="s">
        <v>510</v>
      </c>
      <c r="N425" s="38"/>
      <c r="O425" s="38" t="s">
        <v>116</v>
      </c>
      <c r="P425" s="38">
        <v>3</v>
      </c>
      <c r="Q425" s="38">
        <v>1</v>
      </c>
      <c r="R425" s="38">
        <v>3</v>
      </c>
      <c r="S425" s="38">
        <v>3</v>
      </c>
      <c r="T425" s="38">
        <v>2</v>
      </c>
      <c r="U425" s="38">
        <v>2</v>
      </c>
      <c r="V425" s="38">
        <v>2</v>
      </c>
      <c r="W425" s="38">
        <v>3</v>
      </c>
      <c r="X425" s="38">
        <v>4</v>
      </c>
      <c r="Y425" s="38">
        <v>3</v>
      </c>
      <c r="Z425" s="38">
        <v>2010</v>
      </c>
      <c r="AA425" s="38" t="s">
        <v>35</v>
      </c>
      <c r="AB425" s="38" t="s">
        <v>264</v>
      </c>
      <c r="AC425" s="38" t="s">
        <v>281</v>
      </c>
      <c r="AD425" s="38"/>
      <c r="AE425" s="38" t="s">
        <v>647</v>
      </c>
      <c r="AF425" s="38" t="s">
        <v>522</v>
      </c>
      <c r="AG425" s="38"/>
      <c r="AH425" s="38">
        <v>2</v>
      </c>
      <c r="AI425" s="38">
        <v>4</v>
      </c>
    </row>
    <row r="426" spans="1:35" s="36" customFormat="1" ht="127.5" x14ac:dyDescent="0.2">
      <c r="A426" s="37">
        <v>40601.985034722224</v>
      </c>
      <c r="L426" s="38" t="s">
        <v>708</v>
      </c>
      <c r="M426" s="38" t="s">
        <v>517</v>
      </c>
      <c r="N426" s="38"/>
      <c r="O426" s="38" t="s">
        <v>116</v>
      </c>
      <c r="P426" s="38">
        <v>4</v>
      </c>
      <c r="Q426" s="38">
        <v>3</v>
      </c>
      <c r="R426" s="38">
        <v>4</v>
      </c>
      <c r="S426" s="38">
        <v>4</v>
      </c>
      <c r="T426" s="38">
        <v>3</v>
      </c>
      <c r="U426" s="38">
        <v>3</v>
      </c>
      <c r="V426" s="38">
        <v>4</v>
      </c>
      <c r="W426" s="38">
        <v>3</v>
      </c>
      <c r="X426" s="38">
        <v>4</v>
      </c>
      <c r="Y426" s="38">
        <v>3</v>
      </c>
      <c r="Z426" s="38">
        <v>2009</v>
      </c>
      <c r="AA426" s="38" t="s">
        <v>702</v>
      </c>
      <c r="AB426" s="38" t="s">
        <v>351</v>
      </c>
      <c r="AC426" s="38" t="s">
        <v>393</v>
      </c>
      <c r="AD426" s="38"/>
      <c r="AE426" s="38" t="s">
        <v>647</v>
      </c>
      <c r="AF426" s="38" t="s">
        <v>246</v>
      </c>
      <c r="AG426" s="38"/>
      <c r="AH426" s="38">
        <v>3</v>
      </c>
      <c r="AI426" s="38">
        <v>4</v>
      </c>
    </row>
    <row r="427" spans="1:35" s="36" customFormat="1" ht="114.75" x14ac:dyDescent="0.2">
      <c r="A427" s="37">
        <v>40602.015902777777</v>
      </c>
      <c r="L427" s="38" t="s">
        <v>237</v>
      </c>
      <c r="M427" s="38"/>
      <c r="N427" s="38"/>
      <c r="O427" s="38" t="s">
        <v>116</v>
      </c>
      <c r="P427" s="38">
        <v>3</v>
      </c>
      <c r="Q427" s="38">
        <v>3</v>
      </c>
      <c r="R427" s="38">
        <v>3</v>
      </c>
      <c r="S427" s="38">
        <v>3</v>
      </c>
      <c r="T427" s="38">
        <v>2</v>
      </c>
      <c r="U427" s="38">
        <v>2</v>
      </c>
      <c r="V427" s="38">
        <v>3</v>
      </c>
      <c r="W427" s="38">
        <v>3</v>
      </c>
      <c r="X427" s="38">
        <v>4</v>
      </c>
      <c r="Y427" s="38">
        <v>4</v>
      </c>
      <c r="Z427" s="38">
        <v>2010</v>
      </c>
      <c r="AA427" s="38" t="s">
        <v>702</v>
      </c>
      <c r="AB427" s="38" t="s">
        <v>454</v>
      </c>
      <c r="AC427" s="38" t="s">
        <v>720</v>
      </c>
      <c r="AD427" s="38"/>
      <c r="AE427" s="38" t="s">
        <v>647</v>
      </c>
      <c r="AF427" s="38" t="s">
        <v>522</v>
      </c>
      <c r="AG427" s="38"/>
      <c r="AH427" s="38">
        <v>4</v>
      </c>
      <c r="AI427" s="38">
        <v>4</v>
      </c>
    </row>
    <row r="428" spans="1:35" s="36" customFormat="1" ht="25.5" x14ac:dyDescent="0.2">
      <c r="A428" s="37">
        <v>40602.024444444447</v>
      </c>
      <c r="L428" s="38"/>
      <c r="M428" s="38"/>
      <c r="N428" s="38"/>
      <c r="O428" s="38" t="s">
        <v>641</v>
      </c>
      <c r="P428" s="38">
        <v>3</v>
      </c>
      <c r="Q428" s="38">
        <v>2</v>
      </c>
      <c r="R428" s="38">
        <v>3</v>
      </c>
      <c r="S428" s="38">
        <v>4</v>
      </c>
      <c r="T428" s="38">
        <v>2</v>
      </c>
      <c r="U428" s="38">
        <v>2</v>
      </c>
      <c r="V428" s="38">
        <v>2</v>
      </c>
      <c r="W428" s="38">
        <v>2</v>
      </c>
      <c r="X428" s="38">
        <v>4</v>
      </c>
      <c r="Y428" s="38">
        <v>4</v>
      </c>
      <c r="Z428" s="38">
        <v>2008</v>
      </c>
      <c r="AA428" s="38" t="s">
        <v>702</v>
      </c>
      <c r="AB428" s="38" t="s">
        <v>78</v>
      </c>
      <c r="AC428" s="38" t="s">
        <v>582</v>
      </c>
      <c r="AD428" s="38"/>
      <c r="AE428" s="38" t="s">
        <v>305</v>
      </c>
      <c r="AF428" s="38" t="s">
        <v>522</v>
      </c>
      <c r="AG428" s="38"/>
      <c r="AH428" s="38">
        <v>2</v>
      </c>
      <c r="AI428" s="38">
        <v>4</v>
      </c>
    </row>
    <row r="429" spans="1:35" s="36" customFormat="1" ht="51" x14ac:dyDescent="0.2">
      <c r="A429" s="37">
        <v>40602.085127314815</v>
      </c>
      <c r="L429" s="38"/>
      <c r="M429" s="38" t="s">
        <v>608</v>
      </c>
      <c r="N429" s="38"/>
      <c r="O429" s="38" t="s">
        <v>116</v>
      </c>
      <c r="P429" s="38">
        <v>2</v>
      </c>
      <c r="Q429" s="38">
        <v>3</v>
      </c>
      <c r="R429" s="38">
        <v>4</v>
      </c>
      <c r="S429" s="38">
        <v>4</v>
      </c>
      <c r="T429" s="38">
        <v>3</v>
      </c>
      <c r="U429" s="38">
        <v>2</v>
      </c>
      <c r="V429" s="38">
        <v>3</v>
      </c>
      <c r="W429" s="38">
        <v>4</v>
      </c>
      <c r="X429" s="38">
        <v>4</v>
      </c>
      <c r="Y429" s="38">
        <v>4</v>
      </c>
      <c r="Z429" s="38">
        <v>2009</v>
      </c>
      <c r="AA429" s="38" t="s">
        <v>281</v>
      </c>
      <c r="AB429" s="38" t="s">
        <v>346</v>
      </c>
      <c r="AC429" s="38" t="s">
        <v>281</v>
      </c>
      <c r="AD429" s="38"/>
      <c r="AE429" s="38"/>
      <c r="AF429" s="38" t="s">
        <v>246</v>
      </c>
      <c r="AG429" s="38"/>
      <c r="AH429" s="38">
        <v>3</v>
      </c>
      <c r="AI429" s="38">
        <v>4</v>
      </c>
    </row>
    <row r="430" spans="1:35" s="36" customFormat="1" ht="25.5" x14ac:dyDescent="0.2">
      <c r="A430" s="37">
        <v>40602.128969907411</v>
      </c>
      <c r="L430" s="38"/>
      <c r="M430" s="38"/>
      <c r="N430" s="38"/>
      <c r="O430" s="38" t="s">
        <v>116</v>
      </c>
      <c r="P430" s="38">
        <v>1</v>
      </c>
      <c r="Q430" s="38">
        <v>1</v>
      </c>
      <c r="R430" s="38">
        <v>1</v>
      </c>
      <c r="S430" s="38">
        <v>2</v>
      </c>
      <c r="T430" s="38">
        <v>1</v>
      </c>
      <c r="U430" s="38">
        <v>3</v>
      </c>
      <c r="V430" s="38">
        <v>2</v>
      </c>
      <c r="W430" s="38">
        <v>4</v>
      </c>
      <c r="X430" s="38">
        <v>4</v>
      </c>
      <c r="Y430" s="38">
        <v>4</v>
      </c>
      <c r="Z430" s="38">
        <v>2008</v>
      </c>
      <c r="AA430" s="38" t="s">
        <v>702</v>
      </c>
      <c r="AB430" s="38" t="s">
        <v>351</v>
      </c>
      <c r="AC430" s="38" t="s">
        <v>393</v>
      </c>
      <c r="AD430" s="38"/>
      <c r="AE430" s="38" t="s">
        <v>647</v>
      </c>
      <c r="AF430" s="38" t="s">
        <v>522</v>
      </c>
      <c r="AG430" s="38"/>
      <c r="AH430" s="38">
        <v>3</v>
      </c>
      <c r="AI430" s="38">
        <v>4</v>
      </c>
    </row>
    <row r="431" spans="1:35" s="36" customFormat="1" ht="114.75" x14ac:dyDescent="0.2">
      <c r="A431" s="37">
        <v>40602.239965277782</v>
      </c>
      <c r="L431" s="38" t="s">
        <v>521</v>
      </c>
      <c r="M431" s="38" t="s">
        <v>434</v>
      </c>
      <c r="N431" s="38" t="s">
        <v>337</v>
      </c>
      <c r="O431" s="38" t="s">
        <v>116</v>
      </c>
      <c r="P431" s="38">
        <v>3</v>
      </c>
      <c r="Q431" s="38">
        <v>3</v>
      </c>
      <c r="R431" s="38">
        <v>4</v>
      </c>
      <c r="S431" s="38">
        <v>3</v>
      </c>
      <c r="T431" s="38">
        <v>3</v>
      </c>
      <c r="U431" s="38">
        <v>3</v>
      </c>
      <c r="V431" s="38">
        <v>3</v>
      </c>
      <c r="W431" s="38">
        <v>3</v>
      </c>
      <c r="X431" s="38">
        <v>4</v>
      </c>
      <c r="Y431" s="38">
        <v>4</v>
      </c>
      <c r="Z431" s="38">
        <v>2010</v>
      </c>
      <c r="AA431" s="38" t="s">
        <v>35</v>
      </c>
      <c r="AB431" s="38" t="s">
        <v>118</v>
      </c>
      <c r="AC431" s="38" t="s">
        <v>45</v>
      </c>
      <c r="AD431" s="38" t="s">
        <v>686</v>
      </c>
      <c r="AE431" s="38" t="s">
        <v>647</v>
      </c>
      <c r="AF431" s="38" t="s">
        <v>246</v>
      </c>
      <c r="AG431" s="38"/>
      <c r="AH431" s="38">
        <v>2</v>
      </c>
      <c r="AI431" s="38">
        <v>4</v>
      </c>
    </row>
    <row r="432" spans="1:35" s="36" customFormat="1" ht="25.5" x14ac:dyDescent="0.2">
      <c r="A432" s="37">
        <v>40602.264386574076</v>
      </c>
      <c r="L432" s="38"/>
      <c r="M432" s="38"/>
      <c r="N432" s="38"/>
      <c r="O432" s="38" t="s">
        <v>116</v>
      </c>
      <c r="P432" s="38">
        <v>3</v>
      </c>
      <c r="Q432" s="38">
        <v>2</v>
      </c>
      <c r="R432" s="38">
        <v>2</v>
      </c>
      <c r="S432" s="38">
        <v>2</v>
      </c>
      <c r="T432" s="38">
        <v>1</v>
      </c>
      <c r="U432" s="38">
        <v>1</v>
      </c>
      <c r="V432" s="38">
        <v>3</v>
      </c>
      <c r="W432" s="38">
        <v>3</v>
      </c>
      <c r="X432" s="38">
        <v>3</v>
      </c>
      <c r="Y432" s="38">
        <v>4</v>
      </c>
      <c r="Z432" s="38">
        <v>2009</v>
      </c>
      <c r="AA432" s="38" t="s">
        <v>702</v>
      </c>
      <c r="AB432" s="38" t="s">
        <v>78</v>
      </c>
      <c r="AC432" s="38" t="s">
        <v>582</v>
      </c>
      <c r="AD432" s="38"/>
      <c r="AE432" s="38"/>
      <c r="AF432" s="38" t="s">
        <v>246</v>
      </c>
      <c r="AG432" s="38"/>
      <c r="AH432" s="38">
        <v>3</v>
      </c>
      <c r="AI432" s="38">
        <v>3</v>
      </c>
    </row>
    <row r="433" spans="1:35" s="36" customFormat="1" ht="140.25" x14ac:dyDescent="0.2">
      <c r="A433" s="37">
        <v>40602.29482638889</v>
      </c>
      <c r="L433" s="38" t="s">
        <v>97</v>
      </c>
      <c r="M433" s="38" t="s">
        <v>553</v>
      </c>
      <c r="N433" s="38" t="s">
        <v>347</v>
      </c>
      <c r="O433" s="38" t="s">
        <v>641</v>
      </c>
      <c r="P433" s="38">
        <v>3</v>
      </c>
      <c r="Q433" s="38">
        <v>4</v>
      </c>
      <c r="R433" s="38">
        <v>3</v>
      </c>
      <c r="S433" s="38">
        <v>4</v>
      </c>
      <c r="T433" s="38">
        <v>3</v>
      </c>
      <c r="U433" s="38">
        <v>3</v>
      </c>
      <c r="V433" s="38">
        <v>4</v>
      </c>
      <c r="W433" s="38">
        <v>3</v>
      </c>
      <c r="X433" s="38">
        <v>4</v>
      </c>
      <c r="Y433" s="38">
        <v>4</v>
      </c>
      <c r="Z433" s="38">
        <v>2009</v>
      </c>
      <c r="AA433" s="38" t="s">
        <v>702</v>
      </c>
      <c r="AB433" s="38" t="s">
        <v>609</v>
      </c>
      <c r="AC433" s="38" t="s">
        <v>582</v>
      </c>
      <c r="AD433" s="38"/>
      <c r="AE433" s="38" t="s">
        <v>305</v>
      </c>
      <c r="AF433" s="38" t="s">
        <v>246</v>
      </c>
      <c r="AG433" s="38" t="s">
        <v>145</v>
      </c>
      <c r="AH433" s="38">
        <v>3</v>
      </c>
      <c r="AI433" s="38">
        <v>4</v>
      </c>
    </row>
    <row r="434" spans="1:35" s="36" customFormat="1" ht="25.5" x14ac:dyDescent="0.2">
      <c r="A434" s="37">
        <v>40602.379386574074</v>
      </c>
      <c r="L434" s="38"/>
      <c r="M434" s="38"/>
      <c r="N434" s="38"/>
      <c r="O434" s="38"/>
      <c r="P434" s="38">
        <v>3</v>
      </c>
      <c r="Q434" s="38">
        <v>2</v>
      </c>
      <c r="R434" s="38">
        <v>4</v>
      </c>
      <c r="S434" s="38">
        <v>4</v>
      </c>
      <c r="T434" s="38">
        <v>3</v>
      </c>
      <c r="U434" s="38">
        <v>2</v>
      </c>
      <c r="V434" s="38">
        <v>4</v>
      </c>
      <c r="W434" s="38">
        <v>4</v>
      </c>
      <c r="X434" s="38">
        <v>4</v>
      </c>
      <c r="Y434" s="38">
        <v>4</v>
      </c>
      <c r="Z434" s="38">
        <v>2010</v>
      </c>
      <c r="AA434" s="38" t="s">
        <v>35</v>
      </c>
      <c r="AB434" s="38" t="s">
        <v>264</v>
      </c>
      <c r="AC434" s="38" t="s">
        <v>281</v>
      </c>
      <c r="AD434" s="38"/>
      <c r="AE434" s="38" t="s">
        <v>647</v>
      </c>
      <c r="AF434" s="38" t="s">
        <v>246</v>
      </c>
      <c r="AG434" s="38"/>
      <c r="AH434" s="38">
        <v>3</v>
      </c>
      <c r="AI434" s="38">
        <v>4</v>
      </c>
    </row>
    <row r="435" spans="1:35" s="36" customFormat="1" ht="25.5" x14ac:dyDescent="0.2">
      <c r="A435" s="37">
        <v>40602.38722222222</v>
      </c>
      <c r="L435" s="38"/>
      <c r="M435" s="38"/>
      <c r="N435" s="38"/>
      <c r="O435" s="38" t="s">
        <v>641</v>
      </c>
      <c r="P435" s="38">
        <v>2</v>
      </c>
      <c r="Q435" s="38">
        <v>1</v>
      </c>
      <c r="R435" s="38">
        <v>2</v>
      </c>
      <c r="S435" s="38">
        <v>2</v>
      </c>
      <c r="T435" s="38">
        <v>3</v>
      </c>
      <c r="U435" s="38">
        <v>2</v>
      </c>
      <c r="V435" s="38">
        <v>3</v>
      </c>
      <c r="W435" s="38">
        <v>1</v>
      </c>
      <c r="X435" s="38">
        <v>1</v>
      </c>
      <c r="Y435" s="38">
        <v>2</v>
      </c>
      <c r="Z435" s="38">
        <v>2009</v>
      </c>
      <c r="AA435" s="38" t="s">
        <v>702</v>
      </c>
      <c r="AB435" s="38" t="s">
        <v>264</v>
      </c>
      <c r="AC435" s="38" t="s">
        <v>672</v>
      </c>
      <c r="AD435" s="38" t="s">
        <v>276</v>
      </c>
      <c r="AE435" s="38" t="s">
        <v>647</v>
      </c>
      <c r="AF435" s="38" t="s">
        <v>246</v>
      </c>
      <c r="AG435" s="38"/>
      <c r="AH435" s="38">
        <v>1</v>
      </c>
      <c r="AI435" s="38">
        <v>1</v>
      </c>
    </row>
    <row r="436" spans="1:35" s="36" customFormat="1" ht="25.5" x14ac:dyDescent="0.2">
      <c r="A436" s="37">
        <v>40602.41511574074</v>
      </c>
      <c r="L436" s="38"/>
      <c r="M436" s="38"/>
      <c r="N436" s="38"/>
      <c r="O436" s="38" t="s">
        <v>116</v>
      </c>
      <c r="P436" s="38">
        <v>2</v>
      </c>
      <c r="Q436" s="38">
        <v>2</v>
      </c>
      <c r="R436" s="38"/>
      <c r="S436" s="38">
        <v>2</v>
      </c>
      <c r="T436" s="38">
        <v>1</v>
      </c>
      <c r="U436" s="38">
        <v>2</v>
      </c>
      <c r="V436" s="38">
        <v>3</v>
      </c>
      <c r="W436" s="38">
        <v>2</v>
      </c>
      <c r="X436" s="38"/>
      <c r="Y436" s="38">
        <v>3</v>
      </c>
      <c r="Z436" s="38" t="s">
        <v>551</v>
      </c>
      <c r="AA436" s="38" t="s">
        <v>702</v>
      </c>
      <c r="AB436" s="38" t="s">
        <v>264</v>
      </c>
      <c r="AC436" s="38" t="s">
        <v>45</v>
      </c>
      <c r="AD436" s="38"/>
      <c r="AE436" s="38" t="s">
        <v>647</v>
      </c>
      <c r="AF436" s="38" t="s">
        <v>522</v>
      </c>
      <c r="AG436" s="38"/>
      <c r="AH436" s="38">
        <v>2</v>
      </c>
      <c r="AI436" s="38">
        <v>2</v>
      </c>
    </row>
    <row r="437" spans="1:35" s="36" customFormat="1" ht="63.75" x14ac:dyDescent="0.2">
      <c r="A437" s="37">
        <v>40602.429699074077</v>
      </c>
      <c r="L437" s="38" t="s">
        <v>500</v>
      </c>
      <c r="M437" s="38" t="s">
        <v>697</v>
      </c>
      <c r="N437" s="38" t="s">
        <v>6</v>
      </c>
      <c r="O437" s="38" t="s">
        <v>641</v>
      </c>
      <c r="P437" s="38">
        <v>1</v>
      </c>
      <c r="Q437" s="38">
        <v>2</v>
      </c>
      <c r="R437" s="38">
        <v>2</v>
      </c>
      <c r="S437" s="38">
        <v>2</v>
      </c>
      <c r="T437" s="38">
        <v>2</v>
      </c>
      <c r="U437" s="38">
        <v>2</v>
      </c>
      <c r="V437" s="38">
        <v>1</v>
      </c>
      <c r="W437" s="38">
        <v>2</v>
      </c>
      <c r="X437" s="38">
        <v>3</v>
      </c>
      <c r="Y437" s="38">
        <v>3</v>
      </c>
      <c r="Z437" s="38">
        <v>2009</v>
      </c>
      <c r="AA437" s="38" t="s">
        <v>702</v>
      </c>
      <c r="AB437" s="38" t="s">
        <v>507</v>
      </c>
      <c r="AC437" s="38" t="s">
        <v>582</v>
      </c>
      <c r="AD437" s="38"/>
      <c r="AE437" s="38" t="s">
        <v>305</v>
      </c>
      <c r="AF437" s="38" t="s">
        <v>522</v>
      </c>
      <c r="AG437" s="38" t="s">
        <v>535</v>
      </c>
      <c r="AH437" s="38">
        <v>2</v>
      </c>
      <c r="AI437" s="38">
        <v>1</v>
      </c>
    </row>
    <row r="438" spans="1:35" s="36" customFormat="1" ht="25.5" x14ac:dyDescent="0.2">
      <c r="A438" s="37">
        <v>40602.451215277775</v>
      </c>
      <c r="L438" s="38"/>
      <c r="M438" s="38"/>
      <c r="N438" s="38"/>
      <c r="O438" s="38" t="s">
        <v>116</v>
      </c>
      <c r="P438" s="38">
        <v>2</v>
      </c>
      <c r="Q438" s="38">
        <v>2</v>
      </c>
      <c r="R438" s="38">
        <v>3</v>
      </c>
      <c r="S438" s="38">
        <v>3</v>
      </c>
      <c r="T438" s="38">
        <v>2</v>
      </c>
      <c r="U438" s="38">
        <v>2</v>
      </c>
      <c r="V438" s="38">
        <v>3</v>
      </c>
      <c r="W438" s="38">
        <v>4</v>
      </c>
      <c r="X438" s="38">
        <v>3</v>
      </c>
      <c r="Y438" s="38">
        <v>2</v>
      </c>
      <c r="Z438" s="38">
        <v>2010</v>
      </c>
      <c r="AA438" s="38" t="s">
        <v>35</v>
      </c>
      <c r="AB438" s="38" t="s">
        <v>78</v>
      </c>
      <c r="AC438" s="38" t="s">
        <v>281</v>
      </c>
      <c r="AD438" s="38"/>
      <c r="AE438" s="38" t="s">
        <v>647</v>
      </c>
      <c r="AF438" s="38" t="s">
        <v>522</v>
      </c>
      <c r="AG438" s="38"/>
      <c r="AH438" s="38">
        <v>2</v>
      </c>
      <c r="AI438" s="38">
        <v>3</v>
      </c>
    </row>
    <row r="439" spans="1:35" s="36" customFormat="1" ht="25.5" x14ac:dyDescent="0.2">
      <c r="A439" s="37">
        <v>40602.453101851854</v>
      </c>
      <c r="L439" s="38"/>
      <c r="M439" s="38"/>
      <c r="N439" s="38"/>
      <c r="O439" s="38" t="s">
        <v>116</v>
      </c>
      <c r="P439" s="38">
        <v>3</v>
      </c>
      <c r="Q439" s="38">
        <v>1</v>
      </c>
      <c r="R439" s="38">
        <v>4</v>
      </c>
      <c r="S439" s="38">
        <v>3</v>
      </c>
      <c r="T439" s="38">
        <v>3</v>
      </c>
      <c r="U439" s="38">
        <v>2</v>
      </c>
      <c r="V439" s="38">
        <v>2</v>
      </c>
      <c r="W439" s="38">
        <v>3</v>
      </c>
      <c r="X439" s="38">
        <v>3</v>
      </c>
      <c r="Y439" s="38">
        <v>3</v>
      </c>
      <c r="Z439" s="38">
        <v>2009</v>
      </c>
      <c r="AA439" s="38" t="s">
        <v>702</v>
      </c>
      <c r="AB439" s="38" t="s">
        <v>563</v>
      </c>
      <c r="AC439" s="38" t="s">
        <v>281</v>
      </c>
      <c r="AD439" s="38"/>
      <c r="AE439" s="38" t="s">
        <v>506</v>
      </c>
      <c r="AF439" s="38" t="s">
        <v>522</v>
      </c>
      <c r="AG439" s="38"/>
      <c r="AH439" s="38">
        <v>3</v>
      </c>
      <c r="AI439" s="38">
        <v>4</v>
      </c>
    </row>
    <row r="440" spans="1:35" s="36" customFormat="1" ht="331.5" x14ac:dyDescent="0.2">
      <c r="A440" s="37">
        <v>40602.482048611113</v>
      </c>
      <c r="L440" s="38" t="s">
        <v>1045</v>
      </c>
      <c r="M440" s="38" t="s">
        <v>723</v>
      </c>
      <c r="N440" s="38" t="s">
        <v>724</v>
      </c>
      <c r="O440" s="38" t="s">
        <v>641</v>
      </c>
      <c r="P440" s="38">
        <v>3</v>
      </c>
      <c r="Q440" s="38">
        <v>4</v>
      </c>
      <c r="R440" s="38">
        <v>3</v>
      </c>
      <c r="S440" s="38">
        <v>4</v>
      </c>
      <c r="T440" s="38">
        <v>4</v>
      </c>
      <c r="U440" s="38">
        <v>3</v>
      </c>
      <c r="V440" s="38">
        <v>2</v>
      </c>
      <c r="W440" s="38">
        <v>4</v>
      </c>
      <c r="X440" s="38">
        <v>4</v>
      </c>
      <c r="Y440" s="38">
        <v>4</v>
      </c>
      <c r="Z440" s="38">
        <v>2009</v>
      </c>
      <c r="AA440" s="38" t="s">
        <v>702</v>
      </c>
      <c r="AB440" s="38" t="s">
        <v>351</v>
      </c>
      <c r="AC440" s="38" t="s">
        <v>393</v>
      </c>
      <c r="AD440" s="38"/>
      <c r="AE440" s="38" t="s">
        <v>647</v>
      </c>
      <c r="AF440" s="38" t="s">
        <v>246</v>
      </c>
      <c r="AG440" s="38" t="s">
        <v>1046</v>
      </c>
      <c r="AH440" s="38">
        <v>3</v>
      </c>
      <c r="AI440" s="38">
        <v>4</v>
      </c>
    </row>
    <row r="441" spans="1:35" s="36" customFormat="1" ht="38.25" x14ac:dyDescent="0.2">
      <c r="A441" s="37">
        <v>40602.482812499999</v>
      </c>
      <c r="L441" s="38"/>
      <c r="M441" s="38" t="s">
        <v>725</v>
      </c>
      <c r="N441" s="38"/>
      <c r="O441" s="38" t="s">
        <v>641</v>
      </c>
      <c r="P441" s="38">
        <v>1</v>
      </c>
      <c r="Q441" s="38">
        <v>1</v>
      </c>
      <c r="R441" s="38">
        <v>1</v>
      </c>
      <c r="S441" s="38">
        <v>1</v>
      </c>
      <c r="T441" s="38">
        <v>1</v>
      </c>
      <c r="U441" s="38">
        <v>2</v>
      </c>
      <c r="V441" s="38">
        <v>2</v>
      </c>
      <c r="W441" s="38">
        <v>1</v>
      </c>
      <c r="X441" s="38">
        <v>1</v>
      </c>
      <c r="Y441" s="38">
        <v>1</v>
      </c>
      <c r="Z441" s="38">
        <v>2011</v>
      </c>
      <c r="AA441" s="38" t="s">
        <v>354</v>
      </c>
      <c r="AB441" s="38" t="s">
        <v>377</v>
      </c>
      <c r="AC441" s="38" t="s">
        <v>281</v>
      </c>
      <c r="AD441" s="38"/>
      <c r="AE441" s="38"/>
      <c r="AF441" s="38" t="s">
        <v>522</v>
      </c>
      <c r="AG441" s="38" t="s">
        <v>726</v>
      </c>
      <c r="AH441" s="38">
        <v>1</v>
      </c>
      <c r="AI441" s="38">
        <v>1</v>
      </c>
    </row>
    <row r="442" spans="1:35" s="36" customFormat="1" ht="25.5" x14ac:dyDescent="0.2">
      <c r="A442" s="37">
        <v>40602.512361111112</v>
      </c>
      <c r="L442" s="38"/>
      <c r="M442" s="38"/>
      <c r="N442" s="38"/>
      <c r="O442" s="38" t="s">
        <v>116</v>
      </c>
      <c r="P442" s="38">
        <v>2</v>
      </c>
      <c r="Q442" s="38">
        <v>1</v>
      </c>
      <c r="R442" s="38">
        <v>2</v>
      </c>
      <c r="S442" s="38">
        <v>2</v>
      </c>
      <c r="T442" s="38">
        <v>3</v>
      </c>
      <c r="U442" s="38">
        <v>3</v>
      </c>
      <c r="V442" s="38">
        <v>2</v>
      </c>
      <c r="W442" s="38">
        <v>3</v>
      </c>
      <c r="X442" s="38">
        <v>2</v>
      </c>
      <c r="Y442" s="38">
        <v>1</v>
      </c>
      <c r="Z442" s="38">
        <v>2010</v>
      </c>
      <c r="AA442" s="38" t="s">
        <v>35</v>
      </c>
      <c r="AB442" s="38" t="s">
        <v>72</v>
      </c>
      <c r="AC442" s="38" t="s">
        <v>45</v>
      </c>
      <c r="AD442" s="38"/>
      <c r="AE442" s="38" t="s">
        <v>647</v>
      </c>
      <c r="AF442" s="38" t="s">
        <v>522</v>
      </c>
      <c r="AG442" s="38"/>
      <c r="AH442" s="38">
        <v>1</v>
      </c>
      <c r="AI442" s="38">
        <v>2</v>
      </c>
    </row>
    <row r="443" spans="1:35" s="36" customFormat="1" ht="89.25" x14ac:dyDescent="0.2">
      <c r="A443" s="37">
        <v>40602.524641203701</v>
      </c>
      <c r="L443" s="38" t="s">
        <v>727</v>
      </c>
      <c r="M443" s="38" t="s">
        <v>728</v>
      </c>
      <c r="N443" s="38" t="s">
        <v>729</v>
      </c>
      <c r="O443" s="38" t="s">
        <v>641</v>
      </c>
      <c r="P443" s="38">
        <v>3</v>
      </c>
      <c r="Q443" s="38">
        <v>3</v>
      </c>
      <c r="R443" s="38">
        <v>4</v>
      </c>
      <c r="S443" s="38">
        <v>3</v>
      </c>
      <c r="T443" s="38">
        <v>4</v>
      </c>
      <c r="U443" s="38">
        <v>2</v>
      </c>
      <c r="V443" s="38">
        <v>3</v>
      </c>
      <c r="W443" s="38">
        <v>2</v>
      </c>
      <c r="X443" s="38">
        <v>3</v>
      </c>
      <c r="Y443" s="38">
        <v>4</v>
      </c>
      <c r="Z443" s="38">
        <v>2006</v>
      </c>
      <c r="AA443" s="38" t="s">
        <v>238</v>
      </c>
      <c r="AB443" s="38" t="s">
        <v>563</v>
      </c>
      <c r="AC443" s="38" t="s">
        <v>672</v>
      </c>
      <c r="AD443" s="38" t="s">
        <v>675</v>
      </c>
      <c r="AE443" s="38" t="s">
        <v>647</v>
      </c>
      <c r="AF443" s="38" t="s">
        <v>522</v>
      </c>
      <c r="AG443" s="38" t="s">
        <v>434</v>
      </c>
      <c r="AH443" s="38">
        <v>2</v>
      </c>
      <c r="AI443" s="38">
        <v>4</v>
      </c>
    </row>
    <row r="444" spans="1:35" s="36" customFormat="1" ht="25.5" x14ac:dyDescent="0.2">
      <c r="A444" s="37">
        <v>40602.594363425924</v>
      </c>
      <c r="L444" s="38"/>
      <c r="M444" s="38"/>
      <c r="N444" s="38"/>
      <c r="O444" s="38" t="s">
        <v>641</v>
      </c>
      <c r="P444" s="38">
        <v>4</v>
      </c>
      <c r="Q444" s="38">
        <v>4</v>
      </c>
      <c r="R444" s="38">
        <v>4</v>
      </c>
      <c r="S444" s="38">
        <v>4</v>
      </c>
      <c r="T444" s="38">
        <v>4</v>
      </c>
      <c r="U444" s="38">
        <v>4</v>
      </c>
      <c r="V444" s="38">
        <v>4</v>
      </c>
      <c r="W444" s="38">
        <v>4</v>
      </c>
      <c r="X444" s="38">
        <v>4</v>
      </c>
      <c r="Y444" s="38">
        <v>4</v>
      </c>
      <c r="Z444" s="38">
        <v>2009</v>
      </c>
      <c r="AA444" s="38" t="s">
        <v>702</v>
      </c>
      <c r="AB444" s="38" t="s">
        <v>664</v>
      </c>
      <c r="AC444" s="38" t="s">
        <v>45</v>
      </c>
      <c r="AD444" s="38"/>
      <c r="AE444" s="38" t="s">
        <v>647</v>
      </c>
      <c r="AF444" s="38" t="s">
        <v>522</v>
      </c>
      <c r="AG444" s="38"/>
      <c r="AH444" s="38">
        <v>4</v>
      </c>
      <c r="AI444" s="38">
        <v>4</v>
      </c>
    </row>
    <row r="445" spans="1:35" s="36" customFormat="1" ht="153" x14ac:dyDescent="0.2">
      <c r="A445" s="37">
        <v>40602.66369212963</v>
      </c>
      <c r="L445" s="38" t="s">
        <v>730</v>
      </c>
      <c r="M445" s="38" t="s">
        <v>731</v>
      </c>
      <c r="N445" s="38" t="s">
        <v>149</v>
      </c>
      <c r="O445" s="38" t="s">
        <v>116</v>
      </c>
      <c r="P445" s="38">
        <v>3</v>
      </c>
      <c r="Q445" s="38">
        <v>2</v>
      </c>
      <c r="R445" s="38">
        <v>4</v>
      </c>
      <c r="S445" s="38">
        <v>4</v>
      </c>
      <c r="T445" s="38">
        <v>4</v>
      </c>
      <c r="U445" s="38">
        <v>3</v>
      </c>
      <c r="V445" s="38">
        <v>3</v>
      </c>
      <c r="W445" s="38">
        <v>3</v>
      </c>
      <c r="X445" s="38">
        <v>4</v>
      </c>
      <c r="Y445" s="38">
        <v>3</v>
      </c>
      <c r="Z445" s="38">
        <v>2008</v>
      </c>
      <c r="AA445" s="38" t="s">
        <v>702</v>
      </c>
      <c r="AB445" s="38" t="s">
        <v>507</v>
      </c>
      <c r="AC445" s="38" t="s">
        <v>582</v>
      </c>
      <c r="AD445" s="38"/>
      <c r="AE445" s="38" t="s">
        <v>208</v>
      </c>
      <c r="AF445" s="38" t="s">
        <v>246</v>
      </c>
      <c r="AG445" s="38" t="s">
        <v>732</v>
      </c>
      <c r="AH445" s="38">
        <v>2</v>
      </c>
      <c r="AI445" s="38">
        <v>4</v>
      </c>
    </row>
    <row r="446" spans="1:35" s="36" customFormat="1" ht="25.5" x14ac:dyDescent="0.2">
      <c r="A446" s="37">
        <v>40602.673321759255</v>
      </c>
      <c r="L446" s="38"/>
      <c r="M446" s="38"/>
      <c r="N446" s="38"/>
      <c r="O446" s="38" t="s">
        <v>116</v>
      </c>
      <c r="P446" s="38">
        <v>2</v>
      </c>
      <c r="Q446" s="38">
        <v>3</v>
      </c>
      <c r="R446" s="38">
        <v>3</v>
      </c>
      <c r="S446" s="38">
        <v>2</v>
      </c>
      <c r="T446" s="38">
        <v>3</v>
      </c>
      <c r="U446" s="38">
        <v>2</v>
      </c>
      <c r="V446" s="38">
        <v>3</v>
      </c>
      <c r="W446" s="38">
        <v>3</v>
      </c>
      <c r="X446" s="38">
        <v>3</v>
      </c>
      <c r="Y446" s="38">
        <v>3</v>
      </c>
      <c r="Z446" s="38">
        <v>2010</v>
      </c>
      <c r="AA446" s="38" t="s">
        <v>35</v>
      </c>
      <c r="AB446" s="38" t="s">
        <v>454</v>
      </c>
      <c r="AC446" s="38" t="s">
        <v>281</v>
      </c>
      <c r="AD446" s="38"/>
      <c r="AE446" s="38"/>
      <c r="AF446" s="38" t="s">
        <v>522</v>
      </c>
      <c r="AG446" s="38"/>
      <c r="AH446" s="38">
        <v>2</v>
      </c>
      <c r="AI446" s="38">
        <v>3</v>
      </c>
    </row>
    <row r="447" spans="1:35" s="36" customFormat="1" ht="293.25" x14ac:dyDescent="0.2">
      <c r="A447" s="37">
        <v>40602.682187500002</v>
      </c>
      <c r="L447" s="38" t="s">
        <v>1047</v>
      </c>
      <c r="M447" s="38" t="s">
        <v>733</v>
      </c>
      <c r="N447" s="38" t="s">
        <v>734</v>
      </c>
      <c r="O447" s="38" t="s">
        <v>116</v>
      </c>
      <c r="P447" s="38">
        <v>3</v>
      </c>
      <c r="Q447" s="38">
        <v>1</v>
      </c>
      <c r="R447" s="38">
        <v>3</v>
      </c>
      <c r="S447" s="38">
        <v>2</v>
      </c>
      <c r="T447" s="38">
        <v>1</v>
      </c>
      <c r="U447" s="38">
        <v>1</v>
      </c>
      <c r="V447" s="38">
        <v>3</v>
      </c>
      <c r="W447" s="38">
        <v>3</v>
      </c>
      <c r="X447" s="38">
        <v>3</v>
      </c>
      <c r="Y447" s="38">
        <v>2</v>
      </c>
      <c r="Z447" s="38">
        <v>2010</v>
      </c>
      <c r="AA447" s="38" t="s">
        <v>35</v>
      </c>
      <c r="AB447" s="38" t="s">
        <v>454</v>
      </c>
      <c r="AC447" s="38" t="s">
        <v>461</v>
      </c>
      <c r="AD447" s="38"/>
      <c r="AE447" s="38" t="s">
        <v>647</v>
      </c>
      <c r="AF447" s="38" t="s">
        <v>522</v>
      </c>
      <c r="AG447" s="38" t="s">
        <v>735</v>
      </c>
      <c r="AH447" s="38">
        <v>2</v>
      </c>
      <c r="AI447" s="38">
        <v>4</v>
      </c>
    </row>
    <row r="448" spans="1:35" s="36" customFormat="1" ht="25.5" x14ac:dyDescent="0.2">
      <c r="A448" s="37">
        <v>40602.683333333334</v>
      </c>
      <c r="L448" s="38"/>
      <c r="M448" s="38" t="s">
        <v>434</v>
      </c>
      <c r="N448" s="38"/>
      <c r="O448" s="38" t="s">
        <v>641</v>
      </c>
      <c r="P448" s="38">
        <v>3</v>
      </c>
      <c r="Q448" s="38">
        <v>3</v>
      </c>
      <c r="R448" s="38">
        <v>4</v>
      </c>
      <c r="S448" s="38">
        <v>2</v>
      </c>
      <c r="T448" s="38">
        <v>2</v>
      </c>
      <c r="U448" s="38">
        <v>3</v>
      </c>
      <c r="V448" s="38">
        <v>3</v>
      </c>
      <c r="W448" s="38">
        <v>2</v>
      </c>
      <c r="X448" s="38">
        <v>1</v>
      </c>
      <c r="Y448" s="38">
        <v>3</v>
      </c>
      <c r="Z448" s="38">
        <v>2008</v>
      </c>
      <c r="AA448" s="38" t="s">
        <v>702</v>
      </c>
      <c r="AB448" s="38" t="s">
        <v>130</v>
      </c>
      <c r="AC448" s="38" t="s">
        <v>393</v>
      </c>
      <c r="AD448" s="38"/>
      <c r="AE448" s="38" t="s">
        <v>647</v>
      </c>
      <c r="AF448" s="38" t="s">
        <v>522</v>
      </c>
      <c r="AG448" s="38"/>
      <c r="AH448" s="38">
        <v>3</v>
      </c>
      <c r="AI448" s="38">
        <v>4</v>
      </c>
    </row>
    <row r="449" spans="1:35" s="36" customFormat="1" x14ac:dyDescent="0.2">
      <c r="A449" s="37">
        <v>40602.691481481481</v>
      </c>
      <c r="L449" s="38"/>
      <c r="M449" s="38"/>
      <c r="N449" s="38"/>
      <c r="O449" s="38" t="s">
        <v>116</v>
      </c>
      <c r="P449" s="38">
        <v>3</v>
      </c>
      <c r="Q449" s="38">
        <v>3</v>
      </c>
      <c r="R449" s="38">
        <v>4</v>
      </c>
      <c r="S449" s="38">
        <v>3</v>
      </c>
      <c r="T449" s="38">
        <v>2</v>
      </c>
      <c r="U449" s="38">
        <v>2</v>
      </c>
      <c r="V449" s="38">
        <v>3</v>
      </c>
      <c r="W449" s="38">
        <v>3</v>
      </c>
      <c r="X449" s="38">
        <v>4</v>
      </c>
      <c r="Y449" s="38">
        <v>4</v>
      </c>
      <c r="Z449" s="38">
        <v>2005</v>
      </c>
      <c r="AA449" s="38" t="s">
        <v>238</v>
      </c>
      <c r="AB449" s="38" t="s">
        <v>454</v>
      </c>
      <c r="AC449" s="38" t="s">
        <v>582</v>
      </c>
      <c r="AD449" s="38"/>
      <c r="AE449" s="38" t="s">
        <v>208</v>
      </c>
      <c r="AF449" s="38" t="s">
        <v>246</v>
      </c>
      <c r="AG449" s="38"/>
      <c r="AH449" s="38">
        <v>3</v>
      </c>
      <c r="AI449" s="38">
        <v>3</v>
      </c>
    </row>
    <row r="450" spans="1:35" s="36" customFormat="1" ht="25.5" x14ac:dyDescent="0.2">
      <c r="A450" s="37">
        <v>40602.697141203702</v>
      </c>
      <c r="L450" s="38"/>
      <c r="M450" s="38"/>
      <c r="N450" s="38"/>
      <c r="O450" s="38" t="s">
        <v>641</v>
      </c>
      <c r="P450" s="38">
        <v>1</v>
      </c>
      <c r="Q450" s="38">
        <v>2</v>
      </c>
      <c r="R450" s="38">
        <v>3</v>
      </c>
      <c r="S450" s="38">
        <v>3</v>
      </c>
      <c r="T450" s="38">
        <v>3</v>
      </c>
      <c r="U450" s="38">
        <v>4</v>
      </c>
      <c r="V450" s="38">
        <v>4</v>
      </c>
      <c r="W450" s="38">
        <v>2</v>
      </c>
      <c r="X450" s="38">
        <v>4</v>
      </c>
      <c r="Y450" s="38">
        <v>3</v>
      </c>
      <c r="Z450" s="38">
        <v>2009</v>
      </c>
      <c r="AA450" s="38" t="s">
        <v>702</v>
      </c>
      <c r="AB450" s="38" t="s">
        <v>563</v>
      </c>
      <c r="AC450" s="38" t="s">
        <v>672</v>
      </c>
      <c r="AD450" s="38"/>
      <c r="AE450" s="38" t="s">
        <v>647</v>
      </c>
      <c r="AF450" s="38" t="s">
        <v>522</v>
      </c>
      <c r="AG450" s="38"/>
      <c r="AH450" s="38">
        <v>3</v>
      </c>
      <c r="AI450" s="38">
        <v>4</v>
      </c>
    </row>
    <row r="451" spans="1:35" s="36" customFormat="1" ht="25.5" x14ac:dyDescent="0.2">
      <c r="A451" s="37">
        <v>40602.697395833333</v>
      </c>
      <c r="L451" s="38"/>
      <c r="M451" s="38"/>
      <c r="N451" s="38"/>
      <c r="O451" s="38" t="s">
        <v>641</v>
      </c>
      <c r="P451" s="38">
        <v>1</v>
      </c>
      <c r="Q451" s="38">
        <v>2</v>
      </c>
      <c r="R451" s="38">
        <v>3</v>
      </c>
      <c r="S451" s="38">
        <v>3</v>
      </c>
      <c r="T451" s="38">
        <v>3</v>
      </c>
      <c r="U451" s="38">
        <v>4</v>
      </c>
      <c r="V451" s="38">
        <v>4</v>
      </c>
      <c r="W451" s="38">
        <v>2</v>
      </c>
      <c r="X451" s="38">
        <v>4</v>
      </c>
      <c r="Y451" s="38">
        <v>3</v>
      </c>
      <c r="Z451" s="38">
        <v>2009</v>
      </c>
      <c r="AA451" s="38" t="s">
        <v>702</v>
      </c>
      <c r="AB451" s="38" t="s">
        <v>563</v>
      </c>
      <c r="AC451" s="38" t="s">
        <v>672</v>
      </c>
      <c r="AD451" s="38"/>
      <c r="AE451" s="38" t="s">
        <v>647</v>
      </c>
      <c r="AF451" s="38" t="s">
        <v>522</v>
      </c>
      <c r="AG451" s="38"/>
      <c r="AH451" s="38">
        <v>3</v>
      </c>
      <c r="AI451" s="38">
        <v>4</v>
      </c>
    </row>
    <row r="452" spans="1:35" s="36" customFormat="1" ht="25.5" x14ac:dyDescent="0.2">
      <c r="A452" s="37">
        <v>40602.70789351852</v>
      </c>
      <c r="L452" s="38"/>
      <c r="M452" s="38"/>
      <c r="N452" s="38"/>
      <c r="O452" s="38" t="s">
        <v>116</v>
      </c>
      <c r="P452" s="38">
        <v>1</v>
      </c>
      <c r="Q452" s="38">
        <v>1</v>
      </c>
      <c r="R452" s="38">
        <v>2</v>
      </c>
      <c r="S452" s="38">
        <v>1</v>
      </c>
      <c r="T452" s="38">
        <v>3</v>
      </c>
      <c r="U452" s="38">
        <v>3</v>
      </c>
      <c r="V452" s="38">
        <v>2</v>
      </c>
      <c r="W452" s="38">
        <v>2</v>
      </c>
      <c r="X452" s="38">
        <v>2</v>
      </c>
      <c r="Y452" s="38">
        <v>3</v>
      </c>
      <c r="Z452" s="38">
        <v>2008</v>
      </c>
      <c r="AA452" s="38" t="s">
        <v>702</v>
      </c>
      <c r="AB452" s="38" t="s">
        <v>454</v>
      </c>
      <c r="AC452" s="38" t="s">
        <v>672</v>
      </c>
      <c r="AD452" s="38" t="s">
        <v>736</v>
      </c>
      <c r="AE452" s="38" t="s">
        <v>305</v>
      </c>
      <c r="AF452" s="38" t="s">
        <v>246</v>
      </c>
      <c r="AG452" s="38"/>
      <c r="AH452" s="38">
        <v>2</v>
      </c>
      <c r="AI452" s="38">
        <v>2</v>
      </c>
    </row>
    <row r="453" spans="1:35" s="36" customFormat="1" ht="102" x14ac:dyDescent="0.2">
      <c r="A453" s="37">
        <v>40602.722187499996</v>
      </c>
      <c r="L453" s="38" t="s">
        <v>737</v>
      </c>
      <c r="M453" s="38"/>
      <c r="N453" s="38"/>
      <c r="O453" s="38" t="s">
        <v>641</v>
      </c>
      <c r="P453" s="38">
        <v>4</v>
      </c>
      <c r="Q453" s="38">
        <v>4</v>
      </c>
      <c r="R453" s="38">
        <v>4</v>
      </c>
      <c r="S453" s="38">
        <v>3</v>
      </c>
      <c r="T453" s="38">
        <v>4</v>
      </c>
      <c r="U453" s="38">
        <v>3</v>
      </c>
      <c r="V453" s="38">
        <v>4</v>
      </c>
      <c r="W453" s="38">
        <v>4</v>
      </c>
      <c r="X453" s="38">
        <v>4</v>
      </c>
      <c r="Y453" s="38">
        <v>3</v>
      </c>
      <c r="Z453" s="38">
        <v>2007</v>
      </c>
      <c r="AA453" s="38" t="s">
        <v>702</v>
      </c>
      <c r="AB453" s="38" t="s">
        <v>118</v>
      </c>
      <c r="AC453" s="38" t="s">
        <v>393</v>
      </c>
      <c r="AD453" s="38"/>
      <c r="AE453" s="38" t="s">
        <v>647</v>
      </c>
      <c r="AF453" s="38" t="s">
        <v>522</v>
      </c>
      <c r="AG453" s="38" t="s">
        <v>738</v>
      </c>
      <c r="AH453" s="38">
        <v>4</v>
      </c>
      <c r="AI453" s="38">
        <v>4</v>
      </c>
    </row>
    <row r="454" spans="1:35" s="36" customFormat="1" ht="25.5" x14ac:dyDescent="0.2">
      <c r="A454" s="37">
        <v>40602.724722222221</v>
      </c>
      <c r="L454" s="38" t="s">
        <v>739</v>
      </c>
      <c r="M454" s="38" t="s">
        <v>740</v>
      </c>
      <c r="N454" s="38"/>
      <c r="O454" s="38" t="s">
        <v>641</v>
      </c>
      <c r="P454" s="38">
        <v>3</v>
      </c>
      <c r="Q454" s="38">
        <v>2</v>
      </c>
      <c r="R454" s="38">
        <v>4</v>
      </c>
      <c r="S454" s="38">
        <v>3</v>
      </c>
      <c r="T454" s="38">
        <v>3</v>
      </c>
      <c r="U454" s="38">
        <v>3</v>
      </c>
      <c r="V454" s="38">
        <v>3</v>
      </c>
      <c r="W454" s="38">
        <v>2</v>
      </c>
      <c r="X454" s="38">
        <v>4</v>
      </c>
      <c r="Y454" s="38">
        <v>2</v>
      </c>
      <c r="Z454" s="38">
        <v>2009</v>
      </c>
      <c r="AA454" s="38" t="s">
        <v>702</v>
      </c>
      <c r="AB454" s="38" t="s">
        <v>563</v>
      </c>
      <c r="AC454" s="38" t="s">
        <v>393</v>
      </c>
      <c r="AD454" s="38"/>
      <c r="AE454" s="38" t="s">
        <v>647</v>
      </c>
      <c r="AF454" s="38" t="s">
        <v>522</v>
      </c>
      <c r="AG454" s="38"/>
      <c r="AH454" s="38">
        <v>3</v>
      </c>
      <c r="AI454" s="38">
        <v>4</v>
      </c>
    </row>
    <row r="455" spans="1:35" s="36" customFormat="1" ht="63.75" x14ac:dyDescent="0.2">
      <c r="A455" s="37">
        <v>40602.733773148146</v>
      </c>
      <c r="L455" s="38" t="s">
        <v>741</v>
      </c>
      <c r="M455" s="38" t="s">
        <v>742</v>
      </c>
      <c r="N455" s="38"/>
      <c r="O455" s="38" t="s">
        <v>116</v>
      </c>
      <c r="P455" s="38">
        <v>2</v>
      </c>
      <c r="Q455" s="38">
        <v>3</v>
      </c>
      <c r="R455" s="38">
        <v>4</v>
      </c>
      <c r="S455" s="38">
        <v>4</v>
      </c>
      <c r="T455" s="38">
        <v>3</v>
      </c>
      <c r="U455" s="38">
        <v>3</v>
      </c>
      <c r="V455" s="38">
        <v>3</v>
      </c>
      <c r="W455" s="38">
        <v>2</v>
      </c>
      <c r="X455" s="38">
        <v>4</v>
      </c>
      <c r="Y455" s="38">
        <v>4</v>
      </c>
      <c r="Z455" s="38">
        <v>2010</v>
      </c>
      <c r="AA455" s="38" t="s">
        <v>253</v>
      </c>
      <c r="AB455" s="38" t="s">
        <v>264</v>
      </c>
      <c r="AC455" s="38" t="s">
        <v>281</v>
      </c>
      <c r="AD455" s="38"/>
      <c r="AE455" s="38" t="s">
        <v>647</v>
      </c>
      <c r="AF455" s="38" t="s">
        <v>522</v>
      </c>
      <c r="AG455" s="38" t="s">
        <v>743</v>
      </c>
      <c r="AH455" s="38">
        <v>3</v>
      </c>
      <c r="AI455" s="38">
        <v>4</v>
      </c>
    </row>
    <row r="456" spans="1:35" s="36" customFormat="1" ht="165.75" x14ac:dyDescent="0.2">
      <c r="A456" s="37">
        <v>40602.737071759257</v>
      </c>
      <c r="L456" s="38" t="s">
        <v>744</v>
      </c>
      <c r="M456" s="38" t="s">
        <v>745</v>
      </c>
      <c r="N456" s="38" t="s">
        <v>746</v>
      </c>
      <c r="O456" s="38" t="s">
        <v>116</v>
      </c>
      <c r="P456" s="38">
        <v>3</v>
      </c>
      <c r="Q456" s="38">
        <v>2</v>
      </c>
      <c r="R456" s="38">
        <v>4</v>
      </c>
      <c r="S456" s="38">
        <v>2</v>
      </c>
      <c r="T456" s="38">
        <v>2</v>
      </c>
      <c r="U456" s="38">
        <v>2</v>
      </c>
      <c r="V456" s="38">
        <v>2</v>
      </c>
      <c r="W456" s="38">
        <v>3</v>
      </c>
      <c r="X456" s="38">
        <v>4</v>
      </c>
      <c r="Y456" s="38">
        <v>2</v>
      </c>
      <c r="Z456" s="38">
        <v>2009</v>
      </c>
      <c r="AA456" s="38" t="s">
        <v>702</v>
      </c>
      <c r="AB456" s="38" t="s">
        <v>454</v>
      </c>
      <c r="AC456" s="38" t="s">
        <v>720</v>
      </c>
      <c r="AD456" s="38"/>
      <c r="AE456" s="38" t="s">
        <v>647</v>
      </c>
      <c r="AF456" s="38" t="s">
        <v>246</v>
      </c>
      <c r="AG456" s="38" t="s">
        <v>747</v>
      </c>
      <c r="AH456" s="38">
        <v>2</v>
      </c>
      <c r="AI456" s="38">
        <v>3</v>
      </c>
    </row>
    <row r="457" spans="1:35" s="36" customFormat="1" ht="51" x14ac:dyDescent="0.2">
      <c r="A457" s="37">
        <v>40602.738402777773</v>
      </c>
      <c r="L457" s="38" t="s">
        <v>748</v>
      </c>
      <c r="M457" s="38" t="s">
        <v>749</v>
      </c>
      <c r="N457" s="38" t="s">
        <v>750</v>
      </c>
      <c r="O457" s="38" t="s">
        <v>641</v>
      </c>
      <c r="P457" s="38">
        <v>4</v>
      </c>
      <c r="Q457" s="38">
        <v>4</v>
      </c>
      <c r="R457" s="38">
        <v>4</v>
      </c>
      <c r="S457" s="38">
        <v>4</v>
      </c>
      <c r="T457" s="38">
        <v>4</v>
      </c>
      <c r="U457" s="38">
        <v>3</v>
      </c>
      <c r="V457" s="38">
        <v>4</v>
      </c>
      <c r="W457" s="38">
        <v>4</v>
      </c>
      <c r="X457" s="38">
        <v>4</v>
      </c>
      <c r="Y457" s="38">
        <v>4</v>
      </c>
      <c r="Z457" s="38">
        <v>2009</v>
      </c>
      <c r="AA457" s="38" t="s">
        <v>702</v>
      </c>
      <c r="AB457" s="38" t="s">
        <v>133</v>
      </c>
      <c r="AC457" s="38" t="s">
        <v>582</v>
      </c>
      <c r="AD457" s="38"/>
      <c r="AE457" s="38" t="s">
        <v>208</v>
      </c>
      <c r="AF457" s="38" t="s">
        <v>522</v>
      </c>
      <c r="AG457" s="38" t="s">
        <v>751</v>
      </c>
      <c r="AH457" s="38">
        <v>4</v>
      </c>
      <c r="AI457" s="38">
        <v>4</v>
      </c>
    </row>
    <row r="458" spans="1:35" s="36" customFormat="1" ht="204" x14ac:dyDescent="0.2">
      <c r="A458" s="37">
        <v>40602.741145833337</v>
      </c>
      <c r="L458" s="38" t="s">
        <v>1048</v>
      </c>
      <c r="M458" s="38" t="s">
        <v>752</v>
      </c>
      <c r="N458" s="38" t="s">
        <v>753</v>
      </c>
      <c r="O458" s="38" t="s">
        <v>641</v>
      </c>
      <c r="P458" s="38">
        <v>3</v>
      </c>
      <c r="Q458" s="38">
        <v>4</v>
      </c>
      <c r="R458" s="38">
        <v>4</v>
      </c>
      <c r="S458" s="38">
        <v>3</v>
      </c>
      <c r="T458" s="38">
        <v>4</v>
      </c>
      <c r="U458" s="38">
        <v>4</v>
      </c>
      <c r="V458" s="38">
        <v>4</v>
      </c>
      <c r="W458" s="38">
        <v>4</v>
      </c>
      <c r="X458" s="38">
        <v>3</v>
      </c>
      <c r="Y458" s="38">
        <v>4</v>
      </c>
      <c r="Z458" s="38">
        <v>2010</v>
      </c>
      <c r="AA458" s="38" t="s">
        <v>253</v>
      </c>
      <c r="AB458" s="38" t="s">
        <v>130</v>
      </c>
      <c r="AC458" s="38" t="s">
        <v>281</v>
      </c>
      <c r="AD458" s="38"/>
      <c r="AE458" s="38" t="s">
        <v>647</v>
      </c>
      <c r="AF458" s="38" t="s">
        <v>522</v>
      </c>
      <c r="AG458" s="38" t="s">
        <v>754</v>
      </c>
      <c r="AH458" s="38">
        <v>4</v>
      </c>
      <c r="AI458" s="38">
        <v>4</v>
      </c>
    </row>
    <row r="459" spans="1:35" s="36" customFormat="1" ht="38.25" x14ac:dyDescent="0.2">
      <c r="A459" s="37">
        <v>40602.744317129633</v>
      </c>
      <c r="L459" s="38" t="s">
        <v>755</v>
      </c>
      <c r="M459" s="38" t="s">
        <v>756</v>
      </c>
      <c r="N459" s="38" t="s">
        <v>757</v>
      </c>
      <c r="O459" s="38" t="s">
        <v>641</v>
      </c>
      <c r="P459" s="38">
        <v>2</v>
      </c>
      <c r="Q459" s="38">
        <v>3</v>
      </c>
      <c r="R459" s="38">
        <v>3</v>
      </c>
      <c r="S459" s="38">
        <v>3</v>
      </c>
      <c r="T459" s="38">
        <v>2</v>
      </c>
      <c r="U459" s="38">
        <v>2</v>
      </c>
      <c r="V459" s="38">
        <v>2</v>
      </c>
      <c r="W459" s="38">
        <v>3</v>
      </c>
      <c r="X459" s="38">
        <v>3</v>
      </c>
      <c r="Y459" s="38">
        <v>4</v>
      </c>
      <c r="Z459" s="38">
        <v>2007</v>
      </c>
      <c r="AA459" s="38" t="s">
        <v>702</v>
      </c>
      <c r="AB459" s="38" t="s">
        <v>454</v>
      </c>
      <c r="AC459" s="38" t="s">
        <v>393</v>
      </c>
      <c r="AD459" s="38"/>
      <c r="AE459" s="38" t="s">
        <v>647</v>
      </c>
      <c r="AF459" s="38" t="s">
        <v>246</v>
      </c>
      <c r="AG459" s="38"/>
      <c r="AH459" s="38">
        <v>2</v>
      </c>
      <c r="AI459" s="38">
        <v>3</v>
      </c>
    </row>
    <row r="460" spans="1:35" s="36" customFormat="1" ht="63.75" x14ac:dyDescent="0.2">
      <c r="A460" s="37">
        <v>40602.744328703702</v>
      </c>
      <c r="L460" s="38" t="s">
        <v>758</v>
      </c>
      <c r="M460" s="38" t="s">
        <v>759</v>
      </c>
      <c r="N460" s="38"/>
      <c r="O460" s="38" t="s">
        <v>116</v>
      </c>
      <c r="P460" s="38">
        <v>3</v>
      </c>
      <c r="Q460" s="38">
        <v>2</v>
      </c>
      <c r="R460" s="38">
        <v>3</v>
      </c>
      <c r="S460" s="38">
        <v>4</v>
      </c>
      <c r="T460" s="38">
        <v>4</v>
      </c>
      <c r="U460" s="38">
        <v>3</v>
      </c>
      <c r="V460" s="38">
        <v>3</v>
      </c>
      <c r="W460" s="38">
        <v>2</v>
      </c>
      <c r="X460" s="38">
        <v>4</v>
      </c>
      <c r="Y460" s="38">
        <v>3</v>
      </c>
      <c r="Z460" s="38">
        <v>2010</v>
      </c>
      <c r="AA460" s="38" t="s">
        <v>35</v>
      </c>
      <c r="AB460" s="38" t="s">
        <v>454</v>
      </c>
      <c r="AC460" s="38" t="s">
        <v>281</v>
      </c>
      <c r="AD460" s="38"/>
      <c r="AE460" s="38" t="s">
        <v>647</v>
      </c>
      <c r="AF460" s="38" t="s">
        <v>246</v>
      </c>
      <c r="AG460" s="38" t="s">
        <v>639</v>
      </c>
      <c r="AH460" s="38">
        <v>2</v>
      </c>
      <c r="AI460" s="38">
        <v>4</v>
      </c>
    </row>
    <row r="461" spans="1:35" s="36" customFormat="1" ht="25.5" x14ac:dyDescent="0.2">
      <c r="A461" s="37">
        <v>40602.750798611109</v>
      </c>
      <c r="L461" s="38" t="s">
        <v>760</v>
      </c>
      <c r="M461" s="38" t="s">
        <v>761</v>
      </c>
      <c r="N461" s="38"/>
      <c r="O461" s="38" t="s">
        <v>116</v>
      </c>
      <c r="P461" s="38">
        <v>4</v>
      </c>
      <c r="Q461" s="38">
        <v>2</v>
      </c>
      <c r="R461" s="38">
        <v>3</v>
      </c>
      <c r="S461" s="38">
        <v>4</v>
      </c>
      <c r="T461" s="38">
        <v>4</v>
      </c>
      <c r="U461" s="38">
        <v>2</v>
      </c>
      <c r="V461" s="38">
        <v>4</v>
      </c>
      <c r="W461" s="38">
        <v>4</v>
      </c>
      <c r="X461" s="38">
        <v>4</v>
      </c>
      <c r="Y461" s="38">
        <v>4</v>
      </c>
      <c r="Z461" s="38">
        <v>2007</v>
      </c>
      <c r="AA461" s="38" t="s">
        <v>238</v>
      </c>
      <c r="AB461" s="38" t="s">
        <v>454</v>
      </c>
      <c r="AC461" s="38" t="s">
        <v>582</v>
      </c>
      <c r="AD461" s="38"/>
      <c r="AE461" s="38" t="s">
        <v>208</v>
      </c>
      <c r="AF461" s="38" t="s">
        <v>246</v>
      </c>
      <c r="AG461" s="38"/>
      <c r="AH461" s="38">
        <v>2</v>
      </c>
      <c r="AI461" s="38">
        <v>4</v>
      </c>
    </row>
    <row r="462" spans="1:35" s="36" customFormat="1" ht="25.5" x14ac:dyDescent="0.2">
      <c r="A462" s="37">
        <v>40602.761122685188</v>
      </c>
      <c r="L462" s="38"/>
      <c r="M462" s="38"/>
      <c r="N462" s="38"/>
      <c r="O462" s="38" t="s">
        <v>116</v>
      </c>
      <c r="P462" s="38">
        <v>1</v>
      </c>
      <c r="Q462" s="38">
        <v>1</v>
      </c>
      <c r="R462" s="38">
        <v>2</v>
      </c>
      <c r="S462" s="38">
        <v>2</v>
      </c>
      <c r="T462" s="38">
        <v>1</v>
      </c>
      <c r="U462" s="38">
        <v>1</v>
      </c>
      <c r="V462" s="38">
        <v>3</v>
      </c>
      <c r="W462" s="38">
        <v>1</v>
      </c>
      <c r="X462" s="38">
        <v>1</v>
      </c>
      <c r="Y462" s="38">
        <v>1</v>
      </c>
      <c r="Z462" s="38">
        <v>2008</v>
      </c>
      <c r="AA462" s="38" t="s">
        <v>702</v>
      </c>
      <c r="AB462" s="38" t="s">
        <v>454</v>
      </c>
      <c r="AC462" s="38" t="s">
        <v>393</v>
      </c>
      <c r="AD462" s="38"/>
      <c r="AE462" s="38" t="s">
        <v>647</v>
      </c>
      <c r="AF462" s="38" t="s">
        <v>522</v>
      </c>
      <c r="AG462" s="38"/>
      <c r="AH462" s="38">
        <v>1</v>
      </c>
      <c r="AI462" s="38">
        <v>1</v>
      </c>
    </row>
    <row r="463" spans="1:35" s="36" customFormat="1" ht="76.5" x14ac:dyDescent="0.2">
      <c r="A463" s="37">
        <v>40602.769432870373</v>
      </c>
      <c r="L463" s="38" t="s">
        <v>762</v>
      </c>
      <c r="M463" s="38" t="s">
        <v>763</v>
      </c>
      <c r="N463" s="38"/>
      <c r="O463" s="38" t="s">
        <v>641</v>
      </c>
      <c r="P463" s="38">
        <v>2</v>
      </c>
      <c r="Q463" s="38">
        <v>2</v>
      </c>
      <c r="R463" s="38">
        <v>2</v>
      </c>
      <c r="S463" s="38">
        <v>2</v>
      </c>
      <c r="T463" s="38">
        <v>2</v>
      </c>
      <c r="U463" s="38">
        <v>2</v>
      </c>
      <c r="V463" s="38">
        <v>2</v>
      </c>
      <c r="W463" s="38">
        <v>2</v>
      </c>
      <c r="X463" s="38">
        <v>2</v>
      </c>
      <c r="Y463" s="38">
        <v>2</v>
      </c>
      <c r="Z463" s="38">
        <v>2007</v>
      </c>
      <c r="AA463" s="38" t="s">
        <v>702</v>
      </c>
      <c r="AB463" s="38" t="s">
        <v>454</v>
      </c>
      <c r="AC463" s="38" t="s">
        <v>672</v>
      </c>
      <c r="AD463" s="38" t="s">
        <v>764</v>
      </c>
      <c r="AE463" s="38" t="s">
        <v>647</v>
      </c>
      <c r="AF463" s="38" t="s">
        <v>246</v>
      </c>
      <c r="AG463" s="38"/>
      <c r="AH463" s="38">
        <v>1</v>
      </c>
      <c r="AI463" s="38">
        <v>1</v>
      </c>
    </row>
    <row r="464" spans="1:35" s="36" customFormat="1" ht="140.25" x14ac:dyDescent="0.2">
      <c r="A464" s="37">
        <v>40602.780335648145</v>
      </c>
      <c r="L464" s="38" t="s">
        <v>765</v>
      </c>
      <c r="M464" s="38" t="s">
        <v>766</v>
      </c>
      <c r="N464" s="38"/>
      <c r="O464" s="38" t="s">
        <v>116</v>
      </c>
      <c r="P464" s="38">
        <v>2</v>
      </c>
      <c r="Q464" s="38">
        <v>2</v>
      </c>
      <c r="R464" s="38">
        <v>3</v>
      </c>
      <c r="S464" s="38">
        <v>2</v>
      </c>
      <c r="T464" s="38">
        <v>2</v>
      </c>
      <c r="U464" s="38">
        <v>2</v>
      </c>
      <c r="V464" s="38">
        <v>2</v>
      </c>
      <c r="W464" s="38">
        <v>2</v>
      </c>
      <c r="X464" s="38">
        <v>2</v>
      </c>
      <c r="Y464" s="38">
        <v>2</v>
      </c>
      <c r="Z464" s="38">
        <v>2010</v>
      </c>
      <c r="AA464" s="38" t="s">
        <v>281</v>
      </c>
      <c r="AB464" s="38" t="s">
        <v>78</v>
      </c>
      <c r="AC464" s="38" t="s">
        <v>281</v>
      </c>
      <c r="AD464" s="38"/>
      <c r="AE464" s="38" t="s">
        <v>647</v>
      </c>
      <c r="AF464" s="38" t="s">
        <v>246</v>
      </c>
      <c r="AG464" s="38"/>
      <c r="AH464" s="38">
        <v>2</v>
      </c>
      <c r="AI464" s="38">
        <v>2</v>
      </c>
    </row>
    <row r="465" spans="1:35" s="36" customFormat="1" ht="25.5" x14ac:dyDescent="0.2">
      <c r="A465" s="37">
        <v>40602.784490740742</v>
      </c>
      <c r="L465" s="38"/>
      <c r="M465" s="38"/>
      <c r="N465" s="38"/>
      <c r="O465" s="38" t="s">
        <v>641</v>
      </c>
      <c r="P465" s="38">
        <v>3</v>
      </c>
      <c r="Q465" s="38">
        <v>2</v>
      </c>
      <c r="R465" s="38">
        <v>3</v>
      </c>
      <c r="S465" s="38">
        <v>3</v>
      </c>
      <c r="T465" s="38">
        <v>3</v>
      </c>
      <c r="U465" s="38">
        <v>2</v>
      </c>
      <c r="V465" s="38">
        <v>3</v>
      </c>
      <c r="W465" s="38">
        <v>3</v>
      </c>
      <c r="X465" s="38">
        <v>3</v>
      </c>
      <c r="Y465" s="38">
        <v>2</v>
      </c>
      <c r="Z465" s="38">
        <v>2009</v>
      </c>
      <c r="AA465" s="38" t="s">
        <v>35</v>
      </c>
      <c r="AB465" s="38" t="s">
        <v>664</v>
      </c>
      <c r="AC465" s="38" t="s">
        <v>281</v>
      </c>
      <c r="AD465" s="38"/>
      <c r="AE465" s="38" t="s">
        <v>647</v>
      </c>
      <c r="AF465" s="38" t="s">
        <v>522</v>
      </c>
      <c r="AG465" s="38"/>
      <c r="AH465" s="38">
        <v>2</v>
      </c>
      <c r="AI465" s="38">
        <v>4</v>
      </c>
    </row>
    <row r="466" spans="1:35" s="36" customFormat="1" ht="89.25" x14ac:dyDescent="0.2">
      <c r="A466" s="37">
        <v>40602.78497685185</v>
      </c>
      <c r="L466" s="38" t="s">
        <v>767</v>
      </c>
      <c r="M466" s="38" t="s">
        <v>768</v>
      </c>
      <c r="N466" s="38" t="s">
        <v>769</v>
      </c>
      <c r="O466" s="38" t="s">
        <v>641</v>
      </c>
      <c r="P466" s="38">
        <v>3</v>
      </c>
      <c r="Q466" s="38">
        <v>3</v>
      </c>
      <c r="R466" s="38">
        <v>3</v>
      </c>
      <c r="S466" s="38">
        <v>2</v>
      </c>
      <c r="T466" s="38">
        <v>3</v>
      </c>
      <c r="U466" s="38">
        <v>4</v>
      </c>
      <c r="V466" s="38">
        <v>3</v>
      </c>
      <c r="W466" s="38">
        <v>3</v>
      </c>
      <c r="X466" s="38">
        <v>4</v>
      </c>
      <c r="Y466" s="38">
        <v>4</v>
      </c>
      <c r="Z466" s="38">
        <v>2010</v>
      </c>
      <c r="AA466" s="38" t="s">
        <v>253</v>
      </c>
      <c r="AB466" s="38" t="s">
        <v>198</v>
      </c>
      <c r="AC466" s="38" t="s">
        <v>281</v>
      </c>
      <c r="AD466" s="38"/>
      <c r="AE466" s="38" t="s">
        <v>647</v>
      </c>
      <c r="AF466" s="38" t="s">
        <v>522</v>
      </c>
      <c r="AG466" s="38" t="s">
        <v>770</v>
      </c>
      <c r="AH466" s="38">
        <v>3</v>
      </c>
      <c r="AI466" s="38">
        <v>4</v>
      </c>
    </row>
    <row r="467" spans="1:35" s="36" customFormat="1" ht="25.5" x14ac:dyDescent="0.2">
      <c r="A467" s="37">
        <v>40602.78979166667</v>
      </c>
      <c r="L467" s="38"/>
      <c r="M467" s="38"/>
      <c r="N467" s="38"/>
      <c r="O467" s="38" t="s">
        <v>116</v>
      </c>
      <c r="P467" s="38">
        <v>2</v>
      </c>
      <c r="Q467" s="38">
        <v>3</v>
      </c>
      <c r="R467" s="38">
        <v>3</v>
      </c>
      <c r="S467" s="38">
        <v>2</v>
      </c>
      <c r="T467" s="38">
        <v>4</v>
      </c>
      <c r="U467" s="38">
        <v>2</v>
      </c>
      <c r="V467" s="38">
        <v>2</v>
      </c>
      <c r="W467" s="38">
        <v>3</v>
      </c>
      <c r="X467" s="38">
        <v>4</v>
      </c>
      <c r="Y467" s="38">
        <v>4</v>
      </c>
      <c r="Z467" s="38">
        <v>2009</v>
      </c>
      <c r="AA467" s="38" t="s">
        <v>702</v>
      </c>
      <c r="AB467" s="38" t="s">
        <v>454</v>
      </c>
      <c r="AC467" s="38" t="s">
        <v>672</v>
      </c>
      <c r="AD467" s="38" t="s">
        <v>491</v>
      </c>
      <c r="AE467" s="38" t="s">
        <v>647</v>
      </c>
      <c r="AF467" s="38" t="s">
        <v>246</v>
      </c>
      <c r="AG467" s="38"/>
      <c r="AH467" s="38">
        <v>3</v>
      </c>
      <c r="AI467" s="38">
        <v>4</v>
      </c>
    </row>
    <row r="468" spans="1:35" s="36" customFormat="1" ht="140.25" x14ac:dyDescent="0.2">
      <c r="A468" s="37">
        <v>40602.79146990741</v>
      </c>
      <c r="L468" s="38" t="s">
        <v>771</v>
      </c>
      <c r="M468" s="38" t="s">
        <v>772</v>
      </c>
      <c r="N468" s="38" t="s">
        <v>773</v>
      </c>
      <c r="O468" s="38" t="s">
        <v>116</v>
      </c>
      <c r="P468" s="38">
        <v>3</v>
      </c>
      <c r="Q468" s="38">
        <v>2</v>
      </c>
      <c r="R468" s="38">
        <v>4</v>
      </c>
      <c r="S468" s="38">
        <v>4</v>
      </c>
      <c r="T468" s="38">
        <v>3</v>
      </c>
      <c r="U468" s="38">
        <v>4</v>
      </c>
      <c r="V468" s="38">
        <v>4</v>
      </c>
      <c r="W468" s="38">
        <v>3</v>
      </c>
      <c r="X468" s="38">
        <v>4</v>
      </c>
      <c r="Y468" s="38">
        <v>4</v>
      </c>
      <c r="Z468" s="38">
        <v>2010</v>
      </c>
      <c r="AA468" s="38" t="s">
        <v>35</v>
      </c>
      <c r="AB468" s="38" t="s">
        <v>72</v>
      </c>
      <c r="AC468" s="38" t="s">
        <v>281</v>
      </c>
      <c r="AD468" s="38"/>
      <c r="AE468" s="38" t="s">
        <v>647</v>
      </c>
      <c r="AF468" s="38" t="s">
        <v>246</v>
      </c>
      <c r="AG468" s="38" t="s">
        <v>774</v>
      </c>
      <c r="AH468" s="38">
        <v>3</v>
      </c>
      <c r="AI468" s="38">
        <v>4</v>
      </c>
    </row>
    <row r="469" spans="1:35" s="36" customFormat="1" ht="63.75" x14ac:dyDescent="0.2">
      <c r="A469" s="37">
        <v>40602.823587962965</v>
      </c>
      <c r="L469" s="38" t="s">
        <v>775</v>
      </c>
      <c r="M469" s="38" t="s">
        <v>776</v>
      </c>
      <c r="N469" s="38" t="s">
        <v>777</v>
      </c>
      <c r="O469" s="38" t="s">
        <v>641</v>
      </c>
      <c r="P469" s="38">
        <v>2</v>
      </c>
      <c r="Q469" s="38">
        <v>3</v>
      </c>
      <c r="R469" s="38">
        <v>2</v>
      </c>
      <c r="S469" s="38">
        <v>3</v>
      </c>
      <c r="T469" s="38">
        <v>4</v>
      </c>
      <c r="U469" s="38">
        <v>3</v>
      </c>
      <c r="V469" s="38">
        <v>3</v>
      </c>
      <c r="W469" s="38">
        <v>1</v>
      </c>
      <c r="X469" s="38">
        <v>3</v>
      </c>
      <c r="Y469" s="38">
        <v>3</v>
      </c>
      <c r="Z469" s="38">
        <v>2009</v>
      </c>
      <c r="AA469" s="38" t="s">
        <v>702</v>
      </c>
      <c r="AB469" s="38" t="s">
        <v>454</v>
      </c>
      <c r="AC469" s="38" t="s">
        <v>281</v>
      </c>
      <c r="AD469" s="38"/>
      <c r="AE469" s="38" t="s">
        <v>647</v>
      </c>
      <c r="AF469" s="38" t="s">
        <v>246</v>
      </c>
      <c r="AG469" s="38"/>
      <c r="AH469" s="38">
        <v>1</v>
      </c>
      <c r="AI469" s="38">
        <v>4</v>
      </c>
    </row>
    <row r="470" spans="1:35" s="36" customFormat="1" ht="114.75" x14ac:dyDescent="0.2">
      <c r="A470" s="37">
        <v>40602.837511574078</v>
      </c>
      <c r="L470" s="38" t="s">
        <v>778</v>
      </c>
      <c r="M470" s="38" t="s">
        <v>779</v>
      </c>
      <c r="N470" s="38" t="s">
        <v>149</v>
      </c>
      <c r="O470" s="38" t="s">
        <v>641</v>
      </c>
      <c r="P470" s="38">
        <v>4</v>
      </c>
      <c r="Q470" s="38">
        <v>4</v>
      </c>
      <c r="R470" s="38">
        <v>3</v>
      </c>
      <c r="S470" s="38">
        <v>4</v>
      </c>
      <c r="T470" s="38">
        <v>4</v>
      </c>
      <c r="U470" s="38">
        <v>4</v>
      </c>
      <c r="V470" s="38">
        <v>4</v>
      </c>
      <c r="W470" s="38">
        <v>3</v>
      </c>
      <c r="X470" s="38">
        <v>4</v>
      </c>
      <c r="Y470" s="38">
        <v>4</v>
      </c>
      <c r="Z470" s="38">
        <v>2010</v>
      </c>
      <c r="AA470" s="38" t="s">
        <v>35</v>
      </c>
      <c r="AB470" s="38" t="s">
        <v>346</v>
      </c>
      <c r="AC470" s="38" t="s">
        <v>281</v>
      </c>
      <c r="AD470" s="38"/>
      <c r="AE470" s="38"/>
      <c r="AF470" s="38" t="s">
        <v>522</v>
      </c>
      <c r="AG470" s="38" t="s">
        <v>780</v>
      </c>
      <c r="AH470" s="38">
        <v>4</v>
      </c>
      <c r="AI470" s="38">
        <v>4</v>
      </c>
    </row>
    <row r="471" spans="1:35" s="36" customFormat="1" ht="280.5" x14ac:dyDescent="0.2">
      <c r="A471" s="37">
        <v>40602.878634259258</v>
      </c>
      <c r="L471" s="38" t="s">
        <v>1049</v>
      </c>
      <c r="M471" s="38" t="s">
        <v>781</v>
      </c>
      <c r="N471" s="38" t="s">
        <v>782</v>
      </c>
      <c r="O471" s="38" t="s">
        <v>116</v>
      </c>
      <c r="P471" s="38">
        <v>3</v>
      </c>
      <c r="Q471" s="38">
        <v>2</v>
      </c>
      <c r="R471" s="38">
        <v>4</v>
      </c>
      <c r="S471" s="38">
        <v>4</v>
      </c>
      <c r="T471" s="38">
        <v>4</v>
      </c>
      <c r="U471" s="38">
        <v>4</v>
      </c>
      <c r="V471" s="38">
        <v>2</v>
      </c>
      <c r="W471" s="38">
        <v>3</v>
      </c>
      <c r="X471" s="38">
        <v>4</v>
      </c>
      <c r="Y471" s="38">
        <v>4</v>
      </c>
      <c r="Z471" s="38">
        <v>2008</v>
      </c>
      <c r="AA471" s="38" t="s">
        <v>702</v>
      </c>
      <c r="AB471" s="38" t="s">
        <v>454</v>
      </c>
      <c r="AC471" s="38" t="s">
        <v>45</v>
      </c>
      <c r="AD471" s="38"/>
      <c r="AE471" s="38" t="s">
        <v>647</v>
      </c>
      <c r="AF471" s="38" t="s">
        <v>246</v>
      </c>
      <c r="AG471" s="38"/>
      <c r="AH471" s="38">
        <v>3</v>
      </c>
      <c r="AI471" s="38">
        <v>4</v>
      </c>
    </row>
    <row r="472" spans="1:35" s="36" customFormat="1" ht="127.5" x14ac:dyDescent="0.2">
      <c r="A472" s="37">
        <v>40602.879791666666</v>
      </c>
      <c r="L472" s="38" t="s">
        <v>783</v>
      </c>
      <c r="M472" s="38" t="s">
        <v>784</v>
      </c>
      <c r="N472" s="38" t="s">
        <v>785</v>
      </c>
      <c r="O472" s="38" t="s">
        <v>116</v>
      </c>
      <c r="P472" s="38">
        <v>4</v>
      </c>
      <c r="Q472" s="38">
        <v>2</v>
      </c>
      <c r="R472" s="38">
        <v>4</v>
      </c>
      <c r="S472" s="38">
        <v>4</v>
      </c>
      <c r="T472" s="38">
        <v>2</v>
      </c>
      <c r="U472" s="38">
        <v>3</v>
      </c>
      <c r="V472" s="38">
        <v>4</v>
      </c>
      <c r="W472" s="38">
        <v>4</v>
      </c>
      <c r="X472" s="38">
        <v>4</v>
      </c>
      <c r="Y472" s="38">
        <v>4</v>
      </c>
      <c r="Z472" s="38">
        <v>2010</v>
      </c>
      <c r="AA472" s="38" t="s">
        <v>702</v>
      </c>
      <c r="AB472" s="38" t="s">
        <v>563</v>
      </c>
      <c r="AC472" s="38" t="s">
        <v>672</v>
      </c>
      <c r="AD472" s="38" t="s">
        <v>22</v>
      </c>
      <c r="AE472" s="38" t="s">
        <v>22</v>
      </c>
      <c r="AF472" s="38" t="s">
        <v>246</v>
      </c>
      <c r="AG472" s="38" t="s">
        <v>786</v>
      </c>
      <c r="AH472" s="38">
        <v>2</v>
      </c>
      <c r="AI472" s="38">
        <v>4</v>
      </c>
    </row>
    <row r="473" spans="1:35" s="36" customFormat="1" ht="25.5" x14ac:dyDescent="0.2">
      <c r="A473" s="37">
        <v>40602.889918981484</v>
      </c>
      <c r="L473" s="38"/>
      <c r="M473" s="38"/>
      <c r="N473" s="38"/>
      <c r="O473" s="38" t="s">
        <v>641</v>
      </c>
      <c r="P473" s="38">
        <v>3</v>
      </c>
      <c r="Q473" s="38">
        <v>3</v>
      </c>
      <c r="R473" s="38">
        <v>3</v>
      </c>
      <c r="S473" s="38">
        <v>3</v>
      </c>
      <c r="T473" s="38">
        <v>3</v>
      </c>
      <c r="U473" s="38">
        <v>3</v>
      </c>
      <c r="V473" s="38">
        <v>2</v>
      </c>
      <c r="W473" s="38">
        <v>2</v>
      </c>
      <c r="X473" s="38">
        <v>3</v>
      </c>
      <c r="Y473" s="38">
        <v>4</v>
      </c>
      <c r="Z473" s="38">
        <v>2007</v>
      </c>
      <c r="AA473" s="38" t="s">
        <v>702</v>
      </c>
      <c r="AB473" s="38" t="s">
        <v>72</v>
      </c>
      <c r="AC473" s="38" t="s">
        <v>720</v>
      </c>
      <c r="AD473" s="38"/>
      <c r="AE473" s="38" t="s">
        <v>305</v>
      </c>
      <c r="AF473" s="38" t="s">
        <v>522</v>
      </c>
      <c r="AG473" s="38"/>
      <c r="AH473" s="38">
        <v>2</v>
      </c>
      <c r="AI473" s="38">
        <v>4</v>
      </c>
    </row>
    <row r="474" spans="1:35" s="36" customFormat="1" ht="102" x14ac:dyDescent="0.2">
      <c r="A474" s="37">
        <v>40602.898877314816</v>
      </c>
      <c r="L474" s="38" t="s">
        <v>787</v>
      </c>
      <c r="M474" s="38"/>
      <c r="N474" s="38" t="s">
        <v>788</v>
      </c>
      <c r="O474" s="38" t="s">
        <v>116</v>
      </c>
      <c r="P474" s="38">
        <v>2</v>
      </c>
      <c r="Q474" s="38">
        <v>1</v>
      </c>
      <c r="R474" s="38">
        <v>2</v>
      </c>
      <c r="S474" s="38">
        <v>2</v>
      </c>
      <c r="T474" s="38">
        <v>1</v>
      </c>
      <c r="U474" s="38">
        <v>1</v>
      </c>
      <c r="V474" s="38">
        <v>2</v>
      </c>
      <c r="W474" s="38">
        <v>3</v>
      </c>
      <c r="X474" s="38">
        <v>3</v>
      </c>
      <c r="Y474" s="38">
        <v>2</v>
      </c>
      <c r="Z474" s="38">
        <v>2009</v>
      </c>
      <c r="AA474" s="38" t="s">
        <v>702</v>
      </c>
      <c r="AB474" s="38" t="s">
        <v>133</v>
      </c>
      <c r="AC474" s="38" t="s">
        <v>582</v>
      </c>
      <c r="AD474" s="38"/>
      <c r="AE474" s="38" t="s">
        <v>208</v>
      </c>
      <c r="AF474" s="38" t="s">
        <v>522</v>
      </c>
      <c r="AG474" s="38"/>
      <c r="AH474" s="38">
        <v>1</v>
      </c>
      <c r="AI474" s="38">
        <v>4</v>
      </c>
    </row>
    <row r="475" spans="1:35" s="36" customFormat="1" ht="25.5" x14ac:dyDescent="0.2">
      <c r="A475" s="37">
        <v>40602.900300925925</v>
      </c>
      <c r="L475" s="38"/>
      <c r="M475" s="38"/>
      <c r="N475" s="38"/>
      <c r="O475" s="38" t="s">
        <v>116</v>
      </c>
      <c r="P475" s="38">
        <v>4</v>
      </c>
      <c r="Q475" s="38">
        <v>4</v>
      </c>
      <c r="R475" s="38">
        <v>4</v>
      </c>
      <c r="S475" s="38">
        <v>4</v>
      </c>
      <c r="T475" s="38">
        <v>4</v>
      </c>
      <c r="U475" s="38">
        <v>4</v>
      </c>
      <c r="V475" s="38">
        <v>4</v>
      </c>
      <c r="W475" s="38">
        <v>4</v>
      </c>
      <c r="X475" s="38">
        <v>4</v>
      </c>
      <c r="Y475" s="38">
        <v>4</v>
      </c>
      <c r="Z475" s="38">
        <v>2007</v>
      </c>
      <c r="AA475" s="38" t="s">
        <v>281</v>
      </c>
      <c r="AB475" s="38" t="s">
        <v>609</v>
      </c>
      <c r="AC475" s="38" t="s">
        <v>281</v>
      </c>
      <c r="AD475" s="38"/>
      <c r="AE475" s="38"/>
      <c r="AF475" s="38" t="s">
        <v>246</v>
      </c>
      <c r="AG475" s="38"/>
      <c r="AH475" s="38">
        <v>4</v>
      </c>
      <c r="AI475" s="38">
        <v>4</v>
      </c>
    </row>
    <row r="476" spans="1:35" s="36" customFormat="1" ht="38.25" x14ac:dyDescent="0.2">
      <c r="A476" s="37">
        <v>40602.907916666663</v>
      </c>
      <c r="L476" s="38" t="s">
        <v>789</v>
      </c>
      <c r="M476" s="38"/>
      <c r="N476" s="38"/>
      <c r="O476" s="38" t="s">
        <v>116</v>
      </c>
      <c r="P476" s="38">
        <v>4</v>
      </c>
      <c r="Q476" s="38">
        <v>2</v>
      </c>
      <c r="R476" s="38">
        <v>3</v>
      </c>
      <c r="S476" s="38">
        <v>4</v>
      </c>
      <c r="T476" s="38">
        <v>2</v>
      </c>
      <c r="U476" s="38">
        <v>4</v>
      </c>
      <c r="V476" s="38">
        <v>4</v>
      </c>
      <c r="W476" s="38">
        <v>4</v>
      </c>
      <c r="X476" s="38">
        <v>4</v>
      </c>
      <c r="Y476" s="38">
        <v>4</v>
      </c>
      <c r="Z476" s="38">
        <v>2008</v>
      </c>
      <c r="AA476" s="38" t="s">
        <v>702</v>
      </c>
      <c r="AB476" s="38" t="s">
        <v>118</v>
      </c>
      <c r="AC476" s="38" t="s">
        <v>45</v>
      </c>
      <c r="AD476" s="38"/>
      <c r="AE476" s="38" t="s">
        <v>647</v>
      </c>
      <c r="AF476" s="38" t="s">
        <v>246</v>
      </c>
      <c r="AG476" s="38"/>
      <c r="AH476" s="38">
        <v>4</v>
      </c>
      <c r="AI476" s="38">
        <v>4</v>
      </c>
    </row>
    <row r="477" spans="1:35" s="36" customFormat="1" ht="25.5" x14ac:dyDescent="0.2">
      <c r="A477" s="37">
        <v>40602.908668981479</v>
      </c>
      <c r="L477" s="38"/>
      <c r="M477" s="38" t="s">
        <v>790</v>
      </c>
      <c r="N477" s="38"/>
      <c r="O477" s="38" t="s">
        <v>116</v>
      </c>
      <c r="P477" s="38">
        <v>3</v>
      </c>
      <c r="Q477" s="38">
        <v>2</v>
      </c>
      <c r="R477" s="38">
        <v>3</v>
      </c>
      <c r="S477" s="38">
        <v>3</v>
      </c>
      <c r="T477" s="38">
        <v>2</v>
      </c>
      <c r="U477" s="38">
        <v>2</v>
      </c>
      <c r="V477" s="38">
        <v>3</v>
      </c>
      <c r="W477" s="38">
        <v>3</v>
      </c>
      <c r="X477" s="38">
        <v>3</v>
      </c>
      <c r="Y477" s="38">
        <v>4</v>
      </c>
      <c r="Z477" s="38">
        <v>2010</v>
      </c>
      <c r="AA477" s="38" t="s">
        <v>35</v>
      </c>
      <c r="AB477" s="38" t="s">
        <v>72</v>
      </c>
      <c r="AC477" s="38" t="s">
        <v>281</v>
      </c>
      <c r="AD477" s="38"/>
      <c r="AE477" s="38" t="s">
        <v>647</v>
      </c>
      <c r="AF477" s="38" t="s">
        <v>522</v>
      </c>
      <c r="AG477" s="38" t="s">
        <v>791</v>
      </c>
      <c r="AH477" s="38">
        <v>2</v>
      </c>
      <c r="AI477" s="38">
        <v>4</v>
      </c>
    </row>
    <row r="478" spans="1:35" s="36" customFormat="1" ht="63.75" x14ac:dyDescent="0.2">
      <c r="A478" s="37">
        <v>40602.910428240742</v>
      </c>
      <c r="L478" s="38" t="s">
        <v>792</v>
      </c>
      <c r="M478" s="38" t="s">
        <v>793</v>
      </c>
      <c r="N478" s="38" t="s">
        <v>794</v>
      </c>
      <c r="O478" s="38" t="s">
        <v>116</v>
      </c>
      <c r="P478" s="38">
        <v>3</v>
      </c>
      <c r="Q478" s="38">
        <v>2</v>
      </c>
      <c r="R478" s="38">
        <v>3</v>
      </c>
      <c r="S478" s="38">
        <v>3</v>
      </c>
      <c r="T478" s="38">
        <v>3</v>
      </c>
      <c r="U478" s="38">
        <v>4</v>
      </c>
      <c r="V478" s="38">
        <v>3</v>
      </c>
      <c r="W478" s="38">
        <v>3</v>
      </c>
      <c r="X478" s="38">
        <v>4</v>
      </c>
      <c r="Y478" s="38">
        <v>4</v>
      </c>
      <c r="Z478" s="38">
        <v>2010</v>
      </c>
      <c r="AA478" s="38" t="s">
        <v>702</v>
      </c>
      <c r="AB478" s="38" t="s">
        <v>563</v>
      </c>
      <c r="AC478" s="38" t="s">
        <v>45</v>
      </c>
      <c r="AD478" s="38"/>
      <c r="AE478" s="38" t="s">
        <v>647</v>
      </c>
      <c r="AF478" s="38" t="s">
        <v>246</v>
      </c>
      <c r="AG478" s="38" t="s">
        <v>795</v>
      </c>
      <c r="AH478" s="38">
        <v>4</v>
      </c>
      <c r="AI478" s="38">
        <v>4</v>
      </c>
    </row>
    <row r="479" spans="1:35" s="36" customFormat="1" x14ac:dyDescent="0.2">
      <c r="A479" s="37">
        <v>40602.922164351854</v>
      </c>
      <c r="L479" s="38"/>
      <c r="M479" s="38"/>
      <c r="N479" s="38"/>
      <c r="O479" s="38" t="s">
        <v>116</v>
      </c>
      <c r="P479" s="38">
        <v>1</v>
      </c>
      <c r="Q479" s="38">
        <v>2</v>
      </c>
      <c r="R479" s="38">
        <v>1</v>
      </c>
      <c r="S479" s="38">
        <v>1</v>
      </c>
      <c r="T479" s="38">
        <v>1</v>
      </c>
      <c r="U479" s="38">
        <v>2</v>
      </c>
      <c r="V479" s="38">
        <v>3</v>
      </c>
      <c r="W479" s="38">
        <v>1</v>
      </c>
      <c r="X479" s="38">
        <v>1</v>
      </c>
      <c r="Y479" s="38">
        <v>4</v>
      </c>
      <c r="Z479" s="38">
        <v>2007</v>
      </c>
      <c r="AA479" s="38" t="s">
        <v>238</v>
      </c>
      <c r="AB479" s="38" t="s">
        <v>454</v>
      </c>
      <c r="AC479" s="38" t="s">
        <v>393</v>
      </c>
      <c r="AD479" s="38"/>
      <c r="AE479" s="38" t="s">
        <v>647</v>
      </c>
      <c r="AF479" s="38" t="s">
        <v>522</v>
      </c>
      <c r="AG479" s="38"/>
      <c r="AH479" s="38">
        <v>2</v>
      </c>
      <c r="AI479" s="38">
        <v>2</v>
      </c>
    </row>
    <row r="480" spans="1:35" s="36" customFormat="1" ht="63.75" x14ac:dyDescent="0.2">
      <c r="A480" s="37">
        <v>40602.969421296293</v>
      </c>
      <c r="L480" s="38" t="s">
        <v>796</v>
      </c>
      <c r="M480" s="38" t="s">
        <v>127</v>
      </c>
      <c r="N480" s="38" t="s">
        <v>555</v>
      </c>
      <c r="O480" s="38" t="s">
        <v>641</v>
      </c>
      <c r="P480" s="38">
        <v>4</v>
      </c>
      <c r="Q480" s="38">
        <v>4</v>
      </c>
      <c r="R480" s="38">
        <v>4</v>
      </c>
      <c r="S480" s="38">
        <v>4</v>
      </c>
      <c r="T480" s="38">
        <v>4</v>
      </c>
      <c r="U480" s="38">
        <v>4</v>
      </c>
      <c r="V480" s="38">
        <v>4</v>
      </c>
      <c r="W480" s="38">
        <v>3</v>
      </c>
      <c r="X480" s="38">
        <v>4</v>
      </c>
      <c r="Y480" s="38">
        <v>4</v>
      </c>
      <c r="Z480" s="38">
        <v>2010</v>
      </c>
      <c r="AA480" s="38" t="s">
        <v>281</v>
      </c>
      <c r="AB480" s="38" t="s">
        <v>78</v>
      </c>
      <c r="AC480" s="38" t="s">
        <v>281</v>
      </c>
      <c r="AD480" s="38"/>
      <c r="AE480" s="38" t="s">
        <v>647</v>
      </c>
      <c r="AF480" s="38" t="s">
        <v>246</v>
      </c>
      <c r="AG480" s="38"/>
      <c r="AH480" s="38">
        <v>3</v>
      </c>
      <c r="AI480" s="38">
        <v>4</v>
      </c>
    </row>
    <row r="481" spans="1:35" s="36" customFormat="1" ht="25.5" x14ac:dyDescent="0.2">
      <c r="A481" s="37">
        <v>40602.976979166662</v>
      </c>
      <c r="L481" s="38"/>
      <c r="M481" s="38"/>
      <c r="N481" s="38"/>
      <c r="O481" s="38" t="s">
        <v>116</v>
      </c>
      <c r="P481" s="38">
        <v>3</v>
      </c>
      <c r="Q481" s="38">
        <v>2</v>
      </c>
      <c r="R481" s="38">
        <v>3</v>
      </c>
      <c r="S481" s="38">
        <v>2</v>
      </c>
      <c r="T481" s="38">
        <v>3</v>
      </c>
      <c r="U481" s="38">
        <v>2</v>
      </c>
      <c r="V481" s="38">
        <v>3</v>
      </c>
      <c r="W481" s="38">
        <v>3</v>
      </c>
      <c r="X481" s="38">
        <v>4</v>
      </c>
      <c r="Y481" s="38">
        <v>4</v>
      </c>
      <c r="Z481" s="38">
        <v>2010</v>
      </c>
      <c r="AA481" s="38" t="s">
        <v>35</v>
      </c>
      <c r="AB481" s="38" t="s">
        <v>72</v>
      </c>
      <c r="AC481" s="38" t="s">
        <v>672</v>
      </c>
      <c r="AD481" s="38"/>
      <c r="AE481" s="38" t="s">
        <v>647</v>
      </c>
      <c r="AF481" s="38" t="s">
        <v>522</v>
      </c>
      <c r="AG481" s="38"/>
      <c r="AH481" s="38">
        <v>2</v>
      </c>
      <c r="AI481" s="38">
        <v>4</v>
      </c>
    </row>
    <row r="482" spans="1:35" s="36" customFormat="1" ht="25.5" x14ac:dyDescent="0.2">
      <c r="A482" s="37">
        <v>40603.064363425925</v>
      </c>
      <c r="L482" s="38"/>
      <c r="M482" s="38"/>
      <c r="N482" s="38"/>
      <c r="O482" s="38" t="s">
        <v>641</v>
      </c>
      <c r="P482" s="38">
        <v>4</v>
      </c>
      <c r="Q482" s="38">
        <v>2</v>
      </c>
      <c r="R482" s="38">
        <v>4</v>
      </c>
      <c r="S482" s="38">
        <v>4</v>
      </c>
      <c r="T482" s="38">
        <v>4</v>
      </c>
      <c r="U482" s="38">
        <v>4</v>
      </c>
      <c r="V482" s="38">
        <v>4</v>
      </c>
      <c r="W482" s="38">
        <v>4</v>
      </c>
      <c r="X482" s="38">
        <v>4</v>
      </c>
      <c r="Y482" s="38">
        <v>4</v>
      </c>
      <c r="Z482" s="38">
        <v>2010</v>
      </c>
      <c r="AA482" s="38" t="s">
        <v>35</v>
      </c>
      <c r="AB482" s="38" t="s">
        <v>454</v>
      </c>
      <c r="AC482" s="38" t="s">
        <v>281</v>
      </c>
      <c r="AD482" s="38"/>
      <c r="AE482" s="38" t="s">
        <v>647</v>
      </c>
      <c r="AF482" s="38" t="s">
        <v>522</v>
      </c>
      <c r="AG482" s="38"/>
      <c r="AH482" s="38">
        <v>2</v>
      </c>
      <c r="AI482" s="38">
        <v>4</v>
      </c>
    </row>
    <row r="483" spans="1:35" s="36" customFormat="1" ht="25.5" x14ac:dyDescent="0.2">
      <c r="A483" s="37">
        <v>40603.104525462964</v>
      </c>
      <c r="L483" s="38" t="s">
        <v>797</v>
      </c>
      <c r="M483" s="38" t="s">
        <v>798</v>
      </c>
      <c r="N483" s="38" t="s">
        <v>149</v>
      </c>
      <c r="O483" s="38" t="s">
        <v>641</v>
      </c>
      <c r="P483" s="38">
        <v>4</v>
      </c>
      <c r="Q483" s="38">
        <v>4</v>
      </c>
      <c r="R483" s="38">
        <v>4</v>
      </c>
      <c r="S483" s="38">
        <v>4</v>
      </c>
      <c r="T483" s="38">
        <v>4</v>
      </c>
      <c r="U483" s="38">
        <v>4</v>
      </c>
      <c r="V483" s="38">
        <v>4</v>
      </c>
      <c r="W483" s="38">
        <v>4</v>
      </c>
      <c r="X483" s="38">
        <v>4</v>
      </c>
      <c r="Y483" s="38">
        <v>4</v>
      </c>
      <c r="Z483" s="38">
        <v>2005</v>
      </c>
      <c r="AA483" s="38" t="s">
        <v>135</v>
      </c>
      <c r="AB483" s="38" t="s">
        <v>664</v>
      </c>
      <c r="AC483" s="38" t="s">
        <v>720</v>
      </c>
      <c r="AD483" s="38"/>
      <c r="AE483" s="38" t="s">
        <v>208</v>
      </c>
      <c r="AF483" s="38" t="s">
        <v>522</v>
      </c>
      <c r="AG483" s="38" t="s">
        <v>799</v>
      </c>
      <c r="AH483" s="38">
        <v>4</v>
      </c>
      <c r="AI483" s="38">
        <v>4</v>
      </c>
    </row>
    <row r="484" spans="1:35" s="36" customFormat="1" ht="25.5" x14ac:dyDescent="0.2">
      <c r="A484" s="37">
        <v>40603.290162037039</v>
      </c>
      <c r="L484" s="38" t="s">
        <v>660</v>
      </c>
      <c r="M484" s="38" t="s">
        <v>800</v>
      </c>
      <c r="N484" s="38"/>
      <c r="O484" s="38" t="s">
        <v>116</v>
      </c>
      <c r="P484" s="38">
        <v>3</v>
      </c>
      <c r="Q484" s="38">
        <v>2</v>
      </c>
      <c r="R484" s="38">
        <v>4</v>
      </c>
      <c r="S484" s="38">
        <v>4</v>
      </c>
      <c r="T484" s="38">
        <v>2</v>
      </c>
      <c r="U484" s="38">
        <v>3</v>
      </c>
      <c r="V484" s="38">
        <v>3</v>
      </c>
      <c r="W484" s="38">
        <v>3</v>
      </c>
      <c r="X484" s="38">
        <v>4</v>
      </c>
      <c r="Y484" s="38">
        <v>2</v>
      </c>
      <c r="Z484" s="38">
        <v>2009</v>
      </c>
      <c r="AA484" s="38" t="s">
        <v>702</v>
      </c>
      <c r="AB484" s="38" t="s">
        <v>264</v>
      </c>
      <c r="AC484" s="38" t="s">
        <v>45</v>
      </c>
      <c r="AD484" s="38"/>
      <c r="AE484" s="38" t="s">
        <v>647</v>
      </c>
      <c r="AF484" s="38" t="s">
        <v>522</v>
      </c>
      <c r="AG484" s="38"/>
      <c r="AH484" s="38">
        <v>3</v>
      </c>
      <c r="AI484" s="38">
        <v>4</v>
      </c>
    </row>
    <row r="485" spans="1:35" s="36" customFormat="1" ht="25.5" x14ac:dyDescent="0.2">
      <c r="A485" s="37">
        <v>40603.354224537034</v>
      </c>
      <c r="L485" s="38"/>
      <c r="M485" s="38"/>
      <c r="N485" s="38"/>
      <c r="O485" s="38" t="s">
        <v>116</v>
      </c>
      <c r="P485" s="38">
        <v>2</v>
      </c>
      <c r="Q485" s="38">
        <v>2</v>
      </c>
      <c r="R485" s="38">
        <v>3</v>
      </c>
      <c r="S485" s="38">
        <v>3</v>
      </c>
      <c r="T485" s="38">
        <v>2</v>
      </c>
      <c r="U485" s="38">
        <v>2</v>
      </c>
      <c r="V485" s="38">
        <v>2</v>
      </c>
      <c r="W485" s="38">
        <v>2</v>
      </c>
      <c r="X485" s="38">
        <v>4</v>
      </c>
      <c r="Y485" s="38">
        <v>4</v>
      </c>
      <c r="Z485" s="38">
        <v>2007</v>
      </c>
      <c r="AA485" s="38" t="s">
        <v>281</v>
      </c>
      <c r="AB485" s="38" t="s">
        <v>454</v>
      </c>
      <c r="AC485" s="38" t="s">
        <v>672</v>
      </c>
      <c r="AD485" s="38"/>
      <c r="AE485" s="38" t="s">
        <v>208</v>
      </c>
      <c r="AF485" s="38" t="s">
        <v>246</v>
      </c>
      <c r="AG485" s="38"/>
      <c r="AH485" s="38">
        <v>2</v>
      </c>
      <c r="AI485" s="38">
        <v>4</v>
      </c>
    </row>
    <row r="486" spans="1:35" s="36" customFormat="1" ht="25.5" x14ac:dyDescent="0.2">
      <c r="A486" s="37">
        <v>40603.355324074073</v>
      </c>
      <c r="L486" s="38" t="s">
        <v>801</v>
      </c>
      <c r="M486" s="38" t="s">
        <v>802</v>
      </c>
      <c r="N486" s="38" t="s">
        <v>803</v>
      </c>
      <c r="O486" s="38" t="s">
        <v>641</v>
      </c>
      <c r="P486" s="38">
        <v>3</v>
      </c>
      <c r="Q486" s="38">
        <v>3</v>
      </c>
      <c r="R486" s="38">
        <v>3</v>
      </c>
      <c r="S486" s="38">
        <v>3</v>
      </c>
      <c r="T486" s="38">
        <v>3</v>
      </c>
      <c r="U486" s="38">
        <v>3</v>
      </c>
      <c r="V486" s="38">
        <v>2</v>
      </c>
      <c r="W486" s="38">
        <v>3</v>
      </c>
      <c r="X486" s="38">
        <v>3</v>
      </c>
      <c r="Y486" s="38">
        <v>3</v>
      </c>
      <c r="Z486" s="38">
        <v>2010</v>
      </c>
      <c r="AA486" s="38" t="s">
        <v>35</v>
      </c>
      <c r="AB486" s="38" t="s">
        <v>377</v>
      </c>
      <c r="AC486" s="38" t="s">
        <v>720</v>
      </c>
      <c r="AD486" s="38" t="s">
        <v>804</v>
      </c>
      <c r="AE486" s="38"/>
      <c r="AF486" s="38" t="s">
        <v>522</v>
      </c>
      <c r="AG486" s="38"/>
      <c r="AH486" s="38">
        <v>3</v>
      </c>
      <c r="AI486" s="38">
        <v>3</v>
      </c>
    </row>
    <row r="487" spans="1:35" s="36" customFormat="1" ht="89.25" x14ac:dyDescent="0.2">
      <c r="A487" s="37">
        <v>40603.358715277776</v>
      </c>
      <c r="L487" s="38" t="s">
        <v>805</v>
      </c>
      <c r="M487" s="38" t="s">
        <v>806</v>
      </c>
      <c r="N487" s="38"/>
      <c r="O487" s="38" t="s">
        <v>116</v>
      </c>
      <c r="P487" s="38">
        <v>1</v>
      </c>
      <c r="Q487" s="38">
        <v>3</v>
      </c>
      <c r="R487" s="38">
        <v>1</v>
      </c>
      <c r="S487" s="38">
        <v>2</v>
      </c>
      <c r="T487" s="38">
        <v>4</v>
      </c>
      <c r="U487" s="38">
        <v>4</v>
      </c>
      <c r="V487" s="38">
        <v>2</v>
      </c>
      <c r="W487" s="38">
        <v>1</v>
      </c>
      <c r="X487" s="38">
        <v>3</v>
      </c>
      <c r="Y487" s="38">
        <v>3</v>
      </c>
      <c r="Z487" s="38">
        <v>2005</v>
      </c>
      <c r="AA487" s="38" t="s">
        <v>238</v>
      </c>
      <c r="AB487" s="38" t="s">
        <v>454</v>
      </c>
      <c r="AC487" s="38" t="s">
        <v>720</v>
      </c>
      <c r="AD487" s="38"/>
      <c r="AE487" s="38" t="s">
        <v>647</v>
      </c>
      <c r="AF487" s="38" t="s">
        <v>246</v>
      </c>
      <c r="AG487" s="38" t="s">
        <v>807</v>
      </c>
      <c r="AH487" s="38">
        <v>3</v>
      </c>
      <c r="AI487" s="38">
        <v>3</v>
      </c>
    </row>
    <row r="488" spans="1:35" s="36" customFormat="1" ht="25.5" x14ac:dyDescent="0.2">
      <c r="A488" s="37">
        <v>40603.361909722225</v>
      </c>
      <c r="L488" s="38"/>
      <c r="M488" s="38"/>
      <c r="N488" s="38"/>
      <c r="O488" s="38" t="s">
        <v>641</v>
      </c>
      <c r="P488" s="38">
        <v>4</v>
      </c>
      <c r="Q488" s="38">
        <v>4</v>
      </c>
      <c r="R488" s="38">
        <v>4</v>
      </c>
      <c r="S488" s="38">
        <v>4</v>
      </c>
      <c r="T488" s="38">
        <v>3</v>
      </c>
      <c r="U488" s="38">
        <v>3</v>
      </c>
      <c r="V488" s="38">
        <v>3</v>
      </c>
      <c r="W488" s="38">
        <v>3</v>
      </c>
      <c r="X488" s="38">
        <v>3</v>
      </c>
      <c r="Y488" s="38">
        <v>3</v>
      </c>
      <c r="Z488" s="38">
        <v>2008</v>
      </c>
      <c r="AA488" s="38" t="s">
        <v>702</v>
      </c>
      <c r="AB488" s="38" t="s">
        <v>664</v>
      </c>
      <c r="AC488" s="38" t="s">
        <v>720</v>
      </c>
      <c r="AD488" s="38"/>
      <c r="AE488" s="38" t="s">
        <v>647</v>
      </c>
      <c r="AF488" s="38" t="s">
        <v>522</v>
      </c>
      <c r="AG488" s="38"/>
      <c r="AH488" s="38">
        <v>3</v>
      </c>
      <c r="AI488" s="38">
        <v>3</v>
      </c>
    </row>
    <row r="489" spans="1:35" s="36" customFormat="1" ht="25.5" x14ac:dyDescent="0.2">
      <c r="A489" s="37">
        <v>40603.406724537039</v>
      </c>
      <c r="L489" s="38"/>
      <c r="M489" s="38"/>
      <c r="N489" s="38"/>
      <c r="O489" s="38" t="s">
        <v>116</v>
      </c>
      <c r="P489" s="38">
        <v>3</v>
      </c>
      <c r="Q489" s="38">
        <v>2</v>
      </c>
      <c r="R489" s="38">
        <v>3</v>
      </c>
      <c r="S489" s="38">
        <v>2</v>
      </c>
      <c r="T489" s="38">
        <v>2</v>
      </c>
      <c r="U489" s="38">
        <v>2</v>
      </c>
      <c r="V489" s="38">
        <v>3</v>
      </c>
      <c r="W489" s="38">
        <v>3</v>
      </c>
      <c r="X489" s="38">
        <v>3</v>
      </c>
      <c r="Y489" s="38">
        <v>4</v>
      </c>
      <c r="Z489" s="38">
        <v>2009</v>
      </c>
      <c r="AA489" s="38" t="s">
        <v>702</v>
      </c>
      <c r="AB489" s="38" t="s">
        <v>507</v>
      </c>
      <c r="AC489" s="38" t="s">
        <v>672</v>
      </c>
      <c r="AD489" s="38" t="s">
        <v>364</v>
      </c>
      <c r="AE489" s="38" t="s">
        <v>694</v>
      </c>
      <c r="AF489" s="38" t="s">
        <v>246</v>
      </c>
      <c r="AG489" s="38"/>
      <c r="AH489" s="38">
        <v>3</v>
      </c>
      <c r="AI489" s="38">
        <v>3</v>
      </c>
    </row>
    <row r="490" spans="1:35" s="36" customFormat="1" ht="63.75" x14ac:dyDescent="0.2">
      <c r="A490" s="37">
        <v>40603.426979166667</v>
      </c>
      <c r="L490" s="38"/>
      <c r="M490" s="38" t="s">
        <v>808</v>
      </c>
      <c r="N490" s="38" t="s">
        <v>809</v>
      </c>
      <c r="O490" s="38" t="s">
        <v>641</v>
      </c>
      <c r="P490" s="38">
        <v>2</v>
      </c>
      <c r="Q490" s="38">
        <v>2</v>
      </c>
      <c r="R490" s="38">
        <v>3</v>
      </c>
      <c r="S490" s="38">
        <v>4</v>
      </c>
      <c r="T490" s="38">
        <v>3</v>
      </c>
      <c r="U490" s="38">
        <v>3</v>
      </c>
      <c r="V490" s="38">
        <v>3</v>
      </c>
      <c r="W490" s="38">
        <v>4</v>
      </c>
      <c r="X490" s="38">
        <v>4</v>
      </c>
      <c r="Y490" s="38">
        <v>4</v>
      </c>
      <c r="Z490" s="38">
        <v>2009</v>
      </c>
      <c r="AA490" s="38" t="s">
        <v>281</v>
      </c>
      <c r="AB490" s="38" t="s">
        <v>264</v>
      </c>
      <c r="AC490" s="38" t="s">
        <v>281</v>
      </c>
      <c r="AD490" s="38"/>
      <c r="AE490" s="38"/>
      <c r="AF490" s="38" t="s">
        <v>246</v>
      </c>
      <c r="AG490" s="38"/>
      <c r="AH490" s="38">
        <v>2</v>
      </c>
      <c r="AI490" s="38">
        <v>4</v>
      </c>
    </row>
    <row r="491" spans="1:35" s="36" customFormat="1" ht="51" x14ac:dyDescent="0.2">
      <c r="A491" s="37">
        <v>40603.494479166664</v>
      </c>
      <c r="L491" s="38" t="s">
        <v>834</v>
      </c>
      <c r="M491" s="38" t="s">
        <v>859</v>
      </c>
      <c r="N491" s="38" t="s">
        <v>828</v>
      </c>
      <c r="O491" s="38" t="s">
        <v>641</v>
      </c>
      <c r="P491" s="38">
        <v>3</v>
      </c>
      <c r="Q491" s="38">
        <v>3</v>
      </c>
      <c r="R491" s="38">
        <v>2</v>
      </c>
      <c r="S491" s="38">
        <v>1</v>
      </c>
      <c r="T491" s="38">
        <v>2</v>
      </c>
      <c r="U491" s="38">
        <v>2</v>
      </c>
      <c r="V491" s="38">
        <v>2</v>
      </c>
      <c r="W491" s="38">
        <v>1</v>
      </c>
      <c r="X491" s="38">
        <v>1</v>
      </c>
      <c r="Y491" s="38">
        <v>1</v>
      </c>
      <c r="Z491" s="38">
        <v>2011</v>
      </c>
      <c r="AA491" s="38" t="s">
        <v>253</v>
      </c>
      <c r="AB491" s="38" t="s">
        <v>710</v>
      </c>
      <c r="AC491" s="38" t="s">
        <v>281</v>
      </c>
      <c r="AD491" s="38"/>
      <c r="AE491" s="38" t="s">
        <v>647</v>
      </c>
      <c r="AF491" s="38" t="s">
        <v>246</v>
      </c>
      <c r="AG491" s="38"/>
      <c r="AH491" s="38">
        <v>2</v>
      </c>
      <c r="AI491" s="38">
        <v>1</v>
      </c>
    </row>
    <row r="492" spans="1:35" s="36" customFormat="1" ht="409.5" x14ac:dyDescent="0.2">
      <c r="A492" s="37">
        <v>40603.540405092594</v>
      </c>
      <c r="L492" s="38" t="s">
        <v>1050</v>
      </c>
      <c r="M492" s="38" t="s">
        <v>1051</v>
      </c>
      <c r="N492" s="38" t="s">
        <v>854</v>
      </c>
      <c r="O492" s="38" t="s">
        <v>116</v>
      </c>
      <c r="P492" s="38">
        <v>4</v>
      </c>
      <c r="Q492" s="38">
        <v>4</v>
      </c>
      <c r="R492" s="38">
        <v>4</v>
      </c>
      <c r="S492" s="38">
        <v>4</v>
      </c>
      <c r="T492" s="38">
        <v>4</v>
      </c>
      <c r="U492" s="38">
        <v>4</v>
      </c>
      <c r="V492" s="38">
        <v>4</v>
      </c>
      <c r="W492" s="38">
        <v>4</v>
      </c>
      <c r="X492" s="38">
        <v>4</v>
      </c>
      <c r="Y492" s="38">
        <v>4</v>
      </c>
      <c r="Z492" s="38">
        <v>2008</v>
      </c>
      <c r="AA492" s="38" t="s">
        <v>702</v>
      </c>
      <c r="AB492" s="38" t="s">
        <v>710</v>
      </c>
      <c r="AC492" s="38" t="s">
        <v>582</v>
      </c>
      <c r="AD492" s="38"/>
      <c r="AE492" s="38" t="s">
        <v>850</v>
      </c>
      <c r="AF492" s="38" t="s">
        <v>246</v>
      </c>
      <c r="AG492" s="38" t="s">
        <v>845</v>
      </c>
      <c r="AH492" s="38">
        <v>3</v>
      </c>
      <c r="AI492" s="38">
        <v>4</v>
      </c>
    </row>
    <row r="493" spans="1:35" s="36" customFormat="1" ht="63.75" x14ac:dyDescent="0.2">
      <c r="A493" s="37">
        <v>40603.545486111107</v>
      </c>
      <c r="L493" s="38" t="s">
        <v>835</v>
      </c>
      <c r="M493" s="38" t="s">
        <v>838</v>
      </c>
      <c r="N493" s="38" t="s">
        <v>830</v>
      </c>
      <c r="O493" s="38" t="s">
        <v>641</v>
      </c>
      <c r="P493" s="38">
        <v>3</v>
      </c>
      <c r="Q493" s="38">
        <v>3</v>
      </c>
      <c r="R493" s="38">
        <v>4</v>
      </c>
      <c r="S493" s="38">
        <v>4</v>
      </c>
      <c r="T493" s="38">
        <v>4</v>
      </c>
      <c r="U493" s="38">
        <v>3</v>
      </c>
      <c r="V493" s="38">
        <v>3</v>
      </c>
      <c r="W493" s="38">
        <v>2</v>
      </c>
      <c r="X493" s="38">
        <v>4</v>
      </c>
      <c r="Y493" s="38">
        <v>4</v>
      </c>
      <c r="Z493" s="38">
        <v>2007</v>
      </c>
      <c r="AA493" s="38" t="s">
        <v>238</v>
      </c>
      <c r="AB493" s="38" t="s">
        <v>454</v>
      </c>
      <c r="AC493" s="38" t="s">
        <v>393</v>
      </c>
      <c r="AD493" s="38"/>
      <c r="AE493" s="38" t="s">
        <v>647</v>
      </c>
      <c r="AF493" s="38" t="s">
        <v>522</v>
      </c>
      <c r="AG493" s="38"/>
      <c r="AH493" s="38">
        <v>3</v>
      </c>
      <c r="AI493" s="38">
        <v>4</v>
      </c>
    </row>
    <row r="494" spans="1:35" s="36" customFormat="1" ht="63.75" x14ac:dyDescent="0.2">
      <c r="A494" s="37">
        <v>40603.551655092597</v>
      </c>
      <c r="L494" s="38" t="s">
        <v>861</v>
      </c>
      <c r="M494" s="38"/>
      <c r="N494" s="38" t="s">
        <v>149</v>
      </c>
      <c r="O494" s="38" t="s">
        <v>116</v>
      </c>
      <c r="P494" s="38">
        <v>2</v>
      </c>
      <c r="Q494" s="38">
        <v>3</v>
      </c>
      <c r="R494" s="38">
        <v>2</v>
      </c>
      <c r="S494" s="38">
        <v>2</v>
      </c>
      <c r="T494" s="38">
        <v>4</v>
      </c>
      <c r="U494" s="38">
        <v>4</v>
      </c>
      <c r="V494" s="38">
        <v>3</v>
      </c>
      <c r="W494" s="38">
        <v>3</v>
      </c>
      <c r="X494" s="38">
        <v>3</v>
      </c>
      <c r="Y494" s="38">
        <v>4</v>
      </c>
      <c r="Z494" s="38">
        <v>2010</v>
      </c>
      <c r="AA494" s="38" t="s">
        <v>35</v>
      </c>
      <c r="AB494" s="38" t="s">
        <v>133</v>
      </c>
      <c r="AC494" s="38" t="s">
        <v>281</v>
      </c>
      <c r="AD494" s="38"/>
      <c r="AE494" s="38" t="s">
        <v>647</v>
      </c>
      <c r="AF494" s="38" t="s">
        <v>522</v>
      </c>
      <c r="AG494" s="38" t="s">
        <v>824</v>
      </c>
      <c r="AH494" s="38">
        <v>2</v>
      </c>
      <c r="AI494" s="38">
        <v>2</v>
      </c>
    </row>
    <row r="495" spans="1:35" s="36" customFormat="1" x14ac:dyDescent="0.2">
      <c r="A495" s="37">
        <v>40603.556261574078</v>
      </c>
      <c r="L495" s="38"/>
      <c r="M495" s="38"/>
      <c r="N495" s="38"/>
      <c r="O495" s="38" t="s">
        <v>116</v>
      </c>
      <c r="P495" s="38">
        <v>3</v>
      </c>
      <c r="Q495" s="38">
        <v>2</v>
      </c>
      <c r="R495" s="38">
        <v>3</v>
      </c>
      <c r="S495" s="38">
        <v>3</v>
      </c>
      <c r="T495" s="38">
        <v>2</v>
      </c>
      <c r="U495" s="38">
        <v>2</v>
      </c>
      <c r="V495" s="38">
        <v>2</v>
      </c>
      <c r="W495" s="38">
        <v>3</v>
      </c>
      <c r="X495" s="38">
        <v>3</v>
      </c>
      <c r="Y495" s="38">
        <v>3</v>
      </c>
      <c r="Z495" s="38">
        <v>2007</v>
      </c>
      <c r="AA495" s="38" t="s">
        <v>238</v>
      </c>
      <c r="AB495" s="38" t="s">
        <v>664</v>
      </c>
      <c r="AC495" s="38" t="s">
        <v>720</v>
      </c>
      <c r="AD495" s="38"/>
      <c r="AE495" s="38" t="s">
        <v>647</v>
      </c>
      <c r="AF495" s="38" t="s">
        <v>522</v>
      </c>
      <c r="AG495" s="38"/>
      <c r="AH495" s="38">
        <v>2</v>
      </c>
      <c r="AI495" s="38">
        <v>3</v>
      </c>
    </row>
    <row r="496" spans="1:35" s="36" customFormat="1" ht="25.5" x14ac:dyDescent="0.2">
      <c r="A496" s="37">
        <v>40603.561678240745</v>
      </c>
      <c r="L496" s="38"/>
      <c r="M496" s="38" t="s">
        <v>856</v>
      </c>
      <c r="N496" s="38"/>
      <c r="O496" s="38" t="s">
        <v>116</v>
      </c>
      <c r="P496" s="38">
        <v>4</v>
      </c>
      <c r="Q496" s="38">
        <v>2</v>
      </c>
      <c r="R496" s="38">
        <v>4</v>
      </c>
      <c r="S496" s="38">
        <v>3</v>
      </c>
      <c r="T496" s="38">
        <v>4</v>
      </c>
      <c r="U496" s="38">
        <v>3</v>
      </c>
      <c r="V496" s="38">
        <v>2</v>
      </c>
      <c r="W496" s="38">
        <v>2</v>
      </c>
      <c r="X496" s="38">
        <v>4</v>
      </c>
      <c r="Y496" s="38">
        <v>3</v>
      </c>
      <c r="Z496" s="38">
        <v>2010</v>
      </c>
      <c r="AA496" s="38" t="s">
        <v>702</v>
      </c>
      <c r="AB496" s="38" t="s">
        <v>454</v>
      </c>
      <c r="AC496" s="38" t="s">
        <v>45</v>
      </c>
      <c r="AD496" s="38"/>
      <c r="AE496" s="38" t="s">
        <v>647</v>
      </c>
      <c r="AF496" s="38" t="s">
        <v>246</v>
      </c>
      <c r="AG496" s="38"/>
      <c r="AH496" s="38">
        <v>2</v>
      </c>
      <c r="AI496" s="38">
        <v>4</v>
      </c>
    </row>
    <row r="497" spans="1:35" s="36" customFormat="1" ht="25.5" x14ac:dyDescent="0.2">
      <c r="A497" s="37">
        <v>40603.584432870368</v>
      </c>
      <c r="L497" s="38"/>
      <c r="M497" s="38"/>
      <c r="N497" s="38"/>
      <c r="O497" s="38" t="s">
        <v>116</v>
      </c>
      <c r="P497" s="38">
        <v>3</v>
      </c>
      <c r="Q497" s="38">
        <v>2</v>
      </c>
      <c r="R497" s="38">
        <v>4</v>
      </c>
      <c r="S497" s="38">
        <v>3</v>
      </c>
      <c r="T497" s="38">
        <v>2</v>
      </c>
      <c r="U497" s="38">
        <v>2</v>
      </c>
      <c r="V497" s="38">
        <v>2</v>
      </c>
      <c r="W497" s="38">
        <v>3</v>
      </c>
      <c r="X497" s="38">
        <v>4</v>
      </c>
      <c r="Y497" s="38">
        <v>3</v>
      </c>
      <c r="Z497" s="38">
        <v>2009</v>
      </c>
      <c r="AA497" s="38" t="s">
        <v>35</v>
      </c>
      <c r="AB497" s="38" t="s">
        <v>78</v>
      </c>
      <c r="AC497" s="38" t="s">
        <v>281</v>
      </c>
      <c r="AD497" s="38"/>
      <c r="AE497" s="38" t="s">
        <v>647</v>
      </c>
      <c r="AF497" s="38" t="s">
        <v>522</v>
      </c>
      <c r="AG497" s="38"/>
      <c r="AH497" s="38"/>
      <c r="AI497" s="38">
        <v>3</v>
      </c>
    </row>
    <row r="498" spans="1:35" s="36" customFormat="1" ht="25.5" x14ac:dyDescent="0.2">
      <c r="A498" s="37">
        <v>40603.619351851856</v>
      </c>
      <c r="L498" s="38"/>
      <c r="M498" s="38"/>
      <c r="N498" s="38"/>
      <c r="O498" s="38" t="s">
        <v>116</v>
      </c>
      <c r="P498" s="38">
        <v>3</v>
      </c>
      <c r="Q498" s="38">
        <v>1</v>
      </c>
      <c r="R498" s="38">
        <v>3</v>
      </c>
      <c r="S498" s="38">
        <v>4</v>
      </c>
      <c r="T498" s="38">
        <v>4</v>
      </c>
      <c r="U498" s="38">
        <v>3</v>
      </c>
      <c r="V498" s="38">
        <v>3</v>
      </c>
      <c r="W498" s="38">
        <v>2</v>
      </c>
      <c r="X498" s="38">
        <v>3</v>
      </c>
      <c r="Y498" s="38">
        <v>4</v>
      </c>
      <c r="Z498" s="38">
        <v>2009</v>
      </c>
      <c r="AA498" s="38" t="s">
        <v>702</v>
      </c>
      <c r="AB498" s="38" t="s">
        <v>346</v>
      </c>
      <c r="AC498" s="38" t="s">
        <v>672</v>
      </c>
      <c r="AD498" s="38" t="s">
        <v>83</v>
      </c>
      <c r="AE498" s="38" t="s">
        <v>647</v>
      </c>
      <c r="AF498" s="38" t="s">
        <v>522</v>
      </c>
      <c r="AG498" s="38"/>
      <c r="AH498" s="38">
        <v>2</v>
      </c>
      <c r="AI498" s="38">
        <v>3</v>
      </c>
    </row>
    <row r="499" spans="1:35" s="36" customFormat="1" ht="191.25" x14ac:dyDescent="0.2">
      <c r="A499" s="37">
        <v>40603.649375000001</v>
      </c>
      <c r="L499" s="38" t="s">
        <v>823</v>
      </c>
      <c r="M499" s="38" t="s">
        <v>865</v>
      </c>
      <c r="N499" s="38" t="s">
        <v>853</v>
      </c>
      <c r="O499" s="38" t="s">
        <v>641</v>
      </c>
      <c r="P499" s="38">
        <v>4</v>
      </c>
      <c r="Q499" s="38">
        <v>4</v>
      </c>
      <c r="R499" s="38">
        <v>4</v>
      </c>
      <c r="S499" s="38">
        <v>4</v>
      </c>
      <c r="T499" s="38">
        <v>3</v>
      </c>
      <c r="U499" s="38">
        <v>4</v>
      </c>
      <c r="V499" s="38">
        <v>4</v>
      </c>
      <c r="W499" s="38">
        <v>4</v>
      </c>
      <c r="X499" s="38">
        <v>4</v>
      </c>
      <c r="Y499" s="38">
        <v>4</v>
      </c>
      <c r="Z499" s="38">
        <v>2009</v>
      </c>
      <c r="AA499" s="38" t="s">
        <v>702</v>
      </c>
      <c r="AB499" s="38" t="s">
        <v>133</v>
      </c>
      <c r="AC499" s="38" t="s">
        <v>281</v>
      </c>
      <c r="AD499" s="38"/>
      <c r="AE499" s="38" t="s">
        <v>647</v>
      </c>
      <c r="AF499" s="38" t="s">
        <v>522</v>
      </c>
      <c r="AG499" s="38"/>
      <c r="AH499" s="38">
        <v>4</v>
      </c>
      <c r="AI499" s="38">
        <v>4</v>
      </c>
    </row>
    <row r="500" spans="1:35" s="36" customFormat="1" ht="25.5" x14ac:dyDescent="0.2">
      <c r="A500" s="37">
        <v>40603.674629629633</v>
      </c>
      <c r="L500" s="38"/>
      <c r="M500" s="38"/>
      <c r="N500" s="38"/>
      <c r="O500" s="38" t="s">
        <v>641</v>
      </c>
      <c r="P500" s="38">
        <v>4</v>
      </c>
      <c r="Q500" s="38">
        <v>4</v>
      </c>
      <c r="R500" s="38">
        <v>4</v>
      </c>
      <c r="S500" s="38">
        <v>4</v>
      </c>
      <c r="T500" s="38">
        <v>4</v>
      </c>
      <c r="U500" s="38">
        <v>4</v>
      </c>
      <c r="V500" s="38">
        <v>4</v>
      </c>
      <c r="W500" s="38">
        <v>4</v>
      </c>
      <c r="X500" s="38">
        <v>4</v>
      </c>
      <c r="Y500" s="38">
        <v>4</v>
      </c>
      <c r="Z500" s="38">
        <v>2010</v>
      </c>
      <c r="AA500" s="38" t="s">
        <v>253</v>
      </c>
      <c r="AB500" s="38" t="s">
        <v>377</v>
      </c>
      <c r="AC500" s="38" t="s">
        <v>281</v>
      </c>
      <c r="AD500" s="38"/>
      <c r="AE500" s="38" t="s">
        <v>647</v>
      </c>
      <c r="AF500" s="38" t="s">
        <v>522</v>
      </c>
      <c r="AG500" s="38"/>
      <c r="AH500" s="38">
        <v>4</v>
      </c>
      <c r="AI500" s="38">
        <v>4</v>
      </c>
    </row>
    <row r="501" spans="1:35" s="36" customFormat="1" ht="140.25" x14ac:dyDescent="0.2">
      <c r="A501" s="37">
        <v>40603.687118055554</v>
      </c>
      <c r="L501" s="38" t="s">
        <v>846</v>
      </c>
      <c r="M501" s="38" t="s">
        <v>858</v>
      </c>
      <c r="N501" s="38"/>
      <c r="O501" s="38" t="s">
        <v>116</v>
      </c>
      <c r="P501" s="38">
        <v>4</v>
      </c>
      <c r="Q501" s="38">
        <v>4</v>
      </c>
      <c r="R501" s="38">
        <v>4</v>
      </c>
      <c r="S501" s="38">
        <v>4</v>
      </c>
      <c r="T501" s="38">
        <v>2</v>
      </c>
      <c r="U501" s="38">
        <v>2</v>
      </c>
      <c r="V501" s="38">
        <v>4</v>
      </c>
      <c r="W501" s="38">
        <v>3</v>
      </c>
      <c r="X501" s="38">
        <v>4</v>
      </c>
      <c r="Y501" s="38">
        <v>3</v>
      </c>
      <c r="Z501" s="38">
        <v>2010</v>
      </c>
      <c r="AA501" s="38" t="s">
        <v>702</v>
      </c>
      <c r="AB501" s="38" t="s">
        <v>118</v>
      </c>
      <c r="AC501" s="38" t="s">
        <v>582</v>
      </c>
      <c r="AD501" s="38"/>
      <c r="AE501" s="38" t="s">
        <v>208</v>
      </c>
      <c r="AF501" s="38" t="s">
        <v>522</v>
      </c>
      <c r="AG501" s="38" t="s">
        <v>847</v>
      </c>
      <c r="AH501" s="38">
        <v>3</v>
      </c>
      <c r="AI501" s="38">
        <v>4</v>
      </c>
    </row>
    <row r="502" spans="1:35" s="36" customFormat="1" ht="25.5" x14ac:dyDescent="0.2">
      <c r="A502" s="37">
        <v>40603.703356481477</v>
      </c>
      <c r="L502" s="38"/>
      <c r="M502" s="38"/>
      <c r="N502" s="38"/>
      <c r="O502" s="38" t="s">
        <v>641</v>
      </c>
      <c r="P502" s="38">
        <v>3</v>
      </c>
      <c r="Q502" s="38">
        <v>1</v>
      </c>
      <c r="R502" s="38">
        <v>4</v>
      </c>
      <c r="S502" s="38">
        <v>2</v>
      </c>
      <c r="T502" s="38">
        <v>1</v>
      </c>
      <c r="U502" s="38">
        <v>1</v>
      </c>
      <c r="V502" s="38">
        <v>4</v>
      </c>
      <c r="W502" s="38">
        <v>1</v>
      </c>
      <c r="X502" s="38">
        <v>4</v>
      </c>
      <c r="Y502" s="38">
        <v>1</v>
      </c>
      <c r="Z502" s="38">
        <v>2010</v>
      </c>
      <c r="AA502" s="38" t="s">
        <v>35</v>
      </c>
      <c r="AB502" s="38" t="s">
        <v>664</v>
      </c>
      <c r="AC502" s="38" t="s">
        <v>281</v>
      </c>
      <c r="AD502" s="38"/>
      <c r="AE502" s="38" t="s">
        <v>647</v>
      </c>
      <c r="AF502" s="38" t="s">
        <v>522</v>
      </c>
      <c r="AG502" s="38"/>
      <c r="AH502" s="38">
        <v>1</v>
      </c>
      <c r="AI502" s="38">
        <v>4</v>
      </c>
    </row>
    <row r="503" spans="1:35" s="36" customFormat="1" ht="25.5" x14ac:dyDescent="0.2">
      <c r="A503" s="37">
        <v>40603.7106712963</v>
      </c>
      <c r="L503" s="38"/>
      <c r="M503" s="38"/>
      <c r="N503" s="38"/>
      <c r="O503" s="38" t="s">
        <v>641</v>
      </c>
      <c r="P503" s="38">
        <v>4</v>
      </c>
      <c r="Q503" s="38">
        <v>3</v>
      </c>
      <c r="R503" s="38">
        <v>4</v>
      </c>
      <c r="S503" s="38">
        <v>4</v>
      </c>
      <c r="T503" s="38">
        <v>3</v>
      </c>
      <c r="U503" s="38">
        <v>4</v>
      </c>
      <c r="V503" s="38">
        <v>4</v>
      </c>
      <c r="W503" s="38">
        <v>2</v>
      </c>
      <c r="X503" s="38">
        <v>4</v>
      </c>
      <c r="Y503" s="38">
        <v>4</v>
      </c>
      <c r="Z503" s="38">
        <v>2010</v>
      </c>
      <c r="AA503" s="38" t="s">
        <v>35</v>
      </c>
      <c r="AB503" s="38" t="s">
        <v>78</v>
      </c>
      <c r="AC503" s="38" t="s">
        <v>281</v>
      </c>
      <c r="AD503" s="38"/>
      <c r="AE503" s="38" t="s">
        <v>647</v>
      </c>
      <c r="AF503" s="38" t="s">
        <v>522</v>
      </c>
      <c r="AG503" s="38"/>
      <c r="AH503" s="38">
        <v>4</v>
      </c>
      <c r="AI503" s="38">
        <v>4</v>
      </c>
    </row>
    <row r="504" spans="1:35" s="36" customFormat="1" ht="25.5" x14ac:dyDescent="0.2">
      <c r="A504" s="37">
        <v>40603.728854166664</v>
      </c>
      <c r="L504" s="38"/>
      <c r="M504" s="38"/>
      <c r="N504" s="38"/>
      <c r="O504" s="38" t="s">
        <v>641</v>
      </c>
      <c r="P504" s="38">
        <v>4</v>
      </c>
      <c r="Q504" s="38">
        <v>4</v>
      </c>
      <c r="R504" s="38">
        <v>4</v>
      </c>
      <c r="S504" s="38">
        <v>4</v>
      </c>
      <c r="T504" s="38">
        <v>4</v>
      </c>
      <c r="U504" s="38">
        <v>4</v>
      </c>
      <c r="V504" s="38">
        <v>4</v>
      </c>
      <c r="W504" s="38">
        <v>4</v>
      </c>
      <c r="X504" s="38">
        <v>4</v>
      </c>
      <c r="Y504" s="38">
        <v>4</v>
      </c>
      <c r="Z504" s="38">
        <v>2010</v>
      </c>
      <c r="AA504" s="38" t="s">
        <v>253</v>
      </c>
      <c r="AB504" s="38" t="s">
        <v>351</v>
      </c>
      <c r="AC504" s="38" t="s">
        <v>281</v>
      </c>
      <c r="AD504" s="38"/>
      <c r="AE504" s="38"/>
      <c r="AF504" s="38" t="s">
        <v>246</v>
      </c>
      <c r="AG504" s="38"/>
      <c r="AH504" s="38">
        <v>4</v>
      </c>
      <c r="AI504" s="38">
        <v>4</v>
      </c>
    </row>
    <row r="505" spans="1:35" s="36" customFormat="1" ht="25.5" x14ac:dyDescent="0.2">
      <c r="A505" s="37">
        <v>40603.743252314816</v>
      </c>
      <c r="L505" s="38"/>
      <c r="M505" s="38"/>
      <c r="N505" s="38"/>
      <c r="O505" s="38" t="s">
        <v>641</v>
      </c>
      <c r="P505" s="38">
        <v>2</v>
      </c>
      <c r="Q505" s="38">
        <v>4</v>
      </c>
      <c r="R505" s="38">
        <v>3</v>
      </c>
      <c r="S505" s="38">
        <v>3</v>
      </c>
      <c r="T505" s="38">
        <v>2</v>
      </c>
      <c r="U505" s="38">
        <v>3</v>
      </c>
      <c r="V505" s="38">
        <v>4</v>
      </c>
      <c r="W505" s="38">
        <v>2</v>
      </c>
      <c r="X505" s="38">
        <v>4</v>
      </c>
      <c r="Y505" s="38">
        <v>4</v>
      </c>
      <c r="Z505" s="38">
        <v>2010</v>
      </c>
      <c r="AA505" s="38" t="s">
        <v>35</v>
      </c>
      <c r="AB505" s="38" t="s">
        <v>454</v>
      </c>
      <c r="AC505" s="38" t="s">
        <v>281</v>
      </c>
      <c r="AD505" s="38"/>
      <c r="AE505" s="38" t="s">
        <v>647</v>
      </c>
      <c r="AF505" s="38" t="s">
        <v>246</v>
      </c>
      <c r="AG505" s="38"/>
      <c r="AH505" s="38">
        <v>3</v>
      </c>
      <c r="AI505" s="38">
        <v>4</v>
      </c>
    </row>
    <row r="506" spans="1:35" s="36" customFormat="1" ht="25.5" x14ac:dyDescent="0.2">
      <c r="A506" s="37">
        <v>40603.766770833332</v>
      </c>
      <c r="L506" s="38"/>
      <c r="M506" s="38"/>
      <c r="N506" s="38"/>
      <c r="O506" s="38" t="s">
        <v>116</v>
      </c>
      <c r="P506" s="38">
        <v>3</v>
      </c>
      <c r="Q506" s="38">
        <v>2</v>
      </c>
      <c r="R506" s="38">
        <v>3</v>
      </c>
      <c r="S506" s="38">
        <v>3</v>
      </c>
      <c r="T506" s="38">
        <v>3</v>
      </c>
      <c r="U506" s="38">
        <v>3</v>
      </c>
      <c r="V506" s="38">
        <v>3</v>
      </c>
      <c r="W506" s="38">
        <v>3</v>
      </c>
      <c r="X506" s="38">
        <v>4</v>
      </c>
      <c r="Y506" s="38">
        <v>4</v>
      </c>
      <c r="Z506" s="38">
        <v>2010</v>
      </c>
      <c r="AA506" s="38" t="s">
        <v>702</v>
      </c>
      <c r="AB506" s="38" t="s">
        <v>287</v>
      </c>
      <c r="AC506" s="38" t="s">
        <v>393</v>
      </c>
      <c r="AD506" s="38"/>
      <c r="AE506" s="38" t="s">
        <v>647</v>
      </c>
      <c r="AF506" s="38" t="s">
        <v>522</v>
      </c>
      <c r="AG506" s="38"/>
      <c r="AH506" s="38">
        <v>4</v>
      </c>
      <c r="AI506" s="38">
        <v>4</v>
      </c>
    </row>
    <row r="507" spans="1:35" s="36" customFormat="1" ht="25.5" x14ac:dyDescent="0.2">
      <c r="A507" s="37">
        <v>40603.773715277777</v>
      </c>
      <c r="L507" s="38"/>
      <c r="M507" s="38" t="s">
        <v>833</v>
      </c>
      <c r="N507" s="38" t="s">
        <v>149</v>
      </c>
      <c r="O507" s="38" t="s">
        <v>641</v>
      </c>
      <c r="P507" s="38">
        <v>4</v>
      </c>
      <c r="Q507" s="38">
        <v>4</v>
      </c>
      <c r="R507" s="38">
        <v>3</v>
      </c>
      <c r="S507" s="38">
        <v>4</v>
      </c>
      <c r="T507" s="38">
        <v>3</v>
      </c>
      <c r="U507" s="38">
        <v>4</v>
      </c>
      <c r="V507" s="38">
        <v>4</v>
      </c>
      <c r="W507" s="38">
        <v>3</v>
      </c>
      <c r="X507" s="38">
        <v>4</v>
      </c>
      <c r="Y507" s="38">
        <v>4</v>
      </c>
      <c r="Z507" s="38">
        <v>2010</v>
      </c>
      <c r="AA507" s="38" t="s">
        <v>354</v>
      </c>
      <c r="AB507" s="38" t="s">
        <v>664</v>
      </c>
      <c r="AC507" s="38" t="s">
        <v>393</v>
      </c>
      <c r="AD507" s="38"/>
      <c r="AE507" s="38" t="s">
        <v>647</v>
      </c>
      <c r="AF507" s="38" t="s">
        <v>522</v>
      </c>
      <c r="AG507" s="38"/>
      <c r="AH507" s="38">
        <v>4</v>
      </c>
      <c r="AI507" s="38">
        <v>4</v>
      </c>
    </row>
    <row r="508" spans="1:35" s="36" customFormat="1" ht="25.5" x14ac:dyDescent="0.2">
      <c r="A508" s="37">
        <v>40603.87599537037</v>
      </c>
      <c r="L508" s="38"/>
      <c r="M508" s="38"/>
      <c r="N508" s="38"/>
      <c r="O508" s="38" t="s">
        <v>116</v>
      </c>
      <c r="P508" s="38">
        <v>3</v>
      </c>
      <c r="Q508" s="38">
        <v>2</v>
      </c>
      <c r="R508" s="38">
        <v>4</v>
      </c>
      <c r="S508" s="38">
        <v>4</v>
      </c>
      <c r="T508" s="38">
        <v>4</v>
      </c>
      <c r="U508" s="38">
        <v>3</v>
      </c>
      <c r="V508" s="38">
        <v>3</v>
      </c>
      <c r="W508" s="38">
        <v>3</v>
      </c>
      <c r="X508" s="38">
        <v>4</v>
      </c>
      <c r="Y508" s="38">
        <v>3</v>
      </c>
      <c r="Z508" s="38">
        <v>2008</v>
      </c>
      <c r="AA508" s="38" t="s">
        <v>702</v>
      </c>
      <c r="AB508" s="38" t="s">
        <v>346</v>
      </c>
      <c r="AC508" s="38" t="s">
        <v>672</v>
      </c>
      <c r="AD508" s="38" t="s">
        <v>860</v>
      </c>
      <c r="AE508" s="38"/>
      <c r="AF508" s="38" t="s">
        <v>246</v>
      </c>
      <c r="AG508" s="38"/>
      <c r="AH508" s="38">
        <v>3</v>
      </c>
      <c r="AI508" s="38">
        <v>4</v>
      </c>
    </row>
    <row r="509" spans="1:35" s="36" customFormat="1" ht="25.5" x14ac:dyDescent="0.2">
      <c r="A509" s="37">
        <v>40603.878287037034</v>
      </c>
      <c r="L509" s="38"/>
      <c r="M509" s="38"/>
      <c r="N509" s="38"/>
      <c r="O509" s="38" t="s">
        <v>116</v>
      </c>
      <c r="P509" s="38">
        <v>3</v>
      </c>
      <c r="Q509" s="38">
        <v>3</v>
      </c>
      <c r="R509" s="38">
        <v>4</v>
      </c>
      <c r="S509" s="38">
        <v>4</v>
      </c>
      <c r="T509" s="38">
        <v>3</v>
      </c>
      <c r="U509" s="38">
        <v>3</v>
      </c>
      <c r="V509" s="38">
        <v>3</v>
      </c>
      <c r="W509" s="38">
        <v>4</v>
      </c>
      <c r="X509" s="38">
        <v>4</v>
      </c>
      <c r="Y509" s="38">
        <v>4</v>
      </c>
      <c r="Z509" s="38">
        <v>2009</v>
      </c>
      <c r="AA509" s="38" t="s">
        <v>702</v>
      </c>
      <c r="AB509" s="38" t="s">
        <v>664</v>
      </c>
      <c r="AC509" s="38" t="s">
        <v>393</v>
      </c>
      <c r="AD509" s="38"/>
      <c r="AE509" s="38" t="s">
        <v>647</v>
      </c>
      <c r="AF509" s="38" t="s">
        <v>522</v>
      </c>
      <c r="AG509" s="38"/>
      <c r="AH509" s="38">
        <v>2</v>
      </c>
      <c r="AI509" s="38">
        <v>4</v>
      </c>
    </row>
    <row r="510" spans="1:35" s="36" customFormat="1" ht="38.25" x14ac:dyDescent="0.2">
      <c r="A510" s="37">
        <v>40603.906134259261</v>
      </c>
      <c r="L510" s="38" t="s">
        <v>137</v>
      </c>
      <c r="M510" s="38" t="s">
        <v>863</v>
      </c>
      <c r="N510" s="38" t="s">
        <v>839</v>
      </c>
      <c r="O510" s="38" t="s">
        <v>641</v>
      </c>
      <c r="P510" s="38">
        <v>3</v>
      </c>
      <c r="Q510" s="38">
        <v>4</v>
      </c>
      <c r="R510" s="38">
        <v>4</v>
      </c>
      <c r="S510" s="38">
        <v>3</v>
      </c>
      <c r="T510" s="38">
        <v>3</v>
      </c>
      <c r="U510" s="38">
        <v>2</v>
      </c>
      <c r="V510" s="38">
        <v>4</v>
      </c>
      <c r="W510" s="38">
        <v>3</v>
      </c>
      <c r="X510" s="38">
        <v>3</v>
      </c>
      <c r="Y510" s="38">
        <v>2</v>
      </c>
      <c r="Z510" s="38">
        <v>2010</v>
      </c>
      <c r="AA510" s="38" t="s">
        <v>702</v>
      </c>
      <c r="AB510" s="38" t="s">
        <v>346</v>
      </c>
      <c r="AC510" s="38" t="s">
        <v>672</v>
      </c>
      <c r="AD510" s="38" t="s">
        <v>840</v>
      </c>
      <c r="AE510" s="38" t="s">
        <v>208</v>
      </c>
      <c r="AF510" s="38" t="s">
        <v>522</v>
      </c>
      <c r="AG510" s="38"/>
      <c r="AH510" s="38">
        <v>3</v>
      </c>
      <c r="AI510" s="38">
        <v>4</v>
      </c>
    </row>
    <row r="511" spans="1:35" s="36" customFormat="1" ht="25.5" x14ac:dyDescent="0.2">
      <c r="A511" s="37">
        <v>40603.916296296295</v>
      </c>
      <c r="L511" s="38"/>
      <c r="M511" s="38"/>
      <c r="N511" s="38"/>
      <c r="O511" s="38" t="s">
        <v>641</v>
      </c>
      <c r="P511" s="38">
        <v>4</v>
      </c>
      <c r="Q511" s="38">
        <v>4</v>
      </c>
      <c r="R511" s="38">
        <v>4</v>
      </c>
      <c r="S511" s="38">
        <v>4</v>
      </c>
      <c r="T511" s="38">
        <v>4</v>
      </c>
      <c r="U511" s="38">
        <v>4</v>
      </c>
      <c r="V511" s="38">
        <v>4</v>
      </c>
      <c r="W511" s="38">
        <v>4</v>
      </c>
      <c r="X511" s="38">
        <v>4</v>
      </c>
      <c r="Y511" s="38">
        <v>4</v>
      </c>
      <c r="Z511" s="38">
        <v>2010</v>
      </c>
      <c r="AA511" s="38" t="s">
        <v>35</v>
      </c>
      <c r="AB511" s="38" t="s">
        <v>664</v>
      </c>
      <c r="AC511" s="38" t="s">
        <v>281</v>
      </c>
      <c r="AD511" s="38"/>
      <c r="AE511" s="38" t="s">
        <v>647</v>
      </c>
      <c r="AF511" s="38" t="s">
        <v>246</v>
      </c>
      <c r="AG511" s="38"/>
      <c r="AH511" s="38">
        <v>4</v>
      </c>
      <c r="AI511" s="38">
        <v>4</v>
      </c>
    </row>
    <row r="512" spans="1:35" s="36" customFormat="1" ht="25.5" x14ac:dyDescent="0.2">
      <c r="A512" s="37">
        <v>40603.916307870371</v>
      </c>
      <c r="L512" s="38"/>
      <c r="M512" s="38"/>
      <c r="N512" s="38"/>
      <c r="O512" s="38" t="s">
        <v>641</v>
      </c>
      <c r="P512" s="38">
        <v>4</v>
      </c>
      <c r="Q512" s="38">
        <v>4</v>
      </c>
      <c r="R512" s="38">
        <v>4</v>
      </c>
      <c r="S512" s="38">
        <v>4</v>
      </c>
      <c r="T512" s="38">
        <v>4</v>
      </c>
      <c r="U512" s="38">
        <v>4</v>
      </c>
      <c r="V512" s="38">
        <v>4</v>
      </c>
      <c r="W512" s="38">
        <v>4</v>
      </c>
      <c r="X512" s="38">
        <v>4</v>
      </c>
      <c r="Y512" s="38">
        <v>4</v>
      </c>
      <c r="Z512" s="38">
        <v>2010</v>
      </c>
      <c r="AA512" s="38" t="s">
        <v>35</v>
      </c>
      <c r="AB512" s="38" t="s">
        <v>664</v>
      </c>
      <c r="AC512" s="38" t="s">
        <v>281</v>
      </c>
      <c r="AD512" s="38"/>
      <c r="AE512" s="38" t="s">
        <v>647</v>
      </c>
      <c r="AF512" s="38" t="s">
        <v>246</v>
      </c>
      <c r="AG512" s="38"/>
      <c r="AH512" s="38">
        <v>4</v>
      </c>
      <c r="AI512" s="38">
        <v>4</v>
      </c>
    </row>
    <row r="513" spans="1:35" s="36" customFormat="1" ht="51" x14ac:dyDescent="0.2">
      <c r="A513" s="37">
        <v>40603.948969907404</v>
      </c>
      <c r="L513" s="38" t="s">
        <v>844</v>
      </c>
      <c r="M513" s="38" t="s">
        <v>851</v>
      </c>
      <c r="N513" s="38"/>
      <c r="O513" s="38" t="s">
        <v>641</v>
      </c>
      <c r="P513" s="38">
        <v>3</v>
      </c>
      <c r="Q513" s="38">
        <v>4</v>
      </c>
      <c r="R513" s="38">
        <v>4</v>
      </c>
      <c r="S513" s="38">
        <v>2</v>
      </c>
      <c r="T513" s="38">
        <v>4</v>
      </c>
      <c r="U513" s="38">
        <v>3</v>
      </c>
      <c r="V513" s="38">
        <v>4</v>
      </c>
      <c r="W513" s="38">
        <v>3</v>
      </c>
      <c r="X513" s="38">
        <v>4</v>
      </c>
      <c r="Y513" s="38">
        <v>4</v>
      </c>
      <c r="Z513" s="38">
        <v>2009</v>
      </c>
      <c r="AA513" s="38" t="s">
        <v>702</v>
      </c>
      <c r="AB513" s="38" t="s">
        <v>609</v>
      </c>
      <c r="AC513" s="38" t="s">
        <v>672</v>
      </c>
      <c r="AD513" s="38" t="s">
        <v>284</v>
      </c>
      <c r="AE513" s="38" t="s">
        <v>836</v>
      </c>
      <c r="AF513" s="38" t="s">
        <v>246</v>
      </c>
      <c r="AG513" s="38"/>
      <c r="AH513" s="38">
        <v>3</v>
      </c>
      <c r="AI513" s="38">
        <v>4</v>
      </c>
    </row>
    <row r="514" spans="1:35" s="36" customFormat="1" ht="153" x14ac:dyDescent="0.2">
      <c r="A514" s="37">
        <v>40603.960891203707</v>
      </c>
      <c r="L514" s="38" t="s">
        <v>841</v>
      </c>
      <c r="M514" s="38" t="s">
        <v>864</v>
      </c>
      <c r="N514" s="38" t="s">
        <v>1052</v>
      </c>
      <c r="O514" s="38" t="s">
        <v>116</v>
      </c>
      <c r="P514" s="38">
        <v>4</v>
      </c>
      <c r="Q514" s="38">
        <v>2</v>
      </c>
      <c r="R514" s="38">
        <v>4</v>
      </c>
      <c r="S514" s="38">
        <v>3</v>
      </c>
      <c r="T514" s="38">
        <v>3</v>
      </c>
      <c r="U514" s="38">
        <v>2</v>
      </c>
      <c r="V514" s="38">
        <v>3</v>
      </c>
      <c r="W514" s="38">
        <v>1</v>
      </c>
      <c r="X514" s="38">
        <v>4</v>
      </c>
      <c r="Y514" s="38">
        <v>4</v>
      </c>
      <c r="Z514" s="38">
        <v>2008</v>
      </c>
      <c r="AA514" s="38" t="s">
        <v>702</v>
      </c>
      <c r="AB514" s="38" t="s">
        <v>351</v>
      </c>
      <c r="AC514" s="38" t="s">
        <v>393</v>
      </c>
      <c r="AD514" s="38"/>
      <c r="AE514" s="38" t="s">
        <v>647</v>
      </c>
      <c r="AF514" s="38" t="s">
        <v>246</v>
      </c>
      <c r="AG514" s="38"/>
      <c r="AH514" s="38">
        <v>2</v>
      </c>
      <c r="AI514" s="38">
        <v>4</v>
      </c>
    </row>
    <row r="515" spans="1:35" s="36" customFormat="1" ht="25.5" x14ac:dyDescent="0.2">
      <c r="A515" s="37">
        <v>40604.391365740739</v>
      </c>
      <c r="L515" s="38"/>
      <c r="M515" s="38" t="s">
        <v>842</v>
      </c>
      <c r="N515" s="38"/>
      <c r="O515" s="38" t="s">
        <v>116</v>
      </c>
      <c r="P515" s="38">
        <v>3</v>
      </c>
      <c r="Q515" s="38">
        <v>4</v>
      </c>
      <c r="R515" s="38">
        <v>2</v>
      </c>
      <c r="S515" s="38">
        <v>4</v>
      </c>
      <c r="T515" s="38">
        <v>1</v>
      </c>
      <c r="U515" s="38">
        <v>2</v>
      </c>
      <c r="V515" s="38">
        <v>3</v>
      </c>
      <c r="W515" s="38">
        <v>2</v>
      </c>
      <c r="X515" s="38">
        <v>3</v>
      </c>
      <c r="Y515" s="38">
        <v>4</v>
      </c>
      <c r="Z515" s="38">
        <v>2006</v>
      </c>
      <c r="AA515" s="38" t="s">
        <v>238</v>
      </c>
      <c r="AB515" s="38" t="s">
        <v>264</v>
      </c>
      <c r="AC515" s="38" t="s">
        <v>672</v>
      </c>
      <c r="AD515" s="38" t="s">
        <v>83</v>
      </c>
      <c r="AE515" s="38" t="s">
        <v>647</v>
      </c>
      <c r="AF515" s="38" t="s">
        <v>522</v>
      </c>
      <c r="AG515" s="38"/>
      <c r="AH515" s="38">
        <v>3</v>
      </c>
      <c r="AI515" s="38">
        <v>2</v>
      </c>
    </row>
    <row r="516" spans="1:35" s="36" customFormat="1" ht="102" x14ac:dyDescent="0.2">
      <c r="A516" s="37">
        <v>40604.419629629629</v>
      </c>
      <c r="L516" s="38" t="s">
        <v>832</v>
      </c>
      <c r="M516" s="38" t="s">
        <v>827</v>
      </c>
      <c r="N516" s="38" t="s">
        <v>149</v>
      </c>
      <c r="O516" s="38" t="s">
        <v>116</v>
      </c>
      <c r="P516" s="38">
        <v>4</v>
      </c>
      <c r="Q516" s="38">
        <v>3</v>
      </c>
      <c r="R516" s="38">
        <v>4</v>
      </c>
      <c r="S516" s="38">
        <v>4</v>
      </c>
      <c r="T516" s="38">
        <v>3</v>
      </c>
      <c r="U516" s="38">
        <v>4</v>
      </c>
      <c r="V516" s="38">
        <v>3</v>
      </c>
      <c r="W516" s="38">
        <v>4</v>
      </c>
      <c r="X516" s="38">
        <v>4</v>
      </c>
      <c r="Y516" s="38">
        <v>4</v>
      </c>
      <c r="Z516" s="38">
        <v>2008</v>
      </c>
      <c r="AA516" s="38" t="s">
        <v>281</v>
      </c>
      <c r="AB516" s="38" t="s">
        <v>264</v>
      </c>
      <c r="AC516" s="38" t="s">
        <v>672</v>
      </c>
      <c r="AD516" s="38" t="s">
        <v>83</v>
      </c>
      <c r="AE516" s="38" t="s">
        <v>647</v>
      </c>
      <c r="AF516" s="38" t="s">
        <v>246</v>
      </c>
      <c r="AG516" s="38"/>
      <c r="AH516" s="38">
        <v>4</v>
      </c>
      <c r="AI516" s="38">
        <v>4</v>
      </c>
    </row>
    <row r="517" spans="1:35" s="36" customFormat="1" ht="25.5" x14ac:dyDescent="0.2">
      <c r="A517" s="37">
        <v>40604.472361111111</v>
      </c>
      <c r="L517" s="38"/>
      <c r="M517" s="38"/>
      <c r="N517" s="38"/>
      <c r="O517" s="38" t="s">
        <v>641</v>
      </c>
      <c r="P517" s="38">
        <v>4</v>
      </c>
      <c r="Q517" s="38">
        <v>4</v>
      </c>
      <c r="R517" s="38">
        <v>4</v>
      </c>
      <c r="S517" s="38">
        <v>4</v>
      </c>
      <c r="T517" s="38">
        <v>4</v>
      </c>
      <c r="U517" s="38">
        <v>4</v>
      </c>
      <c r="V517" s="38">
        <v>4</v>
      </c>
      <c r="W517" s="38">
        <v>4</v>
      </c>
      <c r="X517" s="38">
        <v>4</v>
      </c>
      <c r="Y517" s="38">
        <v>4</v>
      </c>
      <c r="Z517" s="38">
        <v>2010</v>
      </c>
      <c r="AA517" s="38" t="s">
        <v>702</v>
      </c>
      <c r="AB517" s="38" t="s">
        <v>664</v>
      </c>
      <c r="AC517" s="38" t="s">
        <v>45</v>
      </c>
      <c r="AD517" s="38"/>
      <c r="AE517" s="38" t="s">
        <v>647</v>
      </c>
      <c r="AF517" s="38" t="s">
        <v>522</v>
      </c>
      <c r="AG517" s="38"/>
      <c r="AH517" s="38">
        <v>4</v>
      </c>
      <c r="AI517" s="38">
        <v>4</v>
      </c>
    </row>
    <row r="518" spans="1:35" s="36" customFormat="1" ht="140.25" x14ac:dyDescent="0.2">
      <c r="A518" s="37">
        <v>40604.51048611111</v>
      </c>
      <c r="L518" s="38" t="s">
        <v>862</v>
      </c>
      <c r="M518" s="38" t="s">
        <v>852</v>
      </c>
      <c r="N518" s="38" t="s">
        <v>826</v>
      </c>
      <c r="O518" s="38" t="s">
        <v>641</v>
      </c>
      <c r="P518" s="38">
        <v>3</v>
      </c>
      <c r="Q518" s="38">
        <v>2</v>
      </c>
      <c r="R518" s="38">
        <v>3</v>
      </c>
      <c r="S518" s="38">
        <v>3</v>
      </c>
      <c r="T518" s="38">
        <v>3</v>
      </c>
      <c r="U518" s="38">
        <v>4</v>
      </c>
      <c r="V518" s="38">
        <v>4</v>
      </c>
      <c r="W518" s="38">
        <v>2</v>
      </c>
      <c r="X518" s="38">
        <v>4</v>
      </c>
      <c r="Y518" s="38">
        <v>2</v>
      </c>
      <c r="Z518" s="38">
        <v>2010</v>
      </c>
      <c r="AA518" s="38" t="s">
        <v>35</v>
      </c>
      <c r="AB518" s="38" t="s">
        <v>460</v>
      </c>
      <c r="AC518" s="38" t="s">
        <v>45</v>
      </c>
      <c r="AD518" s="38"/>
      <c r="AE518" s="38" t="s">
        <v>647</v>
      </c>
      <c r="AF518" s="38" t="s">
        <v>522</v>
      </c>
      <c r="AG518" s="38" t="s">
        <v>849</v>
      </c>
      <c r="AH518" s="38">
        <v>3</v>
      </c>
      <c r="AI518" s="38">
        <v>4</v>
      </c>
    </row>
    <row r="519" spans="1:35" s="36" customFormat="1" ht="165.75" x14ac:dyDescent="0.2">
      <c r="A519" s="37">
        <v>40604.513402777782</v>
      </c>
      <c r="L519" s="38" t="s">
        <v>855</v>
      </c>
      <c r="M519" s="38" t="s">
        <v>837</v>
      </c>
      <c r="N519" s="38" t="s">
        <v>843</v>
      </c>
      <c r="O519" s="38" t="s">
        <v>116</v>
      </c>
      <c r="P519" s="38">
        <v>2</v>
      </c>
      <c r="Q519" s="38">
        <v>3</v>
      </c>
      <c r="R519" s="38">
        <v>2</v>
      </c>
      <c r="S519" s="38">
        <v>4</v>
      </c>
      <c r="T519" s="38">
        <v>2</v>
      </c>
      <c r="U519" s="38">
        <v>2</v>
      </c>
      <c r="V519" s="38">
        <v>3</v>
      </c>
      <c r="W519" s="38">
        <v>4</v>
      </c>
      <c r="X519" s="38">
        <v>4</v>
      </c>
      <c r="Y519" s="38">
        <v>2</v>
      </c>
      <c r="Z519" s="38">
        <v>2010</v>
      </c>
      <c r="AA519" s="38" t="s">
        <v>253</v>
      </c>
      <c r="AB519" s="38" t="s">
        <v>78</v>
      </c>
      <c r="AC519" s="38" t="s">
        <v>281</v>
      </c>
      <c r="AD519" s="38"/>
      <c r="AE519" s="38"/>
      <c r="AF519" s="38" t="s">
        <v>246</v>
      </c>
      <c r="AG519" s="38"/>
      <c r="AH519" s="38">
        <v>4</v>
      </c>
      <c r="AI519" s="38">
        <v>4</v>
      </c>
    </row>
    <row r="520" spans="1:35" s="36" customFormat="1" ht="242.25" x14ac:dyDescent="0.2">
      <c r="A520" s="37">
        <v>40604.554166666669</v>
      </c>
      <c r="L520" s="38" t="s">
        <v>848</v>
      </c>
      <c r="M520" s="38" t="s">
        <v>1053</v>
      </c>
      <c r="N520" s="38"/>
      <c r="O520" s="38" t="s">
        <v>641</v>
      </c>
      <c r="P520" s="38">
        <v>3</v>
      </c>
      <c r="Q520" s="38">
        <v>2</v>
      </c>
      <c r="R520" s="38">
        <v>4</v>
      </c>
      <c r="S520" s="38">
        <v>2</v>
      </c>
      <c r="T520" s="38">
        <v>4</v>
      </c>
      <c r="U520" s="38">
        <v>4</v>
      </c>
      <c r="V520" s="38">
        <v>4</v>
      </c>
      <c r="W520" s="38">
        <v>2</v>
      </c>
      <c r="X520" s="38">
        <v>3</v>
      </c>
      <c r="Y520" s="38">
        <v>3</v>
      </c>
      <c r="Z520" s="38">
        <v>2009</v>
      </c>
      <c r="AA520" s="38" t="s">
        <v>702</v>
      </c>
      <c r="AB520" s="38" t="s">
        <v>377</v>
      </c>
      <c r="AC520" s="38" t="s">
        <v>45</v>
      </c>
      <c r="AD520" s="38"/>
      <c r="AE520" s="38" t="s">
        <v>647</v>
      </c>
      <c r="AF520" s="38" t="s">
        <v>522</v>
      </c>
      <c r="AG520" s="38" t="s">
        <v>825</v>
      </c>
      <c r="AH520" s="38">
        <v>4</v>
      </c>
      <c r="AI520" s="38">
        <v>4</v>
      </c>
    </row>
    <row r="521" spans="1:35" s="36" customFormat="1" ht="63.75" x14ac:dyDescent="0.2">
      <c r="A521" s="37">
        <v>40604.589525462965</v>
      </c>
      <c r="L521" s="38" t="s">
        <v>829</v>
      </c>
      <c r="M521" s="38" t="s">
        <v>859</v>
      </c>
      <c r="N521" s="38"/>
      <c r="O521" s="38" t="s">
        <v>116</v>
      </c>
      <c r="P521" s="38">
        <v>3</v>
      </c>
      <c r="Q521" s="38">
        <v>1</v>
      </c>
      <c r="R521" s="38">
        <v>3</v>
      </c>
      <c r="S521" s="38">
        <v>3</v>
      </c>
      <c r="T521" s="38">
        <v>1</v>
      </c>
      <c r="U521" s="38">
        <v>1</v>
      </c>
      <c r="V521" s="38">
        <v>3</v>
      </c>
      <c r="W521" s="38">
        <v>2</v>
      </c>
      <c r="X521" s="38">
        <v>4</v>
      </c>
      <c r="Y521" s="38">
        <v>4</v>
      </c>
      <c r="Z521" s="38">
        <v>2010</v>
      </c>
      <c r="AA521" s="38" t="s">
        <v>35</v>
      </c>
      <c r="AB521" s="38" t="s">
        <v>460</v>
      </c>
      <c r="AC521" s="38" t="s">
        <v>281</v>
      </c>
      <c r="AD521" s="38"/>
      <c r="AE521" s="38" t="s">
        <v>647</v>
      </c>
      <c r="AF521" s="38" t="s">
        <v>246</v>
      </c>
      <c r="AG521" s="38"/>
      <c r="AH521" s="38">
        <v>2</v>
      </c>
      <c r="AI521" s="38">
        <v>4</v>
      </c>
    </row>
    <row r="522" spans="1:35" s="36" customFormat="1" ht="25.5" x14ac:dyDescent="0.2">
      <c r="A522" s="37">
        <v>40604.612604166665</v>
      </c>
      <c r="L522" s="38"/>
      <c r="M522" s="38"/>
      <c r="N522" s="38"/>
      <c r="O522" s="38" t="s">
        <v>641</v>
      </c>
      <c r="P522" s="38">
        <v>4</v>
      </c>
      <c r="Q522" s="38">
        <v>4</v>
      </c>
      <c r="R522" s="38">
        <v>4</v>
      </c>
      <c r="S522" s="38">
        <v>3</v>
      </c>
      <c r="T522" s="38">
        <v>2</v>
      </c>
      <c r="U522" s="38">
        <v>2</v>
      </c>
      <c r="V522" s="38">
        <v>3</v>
      </c>
      <c r="W522" s="38">
        <v>1</v>
      </c>
      <c r="X522" s="38">
        <v>4</v>
      </c>
      <c r="Y522" s="38">
        <v>4</v>
      </c>
      <c r="Z522" s="38">
        <v>2009</v>
      </c>
      <c r="AA522" s="38" t="s">
        <v>702</v>
      </c>
      <c r="AB522" s="38" t="s">
        <v>198</v>
      </c>
      <c r="AC522" s="38" t="s">
        <v>720</v>
      </c>
      <c r="AD522" s="38"/>
      <c r="AE522" s="38" t="s">
        <v>647</v>
      </c>
      <c r="AF522" s="38" t="s">
        <v>522</v>
      </c>
      <c r="AG522" s="38"/>
      <c r="AH522" s="38">
        <v>1</v>
      </c>
      <c r="AI522" s="38">
        <v>4</v>
      </c>
    </row>
    <row r="523" spans="1:35" s="36" customFormat="1" ht="25.5" x14ac:dyDescent="0.2">
      <c r="A523" s="37">
        <v>40604.620185185187</v>
      </c>
      <c r="L523" s="38" t="s">
        <v>857</v>
      </c>
      <c r="M523" s="38" t="s">
        <v>831</v>
      </c>
      <c r="N523" s="38"/>
      <c r="O523" s="38" t="s">
        <v>641</v>
      </c>
      <c r="P523" s="38">
        <v>3</v>
      </c>
      <c r="Q523" s="38">
        <v>3</v>
      </c>
      <c r="R523" s="38">
        <v>4</v>
      </c>
      <c r="S523" s="38">
        <v>2</v>
      </c>
      <c r="T523" s="38">
        <v>3</v>
      </c>
      <c r="U523" s="38">
        <v>3</v>
      </c>
      <c r="V523" s="38">
        <v>4</v>
      </c>
      <c r="W523" s="38">
        <v>3</v>
      </c>
      <c r="X523" s="38">
        <v>3</v>
      </c>
      <c r="Y523" s="38">
        <v>3</v>
      </c>
      <c r="Z523" s="38">
        <v>2010</v>
      </c>
      <c r="AA523" s="38" t="s">
        <v>253</v>
      </c>
      <c r="AB523" s="38" t="s">
        <v>198</v>
      </c>
      <c r="AC523" s="38" t="s">
        <v>281</v>
      </c>
      <c r="AD523" s="38"/>
      <c r="AE523" s="38" t="s">
        <v>647</v>
      </c>
      <c r="AF523" s="38" t="s">
        <v>522</v>
      </c>
      <c r="AG523" s="38"/>
      <c r="AH523" s="38">
        <v>2</v>
      </c>
      <c r="AI523" s="38">
        <v>4</v>
      </c>
    </row>
    <row r="524" spans="1:35" s="36" customFormat="1" ht="25.5" x14ac:dyDescent="0.2">
      <c r="A524" s="37">
        <v>40604.701979166668</v>
      </c>
      <c r="L524" s="38"/>
      <c r="M524" s="38"/>
      <c r="N524" s="38"/>
      <c r="O524" s="38" t="s">
        <v>116</v>
      </c>
      <c r="P524" s="38">
        <v>3</v>
      </c>
      <c r="Q524" s="38">
        <v>2</v>
      </c>
      <c r="R524" s="38">
        <v>3</v>
      </c>
      <c r="S524" s="38">
        <v>3</v>
      </c>
      <c r="T524" s="38">
        <v>1</v>
      </c>
      <c r="U524" s="38">
        <v>1</v>
      </c>
      <c r="V524" s="38">
        <v>3</v>
      </c>
      <c r="W524" s="38">
        <v>3</v>
      </c>
      <c r="X524" s="38">
        <v>3</v>
      </c>
      <c r="Y524" s="38">
        <v>3</v>
      </c>
      <c r="Z524" s="38">
        <v>2008</v>
      </c>
      <c r="AA524" s="38" t="s">
        <v>702</v>
      </c>
      <c r="AB524" s="38" t="s">
        <v>287</v>
      </c>
      <c r="AC524" s="38" t="s">
        <v>393</v>
      </c>
      <c r="AD524" s="38"/>
      <c r="AE524" s="38" t="s">
        <v>647</v>
      </c>
      <c r="AF524" s="38" t="s">
        <v>522</v>
      </c>
      <c r="AG524" s="38"/>
      <c r="AH524" s="38">
        <v>3</v>
      </c>
      <c r="AI524" s="38">
        <v>3</v>
      </c>
    </row>
    <row r="525" spans="1:35" s="36" customFormat="1" ht="25.5" x14ac:dyDescent="0.2">
      <c r="A525" s="37">
        <v>40604.711770833332</v>
      </c>
      <c r="L525" s="38"/>
      <c r="M525" s="38"/>
      <c r="N525" s="38"/>
      <c r="O525" s="38" t="s">
        <v>116</v>
      </c>
      <c r="P525" s="38">
        <v>3</v>
      </c>
      <c r="Q525" s="38">
        <v>2</v>
      </c>
      <c r="R525" s="38">
        <v>3</v>
      </c>
      <c r="S525" s="38">
        <v>4</v>
      </c>
      <c r="T525" s="38">
        <v>3</v>
      </c>
      <c r="U525" s="38">
        <v>3</v>
      </c>
      <c r="V525" s="38">
        <v>4</v>
      </c>
      <c r="W525" s="38">
        <v>2</v>
      </c>
      <c r="X525" s="38">
        <v>4</v>
      </c>
      <c r="Y525" s="38">
        <v>4</v>
      </c>
      <c r="Z525" s="38">
        <v>2009</v>
      </c>
      <c r="AA525" s="38" t="s">
        <v>702</v>
      </c>
      <c r="AB525" s="38" t="s">
        <v>710</v>
      </c>
      <c r="AC525" s="38" t="s">
        <v>45</v>
      </c>
      <c r="AD525" s="38"/>
      <c r="AE525" s="38" t="s">
        <v>647</v>
      </c>
      <c r="AF525" s="38" t="s">
        <v>246</v>
      </c>
      <c r="AG525" s="38"/>
      <c r="AH525" s="38">
        <v>2</v>
      </c>
      <c r="AI525" s="38">
        <v>4</v>
      </c>
    </row>
    <row r="526" spans="1:35" s="36" customFormat="1" ht="25.5" x14ac:dyDescent="0.2">
      <c r="A526" s="37">
        <v>40604.720243055555</v>
      </c>
      <c r="L526" s="38"/>
      <c r="M526" s="38"/>
      <c r="N526" s="38"/>
      <c r="O526" s="38" t="s">
        <v>116</v>
      </c>
      <c r="P526" s="38">
        <v>4</v>
      </c>
      <c r="Q526" s="38">
        <v>2</v>
      </c>
      <c r="R526" s="38">
        <v>4</v>
      </c>
      <c r="S526" s="38">
        <v>1</v>
      </c>
      <c r="T526" s="38">
        <v>4</v>
      </c>
      <c r="U526" s="38">
        <v>3</v>
      </c>
      <c r="V526" s="38">
        <v>4</v>
      </c>
      <c r="W526" s="38">
        <v>3</v>
      </c>
      <c r="X526" s="38">
        <v>4</v>
      </c>
      <c r="Y526" s="38">
        <v>2</v>
      </c>
      <c r="Z526" s="38">
        <v>2009</v>
      </c>
      <c r="AA526" s="38" t="s">
        <v>702</v>
      </c>
      <c r="AB526" s="38" t="s">
        <v>264</v>
      </c>
      <c r="AC526" s="38" t="s">
        <v>672</v>
      </c>
      <c r="AD526" s="38" t="s">
        <v>694</v>
      </c>
      <c r="AE526" s="38" t="s">
        <v>694</v>
      </c>
      <c r="AF526" s="38" t="s">
        <v>522</v>
      </c>
      <c r="AG526" s="38"/>
      <c r="AH526" s="38">
        <v>2</v>
      </c>
      <c r="AI526" s="38">
        <v>4</v>
      </c>
    </row>
    <row r="527" spans="1:35" s="36" customFormat="1" ht="25.5" x14ac:dyDescent="0.2">
      <c r="A527" s="37">
        <v>40604.723136574074</v>
      </c>
      <c r="L527" s="38"/>
      <c r="M527" s="38"/>
      <c r="N527" s="38"/>
      <c r="O527" s="38" t="s">
        <v>641</v>
      </c>
      <c r="P527" s="38">
        <v>4</v>
      </c>
      <c r="Q527" s="38">
        <v>4</v>
      </c>
      <c r="R527" s="38">
        <v>4</v>
      </c>
      <c r="S527" s="38">
        <v>4</v>
      </c>
      <c r="T527" s="38">
        <v>4</v>
      </c>
      <c r="U527" s="38">
        <v>4</v>
      </c>
      <c r="V527" s="38">
        <v>4</v>
      </c>
      <c r="W527" s="38">
        <v>4</v>
      </c>
      <c r="X527" s="38">
        <v>4</v>
      </c>
      <c r="Y527" s="38">
        <v>4</v>
      </c>
      <c r="Z527" s="38">
        <v>2008</v>
      </c>
      <c r="AA527" s="38" t="s">
        <v>702</v>
      </c>
      <c r="AB527" s="38" t="s">
        <v>377</v>
      </c>
      <c r="AC527" s="38" t="s">
        <v>393</v>
      </c>
      <c r="AD527" s="38"/>
      <c r="AE527" s="38" t="s">
        <v>647</v>
      </c>
      <c r="AF527" s="38" t="s">
        <v>522</v>
      </c>
      <c r="AG527" s="38"/>
      <c r="AH527" s="38">
        <v>4</v>
      </c>
      <c r="AI527" s="38">
        <v>4</v>
      </c>
    </row>
    <row r="528" spans="1:35" s="36" customFormat="1" ht="293.25" x14ac:dyDescent="0.2">
      <c r="A528" s="37">
        <v>40604.734178240738</v>
      </c>
      <c r="L528" s="38" t="s">
        <v>1054</v>
      </c>
      <c r="M528" s="38"/>
      <c r="N528" s="38"/>
      <c r="O528" s="38" t="s">
        <v>116</v>
      </c>
      <c r="P528" s="38">
        <v>2</v>
      </c>
      <c r="Q528" s="38">
        <v>3</v>
      </c>
      <c r="R528" s="38">
        <v>2</v>
      </c>
      <c r="S528" s="38">
        <v>3</v>
      </c>
      <c r="T528" s="38">
        <v>2</v>
      </c>
      <c r="U528" s="38">
        <v>2</v>
      </c>
      <c r="V528" s="38">
        <v>1</v>
      </c>
      <c r="W528" s="38">
        <v>1</v>
      </c>
      <c r="X528" s="38">
        <v>3</v>
      </c>
      <c r="Y528" s="38">
        <v>3</v>
      </c>
      <c r="Z528" s="38">
        <v>2007</v>
      </c>
      <c r="AA528" s="38" t="s">
        <v>238</v>
      </c>
      <c r="AB528" s="38" t="s">
        <v>563</v>
      </c>
      <c r="AC528" s="38" t="s">
        <v>672</v>
      </c>
      <c r="AD528" s="38" t="s">
        <v>939</v>
      </c>
      <c r="AE528" s="38" t="s">
        <v>647</v>
      </c>
      <c r="AF528" s="38" t="s">
        <v>522</v>
      </c>
      <c r="AG528" s="38"/>
      <c r="AH528" s="38">
        <v>3</v>
      </c>
      <c r="AI528" s="38">
        <v>4</v>
      </c>
    </row>
    <row r="529" spans="1:35" s="36" customFormat="1" ht="51" x14ac:dyDescent="0.2">
      <c r="A529" s="37">
        <v>40604.74050925926</v>
      </c>
      <c r="L529" s="38" t="s">
        <v>945</v>
      </c>
      <c r="M529" s="38" t="s">
        <v>966</v>
      </c>
      <c r="N529" s="38" t="s">
        <v>928</v>
      </c>
      <c r="O529" s="38" t="s">
        <v>116</v>
      </c>
      <c r="P529" s="38">
        <v>2</v>
      </c>
      <c r="Q529" s="38">
        <v>1</v>
      </c>
      <c r="R529" s="38">
        <v>3</v>
      </c>
      <c r="S529" s="38">
        <v>2</v>
      </c>
      <c r="T529" s="38">
        <v>2</v>
      </c>
      <c r="U529" s="38">
        <v>2</v>
      </c>
      <c r="V529" s="38">
        <v>2</v>
      </c>
      <c r="W529" s="38">
        <v>3</v>
      </c>
      <c r="X529" s="38">
        <v>3</v>
      </c>
      <c r="Y529" s="38">
        <v>3</v>
      </c>
      <c r="Z529" s="38">
        <v>2008</v>
      </c>
      <c r="AA529" s="38" t="s">
        <v>702</v>
      </c>
      <c r="AB529" s="38" t="s">
        <v>454</v>
      </c>
      <c r="AC529" s="38" t="s">
        <v>582</v>
      </c>
      <c r="AD529" s="38"/>
      <c r="AE529" s="38" t="s">
        <v>208</v>
      </c>
      <c r="AF529" s="38" t="s">
        <v>522</v>
      </c>
      <c r="AG529" s="38" t="s">
        <v>928</v>
      </c>
      <c r="AH529" s="38">
        <v>2</v>
      </c>
      <c r="AI529" s="38">
        <v>4</v>
      </c>
    </row>
    <row r="530" spans="1:35" s="36" customFormat="1" ht="25.5" x14ac:dyDescent="0.2">
      <c r="A530" s="37">
        <v>40604.750196759262</v>
      </c>
      <c r="L530" s="38"/>
      <c r="M530" s="38"/>
      <c r="N530" s="38"/>
      <c r="O530" s="38" t="s">
        <v>116</v>
      </c>
      <c r="P530" s="38">
        <v>4</v>
      </c>
      <c r="Q530" s="38">
        <v>2</v>
      </c>
      <c r="R530" s="38">
        <v>4</v>
      </c>
      <c r="S530" s="38">
        <v>4</v>
      </c>
      <c r="T530" s="38">
        <v>2</v>
      </c>
      <c r="U530" s="38">
        <v>2</v>
      </c>
      <c r="V530" s="38">
        <v>4</v>
      </c>
      <c r="W530" s="38">
        <v>4</v>
      </c>
      <c r="X530" s="38">
        <v>4</v>
      </c>
      <c r="Y530" s="38">
        <v>3</v>
      </c>
      <c r="Z530" s="38">
        <v>2009</v>
      </c>
      <c r="AA530" s="38" t="s">
        <v>702</v>
      </c>
      <c r="AB530" s="38" t="s">
        <v>563</v>
      </c>
      <c r="AC530" s="38" t="s">
        <v>393</v>
      </c>
      <c r="AD530" s="38"/>
      <c r="AE530" s="38" t="s">
        <v>647</v>
      </c>
      <c r="AF530" s="38" t="s">
        <v>246</v>
      </c>
      <c r="AG530" s="38"/>
      <c r="AH530" s="38">
        <v>3</v>
      </c>
      <c r="AI530" s="38">
        <v>4</v>
      </c>
    </row>
    <row r="531" spans="1:35" s="36" customFormat="1" ht="140.25" x14ac:dyDescent="0.2">
      <c r="A531" s="37">
        <v>40604.771550925929</v>
      </c>
      <c r="L531" s="38" t="s">
        <v>944</v>
      </c>
      <c r="M531" s="38"/>
      <c r="N531" s="38"/>
      <c r="O531" s="38" t="s">
        <v>116</v>
      </c>
      <c r="P531" s="38">
        <v>2</v>
      </c>
      <c r="Q531" s="38">
        <v>1</v>
      </c>
      <c r="R531" s="38">
        <v>3</v>
      </c>
      <c r="S531" s="38">
        <v>2</v>
      </c>
      <c r="T531" s="38">
        <v>1</v>
      </c>
      <c r="U531" s="38">
        <v>1</v>
      </c>
      <c r="V531" s="38">
        <v>2</v>
      </c>
      <c r="W531" s="38">
        <v>3</v>
      </c>
      <c r="X531" s="38">
        <v>2</v>
      </c>
      <c r="Y531" s="38">
        <v>3</v>
      </c>
      <c r="Z531" s="38">
        <v>2008</v>
      </c>
      <c r="AA531" s="38" t="s">
        <v>702</v>
      </c>
      <c r="AB531" s="38" t="s">
        <v>72</v>
      </c>
      <c r="AC531" s="38" t="s">
        <v>672</v>
      </c>
      <c r="AD531" s="38" t="s">
        <v>276</v>
      </c>
      <c r="AE531" s="38" t="s">
        <v>647</v>
      </c>
      <c r="AF531" s="38" t="s">
        <v>522</v>
      </c>
      <c r="AG531" s="38"/>
      <c r="AH531" s="38">
        <v>2</v>
      </c>
      <c r="AI531" s="38">
        <v>4</v>
      </c>
    </row>
    <row r="532" spans="1:35" s="36" customFormat="1" ht="127.5" x14ac:dyDescent="0.2">
      <c r="A532" s="37">
        <v>40604.795659722222</v>
      </c>
      <c r="L532" s="38" t="s">
        <v>936</v>
      </c>
      <c r="M532" s="38"/>
      <c r="N532" s="38"/>
      <c r="O532" s="38" t="s">
        <v>116</v>
      </c>
      <c r="P532" s="38">
        <v>2</v>
      </c>
      <c r="Q532" s="38">
        <v>2</v>
      </c>
      <c r="R532" s="38">
        <v>3</v>
      </c>
      <c r="S532" s="38">
        <v>3</v>
      </c>
      <c r="T532" s="38">
        <v>1</v>
      </c>
      <c r="U532" s="38">
        <v>3</v>
      </c>
      <c r="V532" s="38">
        <v>2</v>
      </c>
      <c r="W532" s="38">
        <v>2</v>
      </c>
      <c r="X532" s="38">
        <v>3</v>
      </c>
      <c r="Y532" s="38">
        <v>3</v>
      </c>
      <c r="Z532" s="38">
        <v>2008</v>
      </c>
      <c r="AA532" s="38" t="s">
        <v>281</v>
      </c>
      <c r="AB532" s="38" t="s">
        <v>460</v>
      </c>
      <c r="AC532" s="38" t="s">
        <v>461</v>
      </c>
      <c r="AD532" s="38"/>
      <c r="AE532" s="38" t="s">
        <v>963</v>
      </c>
      <c r="AF532" s="38" t="s">
        <v>522</v>
      </c>
      <c r="AG532" s="38" t="s">
        <v>983</v>
      </c>
      <c r="AH532" s="38">
        <v>1</v>
      </c>
      <c r="AI532" s="38">
        <v>3</v>
      </c>
    </row>
    <row r="533" spans="1:35" s="36" customFormat="1" ht="102" x14ac:dyDescent="0.2">
      <c r="A533" s="37">
        <v>40604.811759259261</v>
      </c>
      <c r="L533" s="38" t="s">
        <v>954</v>
      </c>
      <c r="M533" s="38" t="s">
        <v>949</v>
      </c>
      <c r="N533" s="38" t="s">
        <v>972</v>
      </c>
      <c r="O533" s="38" t="s">
        <v>116</v>
      </c>
      <c r="P533" s="38">
        <v>3</v>
      </c>
      <c r="Q533" s="38">
        <v>2</v>
      </c>
      <c r="R533" s="38">
        <v>3</v>
      </c>
      <c r="S533" s="38">
        <v>3</v>
      </c>
      <c r="T533" s="38">
        <v>4</v>
      </c>
      <c r="U533" s="38">
        <v>4</v>
      </c>
      <c r="V533" s="38">
        <v>3</v>
      </c>
      <c r="W533" s="38">
        <v>3</v>
      </c>
      <c r="X533" s="38">
        <v>3</v>
      </c>
      <c r="Y533" s="38">
        <v>4</v>
      </c>
      <c r="Z533" s="38">
        <v>2007</v>
      </c>
      <c r="AA533" s="38" t="s">
        <v>702</v>
      </c>
      <c r="AB533" s="38" t="s">
        <v>454</v>
      </c>
      <c r="AC533" s="38" t="s">
        <v>45</v>
      </c>
      <c r="AD533" s="38"/>
      <c r="AE533" s="38" t="s">
        <v>694</v>
      </c>
      <c r="AF533" s="38" t="s">
        <v>246</v>
      </c>
      <c r="AG533" s="38" t="s">
        <v>969</v>
      </c>
      <c r="AH533" s="38">
        <v>2</v>
      </c>
      <c r="AI533" s="38">
        <v>3</v>
      </c>
    </row>
    <row r="534" spans="1:35" s="36" customFormat="1" ht="25.5" x14ac:dyDescent="0.2">
      <c r="A534" s="37">
        <v>40604.829768518517</v>
      </c>
      <c r="L534" s="38"/>
      <c r="M534" s="38"/>
      <c r="N534" s="38"/>
      <c r="O534" s="38" t="s">
        <v>641</v>
      </c>
      <c r="P534" s="38">
        <v>2</v>
      </c>
      <c r="Q534" s="38">
        <v>3</v>
      </c>
      <c r="R534" s="38">
        <v>2</v>
      </c>
      <c r="S534" s="38">
        <v>3</v>
      </c>
      <c r="T534" s="38">
        <v>3</v>
      </c>
      <c r="U534" s="38">
        <v>3</v>
      </c>
      <c r="V534" s="38">
        <v>3</v>
      </c>
      <c r="W534" s="38">
        <v>2</v>
      </c>
      <c r="X534" s="38">
        <v>3</v>
      </c>
      <c r="Y534" s="38">
        <v>3</v>
      </c>
      <c r="Z534" s="38">
        <v>2008</v>
      </c>
      <c r="AA534" s="38" t="s">
        <v>702</v>
      </c>
      <c r="AB534" s="38" t="s">
        <v>507</v>
      </c>
      <c r="AC534" s="38" t="s">
        <v>45</v>
      </c>
      <c r="AD534" s="38"/>
      <c r="AE534" s="38" t="s">
        <v>647</v>
      </c>
      <c r="AF534" s="38" t="s">
        <v>522</v>
      </c>
      <c r="AG534" s="38"/>
      <c r="AH534" s="38">
        <v>3</v>
      </c>
      <c r="AI534" s="38">
        <v>3</v>
      </c>
    </row>
    <row r="535" spans="1:35" s="36" customFormat="1" ht="25.5" x14ac:dyDescent="0.2">
      <c r="A535" s="37">
        <v>40604.842002314814</v>
      </c>
      <c r="L535" s="38"/>
      <c r="M535" s="38"/>
      <c r="N535" s="38"/>
      <c r="O535" s="38" t="s">
        <v>116</v>
      </c>
      <c r="P535" s="38">
        <v>4</v>
      </c>
      <c r="Q535" s="38">
        <v>2</v>
      </c>
      <c r="R535" s="38">
        <v>3</v>
      </c>
      <c r="S535" s="38">
        <v>4</v>
      </c>
      <c r="T535" s="38">
        <v>4</v>
      </c>
      <c r="U535" s="38">
        <v>3</v>
      </c>
      <c r="V535" s="38">
        <v>3</v>
      </c>
      <c r="W535" s="38"/>
      <c r="X535" s="38">
        <v>4</v>
      </c>
      <c r="Y535" s="38">
        <v>4</v>
      </c>
      <c r="Z535" s="38">
        <v>2008</v>
      </c>
      <c r="AA535" s="38" t="s">
        <v>281</v>
      </c>
      <c r="AB535" s="38" t="s">
        <v>130</v>
      </c>
      <c r="AC535" s="38" t="s">
        <v>582</v>
      </c>
      <c r="AD535" s="38"/>
      <c r="AE535" s="38" t="s">
        <v>208</v>
      </c>
      <c r="AF535" s="38" t="s">
        <v>522</v>
      </c>
      <c r="AG535" s="38"/>
      <c r="AH535" s="38">
        <v>2</v>
      </c>
      <c r="AI535" s="38">
        <v>4</v>
      </c>
    </row>
    <row r="536" spans="1:35" s="36" customFormat="1" ht="25.5" x14ac:dyDescent="0.2">
      <c r="A536" s="37">
        <v>40604.873773148152</v>
      </c>
      <c r="L536" s="38" t="s">
        <v>935</v>
      </c>
      <c r="M536" s="38" t="s">
        <v>677</v>
      </c>
      <c r="N536" s="38"/>
      <c r="O536" s="38" t="s">
        <v>641</v>
      </c>
      <c r="P536" s="38">
        <v>3</v>
      </c>
      <c r="Q536" s="38">
        <v>3</v>
      </c>
      <c r="R536" s="38">
        <v>3</v>
      </c>
      <c r="S536" s="38">
        <v>3</v>
      </c>
      <c r="T536" s="38">
        <v>3</v>
      </c>
      <c r="U536" s="38">
        <v>3</v>
      </c>
      <c r="V536" s="38">
        <v>3</v>
      </c>
      <c r="W536" s="38">
        <v>3</v>
      </c>
      <c r="X536" s="38">
        <v>4</v>
      </c>
      <c r="Y536" s="38">
        <v>4</v>
      </c>
      <c r="Z536" s="38">
        <v>2009</v>
      </c>
      <c r="AA536" s="38" t="s">
        <v>702</v>
      </c>
      <c r="AB536" s="38" t="s">
        <v>488</v>
      </c>
      <c r="AC536" s="38" t="s">
        <v>720</v>
      </c>
      <c r="AD536" s="38"/>
      <c r="AE536" s="38" t="s">
        <v>647</v>
      </c>
      <c r="AF536" s="38" t="s">
        <v>522</v>
      </c>
      <c r="AG536" s="38"/>
      <c r="AH536" s="38">
        <v>2</v>
      </c>
      <c r="AI536" s="38">
        <v>4</v>
      </c>
    </row>
    <row r="537" spans="1:35" s="36" customFormat="1" ht="216.75" x14ac:dyDescent="0.2">
      <c r="A537" s="37">
        <v>40604.886180555557</v>
      </c>
      <c r="L537" s="38" t="s">
        <v>970</v>
      </c>
      <c r="M537" s="38" t="s">
        <v>982</v>
      </c>
      <c r="N537" s="38"/>
      <c r="O537" s="38" t="s">
        <v>116</v>
      </c>
      <c r="P537" s="38">
        <v>2</v>
      </c>
      <c r="Q537" s="38">
        <v>2</v>
      </c>
      <c r="R537" s="38">
        <v>3</v>
      </c>
      <c r="S537" s="38">
        <v>2</v>
      </c>
      <c r="T537" s="38">
        <v>2</v>
      </c>
      <c r="U537" s="38">
        <v>2</v>
      </c>
      <c r="V537" s="38">
        <v>1</v>
      </c>
      <c r="W537" s="38">
        <v>1</v>
      </c>
      <c r="X537" s="38">
        <v>2</v>
      </c>
      <c r="Y537" s="38">
        <v>3</v>
      </c>
      <c r="Z537" s="38">
        <v>2008</v>
      </c>
      <c r="AA537" s="38" t="s">
        <v>702</v>
      </c>
      <c r="AB537" s="38" t="s">
        <v>454</v>
      </c>
      <c r="AC537" s="38" t="s">
        <v>45</v>
      </c>
      <c r="AD537" s="38"/>
      <c r="AE537" s="38" t="s">
        <v>647</v>
      </c>
      <c r="AF537" s="38" t="s">
        <v>246</v>
      </c>
      <c r="AG537" s="38"/>
      <c r="AH537" s="38">
        <v>1</v>
      </c>
      <c r="AI537" s="38">
        <v>1</v>
      </c>
    </row>
    <row r="538" spans="1:35" s="36" customFormat="1" ht="63.75" x14ac:dyDescent="0.2">
      <c r="A538" s="37">
        <v>40604.896377314813</v>
      </c>
      <c r="L538" s="38" t="s">
        <v>974</v>
      </c>
      <c r="M538" s="38" t="s">
        <v>965</v>
      </c>
      <c r="N538" s="38" t="s">
        <v>946</v>
      </c>
      <c r="O538" s="38" t="s">
        <v>116</v>
      </c>
      <c r="P538" s="38">
        <v>3</v>
      </c>
      <c r="Q538" s="38">
        <v>3</v>
      </c>
      <c r="R538" s="38">
        <v>3</v>
      </c>
      <c r="S538" s="38">
        <v>4</v>
      </c>
      <c r="T538" s="38">
        <v>2</v>
      </c>
      <c r="U538" s="38">
        <v>2</v>
      </c>
      <c r="V538" s="38">
        <v>4</v>
      </c>
      <c r="W538" s="38">
        <v>4</v>
      </c>
      <c r="X538" s="38">
        <v>4</v>
      </c>
      <c r="Y538" s="38">
        <v>4</v>
      </c>
      <c r="Z538" s="38">
        <v>2010</v>
      </c>
      <c r="AA538" s="38" t="s">
        <v>702</v>
      </c>
      <c r="AB538" s="38" t="s">
        <v>264</v>
      </c>
      <c r="AC538" s="38" t="s">
        <v>45</v>
      </c>
      <c r="AD538" s="38"/>
      <c r="AE538" s="38" t="s">
        <v>647</v>
      </c>
      <c r="AF538" s="38" t="s">
        <v>246</v>
      </c>
      <c r="AG538" s="38"/>
      <c r="AH538" s="38">
        <v>2</v>
      </c>
      <c r="AI538" s="38">
        <v>4</v>
      </c>
    </row>
    <row r="539" spans="1:35" s="36" customFormat="1" ht="89.25" x14ac:dyDescent="0.2">
      <c r="A539" s="37">
        <v>40604.97997685185</v>
      </c>
      <c r="L539" s="38" t="s">
        <v>960</v>
      </c>
      <c r="M539" s="38" t="s">
        <v>955</v>
      </c>
      <c r="N539" s="38" t="s">
        <v>976</v>
      </c>
      <c r="O539" s="38" t="s">
        <v>641</v>
      </c>
      <c r="P539" s="38">
        <v>1</v>
      </c>
      <c r="Q539" s="38">
        <v>1</v>
      </c>
      <c r="R539" s="38">
        <v>2</v>
      </c>
      <c r="S539" s="38">
        <v>1</v>
      </c>
      <c r="T539" s="38">
        <v>2</v>
      </c>
      <c r="U539" s="38">
        <v>2</v>
      </c>
      <c r="V539" s="38">
        <v>2</v>
      </c>
      <c r="W539" s="38">
        <v>1</v>
      </c>
      <c r="X539" s="38">
        <v>2</v>
      </c>
      <c r="Y539" s="38">
        <v>3</v>
      </c>
      <c r="Z539" s="38">
        <v>2008</v>
      </c>
      <c r="AA539" s="38" t="s">
        <v>281</v>
      </c>
      <c r="AB539" s="38" t="s">
        <v>287</v>
      </c>
      <c r="AC539" s="38" t="s">
        <v>281</v>
      </c>
      <c r="AD539" s="38"/>
      <c r="AE539" s="38" t="s">
        <v>959</v>
      </c>
      <c r="AF539" s="38" t="s">
        <v>246</v>
      </c>
      <c r="AG539" s="38" t="s">
        <v>980</v>
      </c>
      <c r="AH539" s="38">
        <v>2</v>
      </c>
      <c r="AI539" s="38">
        <v>2</v>
      </c>
    </row>
    <row r="540" spans="1:35" s="36" customFormat="1" ht="191.25" x14ac:dyDescent="0.2">
      <c r="A540" s="37">
        <v>40604.989594907405</v>
      </c>
      <c r="L540" s="38" t="s">
        <v>977</v>
      </c>
      <c r="M540" s="38" t="s">
        <v>937</v>
      </c>
      <c r="N540" s="38" t="s">
        <v>930</v>
      </c>
      <c r="O540" s="38" t="s">
        <v>641</v>
      </c>
      <c r="P540" s="38">
        <v>3</v>
      </c>
      <c r="Q540" s="38">
        <v>2</v>
      </c>
      <c r="R540" s="38">
        <v>2</v>
      </c>
      <c r="S540" s="38">
        <v>2</v>
      </c>
      <c r="T540" s="38">
        <v>2</v>
      </c>
      <c r="U540" s="38">
        <v>2</v>
      </c>
      <c r="V540" s="38">
        <v>3</v>
      </c>
      <c r="W540" s="38">
        <v>2</v>
      </c>
      <c r="X540" s="38">
        <v>3</v>
      </c>
      <c r="Y540" s="38">
        <v>4</v>
      </c>
      <c r="Z540" s="38">
        <v>2008</v>
      </c>
      <c r="AA540" s="38" t="s">
        <v>702</v>
      </c>
      <c r="AB540" s="38" t="s">
        <v>72</v>
      </c>
      <c r="AC540" s="38" t="s">
        <v>672</v>
      </c>
      <c r="AD540" s="38" t="s">
        <v>978</v>
      </c>
      <c r="AE540" s="38" t="s">
        <v>647</v>
      </c>
      <c r="AF540" s="38" t="s">
        <v>246</v>
      </c>
      <c r="AG540" s="38"/>
      <c r="AH540" s="38">
        <v>1</v>
      </c>
      <c r="AI540" s="38">
        <v>3</v>
      </c>
    </row>
    <row r="541" spans="1:35" s="36" customFormat="1" ht="25.5" x14ac:dyDescent="0.2">
      <c r="A541" s="37">
        <v>40605.31722222222</v>
      </c>
      <c r="L541" s="38"/>
      <c r="M541" s="38"/>
      <c r="N541" s="38"/>
      <c r="O541" s="38" t="s">
        <v>116</v>
      </c>
      <c r="P541" s="38">
        <v>3</v>
      </c>
      <c r="Q541" s="38">
        <v>2</v>
      </c>
      <c r="R541" s="38">
        <v>3</v>
      </c>
      <c r="S541" s="38">
        <v>3</v>
      </c>
      <c r="T541" s="38">
        <v>1</v>
      </c>
      <c r="U541" s="38">
        <v>2</v>
      </c>
      <c r="V541" s="38">
        <v>3</v>
      </c>
      <c r="W541" s="38">
        <v>3</v>
      </c>
      <c r="X541" s="38">
        <v>4</v>
      </c>
      <c r="Y541" s="38">
        <v>4</v>
      </c>
      <c r="Z541" s="38">
        <v>2005</v>
      </c>
      <c r="AA541" s="38" t="s">
        <v>702</v>
      </c>
      <c r="AB541" s="38" t="s">
        <v>198</v>
      </c>
      <c r="AC541" s="38" t="s">
        <v>672</v>
      </c>
      <c r="AD541" s="38" t="s">
        <v>83</v>
      </c>
      <c r="AE541" s="38" t="s">
        <v>647</v>
      </c>
      <c r="AF541" s="38" t="s">
        <v>522</v>
      </c>
      <c r="AG541" s="38"/>
      <c r="AH541" s="38">
        <v>2</v>
      </c>
      <c r="AI541" s="38">
        <v>4</v>
      </c>
    </row>
    <row r="542" spans="1:35" s="36" customFormat="1" ht="25.5" x14ac:dyDescent="0.2">
      <c r="A542" s="37">
        <v>40605.382939814815</v>
      </c>
      <c r="L542" s="38"/>
      <c r="M542" s="38"/>
      <c r="N542" s="38"/>
      <c r="O542" s="38" t="s">
        <v>641</v>
      </c>
      <c r="P542" s="38">
        <v>2</v>
      </c>
      <c r="Q542" s="38">
        <v>2</v>
      </c>
      <c r="R542" s="38">
        <v>3</v>
      </c>
      <c r="S542" s="38">
        <v>2</v>
      </c>
      <c r="T542" s="38">
        <v>3</v>
      </c>
      <c r="U542" s="38">
        <v>2</v>
      </c>
      <c r="V542" s="38">
        <v>2</v>
      </c>
      <c r="W542" s="38">
        <v>2</v>
      </c>
      <c r="X542" s="38">
        <v>3</v>
      </c>
      <c r="Y542" s="38">
        <v>3</v>
      </c>
      <c r="Z542" s="38">
        <v>2010</v>
      </c>
      <c r="AA542" s="38" t="s">
        <v>35</v>
      </c>
      <c r="AB542" s="38" t="s">
        <v>454</v>
      </c>
      <c r="AC542" s="38" t="s">
        <v>281</v>
      </c>
      <c r="AD542" s="38"/>
      <c r="AE542" s="38" t="s">
        <v>647</v>
      </c>
      <c r="AF542" s="38" t="s">
        <v>246</v>
      </c>
      <c r="AG542" s="38"/>
      <c r="AH542" s="38">
        <v>2</v>
      </c>
      <c r="AI542" s="38">
        <v>3</v>
      </c>
    </row>
    <row r="543" spans="1:35" s="36" customFormat="1" ht="127.5" x14ac:dyDescent="0.2">
      <c r="A543" s="37">
        <v>40605.393263888887</v>
      </c>
      <c r="L543" s="38" t="s">
        <v>952</v>
      </c>
      <c r="M543" s="38" t="s">
        <v>941</v>
      </c>
      <c r="N543" s="38" t="s">
        <v>938</v>
      </c>
      <c r="O543" s="38" t="s">
        <v>116</v>
      </c>
      <c r="P543" s="38">
        <v>3</v>
      </c>
      <c r="Q543" s="38">
        <v>3</v>
      </c>
      <c r="R543" s="38">
        <v>4</v>
      </c>
      <c r="S543" s="38">
        <v>4</v>
      </c>
      <c r="T543" s="38">
        <v>2</v>
      </c>
      <c r="U543" s="38">
        <v>2</v>
      </c>
      <c r="V543" s="38">
        <v>3</v>
      </c>
      <c r="W543" s="38">
        <v>3</v>
      </c>
      <c r="X543" s="38">
        <v>4</v>
      </c>
      <c r="Y543" s="38">
        <v>4</v>
      </c>
      <c r="Z543" s="38">
        <v>2008</v>
      </c>
      <c r="AA543" s="38" t="s">
        <v>702</v>
      </c>
      <c r="AB543" s="38" t="s">
        <v>72</v>
      </c>
      <c r="AC543" s="38" t="s">
        <v>672</v>
      </c>
      <c r="AD543" s="38" t="s">
        <v>948</v>
      </c>
      <c r="AE543" s="38" t="s">
        <v>694</v>
      </c>
      <c r="AF543" s="38" t="s">
        <v>246</v>
      </c>
      <c r="AG543" s="38"/>
      <c r="AH543" s="38">
        <v>3</v>
      </c>
      <c r="AI543" s="38">
        <v>4</v>
      </c>
    </row>
    <row r="544" spans="1:35" s="36" customFormat="1" ht="25.5" x14ac:dyDescent="0.2">
      <c r="A544" s="37">
        <v>40605.497719907406</v>
      </c>
      <c r="L544" s="38"/>
      <c r="M544" s="38"/>
      <c r="N544" s="38"/>
      <c r="O544" s="38" t="s">
        <v>116</v>
      </c>
      <c r="P544" s="38">
        <v>3</v>
      </c>
      <c r="Q544" s="38">
        <v>4</v>
      </c>
      <c r="R544" s="38">
        <v>1</v>
      </c>
      <c r="S544" s="38">
        <v>3</v>
      </c>
      <c r="T544" s="38">
        <v>2</v>
      </c>
      <c r="U544" s="38">
        <v>2</v>
      </c>
      <c r="V544" s="38">
        <v>3</v>
      </c>
      <c r="W544" s="38">
        <v>2</v>
      </c>
      <c r="X544" s="38">
        <v>3</v>
      </c>
      <c r="Y544" s="38">
        <v>2</v>
      </c>
      <c r="Z544" s="38">
        <v>2008</v>
      </c>
      <c r="AA544" s="38" t="s">
        <v>702</v>
      </c>
      <c r="AB544" s="38" t="s">
        <v>454</v>
      </c>
      <c r="AC544" s="38" t="s">
        <v>281</v>
      </c>
      <c r="AD544" s="38" t="s">
        <v>956</v>
      </c>
      <c r="AE544" s="38" t="s">
        <v>694</v>
      </c>
      <c r="AF544" s="38" t="s">
        <v>522</v>
      </c>
      <c r="AG544" s="38"/>
      <c r="AH544" s="38">
        <v>3</v>
      </c>
      <c r="AI544" s="38">
        <v>3</v>
      </c>
    </row>
    <row r="545" spans="1:35" s="36" customFormat="1" ht="25.5" x14ac:dyDescent="0.2">
      <c r="A545" s="37">
        <v>40605.5159837963</v>
      </c>
      <c r="L545" s="38"/>
      <c r="M545" s="38"/>
      <c r="N545" s="38"/>
      <c r="O545" s="38" t="s">
        <v>116</v>
      </c>
      <c r="P545" s="38">
        <v>3</v>
      </c>
      <c r="Q545" s="38">
        <v>1</v>
      </c>
      <c r="R545" s="38">
        <v>3</v>
      </c>
      <c r="S545" s="38">
        <v>2</v>
      </c>
      <c r="T545" s="38">
        <v>2</v>
      </c>
      <c r="U545" s="38">
        <v>2</v>
      </c>
      <c r="V545" s="38">
        <v>2</v>
      </c>
      <c r="W545" s="38">
        <v>3</v>
      </c>
      <c r="X545" s="38">
        <v>2</v>
      </c>
      <c r="Y545" s="38">
        <v>3</v>
      </c>
      <c r="Z545" s="38">
        <v>2009</v>
      </c>
      <c r="AA545" s="38" t="s">
        <v>281</v>
      </c>
      <c r="AB545" s="38" t="s">
        <v>563</v>
      </c>
      <c r="AC545" s="38" t="s">
        <v>582</v>
      </c>
      <c r="AD545" s="38"/>
      <c r="AE545" s="38" t="s">
        <v>208</v>
      </c>
      <c r="AF545" s="38" t="s">
        <v>246</v>
      </c>
      <c r="AG545" s="38"/>
      <c r="AH545" s="38">
        <v>3</v>
      </c>
      <c r="AI545" s="38">
        <v>3</v>
      </c>
    </row>
    <row r="546" spans="1:35" s="36" customFormat="1" ht="25.5" x14ac:dyDescent="0.2">
      <c r="A546" s="37">
        <v>40605.533460648148</v>
      </c>
      <c r="L546" s="38"/>
      <c r="M546" s="38"/>
      <c r="N546" s="38"/>
      <c r="O546" s="38" t="s">
        <v>116</v>
      </c>
      <c r="P546" s="38">
        <v>2</v>
      </c>
      <c r="Q546" s="38">
        <v>3</v>
      </c>
      <c r="R546" s="38">
        <v>2</v>
      </c>
      <c r="S546" s="38">
        <v>4</v>
      </c>
      <c r="T546" s="38">
        <v>1</v>
      </c>
      <c r="U546" s="38">
        <v>2</v>
      </c>
      <c r="V546" s="38">
        <v>2</v>
      </c>
      <c r="W546" s="38">
        <v>3</v>
      </c>
      <c r="X546" s="38">
        <v>4</v>
      </c>
      <c r="Y546" s="38">
        <v>4</v>
      </c>
      <c r="Z546" s="38">
        <v>2005</v>
      </c>
      <c r="AA546" s="38" t="s">
        <v>238</v>
      </c>
      <c r="AB546" s="38" t="s">
        <v>351</v>
      </c>
      <c r="AC546" s="38" t="s">
        <v>672</v>
      </c>
      <c r="AD546" s="38" t="s">
        <v>154</v>
      </c>
      <c r="AE546" s="38" t="s">
        <v>305</v>
      </c>
      <c r="AF546" s="38" t="s">
        <v>522</v>
      </c>
      <c r="AG546" s="38"/>
      <c r="AH546" s="38">
        <v>4</v>
      </c>
      <c r="AI546" s="38">
        <v>4</v>
      </c>
    </row>
    <row r="547" spans="1:35" s="36" customFormat="1" ht="25.5" x14ac:dyDescent="0.2">
      <c r="A547" s="37">
        <v>40605.541122685187</v>
      </c>
      <c r="L547" s="38"/>
      <c r="M547" s="38"/>
      <c r="N547" s="38"/>
      <c r="O547" s="38" t="s">
        <v>116</v>
      </c>
      <c r="P547" s="38">
        <v>4</v>
      </c>
      <c r="Q547" s="38">
        <v>3</v>
      </c>
      <c r="R547" s="38">
        <v>4</v>
      </c>
      <c r="S547" s="38">
        <v>4</v>
      </c>
      <c r="T547" s="38">
        <v>3</v>
      </c>
      <c r="U547" s="38">
        <v>4</v>
      </c>
      <c r="V547" s="38">
        <v>4</v>
      </c>
      <c r="W547" s="38">
        <v>3</v>
      </c>
      <c r="X547" s="38">
        <v>4</v>
      </c>
      <c r="Y547" s="38">
        <v>4</v>
      </c>
      <c r="Z547" s="38">
        <v>2008</v>
      </c>
      <c r="AA547" s="38" t="s">
        <v>702</v>
      </c>
      <c r="AB547" s="38" t="s">
        <v>264</v>
      </c>
      <c r="AC547" s="38" t="s">
        <v>393</v>
      </c>
      <c r="AD547" s="38"/>
      <c r="AE547" s="38" t="s">
        <v>647</v>
      </c>
      <c r="AF547" s="38" t="s">
        <v>246</v>
      </c>
      <c r="AG547" s="38"/>
      <c r="AH547" s="38">
        <v>3</v>
      </c>
      <c r="AI547" s="38">
        <v>4</v>
      </c>
    </row>
    <row r="548" spans="1:35" s="36" customFormat="1" ht="25.5" x14ac:dyDescent="0.2">
      <c r="A548" s="37">
        <v>40605.58357638889</v>
      </c>
      <c r="L548" s="38"/>
      <c r="M548" s="38"/>
      <c r="N548" s="38"/>
      <c r="O548" s="38" t="s">
        <v>116</v>
      </c>
      <c r="P548" s="38">
        <v>4</v>
      </c>
      <c r="Q548" s="38">
        <v>4</v>
      </c>
      <c r="R548" s="38">
        <v>4</v>
      </c>
      <c r="S548" s="38">
        <v>4</v>
      </c>
      <c r="T548" s="38">
        <v>2</v>
      </c>
      <c r="U548" s="38">
        <v>2</v>
      </c>
      <c r="V548" s="38">
        <v>4</v>
      </c>
      <c r="W548" s="38">
        <v>4</v>
      </c>
      <c r="X548" s="38">
        <v>4</v>
      </c>
      <c r="Y548" s="38">
        <v>4</v>
      </c>
      <c r="Z548" s="38">
        <v>2010</v>
      </c>
      <c r="AA548" s="38" t="s">
        <v>35</v>
      </c>
      <c r="AB548" s="38" t="s">
        <v>78</v>
      </c>
      <c r="AC548" s="38" t="s">
        <v>281</v>
      </c>
      <c r="AD548" s="38"/>
      <c r="AE548" s="38" t="s">
        <v>647</v>
      </c>
      <c r="AF548" s="38" t="s">
        <v>246</v>
      </c>
      <c r="AG548" s="38"/>
      <c r="AH548" s="38">
        <v>2</v>
      </c>
      <c r="AI548" s="38">
        <v>4</v>
      </c>
    </row>
    <row r="549" spans="1:35" s="36" customFormat="1" ht="76.5" x14ac:dyDescent="0.2">
      <c r="A549" s="37">
        <v>40605.586099537039</v>
      </c>
      <c r="L549" s="38" t="s">
        <v>953</v>
      </c>
      <c r="M549" s="38" t="s">
        <v>434</v>
      </c>
      <c r="N549" s="38" t="s">
        <v>933</v>
      </c>
      <c r="O549" s="38" t="s">
        <v>641</v>
      </c>
      <c r="P549" s="38">
        <v>4</v>
      </c>
      <c r="Q549" s="38">
        <v>2</v>
      </c>
      <c r="R549" s="38">
        <v>4</v>
      </c>
      <c r="S549" s="38">
        <v>4</v>
      </c>
      <c r="T549" s="38">
        <v>4</v>
      </c>
      <c r="U549" s="38">
        <v>4</v>
      </c>
      <c r="V549" s="38">
        <v>4</v>
      </c>
      <c r="W549" s="38">
        <v>3</v>
      </c>
      <c r="X549" s="38">
        <v>4</v>
      </c>
      <c r="Y549" s="38">
        <v>3</v>
      </c>
      <c r="Z549" s="38">
        <v>2007</v>
      </c>
      <c r="AA549" s="38" t="s">
        <v>238</v>
      </c>
      <c r="AB549" s="38" t="s">
        <v>507</v>
      </c>
      <c r="AC549" s="38" t="s">
        <v>45</v>
      </c>
      <c r="AD549" s="38"/>
      <c r="AE549" s="38" t="s">
        <v>647</v>
      </c>
      <c r="AF549" s="38" t="s">
        <v>522</v>
      </c>
      <c r="AG549" s="38"/>
      <c r="AH549" s="38">
        <v>4</v>
      </c>
      <c r="AI549" s="38">
        <v>4</v>
      </c>
    </row>
    <row r="550" spans="1:35" s="36" customFormat="1" ht="369.75" x14ac:dyDescent="0.2">
      <c r="A550" s="37">
        <v>40605.610694444447</v>
      </c>
      <c r="L550" s="38" t="s">
        <v>962</v>
      </c>
      <c r="M550" s="38" t="s">
        <v>942</v>
      </c>
      <c r="N550" s="38" t="s">
        <v>1055</v>
      </c>
      <c r="O550" s="38" t="s">
        <v>116</v>
      </c>
      <c r="P550" s="38">
        <v>3</v>
      </c>
      <c r="Q550" s="38">
        <v>2</v>
      </c>
      <c r="R550" s="38">
        <v>4</v>
      </c>
      <c r="S550" s="38">
        <v>2</v>
      </c>
      <c r="T550" s="38">
        <v>2</v>
      </c>
      <c r="U550" s="38">
        <v>2</v>
      </c>
      <c r="V550" s="38">
        <v>3</v>
      </c>
      <c r="W550" s="38">
        <v>2</v>
      </c>
      <c r="X550" s="38">
        <v>4</v>
      </c>
      <c r="Y550" s="38">
        <v>4</v>
      </c>
      <c r="Z550" s="38">
        <v>2007</v>
      </c>
      <c r="AA550" s="38" t="s">
        <v>238</v>
      </c>
      <c r="AB550" s="38" t="s">
        <v>460</v>
      </c>
      <c r="AC550" s="38" t="s">
        <v>393</v>
      </c>
      <c r="AD550" s="38"/>
      <c r="AE550" s="38" t="s">
        <v>647</v>
      </c>
      <c r="AF550" s="38" t="s">
        <v>522</v>
      </c>
      <c r="AG550" s="38"/>
      <c r="AH550" s="38">
        <v>2</v>
      </c>
      <c r="AI550" s="38">
        <v>4</v>
      </c>
    </row>
    <row r="551" spans="1:35" s="36" customFormat="1" ht="51" x14ac:dyDescent="0.2">
      <c r="A551" s="37">
        <v>40605.669745370367</v>
      </c>
      <c r="L551" s="38" t="s">
        <v>971</v>
      </c>
      <c r="M551" s="38" t="s">
        <v>964</v>
      </c>
      <c r="N551" s="38" t="s">
        <v>940</v>
      </c>
      <c r="O551" s="38" t="s">
        <v>116</v>
      </c>
      <c r="P551" s="38">
        <v>4</v>
      </c>
      <c r="Q551" s="38">
        <v>3</v>
      </c>
      <c r="R551" s="38">
        <v>4</v>
      </c>
      <c r="S551" s="38">
        <v>4</v>
      </c>
      <c r="T551" s="38">
        <v>3</v>
      </c>
      <c r="U551" s="38">
        <v>4</v>
      </c>
      <c r="V551" s="38">
        <v>4</v>
      </c>
      <c r="W551" s="38">
        <v>3</v>
      </c>
      <c r="X551" s="38">
        <v>4</v>
      </c>
      <c r="Y551" s="38">
        <v>3</v>
      </c>
      <c r="Z551" s="38">
        <v>2011</v>
      </c>
      <c r="AA551" s="38" t="s">
        <v>281</v>
      </c>
      <c r="AB551" s="38" t="s">
        <v>488</v>
      </c>
      <c r="AC551" s="38" t="s">
        <v>281</v>
      </c>
      <c r="AD551" s="38"/>
      <c r="AE551" s="38"/>
      <c r="AF551" s="38" t="s">
        <v>246</v>
      </c>
      <c r="AG551" s="38"/>
      <c r="AH551" s="38">
        <v>3</v>
      </c>
      <c r="AI551" s="38">
        <v>4</v>
      </c>
    </row>
    <row r="552" spans="1:35" s="36" customFormat="1" ht="25.5" x14ac:dyDescent="0.2">
      <c r="A552" s="37">
        <v>40605.693715277775</v>
      </c>
      <c r="L552" s="38"/>
      <c r="M552" s="38"/>
      <c r="N552" s="38" t="s">
        <v>975</v>
      </c>
      <c r="O552" s="38" t="s">
        <v>116</v>
      </c>
      <c r="P552" s="38">
        <v>3</v>
      </c>
      <c r="Q552" s="38">
        <v>3</v>
      </c>
      <c r="R552" s="38">
        <v>2</v>
      </c>
      <c r="S552" s="38">
        <v>3</v>
      </c>
      <c r="T552" s="38">
        <v>4</v>
      </c>
      <c r="U552" s="38">
        <v>3</v>
      </c>
      <c r="V552" s="38">
        <v>4</v>
      </c>
      <c r="W552" s="38">
        <v>3</v>
      </c>
      <c r="X552" s="38">
        <v>4</v>
      </c>
      <c r="Y552" s="38">
        <v>4</v>
      </c>
      <c r="Z552" s="38">
        <v>2008</v>
      </c>
      <c r="AA552" s="38" t="s">
        <v>281</v>
      </c>
      <c r="AB552" s="38" t="s">
        <v>563</v>
      </c>
      <c r="AC552" s="38" t="s">
        <v>393</v>
      </c>
      <c r="AD552" s="38"/>
      <c r="AE552" s="38" t="s">
        <v>647</v>
      </c>
      <c r="AF552" s="38" t="s">
        <v>522</v>
      </c>
      <c r="AG552" s="38"/>
      <c r="AH552" s="38">
        <v>2</v>
      </c>
      <c r="AI552" s="38">
        <v>4</v>
      </c>
    </row>
    <row r="553" spans="1:35" s="36" customFormat="1" ht="25.5" x14ac:dyDescent="0.2">
      <c r="A553" s="37">
        <v>40605.706817129627</v>
      </c>
      <c r="L553" s="38"/>
      <c r="M553" s="38"/>
      <c r="N553" s="38"/>
      <c r="O553" s="38" t="s">
        <v>116</v>
      </c>
      <c r="P553" s="38">
        <v>2</v>
      </c>
      <c r="Q553" s="38">
        <v>2</v>
      </c>
      <c r="R553" s="38">
        <v>2</v>
      </c>
      <c r="S553" s="38">
        <v>2</v>
      </c>
      <c r="T553" s="38">
        <v>2</v>
      </c>
      <c r="U553" s="38">
        <v>2</v>
      </c>
      <c r="V553" s="38">
        <v>2</v>
      </c>
      <c r="W553" s="38">
        <v>2</v>
      </c>
      <c r="X553" s="38">
        <v>2</v>
      </c>
      <c r="Y553" s="38">
        <v>4</v>
      </c>
      <c r="Z553" s="38">
        <v>2009</v>
      </c>
      <c r="AA553" s="38" t="s">
        <v>702</v>
      </c>
      <c r="AB553" s="38" t="s">
        <v>563</v>
      </c>
      <c r="AC553" s="38" t="s">
        <v>45</v>
      </c>
      <c r="AD553" s="38"/>
      <c r="AE553" s="38" t="s">
        <v>647</v>
      </c>
      <c r="AF553" s="38" t="s">
        <v>522</v>
      </c>
      <c r="AG553" s="38"/>
      <c r="AH553" s="38">
        <v>1</v>
      </c>
      <c r="AI553" s="38">
        <v>2</v>
      </c>
    </row>
    <row r="554" spans="1:35" s="36" customFormat="1" ht="25.5" x14ac:dyDescent="0.2">
      <c r="A554" s="37">
        <v>40605.729629629626</v>
      </c>
      <c r="L554" s="38"/>
      <c r="M554" s="38" t="s">
        <v>931</v>
      </c>
      <c r="N554" s="38"/>
      <c r="O554" s="38" t="s">
        <v>116</v>
      </c>
      <c r="P554" s="38">
        <v>3</v>
      </c>
      <c r="Q554" s="38">
        <v>2</v>
      </c>
      <c r="R554" s="38">
        <v>3</v>
      </c>
      <c r="S554" s="38">
        <v>4</v>
      </c>
      <c r="T554" s="38">
        <v>3</v>
      </c>
      <c r="U554" s="38">
        <v>3</v>
      </c>
      <c r="V554" s="38">
        <v>2</v>
      </c>
      <c r="W554" s="38">
        <v>3</v>
      </c>
      <c r="X554" s="38">
        <v>3</v>
      </c>
      <c r="Y554" s="38">
        <v>3</v>
      </c>
      <c r="Z554" s="38">
        <v>2008</v>
      </c>
      <c r="AA554" s="38" t="s">
        <v>702</v>
      </c>
      <c r="AB554" s="38" t="s">
        <v>563</v>
      </c>
      <c r="AC554" s="38" t="s">
        <v>720</v>
      </c>
      <c r="AD554" s="38"/>
      <c r="AE554" s="38" t="s">
        <v>647</v>
      </c>
      <c r="AF554" s="38" t="s">
        <v>246</v>
      </c>
      <c r="AG554" s="38"/>
      <c r="AH554" s="38">
        <v>2</v>
      </c>
      <c r="AI554" s="38">
        <v>3</v>
      </c>
    </row>
    <row r="555" spans="1:35" s="36" customFormat="1" ht="102" x14ac:dyDescent="0.2">
      <c r="A555" s="37">
        <v>40605.737696759257</v>
      </c>
      <c r="L555" s="38" t="s">
        <v>929</v>
      </c>
      <c r="M555" s="38" t="s">
        <v>957</v>
      </c>
      <c r="N555" s="38" t="s">
        <v>958</v>
      </c>
      <c r="O555" s="38" t="s">
        <v>641</v>
      </c>
      <c r="P555" s="38">
        <v>3</v>
      </c>
      <c r="Q555" s="38">
        <v>3</v>
      </c>
      <c r="R555" s="38">
        <v>4</v>
      </c>
      <c r="S555" s="38">
        <v>3</v>
      </c>
      <c r="T555" s="38">
        <v>3</v>
      </c>
      <c r="U555" s="38">
        <v>3</v>
      </c>
      <c r="V555" s="38">
        <v>4</v>
      </c>
      <c r="W555" s="38">
        <v>3</v>
      </c>
      <c r="X555" s="38">
        <v>4</v>
      </c>
      <c r="Y555" s="38">
        <v>3</v>
      </c>
      <c r="Z555" s="38">
        <v>2008</v>
      </c>
      <c r="AA555" s="38" t="s">
        <v>281</v>
      </c>
      <c r="AB555" s="38" t="s">
        <v>664</v>
      </c>
      <c r="AC555" s="38" t="s">
        <v>45</v>
      </c>
      <c r="AD555" s="38"/>
      <c r="AE555" s="38" t="s">
        <v>647</v>
      </c>
      <c r="AF555" s="38" t="s">
        <v>522</v>
      </c>
      <c r="AG555" s="38" t="s">
        <v>979</v>
      </c>
      <c r="AH555" s="38">
        <v>3</v>
      </c>
      <c r="AI555" s="38">
        <v>4</v>
      </c>
    </row>
    <row r="556" spans="1:35" s="36" customFormat="1" x14ac:dyDescent="0.2">
      <c r="A556" s="37">
        <v>40605.751516203702</v>
      </c>
      <c r="L556" s="38"/>
      <c r="M556" s="38"/>
      <c r="N556" s="38"/>
      <c r="O556" s="38" t="s">
        <v>116</v>
      </c>
      <c r="P556" s="38">
        <v>3</v>
      </c>
      <c r="Q556" s="38">
        <v>1</v>
      </c>
      <c r="R556" s="38">
        <v>2</v>
      </c>
      <c r="S556" s="38">
        <v>2</v>
      </c>
      <c r="T556" s="38">
        <v>2</v>
      </c>
      <c r="U556" s="38">
        <v>2</v>
      </c>
      <c r="V556" s="38">
        <v>2</v>
      </c>
      <c r="W556" s="38">
        <v>4</v>
      </c>
      <c r="X556" s="38">
        <v>2</v>
      </c>
      <c r="Y556" s="38">
        <v>3</v>
      </c>
      <c r="Z556" s="38">
        <v>2008</v>
      </c>
      <c r="AA556" s="38" t="s">
        <v>238</v>
      </c>
      <c r="AB556" s="38" t="s">
        <v>133</v>
      </c>
      <c r="AC556" s="38" t="s">
        <v>720</v>
      </c>
      <c r="AD556" s="38"/>
      <c r="AE556" s="38" t="s">
        <v>647</v>
      </c>
      <c r="AF556" s="38" t="s">
        <v>246</v>
      </c>
      <c r="AG556" s="38"/>
      <c r="AH556" s="38">
        <v>1</v>
      </c>
      <c r="AI556" s="38">
        <v>2</v>
      </c>
    </row>
    <row r="557" spans="1:35" s="36" customFormat="1" ht="178.5" x14ac:dyDescent="0.2">
      <c r="A557" s="37">
        <v>40605.781226851854</v>
      </c>
      <c r="L557" s="38" t="s">
        <v>985</v>
      </c>
      <c r="M557" s="38" t="s">
        <v>984</v>
      </c>
      <c r="N557" s="38" t="s">
        <v>950</v>
      </c>
      <c r="O557" s="38" t="s">
        <v>641</v>
      </c>
      <c r="P557" s="38">
        <v>3</v>
      </c>
      <c r="Q557" s="38">
        <v>3</v>
      </c>
      <c r="R557" s="38">
        <v>4</v>
      </c>
      <c r="S557" s="38">
        <v>3</v>
      </c>
      <c r="T557" s="38">
        <v>4</v>
      </c>
      <c r="U557" s="38">
        <v>3</v>
      </c>
      <c r="V557" s="38"/>
      <c r="W557" s="38">
        <v>4</v>
      </c>
      <c r="X557" s="38">
        <v>4</v>
      </c>
      <c r="Y557" s="38">
        <v>4</v>
      </c>
      <c r="Z557" s="38">
        <v>2010</v>
      </c>
      <c r="AA557" s="38" t="s">
        <v>253</v>
      </c>
      <c r="AB557" s="38" t="s">
        <v>664</v>
      </c>
      <c r="AC557" s="38" t="s">
        <v>281</v>
      </c>
      <c r="AD557" s="38"/>
      <c r="AE557" s="38" t="s">
        <v>647</v>
      </c>
      <c r="AF557" s="38" t="s">
        <v>246</v>
      </c>
      <c r="AG557" s="38"/>
      <c r="AH557" s="38">
        <v>3</v>
      </c>
      <c r="AI557" s="38">
        <v>4</v>
      </c>
    </row>
    <row r="558" spans="1:35" s="36" customFormat="1" ht="25.5" x14ac:dyDescent="0.2">
      <c r="A558" s="37">
        <v>40605.783518518518</v>
      </c>
      <c r="L558" s="38"/>
      <c r="M558" s="38"/>
      <c r="N558" s="38"/>
      <c r="O558" s="38" t="s">
        <v>116</v>
      </c>
      <c r="P558" s="38">
        <v>2</v>
      </c>
      <c r="Q558" s="38">
        <v>2</v>
      </c>
      <c r="R558" s="38">
        <v>3</v>
      </c>
      <c r="S558" s="38">
        <v>4</v>
      </c>
      <c r="T558" s="38">
        <v>2</v>
      </c>
      <c r="U558" s="38">
        <v>3</v>
      </c>
      <c r="V558" s="38">
        <v>2</v>
      </c>
      <c r="W558" s="38">
        <v>3</v>
      </c>
      <c r="X558" s="38">
        <v>3</v>
      </c>
      <c r="Y558" s="38">
        <v>4</v>
      </c>
      <c r="Z558" s="38">
        <v>2007</v>
      </c>
      <c r="AA558" s="38" t="s">
        <v>702</v>
      </c>
      <c r="AB558" s="38" t="s">
        <v>264</v>
      </c>
      <c r="AC558" s="38" t="s">
        <v>281</v>
      </c>
      <c r="AD558" s="38"/>
      <c r="AE558" s="38" t="s">
        <v>647</v>
      </c>
      <c r="AF558" s="38" t="s">
        <v>522</v>
      </c>
      <c r="AG558" s="38"/>
      <c r="AH558" s="38">
        <v>3</v>
      </c>
      <c r="AI558" s="38">
        <v>4</v>
      </c>
    </row>
    <row r="559" spans="1:35" s="36" customFormat="1" ht="25.5" x14ac:dyDescent="0.2">
      <c r="A559" s="37">
        <v>40605.794456018521</v>
      </c>
      <c r="L559" s="38"/>
      <c r="M559" s="38"/>
      <c r="N559" s="38"/>
      <c r="O559" s="38" t="s">
        <v>641</v>
      </c>
      <c r="P559" s="38">
        <v>2</v>
      </c>
      <c r="Q559" s="38">
        <v>1</v>
      </c>
      <c r="R559" s="38">
        <v>2</v>
      </c>
      <c r="S559" s="38">
        <v>1</v>
      </c>
      <c r="T559" s="38">
        <v>3</v>
      </c>
      <c r="U559" s="38">
        <v>3</v>
      </c>
      <c r="V559" s="38">
        <v>2</v>
      </c>
      <c r="W559" s="38">
        <v>1</v>
      </c>
      <c r="X559" s="38">
        <v>1</v>
      </c>
      <c r="Y559" s="38">
        <v>3</v>
      </c>
      <c r="Z559" s="38">
        <v>2007</v>
      </c>
      <c r="AA559" s="38" t="s">
        <v>702</v>
      </c>
      <c r="AB559" s="38" t="s">
        <v>264</v>
      </c>
      <c r="AC559" s="38" t="s">
        <v>672</v>
      </c>
      <c r="AD559" s="38" t="s">
        <v>276</v>
      </c>
      <c r="AE559" s="38" t="s">
        <v>647</v>
      </c>
      <c r="AF559" s="38" t="s">
        <v>246</v>
      </c>
      <c r="AG559" s="38"/>
      <c r="AH559" s="38">
        <v>1</v>
      </c>
      <c r="AI559" s="38">
        <v>2</v>
      </c>
    </row>
    <row r="560" spans="1:35" s="36" customFormat="1" ht="25.5" x14ac:dyDescent="0.2">
      <c r="A560" s="37">
        <v>40605.829340277778</v>
      </c>
      <c r="L560" s="38"/>
      <c r="M560" s="38"/>
      <c r="N560" s="38"/>
      <c r="O560" s="38" t="s">
        <v>116</v>
      </c>
      <c r="P560" s="38">
        <v>3</v>
      </c>
      <c r="Q560" s="38">
        <v>2</v>
      </c>
      <c r="R560" s="38">
        <v>3</v>
      </c>
      <c r="S560" s="38">
        <v>3</v>
      </c>
      <c r="T560" s="38">
        <v>2</v>
      </c>
      <c r="U560" s="38">
        <v>3</v>
      </c>
      <c r="V560" s="38">
        <v>3</v>
      </c>
      <c r="W560" s="38">
        <v>4</v>
      </c>
      <c r="X560" s="38">
        <v>4</v>
      </c>
      <c r="Y560" s="38">
        <v>4</v>
      </c>
      <c r="Z560" s="38">
        <v>2007</v>
      </c>
      <c r="AA560" s="38" t="s">
        <v>702</v>
      </c>
      <c r="AB560" s="38" t="s">
        <v>710</v>
      </c>
      <c r="AC560" s="38" t="s">
        <v>393</v>
      </c>
      <c r="AD560" s="38"/>
      <c r="AE560" s="38" t="s">
        <v>647</v>
      </c>
      <c r="AF560" s="38" t="s">
        <v>522</v>
      </c>
      <c r="AG560" s="38"/>
      <c r="AH560" s="38">
        <v>4</v>
      </c>
      <c r="AI560" s="38">
        <v>4</v>
      </c>
    </row>
    <row r="561" spans="1:35" s="36" customFormat="1" ht="25.5" x14ac:dyDescent="0.2">
      <c r="A561" s="37">
        <v>40605.83394675926</v>
      </c>
      <c r="L561" s="38" t="s">
        <v>943</v>
      </c>
      <c r="M561" s="38" t="s">
        <v>981</v>
      </c>
      <c r="N561" s="38"/>
      <c r="O561" s="38" t="s">
        <v>116</v>
      </c>
      <c r="P561" s="38">
        <v>4</v>
      </c>
      <c r="Q561" s="38">
        <v>1</v>
      </c>
      <c r="R561" s="38">
        <v>4</v>
      </c>
      <c r="S561" s="38">
        <v>3</v>
      </c>
      <c r="T561" s="38">
        <v>2</v>
      </c>
      <c r="U561" s="38">
        <v>2</v>
      </c>
      <c r="V561" s="38">
        <v>4</v>
      </c>
      <c r="W561" s="38">
        <v>2</v>
      </c>
      <c r="X561" s="38">
        <v>4</v>
      </c>
      <c r="Y561" s="38">
        <v>3</v>
      </c>
      <c r="Z561" s="38">
        <v>2008</v>
      </c>
      <c r="AA561" s="38" t="s">
        <v>702</v>
      </c>
      <c r="AB561" s="38" t="s">
        <v>488</v>
      </c>
      <c r="AC561" s="38" t="s">
        <v>672</v>
      </c>
      <c r="AD561" s="38" t="s">
        <v>682</v>
      </c>
      <c r="AE561" s="38" t="s">
        <v>700</v>
      </c>
      <c r="AF561" s="38" t="s">
        <v>246</v>
      </c>
      <c r="AG561" s="38"/>
      <c r="AH561" s="38">
        <v>3</v>
      </c>
      <c r="AI561" s="38">
        <v>4</v>
      </c>
    </row>
    <row r="562" spans="1:35" s="36" customFormat="1" ht="191.25" x14ac:dyDescent="0.2">
      <c r="A562" s="37">
        <v>40605.839039351849</v>
      </c>
      <c r="L562" s="38" t="s">
        <v>973</v>
      </c>
      <c r="M562" s="38" t="s">
        <v>968</v>
      </c>
      <c r="N562" s="38" t="s">
        <v>951</v>
      </c>
      <c r="O562" s="38" t="s">
        <v>116</v>
      </c>
      <c r="P562" s="38">
        <v>2</v>
      </c>
      <c r="Q562" s="38">
        <v>2</v>
      </c>
      <c r="R562" s="38">
        <v>2</v>
      </c>
      <c r="S562" s="38">
        <v>2</v>
      </c>
      <c r="T562" s="38">
        <v>3</v>
      </c>
      <c r="U562" s="38">
        <v>4</v>
      </c>
      <c r="V562" s="38">
        <v>2</v>
      </c>
      <c r="W562" s="38">
        <v>3</v>
      </c>
      <c r="X562" s="38">
        <v>4</v>
      </c>
      <c r="Y562" s="38">
        <v>4</v>
      </c>
      <c r="Z562" s="38">
        <v>2008</v>
      </c>
      <c r="AA562" s="38" t="s">
        <v>238</v>
      </c>
      <c r="AB562" s="38" t="s">
        <v>609</v>
      </c>
      <c r="AC562" s="38" t="s">
        <v>582</v>
      </c>
      <c r="AD562" s="38"/>
      <c r="AE562" s="38" t="s">
        <v>305</v>
      </c>
      <c r="AF562" s="38" t="s">
        <v>246</v>
      </c>
      <c r="AG562" s="38" t="s">
        <v>967</v>
      </c>
      <c r="AH562" s="38">
        <v>2</v>
      </c>
      <c r="AI562" s="38">
        <v>4</v>
      </c>
    </row>
    <row r="563" spans="1:35" s="36" customFormat="1" ht="25.5" x14ac:dyDescent="0.2">
      <c r="A563" s="37">
        <v>40605.845856481479</v>
      </c>
      <c r="L563" s="38" t="s">
        <v>961</v>
      </c>
      <c r="M563" s="38"/>
      <c r="N563" s="38"/>
      <c r="O563" s="38" t="s">
        <v>641</v>
      </c>
      <c r="P563" s="38">
        <v>3</v>
      </c>
      <c r="Q563" s="38">
        <v>2</v>
      </c>
      <c r="R563" s="38">
        <v>3</v>
      </c>
      <c r="S563" s="38">
        <v>2</v>
      </c>
      <c r="T563" s="38">
        <v>3</v>
      </c>
      <c r="U563" s="38">
        <v>2</v>
      </c>
      <c r="V563" s="38">
        <v>2</v>
      </c>
      <c r="W563" s="38">
        <v>2</v>
      </c>
      <c r="X563" s="38">
        <v>4</v>
      </c>
      <c r="Y563" s="38">
        <v>3</v>
      </c>
      <c r="Z563" s="38">
        <v>2007</v>
      </c>
      <c r="AA563" s="38" t="s">
        <v>238</v>
      </c>
      <c r="AB563" s="38" t="s">
        <v>664</v>
      </c>
      <c r="AC563" s="38" t="s">
        <v>45</v>
      </c>
      <c r="AD563" s="38"/>
      <c r="AE563" s="38" t="s">
        <v>647</v>
      </c>
      <c r="AF563" s="38" t="s">
        <v>522</v>
      </c>
      <c r="AG563" s="38"/>
      <c r="AH563" s="38"/>
      <c r="AI563" s="38">
        <v>4</v>
      </c>
    </row>
    <row r="564" spans="1:35" s="36" customFormat="1" ht="25.5" x14ac:dyDescent="0.2">
      <c r="A564" s="37">
        <v>40605.872939814813</v>
      </c>
      <c r="L564" s="38"/>
      <c r="M564" s="38"/>
      <c r="N564" s="38"/>
      <c r="O564" s="38" t="s">
        <v>641</v>
      </c>
      <c r="P564" s="38">
        <v>3</v>
      </c>
      <c r="Q564" s="38">
        <v>4</v>
      </c>
      <c r="R564" s="38">
        <v>4</v>
      </c>
      <c r="S564" s="38">
        <v>4</v>
      </c>
      <c r="T564" s="38">
        <v>4</v>
      </c>
      <c r="U564" s="38">
        <v>3</v>
      </c>
      <c r="V564" s="38">
        <v>3</v>
      </c>
      <c r="W564" s="38">
        <v>4</v>
      </c>
      <c r="X564" s="38">
        <v>4</v>
      </c>
      <c r="Y564" s="38">
        <v>4</v>
      </c>
      <c r="Z564" s="38">
        <v>2009</v>
      </c>
      <c r="AA564" s="38" t="s">
        <v>702</v>
      </c>
      <c r="AB564" s="38" t="s">
        <v>198</v>
      </c>
      <c r="AC564" s="38" t="s">
        <v>393</v>
      </c>
      <c r="AD564" s="38"/>
      <c r="AE564" s="38" t="s">
        <v>647</v>
      </c>
      <c r="AF564" s="38" t="s">
        <v>522</v>
      </c>
      <c r="AG564" s="38"/>
      <c r="AH564" s="38">
        <v>3</v>
      </c>
      <c r="AI564" s="38">
        <v>4</v>
      </c>
    </row>
    <row r="565" spans="1:35" s="36" customFormat="1" ht="25.5" x14ac:dyDescent="0.2">
      <c r="A565" s="37">
        <v>40605.87295138889</v>
      </c>
      <c r="L565" s="38"/>
      <c r="M565" s="38"/>
      <c r="N565" s="38"/>
      <c r="O565" s="38" t="s">
        <v>641</v>
      </c>
      <c r="P565" s="38">
        <v>3</v>
      </c>
      <c r="Q565" s="38">
        <v>4</v>
      </c>
      <c r="R565" s="38">
        <v>4</v>
      </c>
      <c r="S565" s="38">
        <v>4</v>
      </c>
      <c r="T565" s="38">
        <v>4</v>
      </c>
      <c r="U565" s="38">
        <v>3</v>
      </c>
      <c r="V565" s="38">
        <v>3</v>
      </c>
      <c r="W565" s="38">
        <v>4</v>
      </c>
      <c r="X565" s="38">
        <v>4</v>
      </c>
      <c r="Y565" s="38">
        <v>4</v>
      </c>
      <c r="Z565" s="38">
        <v>2009</v>
      </c>
      <c r="AA565" s="38" t="s">
        <v>702</v>
      </c>
      <c r="AB565" s="38" t="s">
        <v>198</v>
      </c>
      <c r="AC565" s="38" t="s">
        <v>393</v>
      </c>
      <c r="AD565" s="38"/>
      <c r="AE565" s="38" t="s">
        <v>647</v>
      </c>
      <c r="AF565" s="38" t="s">
        <v>522</v>
      </c>
      <c r="AG565" s="38"/>
      <c r="AH565" s="38">
        <v>3</v>
      </c>
      <c r="AI565" s="38">
        <v>4</v>
      </c>
    </row>
    <row r="566" spans="1:35" s="36" customFormat="1" ht="25.5" x14ac:dyDescent="0.2">
      <c r="A566" s="37">
        <v>40605.987013888887</v>
      </c>
      <c r="L566" s="38"/>
      <c r="M566" s="38"/>
      <c r="N566" s="38"/>
      <c r="O566" s="38" t="s">
        <v>641</v>
      </c>
      <c r="P566" s="38">
        <v>2</v>
      </c>
      <c r="Q566" s="38">
        <v>1</v>
      </c>
      <c r="R566" s="38">
        <v>2</v>
      </c>
      <c r="S566" s="38">
        <v>3</v>
      </c>
      <c r="T566" s="38">
        <v>2</v>
      </c>
      <c r="U566" s="38">
        <v>1</v>
      </c>
      <c r="V566" s="38">
        <v>3</v>
      </c>
      <c r="W566" s="38">
        <v>1</v>
      </c>
      <c r="X566" s="38">
        <v>2</v>
      </c>
      <c r="Y566" s="38">
        <v>2</v>
      </c>
      <c r="Z566" s="38">
        <v>2009</v>
      </c>
      <c r="AA566" s="38" t="s">
        <v>702</v>
      </c>
      <c r="AB566" s="38" t="s">
        <v>454</v>
      </c>
      <c r="AC566" s="38" t="s">
        <v>672</v>
      </c>
      <c r="AD566" s="38" t="s">
        <v>283</v>
      </c>
      <c r="AE566" s="38" t="s">
        <v>208</v>
      </c>
      <c r="AF566" s="38" t="s">
        <v>246</v>
      </c>
      <c r="AG566" s="38"/>
      <c r="AH566" s="38">
        <v>1</v>
      </c>
      <c r="AI566" s="38">
        <v>3</v>
      </c>
    </row>
    <row r="567" spans="1:35" s="36" customFormat="1" ht="25.5" x14ac:dyDescent="0.2">
      <c r="A567" s="37">
        <v>40606.431377314817</v>
      </c>
      <c r="L567" s="38"/>
      <c r="M567" s="38"/>
      <c r="N567" s="38"/>
      <c r="O567" s="38" t="s">
        <v>116</v>
      </c>
      <c r="P567" s="38">
        <v>4</v>
      </c>
      <c r="Q567" s="38">
        <v>2</v>
      </c>
      <c r="R567" s="38">
        <v>3</v>
      </c>
      <c r="S567" s="38">
        <v>4</v>
      </c>
      <c r="T567" s="38">
        <v>2</v>
      </c>
      <c r="U567" s="38">
        <v>2</v>
      </c>
      <c r="V567" s="38">
        <v>3</v>
      </c>
      <c r="W567" s="38">
        <v>3</v>
      </c>
      <c r="X567" s="38">
        <v>4</v>
      </c>
      <c r="Y567" s="38">
        <v>3</v>
      </c>
      <c r="Z567" s="38">
        <v>2011</v>
      </c>
      <c r="AA567" s="38" t="s">
        <v>354</v>
      </c>
      <c r="AB567" s="38" t="s">
        <v>377</v>
      </c>
      <c r="AC567" s="38" t="s">
        <v>281</v>
      </c>
      <c r="AD567" s="38"/>
      <c r="AE567" s="38"/>
      <c r="AF567" s="38" t="s">
        <v>522</v>
      </c>
      <c r="AG567" s="38"/>
      <c r="AH567" s="38">
        <v>2</v>
      </c>
      <c r="AI567" s="38">
        <v>4</v>
      </c>
    </row>
    <row r="568" spans="1:35" s="36" customFormat="1" ht="25.5" x14ac:dyDescent="0.2">
      <c r="A568" s="37">
        <v>40606.436736111107</v>
      </c>
      <c r="L568" s="38"/>
      <c r="M568" s="38"/>
      <c r="N568" s="38"/>
      <c r="O568" s="38" t="s">
        <v>116</v>
      </c>
      <c r="P568" s="38">
        <v>2</v>
      </c>
      <c r="Q568" s="38">
        <v>2</v>
      </c>
      <c r="R568" s="38">
        <v>3</v>
      </c>
      <c r="S568" s="38">
        <v>2</v>
      </c>
      <c r="T568" s="38">
        <v>2</v>
      </c>
      <c r="U568" s="38">
        <v>1</v>
      </c>
      <c r="V568" s="38">
        <v>1</v>
      </c>
      <c r="W568" s="38">
        <v>1</v>
      </c>
      <c r="X568" s="38">
        <v>2</v>
      </c>
      <c r="Y568" s="38">
        <v>2</v>
      </c>
      <c r="Z568" s="38">
        <v>2009</v>
      </c>
      <c r="AA568" s="38" t="s">
        <v>702</v>
      </c>
      <c r="AB568" s="38" t="s">
        <v>198</v>
      </c>
      <c r="AC568" s="38" t="s">
        <v>45</v>
      </c>
      <c r="AD568" s="38"/>
      <c r="AE568" s="38" t="s">
        <v>647</v>
      </c>
      <c r="AF568" s="38" t="s">
        <v>522</v>
      </c>
      <c r="AG568" s="38"/>
      <c r="AH568" s="38">
        <v>1</v>
      </c>
      <c r="AI568" s="38">
        <v>1</v>
      </c>
    </row>
    <row r="569" spans="1:35" s="36" customFormat="1" ht="38.25" x14ac:dyDescent="0.2">
      <c r="A569" s="37">
        <v>40606.445555555554</v>
      </c>
      <c r="L569" s="38" t="s">
        <v>934</v>
      </c>
      <c r="M569" s="38" t="s">
        <v>947</v>
      </c>
      <c r="N569" s="38"/>
      <c r="O569" s="38" t="s">
        <v>116</v>
      </c>
      <c r="P569" s="38">
        <v>4</v>
      </c>
      <c r="Q569" s="38">
        <v>2</v>
      </c>
      <c r="R569" s="38">
        <v>4</v>
      </c>
      <c r="S569" s="38">
        <v>2</v>
      </c>
      <c r="T569" s="38">
        <v>2</v>
      </c>
      <c r="U569" s="38">
        <v>2</v>
      </c>
      <c r="V569" s="38">
        <v>4</v>
      </c>
      <c r="W569" s="38">
        <v>4</v>
      </c>
      <c r="X569" s="38">
        <v>4</v>
      </c>
      <c r="Y569" s="38">
        <v>4</v>
      </c>
      <c r="Z569" s="38">
        <v>2010</v>
      </c>
      <c r="AA569" s="38" t="s">
        <v>253</v>
      </c>
      <c r="AB569" s="38" t="s">
        <v>563</v>
      </c>
      <c r="AC569" s="38" t="s">
        <v>281</v>
      </c>
      <c r="AD569" s="38"/>
      <c r="AE569" s="38" t="s">
        <v>647</v>
      </c>
      <c r="AF569" s="38" t="s">
        <v>522</v>
      </c>
      <c r="AG569" s="38"/>
      <c r="AH569" s="38">
        <v>3</v>
      </c>
      <c r="AI569" s="38">
        <v>4</v>
      </c>
    </row>
    <row r="570" spans="1:35" s="36" customFormat="1" ht="25.5" x14ac:dyDescent="0.2">
      <c r="A570" s="37">
        <v>40606.445925925924</v>
      </c>
      <c r="L570" s="38" t="s">
        <v>932</v>
      </c>
      <c r="M570" s="38"/>
      <c r="N570" s="38"/>
      <c r="O570" s="38" t="s">
        <v>116</v>
      </c>
      <c r="P570" s="38">
        <v>1</v>
      </c>
      <c r="Q570" s="38">
        <v>1</v>
      </c>
      <c r="R570" s="38">
        <v>1</v>
      </c>
      <c r="S570" s="38">
        <v>1</v>
      </c>
      <c r="T570" s="38">
        <v>1</v>
      </c>
      <c r="U570" s="38">
        <v>1</v>
      </c>
      <c r="V570" s="38">
        <v>1</v>
      </c>
      <c r="W570" s="38">
        <v>1</v>
      </c>
      <c r="X570" s="38">
        <v>1</v>
      </c>
      <c r="Y570" s="38">
        <v>1</v>
      </c>
      <c r="Z570" s="38">
        <v>2007</v>
      </c>
      <c r="AA570" s="38" t="s">
        <v>702</v>
      </c>
      <c r="AB570" s="38" t="s">
        <v>563</v>
      </c>
      <c r="AC570" s="38" t="s">
        <v>393</v>
      </c>
      <c r="AD570" s="38"/>
      <c r="AE570" s="38" t="s">
        <v>647</v>
      </c>
      <c r="AF570" s="38" t="s">
        <v>522</v>
      </c>
      <c r="AG570" s="38"/>
      <c r="AH570" s="38">
        <v>1</v>
      </c>
      <c r="AI570" s="38">
        <v>1</v>
      </c>
    </row>
    <row r="571" spans="1:35" s="36" customFormat="1" ht="25.5" x14ac:dyDescent="0.2">
      <c r="A571" s="37">
        <v>40606.446550925924</v>
      </c>
      <c r="L571" s="38"/>
      <c r="M571" s="38"/>
      <c r="N571" s="38"/>
      <c r="O571" s="38" t="s">
        <v>641</v>
      </c>
      <c r="P571" s="38">
        <v>3</v>
      </c>
      <c r="Q571" s="38">
        <v>3</v>
      </c>
      <c r="R571" s="38">
        <v>3</v>
      </c>
      <c r="S571" s="38">
        <v>4</v>
      </c>
      <c r="T571" s="38">
        <v>3</v>
      </c>
      <c r="U571" s="38">
        <v>3</v>
      </c>
      <c r="V571" s="38">
        <v>3</v>
      </c>
      <c r="W571" s="38">
        <v>4</v>
      </c>
      <c r="X571" s="38">
        <v>4</v>
      </c>
      <c r="Y571" s="38">
        <v>4</v>
      </c>
      <c r="Z571" s="38">
        <v>2010</v>
      </c>
      <c r="AA571" s="38" t="s">
        <v>354</v>
      </c>
      <c r="AB571" s="38" t="s">
        <v>710</v>
      </c>
      <c r="AC571" s="38" t="s">
        <v>281</v>
      </c>
      <c r="AD571" s="38"/>
      <c r="AE571" s="38"/>
      <c r="AF571" s="38" t="s">
        <v>522</v>
      </c>
      <c r="AG571" s="38"/>
      <c r="AH571" s="38">
        <v>3</v>
      </c>
      <c r="AI571" s="38">
        <v>4</v>
      </c>
    </row>
    <row r="572" spans="1:35" s="36" customFormat="1" ht="25.5" x14ac:dyDescent="0.2">
      <c r="A572" s="37">
        <v>40606.452870370369</v>
      </c>
      <c r="L572" s="38"/>
      <c r="M572" s="38"/>
      <c r="N572" s="38"/>
      <c r="O572" s="38" t="s">
        <v>116</v>
      </c>
      <c r="P572" s="38">
        <v>4</v>
      </c>
      <c r="Q572" s="38">
        <v>4</v>
      </c>
      <c r="R572" s="38">
        <v>4</v>
      </c>
      <c r="S572" s="38">
        <v>4</v>
      </c>
      <c r="T572" s="38">
        <v>4</v>
      </c>
      <c r="U572" s="38">
        <v>4</v>
      </c>
      <c r="V572" s="38">
        <v>4</v>
      </c>
      <c r="W572" s="38">
        <v>4</v>
      </c>
      <c r="X572" s="38">
        <v>4</v>
      </c>
      <c r="Y572" s="38">
        <v>4</v>
      </c>
      <c r="Z572" s="38">
        <v>2011</v>
      </c>
      <c r="AA572" s="38" t="s">
        <v>354</v>
      </c>
      <c r="AB572" s="38" t="s">
        <v>507</v>
      </c>
      <c r="AC572" s="38" t="s">
        <v>281</v>
      </c>
      <c r="AD572" s="38"/>
      <c r="AE572" s="38" t="s">
        <v>647</v>
      </c>
      <c r="AF572" s="38" t="s">
        <v>522</v>
      </c>
      <c r="AG572" s="38"/>
      <c r="AH572" s="38">
        <v>4</v>
      </c>
      <c r="AI572" s="38">
        <v>4</v>
      </c>
    </row>
    <row r="573" spans="1:35" s="36" customFormat="1" ht="63.75" x14ac:dyDescent="0.2">
      <c r="A573" s="37">
        <v>40606.456516203703</v>
      </c>
      <c r="L573" s="38" t="s">
        <v>1056</v>
      </c>
      <c r="M573" s="38" t="s">
        <v>1057</v>
      </c>
      <c r="N573" s="38" t="s">
        <v>149</v>
      </c>
      <c r="O573" s="38" t="s">
        <v>641</v>
      </c>
      <c r="P573" s="38">
        <v>3</v>
      </c>
      <c r="Q573" s="38">
        <v>2</v>
      </c>
      <c r="R573" s="38">
        <v>3</v>
      </c>
      <c r="S573" s="38">
        <v>3</v>
      </c>
      <c r="T573" s="38">
        <v>2</v>
      </c>
      <c r="U573" s="38">
        <v>2</v>
      </c>
      <c r="V573" s="38">
        <v>2</v>
      </c>
      <c r="W573" s="38">
        <v>2</v>
      </c>
      <c r="X573" s="38">
        <v>3</v>
      </c>
      <c r="Y573" s="38">
        <v>3</v>
      </c>
      <c r="Z573" s="38">
        <v>2007</v>
      </c>
      <c r="AA573" s="38" t="s">
        <v>702</v>
      </c>
      <c r="AB573" s="38" t="s">
        <v>264</v>
      </c>
      <c r="AC573" s="38" t="s">
        <v>393</v>
      </c>
      <c r="AD573" s="38"/>
      <c r="AE573" s="38" t="s">
        <v>647</v>
      </c>
      <c r="AF573" s="38" t="s">
        <v>522</v>
      </c>
      <c r="AG573" s="38" t="s">
        <v>1058</v>
      </c>
      <c r="AH573" s="38">
        <v>2</v>
      </c>
      <c r="AI573" s="38">
        <v>4</v>
      </c>
    </row>
    <row r="574" spans="1:35" s="36" customFormat="1" ht="25.5" x14ac:dyDescent="0.2">
      <c r="A574" s="37">
        <v>40606.459467592591</v>
      </c>
      <c r="L574" s="38"/>
      <c r="M574" s="38"/>
      <c r="N574" s="38"/>
      <c r="O574" s="38" t="s">
        <v>641</v>
      </c>
      <c r="P574" s="38">
        <v>2</v>
      </c>
      <c r="Q574" s="38">
        <v>3</v>
      </c>
      <c r="R574" s="38">
        <v>2</v>
      </c>
      <c r="S574" s="38">
        <v>2</v>
      </c>
      <c r="T574" s="38">
        <v>4</v>
      </c>
      <c r="U574" s="38">
        <v>3</v>
      </c>
      <c r="V574" s="38">
        <v>4</v>
      </c>
      <c r="W574" s="38">
        <v>4</v>
      </c>
      <c r="X574" s="38">
        <v>4</v>
      </c>
      <c r="Y574" s="38">
        <v>4</v>
      </c>
      <c r="Z574" s="38">
        <v>2010</v>
      </c>
      <c r="AA574" s="38" t="s">
        <v>253</v>
      </c>
      <c r="AB574" s="38" t="s">
        <v>460</v>
      </c>
      <c r="AC574" s="38" t="s">
        <v>281</v>
      </c>
      <c r="AD574" s="38"/>
      <c r="AE574" s="38" t="s">
        <v>647</v>
      </c>
      <c r="AF574" s="38" t="s">
        <v>522</v>
      </c>
      <c r="AG574" s="38"/>
      <c r="AH574" s="38">
        <v>2</v>
      </c>
      <c r="AI574" s="38">
        <v>4</v>
      </c>
    </row>
    <row r="575" spans="1:35" s="36" customFormat="1" ht="25.5" x14ac:dyDescent="0.2">
      <c r="A575" s="37">
        <v>40606.459594907406</v>
      </c>
      <c r="L575" s="38"/>
      <c r="M575" s="38"/>
      <c r="N575" s="38"/>
      <c r="O575" s="38" t="s">
        <v>641</v>
      </c>
      <c r="P575" s="38">
        <v>2</v>
      </c>
      <c r="Q575" s="38">
        <v>3</v>
      </c>
      <c r="R575" s="38">
        <v>2</v>
      </c>
      <c r="S575" s="38">
        <v>2</v>
      </c>
      <c r="T575" s="38">
        <v>4</v>
      </c>
      <c r="U575" s="38">
        <v>3</v>
      </c>
      <c r="V575" s="38">
        <v>4</v>
      </c>
      <c r="W575" s="38">
        <v>4</v>
      </c>
      <c r="X575" s="38">
        <v>4</v>
      </c>
      <c r="Y575" s="38">
        <v>4</v>
      </c>
      <c r="Z575" s="38">
        <v>2010</v>
      </c>
      <c r="AA575" s="38" t="s">
        <v>253</v>
      </c>
      <c r="AB575" s="38" t="s">
        <v>460</v>
      </c>
      <c r="AC575" s="38" t="s">
        <v>281</v>
      </c>
      <c r="AD575" s="38"/>
      <c r="AE575" s="38" t="s">
        <v>647</v>
      </c>
      <c r="AF575" s="38" t="s">
        <v>522</v>
      </c>
      <c r="AG575" s="38"/>
      <c r="AH575" s="38">
        <v>2</v>
      </c>
      <c r="AI575" s="38">
        <v>4</v>
      </c>
    </row>
    <row r="576" spans="1:35" s="36" customFormat="1" ht="178.5" x14ac:dyDescent="0.2">
      <c r="A576" s="37">
        <v>40606.467951388891</v>
      </c>
      <c r="L576" s="38" t="s">
        <v>1059</v>
      </c>
      <c r="M576" s="38" t="s">
        <v>434</v>
      </c>
      <c r="N576" s="38" t="s">
        <v>149</v>
      </c>
      <c r="O576" s="38" t="s">
        <v>116</v>
      </c>
      <c r="P576" s="38">
        <v>2</v>
      </c>
      <c r="Q576" s="38">
        <v>3</v>
      </c>
      <c r="R576" s="38">
        <v>4</v>
      </c>
      <c r="S576" s="38">
        <v>4</v>
      </c>
      <c r="T576" s="38">
        <v>4</v>
      </c>
      <c r="U576" s="38">
        <v>3</v>
      </c>
      <c r="V576" s="38">
        <v>3</v>
      </c>
      <c r="W576" s="38">
        <v>3</v>
      </c>
      <c r="X576" s="38">
        <v>4</v>
      </c>
      <c r="Y576" s="38">
        <v>4</v>
      </c>
      <c r="Z576" s="38">
        <v>2011</v>
      </c>
      <c r="AA576" s="38" t="s">
        <v>354</v>
      </c>
      <c r="AB576" s="38" t="s">
        <v>130</v>
      </c>
      <c r="AC576" s="38" t="s">
        <v>281</v>
      </c>
      <c r="AD576" s="38"/>
      <c r="AE576" s="38"/>
      <c r="AF576" s="38" t="s">
        <v>246</v>
      </c>
      <c r="AG576" s="38"/>
      <c r="AH576" s="38">
        <v>4</v>
      </c>
      <c r="AI576" s="38">
        <v>4</v>
      </c>
    </row>
    <row r="577" spans="1:35" s="36" customFormat="1" ht="25.5" x14ac:dyDescent="0.2">
      <c r="A577" s="37">
        <v>40606.468136574076</v>
      </c>
      <c r="L577" s="38"/>
      <c r="M577" s="38"/>
      <c r="N577" s="38"/>
      <c r="O577" s="38" t="s">
        <v>116</v>
      </c>
      <c r="P577" s="38">
        <v>4</v>
      </c>
      <c r="Q577" s="38">
        <v>3</v>
      </c>
      <c r="R577" s="38">
        <v>4</v>
      </c>
      <c r="S577" s="38">
        <v>4</v>
      </c>
      <c r="T577" s="38">
        <v>4</v>
      </c>
      <c r="U577" s="38">
        <v>3</v>
      </c>
      <c r="V577" s="38">
        <v>4</v>
      </c>
      <c r="W577" s="38">
        <v>4</v>
      </c>
      <c r="X577" s="38">
        <v>4</v>
      </c>
      <c r="Y577" s="38">
        <v>4</v>
      </c>
      <c r="Z577" s="38">
        <v>2011</v>
      </c>
      <c r="AA577" s="38" t="s">
        <v>354</v>
      </c>
      <c r="AB577" s="38" t="s">
        <v>563</v>
      </c>
      <c r="AC577" s="38" t="s">
        <v>281</v>
      </c>
      <c r="AD577" s="38"/>
      <c r="AE577" s="38"/>
      <c r="AF577" s="38" t="s">
        <v>522</v>
      </c>
      <c r="AG577" s="38"/>
      <c r="AH577" s="38">
        <v>2</v>
      </c>
      <c r="AI577" s="38">
        <v>4</v>
      </c>
    </row>
    <row r="578" spans="1:35" s="36" customFormat="1" ht="191.25" x14ac:dyDescent="0.2">
      <c r="A578" s="37">
        <v>40606.47383101852</v>
      </c>
      <c r="L578" s="38" t="s">
        <v>1060</v>
      </c>
      <c r="M578" s="38" t="s">
        <v>1061</v>
      </c>
      <c r="N578" s="38"/>
      <c r="O578" s="38" t="s">
        <v>116</v>
      </c>
      <c r="P578" s="38">
        <v>3</v>
      </c>
      <c r="Q578" s="38">
        <v>1</v>
      </c>
      <c r="R578" s="38">
        <v>4</v>
      </c>
      <c r="S578" s="38">
        <v>3</v>
      </c>
      <c r="T578" s="38">
        <v>3</v>
      </c>
      <c r="U578" s="38">
        <v>3</v>
      </c>
      <c r="V578" s="38">
        <v>3</v>
      </c>
      <c r="W578" s="38">
        <v>3</v>
      </c>
      <c r="X578" s="38">
        <v>4</v>
      </c>
      <c r="Y578" s="38">
        <v>4</v>
      </c>
      <c r="Z578" s="38">
        <v>2011</v>
      </c>
      <c r="AA578" s="38" t="s">
        <v>354</v>
      </c>
      <c r="AB578" s="38" t="s">
        <v>507</v>
      </c>
      <c r="AC578" s="38" t="s">
        <v>281</v>
      </c>
      <c r="AD578" s="38"/>
      <c r="AE578" s="38" t="s">
        <v>647</v>
      </c>
      <c r="AF578" s="38" t="s">
        <v>246</v>
      </c>
      <c r="AG578" s="38" t="s">
        <v>1062</v>
      </c>
      <c r="AH578" s="38">
        <v>2</v>
      </c>
      <c r="AI578" s="38">
        <v>4</v>
      </c>
    </row>
    <row r="579" spans="1:35" s="36" customFormat="1" ht="178.5" x14ac:dyDescent="0.2">
      <c r="A579" s="37">
        <v>40606.47755787037</v>
      </c>
      <c r="L579" s="38" t="s">
        <v>1063</v>
      </c>
      <c r="M579" s="38" t="s">
        <v>434</v>
      </c>
      <c r="N579" s="38" t="s">
        <v>1064</v>
      </c>
      <c r="O579" s="38" t="s">
        <v>116</v>
      </c>
      <c r="P579" s="38">
        <v>1</v>
      </c>
      <c r="Q579" s="38">
        <v>1</v>
      </c>
      <c r="R579" s="38">
        <v>3</v>
      </c>
      <c r="S579" s="38">
        <v>1</v>
      </c>
      <c r="T579" s="38">
        <v>1</v>
      </c>
      <c r="U579" s="38">
        <v>1</v>
      </c>
      <c r="V579" s="38">
        <v>3</v>
      </c>
      <c r="W579" s="38">
        <v>2</v>
      </c>
      <c r="X579" s="38">
        <v>2</v>
      </c>
      <c r="Y579" s="38">
        <v>4</v>
      </c>
      <c r="Z579" s="38">
        <v>2008</v>
      </c>
      <c r="AA579" s="38" t="s">
        <v>702</v>
      </c>
      <c r="AB579" s="38" t="s">
        <v>507</v>
      </c>
      <c r="AC579" s="38" t="s">
        <v>45</v>
      </c>
      <c r="AD579" s="38"/>
      <c r="AE579" s="38" t="s">
        <v>647</v>
      </c>
      <c r="AF579" s="38" t="s">
        <v>246</v>
      </c>
      <c r="AG579" s="38"/>
      <c r="AH579" s="38">
        <v>1</v>
      </c>
      <c r="AI579" s="38">
        <v>3</v>
      </c>
    </row>
    <row r="580" spans="1:35" s="36" customFormat="1" ht="25.5" x14ac:dyDescent="0.2">
      <c r="A580" s="37">
        <v>40606.489236111112</v>
      </c>
      <c r="L580" s="38"/>
      <c r="M580" s="38"/>
      <c r="N580" s="38"/>
      <c r="O580" s="38" t="s">
        <v>641</v>
      </c>
      <c r="P580" s="38">
        <v>3</v>
      </c>
      <c r="Q580" s="38">
        <v>2</v>
      </c>
      <c r="R580" s="38">
        <v>4</v>
      </c>
      <c r="S580" s="38">
        <v>2</v>
      </c>
      <c r="T580" s="38">
        <v>2</v>
      </c>
      <c r="U580" s="38">
        <v>3</v>
      </c>
      <c r="V580" s="38">
        <v>2</v>
      </c>
      <c r="W580" s="38">
        <v>3</v>
      </c>
      <c r="X580" s="38">
        <v>3</v>
      </c>
      <c r="Y580" s="38">
        <v>3</v>
      </c>
      <c r="Z580" s="38">
        <v>2011</v>
      </c>
      <c r="AA580" s="38" t="s">
        <v>253</v>
      </c>
      <c r="AB580" s="38" t="s">
        <v>351</v>
      </c>
      <c r="AC580" s="38" t="s">
        <v>281</v>
      </c>
      <c r="AD580" s="38"/>
      <c r="AE580" s="38" t="s">
        <v>647</v>
      </c>
      <c r="AF580" s="38" t="s">
        <v>522</v>
      </c>
      <c r="AG580" s="38"/>
      <c r="AH580" s="38">
        <v>2</v>
      </c>
      <c r="AI580" s="38">
        <v>3</v>
      </c>
    </row>
    <row r="581" spans="1:35" s="36" customFormat="1" ht="25.5" x14ac:dyDescent="0.2">
      <c r="A581" s="37">
        <v>40606.493125000001</v>
      </c>
      <c r="L581" s="38"/>
      <c r="M581" s="38"/>
      <c r="N581" s="38"/>
      <c r="O581" s="38" t="s">
        <v>641</v>
      </c>
      <c r="P581" s="38">
        <v>4</v>
      </c>
      <c r="Q581" s="38">
        <v>4</v>
      </c>
      <c r="R581" s="38">
        <v>4</v>
      </c>
      <c r="S581" s="38">
        <v>4</v>
      </c>
      <c r="T581" s="38">
        <v>4</v>
      </c>
      <c r="U581" s="38">
        <v>4</v>
      </c>
      <c r="V581" s="38">
        <v>4</v>
      </c>
      <c r="W581" s="38">
        <v>4</v>
      </c>
      <c r="X581" s="38">
        <v>4</v>
      </c>
      <c r="Y581" s="38">
        <v>4</v>
      </c>
      <c r="Z581" s="38">
        <v>2010</v>
      </c>
      <c r="AA581" s="38" t="s">
        <v>253</v>
      </c>
      <c r="AB581" s="38" t="s">
        <v>377</v>
      </c>
      <c r="AC581" s="38" t="s">
        <v>281</v>
      </c>
      <c r="AD581" s="38"/>
      <c r="AE581" s="38"/>
      <c r="AF581" s="38" t="s">
        <v>246</v>
      </c>
      <c r="AG581" s="38"/>
      <c r="AH581" s="38">
        <v>4</v>
      </c>
      <c r="AI581" s="38">
        <v>4</v>
      </c>
    </row>
    <row r="582" spans="1:35" s="36" customFormat="1" ht="63.75" x14ac:dyDescent="0.2">
      <c r="A582" s="37">
        <v>40606.494768518518</v>
      </c>
      <c r="L582" s="38"/>
      <c r="M582" s="38" t="s">
        <v>1065</v>
      </c>
      <c r="N582" s="38"/>
      <c r="O582" s="38" t="s">
        <v>641</v>
      </c>
      <c r="P582" s="38">
        <v>4</v>
      </c>
      <c r="Q582" s="38">
        <v>3</v>
      </c>
      <c r="R582" s="38">
        <v>4</v>
      </c>
      <c r="S582" s="38">
        <v>4</v>
      </c>
      <c r="T582" s="38">
        <v>4</v>
      </c>
      <c r="U582" s="38">
        <v>4</v>
      </c>
      <c r="V582" s="38">
        <v>3</v>
      </c>
      <c r="W582" s="38">
        <v>4</v>
      </c>
      <c r="X582" s="38">
        <v>4</v>
      </c>
      <c r="Y582" s="38">
        <v>3</v>
      </c>
      <c r="Z582" s="38">
        <v>2011</v>
      </c>
      <c r="AA582" s="38" t="s">
        <v>253</v>
      </c>
      <c r="AB582" s="38" t="s">
        <v>454</v>
      </c>
      <c r="AC582" s="38" t="s">
        <v>281</v>
      </c>
      <c r="AD582" s="38"/>
      <c r="AE582" s="38" t="s">
        <v>647</v>
      </c>
      <c r="AF582" s="38" t="s">
        <v>522</v>
      </c>
      <c r="AG582" s="38" t="s">
        <v>1066</v>
      </c>
      <c r="AH582" s="38">
        <v>3</v>
      </c>
      <c r="AI582" s="38">
        <v>4</v>
      </c>
    </row>
    <row r="583" spans="1:35" s="36" customFormat="1" ht="25.5" x14ac:dyDescent="0.2">
      <c r="A583" s="37">
        <v>40606.497997685183</v>
      </c>
      <c r="L583" s="38"/>
      <c r="M583" s="38" t="s">
        <v>403</v>
      </c>
      <c r="N583" s="38" t="s">
        <v>1067</v>
      </c>
      <c r="O583" s="38" t="s">
        <v>641</v>
      </c>
      <c r="P583" s="38">
        <v>2</v>
      </c>
      <c r="Q583" s="38">
        <v>3</v>
      </c>
      <c r="R583" s="38">
        <v>3</v>
      </c>
      <c r="S583" s="38">
        <v>3</v>
      </c>
      <c r="T583" s="38">
        <v>1</v>
      </c>
      <c r="U583" s="38">
        <v>2</v>
      </c>
      <c r="V583" s="38">
        <v>3</v>
      </c>
      <c r="W583" s="38">
        <v>2</v>
      </c>
      <c r="X583" s="38">
        <v>3</v>
      </c>
      <c r="Y583" s="38">
        <v>3</v>
      </c>
      <c r="Z583" s="38">
        <v>2010</v>
      </c>
      <c r="AA583" s="38" t="s">
        <v>253</v>
      </c>
      <c r="AB583" s="38" t="s">
        <v>78</v>
      </c>
      <c r="AC583" s="38" t="s">
        <v>281</v>
      </c>
      <c r="AD583" s="38"/>
      <c r="AE583" s="38" t="s">
        <v>647</v>
      </c>
      <c r="AF583" s="38" t="s">
        <v>522</v>
      </c>
      <c r="AG583" s="38"/>
      <c r="AH583" s="38">
        <v>1</v>
      </c>
      <c r="AI583" s="38">
        <v>3</v>
      </c>
    </row>
    <row r="584" spans="1:35" s="36" customFormat="1" ht="25.5" x14ac:dyDescent="0.2">
      <c r="A584" s="37">
        <v>40606.509895833333</v>
      </c>
      <c r="L584" s="38"/>
      <c r="M584" s="38"/>
      <c r="N584" s="38" t="s">
        <v>1068</v>
      </c>
      <c r="O584" s="38" t="s">
        <v>641</v>
      </c>
      <c r="P584" s="38">
        <v>3</v>
      </c>
      <c r="Q584" s="38">
        <v>4</v>
      </c>
      <c r="R584" s="38">
        <v>2</v>
      </c>
      <c r="S584" s="38">
        <v>3</v>
      </c>
      <c r="T584" s="38">
        <v>3</v>
      </c>
      <c r="U584" s="38">
        <v>1</v>
      </c>
      <c r="V584" s="38">
        <v>4</v>
      </c>
      <c r="W584" s="38">
        <v>2</v>
      </c>
      <c r="X584" s="38">
        <v>4</v>
      </c>
      <c r="Y584" s="38">
        <v>4</v>
      </c>
      <c r="Z584" s="38">
        <v>2009</v>
      </c>
      <c r="AA584" s="38" t="s">
        <v>281</v>
      </c>
      <c r="AB584" s="38" t="s">
        <v>454</v>
      </c>
      <c r="AC584" s="38" t="s">
        <v>393</v>
      </c>
      <c r="AD584" s="38"/>
      <c r="AE584" s="38" t="s">
        <v>647</v>
      </c>
      <c r="AF584" s="38" t="s">
        <v>522</v>
      </c>
      <c r="AG584" s="38"/>
      <c r="AH584" s="38">
        <v>1</v>
      </c>
      <c r="AI584" s="38">
        <v>4</v>
      </c>
    </row>
    <row r="585" spans="1:35" s="36" customFormat="1" ht="25.5" x14ac:dyDescent="0.2">
      <c r="A585" s="37">
        <v>40606.519085648149</v>
      </c>
      <c r="L585" s="38"/>
      <c r="M585" s="38"/>
      <c r="N585" s="38"/>
      <c r="O585" s="38" t="s">
        <v>116</v>
      </c>
      <c r="P585" s="38">
        <v>3</v>
      </c>
      <c r="Q585" s="38">
        <v>2</v>
      </c>
      <c r="R585" s="38">
        <v>4</v>
      </c>
      <c r="S585" s="38">
        <v>3</v>
      </c>
      <c r="T585" s="38">
        <v>2</v>
      </c>
      <c r="U585" s="38">
        <v>2</v>
      </c>
      <c r="V585" s="38">
        <v>3</v>
      </c>
      <c r="W585" s="38">
        <v>3</v>
      </c>
      <c r="X585" s="38">
        <v>4</v>
      </c>
      <c r="Y585" s="38">
        <v>2</v>
      </c>
      <c r="Z585" s="38">
        <v>2010</v>
      </c>
      <c r="AA585" s="38" t="s">
        <v>253</v>
      </c>
      <c r="AB585" s="38" t="s">
        <v>710</v>
      </c>
      <c r="AC585" s="38" t="s">
        <v>45</v>
      </c>
      <c r="AD585" s="38"/>
      <c r="AE585" s="38" t="s">
        <v>647</v>
      </c>
      <c r="AF585" s="38" t="s">
        <v>522</v>
      </c>
      <c r="AG585" s="38"/>
      <c r="AH585" s="38">
        <v>2</v>
      </c>
      <c r="AI585" s="38">
        <v>4</v>
      </c>
    </row>
    <row r="586" spans="1:35" s="36" customFormat="1" ht="63.75" x14ac:dyDescent="0.2">
      <c r="A586" s="37">
        <v>40606.532025462962</v>
      </c>
      <c r="L586" s="38" t="s">
        <v>1069</v>
      </c>
      <c r="M586" s="38"/>
      <c r="N586" s="38"/>
      <c r="O586" s="38" t="s">
        <v>641</v>
      </c>
      <c r="P586" s="38">
        <v>3</v>
      </c>
      <c r="Q586" s="38">
        <v>4</v>
      </c>
      <c r="R586" s="38">
        <v>2</v>
      </c>
      <c r="S586" s="38">
        <v>3</v>
      </c>
      <c r="T586" s="38">
        <v>4</v>
      </c>
      <c r="U586" s="38">
        <v>4</v>
      </c>
      <c r="V586" s="38">
        <v>4</v>
      </c>
      <c r="W586" s="38">
        <v>3</v>
      </c>
      <c r="X586" s="38">
        <v>4</v>
      </c>
      <c r="Y586" s="38">
        <v>3</v>
      </c>
      <c r="Z586" s="38">
        <v>2011</v>
      </c>
      <c r="AA586" s="38" t="s">
        <v>253</v>
      </c>
      <c r="AB586" s="38" t="s">
        <v>563</v>
      </c>
      <c r="AC586" s="38" t="s">
        <v>281</v>
      </c>
      <c r="AD586" s="38"/>
      <c r="AE586" s="38" t="s">
        <v>647</v>
      </c>
      <c r="AF586" s="38" t="s">
        <v>522</v>
      </c>
      <c r="AG586" s="38" t="s">
        <v>1070</v>
      </c>
      <c r="AH586" s="38">
        <v>2</v>
      </c>
      <c r="AI586" s="38">
        <v>4</v>
      </c>
    </row>
    <row r="587" spans="1:35" s="36" customFormat="1" ht="25.5" x14ac:dyDescent="0.2">
      <c r="A587" s="37">
        <v>40606.556967592594</v>
      </c>
      <c r="L587" s="38"/>
      <c r="M587" s="38" t="s">
        <v>1071</v>
      </c>
      <c r="N587" s="38"/>
      <c r="O587" s="38" t="s">
        <v>116</v>
      </c>
      <c r="P587" s="38">
        <v>3</v>
      </c>
      <c r="Q587" s="38">
        <v>3</v>
      </c>
      <c r="R587" s="38">
        <v>4</v>
      </c>
      <c r="S587" s="38">
        <v>3</v>
      </c>
      <c r="T587" s="38">
        <v>2</v>
      </c>
      <c r="U587" s="38">
        <v>2</v>
      </c>
      <c r="V587" s="38">
        <v>3</v>
      </c>
      <c r="W587" s="38">
        <v>2</v>
      </c>
      <c r="X587" s="38">
        <v>2</v>
      </c>
      <c r="Y587" s="38">
        <v>1</v>
      </c>
      <c r="Z587" s="38">
        <v>2011</v>
      </c>
      <c r="AA587" s="38" t="s">
        <v>354</v>
      </c>
      <c r="AB587" s="38" t="s">
        <v>563</v>
      </c>
      <c r="AC587" s="38" t="s">
        <v>281</v>
      </c>
      <c r="AD587" s="38"/>
      <c r="AE587" s="38"/>
      <c r="AF587" s="38" t="s">
        <v>522</v>
      </c>
      <c r="AG587" s="38"/>
      <c r="AH587" s="38">
        <v>1</v>
      </c>
      <c r="AI587" s="38">
        <v>2</v>
      </c>
    </row>
    <row r="588" spans="1:35" s="36" customFormat="1" ht="409.5" x14ac:dyDescent="0.2">
      <c r="A588" s="37">
        <v>40606.558993055558</v>
      </c>
      <c r="L588" s="38" t="s">
        <v>1072</v>
      </c>
      <c r="M588" s="38"/>
      <c r="N588" s="38"/>
      <c r="O588" s="38" t="s">
        <v>116</v>
      </c>
      <c r="P588" s="38">
        <v>1</v>
      </c>
      <c r="Q588" s="38">
        <v>2</v>
      </c>
      <c r="R588" s="38">
        <v>2</v>
      </c>
      <c r="S588" s="38">
        <v>2</v>
      </c>
      <c r="T588" s="38">
        <v>3</v>
      </c>
      <c r="U588" s="38">
        <v>2</v>
      </c>
      <c r="V588" s="38">
        <v>3</v>
      </c>
      <c r="W588" s="38">
        <v>2</v>
      </c>
      <c r="X588" s="38">
        <v>1</v>
      </c>
      <c r="Y588" s="38">
        <v>3</v>
      </c>
      <c r="Z588" s="38">
        <v>2007</v>
      </c>
      <c r="AA588" s="38" t="s">
        <v>702</v>
      </c>
      <c r="AB588" s="38" t="s">
        <v>198</v>
      </c>
      <c r="AC588" s="38" t="s">
        <v>672</v>
      </c>
      <c r="AD588" s="38"/>
      <c r="AE588" s="38" t="s">
        <v>700</v>
      </c>
      <c r="AF588" s="38" t="s">
        <v>246</v>
      </c>
      <c r="AG588" s="38"/>
      <c r="AH588" s="38">
        <v>2</v>
      </c>
      <c r="AI588" s="38">
        <v>1</v>
      </c>
    </row>
    <row r="589" spans="1:35" s="36" customFormat="1" ht="38.25" x14ac:dyDescent="0.2">
      <c r="A589" s="37">
        <v>40606.583645833336</v>
      </c>
      <c r="L589" s="38"/>
      <c r="M589" s="38" t="s">
        <v>1073</v>
      </c>
      <c r="N589" s="38" t="s">
        <v>1074</v>
      </c>
      <c r="O589" s="38" t="s">
        <v>641</v>
      </c>
      <c r="P589" s="38">
        <v>3</v>
      </c>
      <c r="Q589" s="38">
        <v>3</v>
      </c>
      <c r="R589" s="38">
        <v>3</v>
      </c>
      <c r="S589" s="38">
        <v>3</v>
      </c>
      <c r="T589" s="38">
        <v>2</v>
      </c>
      <c r="U589" s="38">
        <v>3</v>
      </c>
      <c r="V589" s="38">
        <v>3</v>
      </c>
      <c r="W589" s="38">
        <v>2</v>
      </c>
      <c r="X589" s="38">
        <v>3</v>
      </c>
      <c r="Y589" s="38">
        <v>3</v>
      </c>
      <c r="Z589" s="38">
        <v>2011</v>
      </c>
      <c r="AA589" s="38" t="s">
        <v>253</v>
      </c>
      <c r="AB589" s="38" t="s">
        <v>72</v>
      </c>
      <c r="AC589" s="38" t="s">
        <v>281</v>
      </c>
      <c r="AD589" s="38"/>
      <c r="AE589" s="38" t="s">
        <v>647</v>
      </c>
      <c r="AF589" s="38" t="s">
        <v>246</v>
      </c>
      <c r="AG589" s="38" t="s">
        <v>1075</v>
      </c>
      <c r="AH589" s="38">
        <v>2</v>
      </c>
      <c r="AI589" s="38">
        <v>3</v>
      </c>
    </row>
    <row r="590" spans="1:35" s="36" customFormat="1" ht="25.5" x14ac:dyDescent="0.2">
      <c r="A590" s="37">
        <v>40606.6247337963</v>
      </c>
      <c r="L590" s="38"/>
      <c r="M590" s="38"/>
      <c r="N590" s="38"/>
      <c r="O590" s="38" t="s">
        <v>116</v>
      </c>
      <c r="P590" s="38">
        <v>4</v>
      </c>
      <c r="Q590" s="38">
        <v>4</v>
      </c>
      <c r="R590" s="38">
        <v>4</v>
      </c>
      <c r="S590" s="38">
        <v>4</v>
      </c>
      <c r="T590" s="38">
        <v>4</v>
      </c>
      <c r="U590" s="38">
        <v>4</v>
      </c>
      <c r="V590" s="38">
        <v>4</v>
      </c>
      <c r="W590" s="38">
        <v>4</v>
      </c>
      <c r="X590" s="38">
        <v>4</v>
      </c>
      <c r="Y590" s="38">
        <v>4</v>
      </c>
      <c r="Z590" s="38">
        <v>2011</v>
      </c>
      <c r="AA590" s="38" t="s">
        <v>354</v>
      </c>
      <c r="AB590" s="38" t="s">
        <v>377</v>
      </c>
      <c r="AC590" s="38" t="s">
        <v>281</v>
      </c>
      <c r="AD590" s="38"/>
      <c r="AE590" s="38"/>
      <c r="AF590" s="38" t="s">
        <v>522</v>
      </c>
      <c r="AG590" s="38"/>
      <c r="AH590" s="38">
        <v>4</v>
      </c>
      <c r="AI590" s="38">
        <v>4</v>
      </c>
    </row>
    <row r="591" spans="1:35" s="36" customFormat="1" ht="178.5" x14ac:dyDescent="0.2">
      <c r="A591" s="37">
        <v>40606.632337962961</v>
      </c>
      <c r="L591" s="38" t="s">
        <v>1076</v>
      </c>
      <c r="M591" s="38" t="s">
        <v>1077</v>
      </c>
      <c r="N591" s="38" t="s">
        <v>1078</v>
      </c>
      <c r="O591" s="38" t="s">
        <v>641</v>
      </c>
      <c r="P591" s="38">
        <v>3</v>
      </c>
      <c r="Q591" s="38">
        <v>1</v>
      </c>
      <c r="R591" s="38">
        <v>4</v>
      </c>
      <c r="S591" s="38">
        <v>2</v>
      </c>
      <c r="T591" s="38">
        <v>3</v>
      </c>
      <c r="U591" s="38">
        <v>2</v>
      </c>
      <c r="V591" s="38">
        <v>4</v>
      </c>
      <c r="W591" s="38">
        <v>4</v>
      </c>
      <c r="X591" s="38">
        <v>4</v>
      </c>
      <c r="Y591" s="38">
        <v>4</v>
      </c>
      <c r="Z591" s="38">
        <v>2010</v>
      </c>
      <c r="AA591" s="38" t="s">
        <v>35</v>
      </c>
      <c r="AB591" s="38" t="s">
        <v>78</v>
      </c>
      <c r="AC591" s="38" t="s">
        <v>720</v>
      </c>
      <c r="AD591" s="38"/>
      <c r="AE591" s="38" t="s">
        <v>647</v>
      </c>
      <c r="AF591" s="38" t="s">
        <v>246</v>
      </c>
      <c r="AG591" s="38" t="s">
        <v>1079</v>
      </c>
      <c r="AH591" s="38">
        <v>1</v>
      </c>
      <c r="AI591" s="38">
        <v>4</v>
      </c>
    </row>
    <row r="592" spans="1:35" s="36" customFormat="1" ht="191.25" x14ac:dyDescent="0.2">
      <c r="A592" s="37">
        <v>40606.64738425926</v>
      </c>
      <c r="L592" s="38" t="s">
        <v>1080</v>
      </c>
      <c r="M592" s="38" t="s">
        <v>1081</v>
      </c>
      <c r="N592" s="38" t="s">
        <v>149</v>
      </c>
      <c r="O592" s="38" t="s">
        <v>116</v>
      </c>
      <c r="P592" s="38">
        <v>4</v>
      </c>
      <c r="Q592" s="38">
        <v>3</v>
      </c>
      <c r="R592" s="38">
        <v>4</v>
      </c>
      <c r="S592" s="38">
        <v>4</v>
      </c>
      <c r="T592" s="38">
        <v>3</v>
      </c>
      <c r="U592" s="38">
        <v>2</v>
      </c>
      <c r="V592" s="38">
        <v>4</v>
      </c>
      <c r="W592" s="38">
        <v>4</v>
      </c>
      <c r="X592" s="38">
        <v>4</v>
      </c>
      <c r="Y592" s="38">
        <v>4</v>
      </c>
      <c r="Z592" s="38">
        <v>2010</v>
      </c>
      <c r="AA592" s="38" t="s">
        <v>253</v>
      </c>
      <c r="AB592" s="38" t="s">
        <v>264</v>
      </c>
      <c r="AC592" s="38" t="s">
        <v>281</v>
      </c>
      <c r="AD592" s="38"/>
      <c r="AE592" s="38" t="s">
        <v>647</v>
      </c>
      <c r="AF592" s="38" t="s">
        <v>522</v>
      </c>
      <c r="AG592" s="38" t="s">
        <v>1082</v>
      </c>
      <c r="AH592" s="38">
        <v>3</v>
      </c>
      <c r="AI592" s="38">
        <v>4</v>
      </c>
    </row>
    <row r="593" spans="1:35" s="36" customFormat="1" ht="242.25" x14ac:dyDescent="0.2">
      <c r="A593" s="37">
        <v>40606.672002314815</v>
      </c>
      <c r="L593" s="38" t="s">
        <v>1083</v>
      </c>
      <c r="M593" s="38" t="s">
        <v>1084</v>
      </c>
      <c r="N593" s="38" t="s">
        <v>1085</v>
      </c>
      <c r="O593" s="38" t="s">
        <v>116</v>
      </c>
      <c r="P593" s="38">
        <v>4</v>
      </c>
      <c r="Q593" s="38">
        <v>3</v>
      </c>
      <c r="R593" s="38">
        <v>4</v>
      </c>
      <c r="S593" s="38">
        <v>4</v>
      </c>
      <c r="T593" s="38">
        <v>3</v>
      </c>
      <c r="U593" s="38">
        <v>3</v>
      </c>
      <c r="V593" s="38">
        <v>4</v>
      </c>
      <c r="W593" s="38">
        <v>3</v>
      </c>
      <c r="X593" s="38">
        <v>4</v>
      </c>
      <c r="Y593" s="38">
        <v>4</v>
      </c>
      <c r="Z593" s="38">
        <v>2011</v>
      </c>
      <c r="AA593" s="38" t="s">
        <v>354</v>
      </c>
      <c r="AB593" s="38" t="s">
        <v>454</v>
      </c>
      <c r="AC593" s="38" t="s">
        <v>281</v>
      </c>
      <c r="AD593" s="38"/>
      <c r="AE593" s="38"/>
      <c r="AF593" s="38" t="s">
        <v>246</v>
      </c>
      <c r="AG593" s="38"/>
      <c r="AH593" s="38">
        <v>3</v>
      </c>
      <c r="AI593" s="38">
        <v>4</v>
      </c>
    </row>
    <row r="594" spans="1:35" s="36" customFormat="1" ht="165.75" x14ac:dyDescent="0.2">
      <c r="A594" s="37">
        <v>40606.679606481484</v>
      </c>
      <c r="L594" s="38" t="s">
        <v>1086</v>
      </c>
      <c r="M594" s="38" t="s">
        <v>1087</v>
      </c>
      <c r="N594" s="38" t="s">
        <v>1088</v>
      </c>
      <c r="O594" s="38" t="s">
        <v>641</v>
      </c>
      <c r="P594" s="38">
        <v>3</v>
      </c>
      <c r="Q594" s="38">
        <v>4</v>
      </c>
      <c r="R594" s="38">
        <v>3</v>
      </c>
      <c r="S594" s="38">
        <v>4</v>
      </c>
      <c r="T594" s="38">
        <v>4</v>
      </c>
      <c r="U594" s="38">
        <v>2</v>
      </c>
      <c r="V594" s="38">
        <v>4</v>
      </c>
      <c r="W594" s="38">
        <v>2</v>
      </c>
      <c r="X594" s="38">
        <v>4</v>
      </c>
      <c r="Y594" s="38">
        <v>3</v>
      </c>
      <c r="Z594" s="38">
        <v>2010</v>
      </c>
      <c r="AA594" s="38" t="s">
        <v>253</v>
      </c>
      <c r="AB594" s="38" t="s">
        <v>78</v>
      </c>
      <c r="AC594" s="38" t="s">
        <v>281</v>
      </c>
      <c r="AD594" s="38"/>
      <c r="AE594" s="38" t="s">
        <v>647</v>
      </c>
      <c r="AF594" s="38" t="s">
        <v>246</v>
      </c>
      <c r="AG594" s="38" t="s">
        <v>1089</v>
      </c>
      <c r="AH594" s="38">
        <v>1</v>
      </c>
      <c r="AI594" s="38">
        <v>4</v>
      </c>
    </row>
    <row r="595" spans="1:35" s="36" customFormat="1" ht="25.5" x14ac:dyDescent="0.2">
      <c r="A595" s="37">
        <v>40606.711597222224</v>
      </c>
      <c r="L595" s="38"/>
      <c r="M595" s="38"/>
      <c r="N595" s="38"/>
      <c r="O595" s="38" t="s">
        <v>641</v>
      </c>
      <c r="P595" s="38">
        <v>3</v>
      </c>
      <c r="Q595" s="38">
        <v>1</v>
      </c>
      <c r="R595" s="38">
        <v>3</v>
      </c>
      <c r="S595" s="38">
        <v>3</v>
      </c>
      <c r="T595" s="38">
        <v>1</v>
      </c>
      <c r="U595" s="38">
        <v>1</v>
      </c>
      <c r="V595" s="38">
        <v>3</v>
      </c>
      <c r="W595" s="38">
        <v>3</v>
      </c>
      <c r="X595" s="38">
        <v>4</v>
      </c>
      <c r="Y595" s="38">
        <v>3</v>
      </c>
      <c r="Z595" s="38">
        <v>2011</v>
      </c>
      <c r="AA595" s="38" t="s">
        <v>281</v>
      </c>
      <c r="AB595" s="38" t="s">
        <v>488</v>
      </c>
      <c r="AC595" s="38" t="s">
        <v>281</v>
      </c>
      <c r="AD595" s="38"/>
      <c r="AE595" s="38" t="s">
        <v>647</v>
      </c>
      <c r="AF595" s="38" t="s">
        <v>522</v>
      </c>
      <c r="AG595" s="38"/>
      <c r="AH595" s="38">
        <v>1</v>
      </c>
      <c r="AI595" s="38">
        <v>4</v>
      </c>
    </row>
    <row r="596" spans="1:35" s="36" customFormat="1" ht="25.5" x14ac:dyDescent="0.2">
      <c r="A596" s="37">
        <v>40606.72315972222</v>
      </c>
      <c r="L596" s="38"/>
      <c r="M596" s="38"/>
      <c r="N596" s="38"/>
      <c r="O596" s="38" t="s">
        <v>116</v>
      </c>
      <c r="P596" s="38">
        <v>1</v>
      </c>
      <c r="Q596" s="38">
        <v>2</v>
      </c>
      <c r="R596" s="38">
        <v>2</v>
      </c>
      <c r="S596" s="38">
        <v>3</v>
      </c>
      <c r="T596" s="38">
        <v>3</v>
      </c>
      <c r="U596" s="38">
        <v>2</v>
      </c>
      <c r="V596" s="38"/>
      <c r="W596" s="38">
        <v>1</v>
      </c>
      <c r="X596" s="38">
        <v>2</v>
      </c>
      <c r="Y596" s="38">
        <v>4</v>
      </c>
      <c r="Z596" s="38">
        <v>2007</v>
      </c>
      <c r="AA596" s="38" t="s">
        <v>281</v>
      </c>
      <c r="AB596" s="38" t="s">
        <v>664</v>
      </c>
      <c r="AC596" s="38" t="s">
        <v>461</v>
      </c>
      <c r="AD596" s="38" t="s">
        <v>1090</v>
      </c>
      <c r="AE596" s="38"/>
      <c r="AF596" s="38" t="s">
        <v>246</v>
      </c>
      <c r="AG596" s="38"/>
      <c r="AH596" s="38">
        <v>3</v>
      </c>
      <c r="AI596" s="38">
        <v>3</v>
      </c>
    </row>
    <row r="597" spans="1:35" s="36" customFormat="1" ht="25.5" x14ac:dyDescent="0.2">
      <c r="A597" s="37">
        <v>40606.735625000001</v>
      </c>
      <c r="L597" s="38"/>
      <c r="M597" s="38"/>
      <c r="N597" s="38"/>
      <c r="O597" s="38" t="s">
        <v>641</v>
      </c>
      <c r="P597" s="38">
        <v>4</v>
      </c>
      <c r="Q597" s="38">
        <v>3</v>
      </c>
      <c r="R597" s="38">
        <v>3</v>
      </c>
      <c r="S597" s="38">
        <v>4</v>
      </c>
      <c r="T597" s="38">
        <v>3</v>
      </c>
      <c r="U597" s="38">
        <v>3</v>
      </c>
      <c r="V597" s="38">
        <v>3</v>
      </c>
      <c r="W597" s="38">
        <v>3</v>
      </c>
      <c r="X597" s="38">
        <v>4</v>
      </c>
      <c r="Y597" s="38">
        <v>4</v>
      </c>
      <c r="Z597" s="38" t="s">
        <v>551</v>
      </c>
      <c r="AA597" s="38" t="s">
        <v>281</v>
      </c>
      <c r="AB597" s="38" t="s">
        <v>264</v>
      </c>
      <c r="AC597" s="38" t="s">
        <v>45</v>
      </c>
      <c r="AD597" s="38"/>
      <c r="AE597" s="38" t="s">
        <v>647</v>
      </c>
      <c r="AF597" s="38" t="s">
        <v>522</v>
      </c>
      <c r="AG597" s="38"/>
      <c r="AH597" s="38">
        <v>3</v>
      </c>
      <c r="AI597" s="38">
        <v>4</v>
      </c>
    </row>
    <row r="598" spans="1:35" s="36" customFormat="1" ht="63.75" x14ac:dyDescent="0.2">
      <c r="A598" s="37">
        <v>40606.772199074076</v>
      </c>
      <c r="L598" s="38"/>
      <c r="M598" s="38" t="s">
        <v>1091</v>
      </c>
      <c r="N598" s="38"/>
      <c r="O598" s="38" t="s">
        <v>116</v>
      </c>
      <c r="P598" s="38">
        <v>3</v>
      </c>
      <c r="Q598" s="38">
        <v>3</v>
      </c>
      <c r="R598" s="38">
        <v>3</v>
      </c>
      <c r="S598" s="38">
        <v>3</v>
      </c>
      <c r="T598" s="38">
        <v>3</v>
      </c>
      <c r="U598" s="38">
        <v>3</v>
      </c>
      <c r="V598" s="38">
        <v>4</v>
      </c>
      <c r="W598" s="38">
        <v>2</v>
      </c>
      <c r="X598" s="38">
        <v>4</v>
      </c>
      <c r="Y598" s="38">
        <v>3</v>
      </c>
      <c r="Z598" s="38">
        <v>2011</v>
      </c>
      <c r="AA598" s="38" t="s">
        <v>354</v>
      </c>
      <c r="AB598" s="38" t="s">
        <v>133</v>
      </c>
      <c r="AC598" s="38" t="s">
        <v>281</v>
      </c>
      <c r="AD598" s="38"/>
      <c r="AE598" s="38"/>
      <c r="AF598" s="38" t="s">
        <v>246</v>
      </c>
      <c r="AG598" s="38"/>
      <c r="AH598" s="38">
        <v>3</v>
      </c>
      <c r="AI598" s="38">
        <v>4</v>
      </c>
    </row>
    <row r="599" spans="1:35" s="36" customFormat="1" ht="25.5" x14ac:dyDescent="0.2">
      <c r="A599" s="37">
        <v>40606.776828703703</v>
      </c>
      <c r="L599" s="38"/>
      <c r="M599" s="38"/>
      <c r="N599" s="38"/>
      <c r="O599" s="38" t="s">
        <v>641</v>
      </c>
      <c r="P599" s="38">
        <v>3</v>
      </c>
      <c r="Q599" s="38">
        <v>2</v>
      </c>
      <c r="R599" s="38">
        <v>3</v>
      </c>
      <c r="S599" s="38">
        <v>3</v>
      </c>
      <c r="T599" s="38">
        <v>2</v>
      </c>
      <c r="U599" s="38">
        <v>1</v>
      </c>
      <c r="V599" s="38">
        <v>2</v>
      </c>
      <c r="W599" s="38">
        <v>4</v>
      </c>
      <c r="X599" s="38">
        <v>4</v>
      </c>
      <c r="Y599" s="38">
        <v>4</v>
      </c>
      <c r="Z599" s="38">
        <v>2009</v>
      </c>
      <c r="AA599" s="38" t="s">
        <v>702</v>
      </c>
      <c r="AB599" s="38" t="s">
        <v>72</v>
      </c>
      <c r="AC599" s="38" t="s">
        <v>582</v>
      </c>
      <c r="AD599" s="38"/>
      <c r="AE599" s="38"/>
      <c r="AF599" s="38" t="s">
        <v>246</v>
      </c>
      <c r="AG599" s="38"/>
      <c r="AH599" s="38">
        <v>4</v>
      </c>
      <c r="AI599" s="38">
        <v>4</v>
      </c>
    </row>
    <row r="600" spans="1:35" s="36" customFormat="1" ht="25.5" x14ac:dyDescent="0.2">
      <c r="A600" s="37">
        <v>40606.805081018516</v>
      </c>
      <c r="L600" s="38"/>
      <c r="M600" s="38"/>
      <c r="N600" s="38"/>
      <c r="O600" s="38" t="s">
        <v>116</v>
      </c>
      <c r="P600" s="38">
        <v>1</v>
      </c>
      <c r="Q600" s="38">
        <v>2</v>
      </c>
      <c r="R600" s="38">
        <v>2</v>
      </c>
      <c r="S600" s="38">
        <v>3</v>
      </c>
      <c r="T600" s="38">
        <v>1</v>
      </c>
      <c r="U600" s="38">
        <v>1</v>
      </c>
      <c r="V600" s="38">
        <v>2</v>
      </c>
      <c r="W600" s="38">
        <v>2</v>
      </c>
      <c r="X600" s="38">
        <v>2</v>
      </c>
      <c r="Y600" s="38">
        <v>4</v>
      </c>
      <c r="Z600" s="38">
        <v>2011</v>
      </c>
      <c r="AA600" s="38" t="s">
        <v>354</v>
      </c>
      <c r="AB600" s="38" t="s">
        <v>130</v>
      </c>
      <c r="AC600" s="38" t="s">
        <v>281</v>
      </c>
      <c r="AD600" s="38"/>
      <c r="AE600" s="38" t="s">
        <v>647</v>
      </c>
      <c r="AF600" s="38" t="s">
        <v>246</v>
      </c>
      <c r="AG600" s="38"/>
      <c r="AH600" s="38">
        <v>1</v>
      </c>
      <c r="AI600" s="38">
        <v>3</v>
      </c>
    </row>
    <row r="601" spans="1:35" s="36" customFormat="1" ht="25.5" x14ac:dyDescent="0.2">
      <c r="A601" s="37">
        <v>40606.863969907405</v>
      </c>
      <c r="L601" s="38"/>
      <c r="M601" s="38" t="s">
        <v>1092</v>
      </c>
      <c r="N601" s="38" t="s">
        <v>1093</v>
      </c>
      <c r="O601" s="38" t="s">
        <v>116</v>
      </c>
      <c r="P601" s="38">
        <v>3</v>
      </c>
      <c r="Q601" s="38">
        <v>3</v>
      </c>
      <c r="R601" s="38">
        <v>3</v>
      </c>
      <c r="S601" s="38">
        <v>3</v>
      </c>
      <c r="T601" s="38">
        <v>3</v>
      </c>
      <c r="U601" s="38">
        <v>3</v>
      </c>
      <c r="V601" s="38">
        <v>3</v>
      </c>
      <c r="W601" s="38">
        <v>3</v>
      </c>
      <c r="X601" s="38">
        <v>3</v>
      </c>
      <c r="Y601" s="38">
        <v>4</v>
      </c>
      <c r="Z601" s="38">
        <v>2011</v>
      </c>
      <c r="AA601" s="38" t="s">
        <v>354</v>
      </c>
      <c r="AB601" s="38" t="s">
        <v>710</v>
      </c>
      <c r="AC601" s="38" t="s">
        <v>281</v>
      </c>
      <c r="AD601" s="38"/>
      <c r="AE601" s="38"/>
      <c r="AF601" s="38" t="s">
        <v>246</v>
      </c>
      <c r="AG601" s="38"/>
      <c r="AH601" s="38">
        <v>2</v>
      </c>
      <c r="AI601" s="38">
        <v>4</v>
      </c>
    </row>
    <row r="602" spans="1:35" s="36" customFormat="1" ht="63.75" x14ac:dyDescent="0.2">
      <c r="A602" s="37">
        <v>40606.867037037038</v>
      </c>
      <c r="L602" s="38" t="s">
        <v>1094</v>
      </c>
      <c r="M602" s="38" t="s">
        <v>1095</v>
      </c>
      <c r="N602" s="38" t="s">
        <v>1096</v>
      </c>
      <c r="O602" s="38" t="s">
        <v>641</v>
      </c>
      <c r="P602" s="38">
        <v>3</v>
      </c>
      <c r="Q602" s="38">
        <v>3</v>
      </c>
      <c r="R602" s="38">
        <v>3</v>
      </c>
      <c r="S602" s="38">
        <v>4</v>
      </c>
      <c r="T602" s="38">
        <v>4</v>
      </c>
      <c r="U602" s="38">
        <v>4</v>
      </c>
      <c r="V602" s="38">
        <v>4</v>
      </c>
      <c r="W602" s="38">
        <v>2</v>
      </c>
      <c r="X602" s="38">
        <v>4</v>
      </c>
      <c r="Y602" s="38">
        <v>4</v>
      </c>
      <c r="Z602" s="38">
        <v>2008</v>
      </c>
      <c r="AA602" s="38" t="s">
        <v>702</v>
      </c>
      <c r="AB602" s="38" t="s">
        <v>710</v>
      </c>
      <c r="AC602" s="38" t="s">
        <v>672</v>
      </c>
      <c r="AD602" s="38" t="s">
        <v>1097</v>
      </c>
      <c r="AE602" s="38" t="s">
        <v>22</v>
      </c>
      <c r="AF602" s="38" t="s">
        <v>522</v>
      </c>
      <c r="AG602" s="38" t="s">
        <v>1098</v>
      </c>
      <c r="AH602" s="38">
        <v>2</v>
      </c>
      <c r="AI602" s="38">
        <v>4</v>
      </c>
    </row>
    <row r="603" spans="1:35" s="36" customFormat="1" ht="25.5" x14ac:dyDescent="0.2">
      <c r="A603" s="37">
        <v>40606.872499999998</v>
      </c>
      <c r="L603" s="38"/>
      <c r="M603" s="38"/>
      <c r="N603" s="38"/>
      <c r="O603" s="38" t="s">
        <v>116</v>
      </c>
      <c r="P603" s="38">
        <v>3</v>
      </c>
      <c r="Q603" s="38">
        <v>1</v>
      </c>
      <c r="R603" s="38">
        <v>3</v>
      </c>
      <c r="S603" s="38">
        <v>4</v>
      </c>
      <c r="T603" s="38">
        <v>1</v>
      </c>
      <c r="U603" s="38">
        <v>1</v>
      </c>
      <c r="V603" s="38">
        <v>4</v>
      </c>
      <c r="W603" s="38">
        <v>3</v>
      </c>
      <c r="X603" s="38">
        <v>1</v>
      </c>
      <c r="Y603" s="38">
        <v>4</v>
      </c>
      <c r="Z603" s="38">
        <v>2011</v>
      </c>
      <c r="AA603" s="38" t="s">
        <v>354</v>
      </c>
      <c r="AB603" s="38" t="s">
        <v>78</v>
      </c>
      <c r="AC603" s="38" t="s">
        <v>281</v>
      </c>
      <c r="AD603" s="38"/>
      <c r="AE603" s="38"/>
      <c r="AF603" s="38" t="s">
        <v>246</v>
      </c>
      <c r="AG603" s="38"/>
      <c r="AH603" s="38">
        <v>1</v>
      </c>
      <c r="AI603" s="38">
        <v>2</v>
      </c>
    </row>
    <row r="604" spans="1:35" s="36" customFormat="1" ht="76.5" x14ac:dyDescent="0.2">
      <c r="A604" s="37">
        <v>40606.881712962961</v>
      </c>
      <c r="L604" s="38" t="s">
        <v>1099</v>
      </c>
      <c r="M604" s="38" t="s">
        <v>1100</v>
      </c>
      <c r="N604" s="38" t="s">
        <v>1101</v>
      </c>
      <c r="O604" s="38" t="s">
        <v>641</v>
      </c>
      <c r="P604" s="38">
        <v>4</v>
      </c>
      <c r="Q604" s="38">
        <v>4</v>
      </c>
      <c r="R604" s="38">
        <v>4</v>
      </c>
      <c r="S604" s="38">
        <v>4</v>
      </c>
      <c r="T604" s="38">
        <v>4</v>
      </c>
      <c r="U604" s="38">
        <v>4</v>
      </c>
      <c r="V604" s="38">
        <v>4</v>
      </c>
      <c r="W604" s="38">
        <v>4</v>
      </c>
      <c r="X604" s="38">
        <v>4</v>
      </c>
      <c r="Y604" s="38">
        <v>4</v>
      </c>
      <c r="Z604" s="38">
        <v>2010</v>
      </c>
      <c r="AA604" s="38" t="s">
        <v>35</v>
      </c>
      <c r="AB604" s="38" t="s">
        <v>346</v>
      </c>
      <c r="AC604" s="38" t="s">
        <v>281</v>
      </c>
      <c r="AD604" s="38"/>
      <c r="AE604" s="38" t="s">
        <v>647</v>
      </c>
      <c r="AF604" s="38" t="s">
        <v>522</v>
      </c>
      <c r="AG604" s="38" t="s">
        <v>1102</v>
      </c>
      <c r="AH604" s="38">
        <v>4</v>
      </c>
      <c r="AI604" s="38">
        <v>4</v>
      </c>
    </row>
    <row r="605" spans="1:35" s="36" customFormat="1" ht="25.5" x14ac:dyDescent="0.2">
      <c r="A605" s="37">
        <v>40606.899282407408</v>
      </c>
      <c r="L605" s="38"/>
      <c r="M605" s="38"/>
      <c r="N605" s="38"/>
      <c r="O605" s="38" t="s">
        <v>641</v>
      </c>
      <c r="P605" s="38">
        <v>3</v>
      </c>
      <c r="Q605" s="38">
        <v>4</v>
      </c>
      <c r="R605" s="38">
        <v>4</v>
      </c>
      <c r="S605" s="38">
        <v>4</v>
      </c>
      <c r="T605" s="38">
        <v>4</v>
      </c>
      <c r="U605" s="38">
        <v>4</v>
      </c>
      <c r="V605" s="38">
        <v>4</v>
      </c>
      <c r="W605" s="38">
        <v>4</v>
      </c>
      <c r="X605" s="38">
        <v>4</v>
      </c>
      <c r="Y605" s="38">
        <v>3</v>
      </c>
      <c r="Z605" s="38">
        <v>2009</v>
      </c>
      <c r="AA605" s="38" t="s">
        <v>702</v>
      </c>
      <c r="AB605" s="38" t="s">
        <v>609</v>
      </c>
      <c r="AC605" s="38" t="s">
        <v>45</v>
      </c>
      <c r="AD605" s="38"/>
      <c r="AE605" s="38"/>
      <c r="AF605" s="38" t="s">
        <v>522</v>
      </c>
      <c r="AG605" s="38"/>
      <c r="AH605" s="38">
        <v>3</v>
      </c>
      <c r="AI605" s="38">
        <v>3</v>
      </c>
    </row>
    <row r="606" spans="1:35" s="36" customFormat="1" ht="318.75" x14ac:dyDescent="0.2">
      <c r="A606" s="37">
        <v>40606.936307870368</v>
      </c>
      <c r="L606" s="38" t="s">
        <v>1103</v>
      </c>
      <c r="M606" s="38" t="s">
        <v>1104</v>
      </c>
      <c r="N606" s="38" t="s">
        <v>1105</v>
      </c>
      <c r="O606" s="38" t="s">
        <v>641</v>
      </c>
      <c r="P606" s="38">
        <v>2</v>
      </c>
      <c r="Q606" s="38">
        <v>2</v>
      </c>
      <c r="R606" s="38">
        <v>3</v>
      </c>
      <c r="S606" s="38">
        <v>3</v>
      </c>
      <c r="T606" s="38">
        <v>4</v>
      </c>
      <c r="U606" s="38">
        <v>4</v>
      </c>
      <c r="V606" s="38">
        <v>4</v>
      </c>
      <c r="W606" s="38">
        <v>2</v>
      </c>
      <c r="X606" s="38">
        <v>4</v>
      </c>
      <c r="Y606" s="38">
        <v>4</v>
      </c>
      <c r="Z606" s="38">
        <v>2009</v>
      </c>
      <c r="AA606" s="38" t="s">
        <v>702</v>
      </c>
      <c r="AB606" s="38" t="s">
        <v>72</v>
      </c>
      <c r="AC606" s="38" t="s">
        <v>45</v>
      </c>
      <c r="AD606" s="38"/>
      <c r="AE606" s="38" t="s">
        <v>647</v>
      </c>
      <c r="AF606" s="38" t="s">
        <v>522</v>
      </c>
      <c r="AG606" s="38" t="s">
        <v>1106</v>
      </c>
      <c r="AH606" s="38">
        <v>2</v>
      </c>
      <c r="AI606" s="38">
        <v>4</v>
      </c>
    </row>
    <row r="607" spans="1:35" s="36" customFormat="1" ht="306" x14ac:dyDescent="0.2">
      <c r="A607" s="37">
        <v>40606.938657407409</v>
      </c>
      <c r="L607" s="38" t="s">
        <v>1107</v>
      </c>
      <c r="M607" s="38" t="s">
        <v>1108</v>
      </c>
      <c r="N607" s="38" t="s">
        <v>1109</v>
      </c>
      <c r="O607" s="38" t="s">
        <v>641</v>
      </c>
      <c r="P607" s="38">
        <v>1</v>
      </c>
      <c r="Q607" s="38">
        <v>2</v>
      </c>
      <c r="R607" s="38">
        <v>1</v>
      </c>
      <c r="S607" s="38">
        <v>1</v>
      </c>
      <c r="T607" s="38">
        <v>1</v>
      </c>
      <c r="U607" s="38">
        <v>2</v>
      </c>
      <c r="V607" s="38">
        <v>1</v>
      </c>
      <c r="W607" s="38">
        <v>2</v>
      </c>
      <c r="X607" s="38">
        <v>2</v>
      </c>
      <c r="Y607" s="38">
        <v>3</v>
      </c>
      <c r="Z607" s="38">
        <v>2005</v>
      </c>
      <c r="AA607" s="38" t="s">
        <v>702</v>
      </c>
      <c r="AB607" s="38" t="s">
        <v>454</v>
      </c>
      <c r="AC607" s="38" t="s">
        <v>393</v>
      </c>
      <c r="AD607" s="38"/>
      <c r="AE607" s="38" t="s">
        <v>305</v>
      </c>
      <c r="AF607" s="38" t="s">
        <v>522</v>
      </c>
      <c r="AG607" s="38" t="s">
        <v>1110</v>
      </c>
      <c r="AH607" s="38">
        <v>2</v>
      </c>
      <c r="AI607" s="38">
        <v>1</v>
      </c>
    </row>
    <row r="608" spans="1:35" s="36" customFormat="1" ht="25.5" x14ac:dyDescent="0.2">
      <c r="A608" s="37">
        <v>40606.976574074077</v>
      </c>
      <c r="L608" s="38"/>
      <c r="M608" s="38"/>
      <c r="N608" s="38"/>
      <c r="O608" s="38" t="s">
        <v>116</v>
      </c>
      <c r="P608" s="38">
        <v>4</v>
      </c>
      <c r="Q608" s="38">
        <v>3</v>
      </c>
      <c r="R608" s="38">
        <v>4</v>
      </c>
      <c r="S608" s="38">
        <v>3</v>
      </c>
      <c r="T608" s="38">
        <v>3</v>
      </c>
      <c r="U608" s="38">
        <v>4</v>
      </c>
      <c r="V608" s="38">
        <v>4</v>
      </c>
      <c r="W608" s="38">
        <v>3</v>
      </c>
      <c r="X608" s="38">
        <v>3</v>
      </c>
      <c r="Y608" s="38">
        <v>3</v>
      </c>
      <c r="Z608" s="38">
        <v>2010</v>
      </c>
      <c r="AA608" s="38" t="s">
        <v>35</v>
      </c>
      <c r="AB608" s="38" t="s">
        <v>563</v>
      </c>
      <c r="AC608" s="38" t="s">
        <v>281</v>
      </c>
      <c r="AD608" s="38"/>
      <c r="AE608" s="38" t="s">
        <v>647</v>
      </c>
      <c r="AF608" s="38" t="s">
        <v>522</v>
      </c>
      <c r="AG608" s="38"/>
      <c r="AH608" s="38">
        <v>2</v>
      </c>
      <c r="AI608" s="38">
        <v>3</v>
      </c>
    </row>
    <row r="609" spans="1:35" s="36" customFormat="1" ht="51" x14ac:dyDescent="0.2">
      <c r="A609" s="37">
        <v>40606.980173611111</v>
      </c>
      <c r="L609" s="38" t="s">
        <v>1111</v>
      </c>
      <c r="M609" s="38"/>
      <c r="N609" s="38"/>
      <c r="O609" s="38" t="s">
        <v>641</v>
      </c>
      <c r="P609" s="38">
        <v>3</v>
      </c>
      <c r="Q609" s="38">
        <v>3</v>
      </c>
      <c r="R609" s="38">
        <v>3</v>
      </c>
      <c r="S609" s="38">
        <v>4</v>
      </c>
      <c r="T609" s="38">
        <v>4</v>
      </c>
      <c r="U609" s="38">
        <v>3</v>
      </c>
      <c r="V609" s="38">
        <v>4</v>
      </c>
      <c r="W609" s="38">
        <v>3</v>
      </c>
      <c r="X609" s="38">
        <v>4</v>
      </c>
      <c r="Y609" s="38">
        <v>4</v>
      </c>
      <c r="Z609" s="38">
        <v>2010</v>
      </c>
      <c r="AA609" s="38" t="s">
        <v>253</v>
      </c>
      <c r="AB609" s="38" t="s">
        <v>130</v>
      </c>
      <c r="AC609" s="38" t="s">
        <v>281</v>
      </c>
      <c r="AD609" s="38"/>
      <c r="AE609" s="38" t="s">
        <v>647</v>
      </c>
      <c r="AF609" s="38" t="s">
        <v>522</v>
      </c>
      <c r="AG609" s="38"/>
      <c r="AH609" s="38">
        <v>2</v>
      </c>
      <c r="AI609" s="38">
        <v>4</v>
      </c>
    </row>
    <row r="610" spans="1:35" s="36" customFormat="1" ht="25.5" x14ac:dyDescent="0.2">
      <c r="A610" s="37">
        <v>40606.999652777777</v>
      </c>
      <c r="L610" s="38" t="s">
        <v>1112</v>
      </c>
      <c r="M610" s="38"/>
      <c r="N610" s="38" t="s">
        <v>777</v>
      </c>
      <c r="O610" s="38" t="s">
        <v>116</v>
      </c>
      <c r="P610" s="38">
        <v>2</v>
      </c>
      <c r="Q610" s="38">
        <v>3</v>
      </c>
      <c r="R610" s="38">
        <v>4</v>
      </c>
      <c r="S610" s="38">
        <v>2</v>
      </c>
      <c r="T610" s="38">
        <v>3</v>
      </c>
      <c r="U610" s="38">
        <v>2</v>
      </c>
      <c r="V610" s="38">
        <v>3</v>
      </c>
      <c r="W610" s="38">
        <v>2</v>
      </c>
      <c r="X610" s="38">
        <v>4</v>
      </c>
      <c r="Y610" s="38">
        <v>4</v>
      </c>
      <c r="Z610" s="38">
        <v>2010</v>
      </c>
      <c r="AA610" s="38" t="s">
        <v>702</v>
      </c>
      <c r="AB610" s="38" t="s">
        <v>72</v>
      </c>
      <c r="AC610" s="38" t="s">
        <v>672</v>
      </c>
      <c r="AD610" s="38" t="s">
        <v>83</v>
      </c>
      <c r="AE610" s="38" t="s">
        <v>647</v>
      </c>
      <c r="AF610" s="38" t="s">
        <v>246</v>
      </c>
      <c r="AG610" s="38"/>
      <c r="AH610" s="38">
        <v>3</v>
      </c>
      <c r="AI610" s="38">
        <v>4</v>
      </c>
    </row>
    <row r="611" spans="1:35" s="36" customFormat="1" ht="25.5" x14ac:dyDescent="0.2">
      <c r="A611" s="37">
        <v>40607.160312499997</v>
      </c>
      <c r="L611" s="38"/>
      <c r="M611" s="38"/>
      <c r="N611" s="38"/>
      <c r="O611" s="38" t="s">
        <v>116</v>
      </c>
      <c r="P611" s="38">
        <v>2</v>
      </c>
      <c r="Q611" s="38">
        <v>2</v>
      </c>
      <c r="R611" s="38">
        <v>3</v>
      </c>
      <c r="S611" s="38">
        <v>3</v>
      </c>
      <c r="T611" s="38">
        <v>3</v>
      </c>
      <c r="U611" s="38">
        <v>2</v>
      </c>
      <c r="V611" s="38">
        <v>2</v>
      </c>
      <c r="W611" s="38">
        <v>3</v>
      </c>
      <c r="X611" s="38">
        <v>3</v>
      </c>
      <c r="Y611" s="38">
        <v>2</v>
      </c>
      <c r="Z611" s="38">
        <v>2008</v>
      </c>
      <c r="AA611" s="38" t="s">
        <v>702</v>
      </c>
      <c r="AB611" s="38" t="s">
        <v>133</v>
      </c>
      <c r="AC611" s="38" t="s">
        <v>393</v>
      </c>
      <c r="AD611" s="38"/>
      <c r="AE611" s="38" t="s">
        <v>647</v>
      </c>
      <c r="AF611" s="38" t="s">
        <v>522</v>
      </c>
      <c r="AG611" s="38"/>
      <c r="AH611" s="38">
        <v>2</v>
      </c>
      <c r="AI611" s="38">
        <v>2</v>
      </c>
    </row>
    <row r="612" spans="1:35" s="36" customFormat="1" ht="38.25" x14ac:dyDescent="0.2">
      <c r="A612" s="37">
        <v>40607.341273148151</v>
      </c>
      <c r="L612" s="38" t="s">
        <v>1113</v>
      </c>
      <c r="M612" s="38" t="s">
        <v>547</v>
      </c>
      <c r="N612" s="38" t="s">
        <v>1114</v>
      </c>
      <c r="O612" s="38" t="s">
        <v>116</v>
      </c>
      <c r="P612" s="38">
        <v>4</v>
      </c>
      <c r="Q612" s="38">
        <v>3</v>
      </c>
      <c r="R612" s="38">
        <v>4</v>
      </c>
      <c r="S612" s="38">
        <v>3</v>
      </c>
      <c r="T612" s="38">
        <v>2</v>
      </c>
      <c r="U612" s="38">
        <v>2</v>
      </c>
      <c r="V612" s="38">
        <v>3</v>
      </c>
      <c r="W612" s="38">
        <v>3</v>
      </c>
      <c r="X612" s="38">
        <v>4</v>
      </c>
      <c r="Y612" s="38">
        <v>3</v>
      </c>
      <c r="Z612" s="38">
        <v>2008</v>
      </c>
      <c r="AA612" s="38" t="s">
        <v>702</v>
      </c>
      <c r="AB612" s="38" t="s">
        <v>78</v>
      </c>
      <c r="AC612" s="38" t="s">
        <v>672</v>
      </c>
      <c r="AD612" s="38"/>
      <c r="AE612" s="38" t="s">
        <v>647</v>
      </c>
      <c r="AF612" s="38" t="s">
        <v>522</v>
      </c>
      <c r="AG612" s="38"/>
      <c r="AH612" s="38">
        <v>4</v>
      </c>
      <c r="AI612" s="38">
        <v>4</v>
      </c>
    </row>
    <row r="613" spans="1:35" s="36" customFormat="1" ht="25.5" x14ac:dyDescent="0.2">
      <c r="A613" s="37">
        <v>40607.349490740744</v>
      </c>
      <c r="L613" s="38" t="s">
        <v>1115</v>
      </c>
      <c r="M613" s="38"/>
      <c r="N613" s="38"/>
      <c r="O613" s="38" t="s">
        <v>116</v>
      </c>
      <c r="P613" s="38">
        <v>4</v>
      </c>
      <c r="Q613" s="38">
        <v>3</v>
      </c>
      <c r="R613" s="38">
        <v>4</v>
      </c>
      <c r="S613" s="38">
        <v>4</v>
      </c>
      <c r="T613" s="38">
        <v>4</v>
      </c>
      <c r="U613" s="38">
        <v>3</v>
      </c>
      <c r="V613" s="38">
        <v>4</v>
      </c>
      <c r="W613" s="38">
        <v>4</v>
      </c>
      <c r="X613" s="38">
        <v>4</v>
      </c>
      <c r="Y613" s="38">
        <v>4</v>
      </c>
      <c r="Z613" s="38">
        <v>2011</v>
      </c>
      <c r="AA613" s="38" t="s">
        <v>253</v>
      </c>
      <c r="AB613" s="38" t="s">
        <v>664</v>
      </c>
      <c r="AC613" s="38" t="s">
        <v>281</v>
      </c>
      <c r="AD613" s="38"/>
      <c r="AE613" s="38"/>
      <c r="AF613" s="38" t="s">
        <v>522</v>
      </c>
      <c r="AG613" s="38"/>
      <c r="AH613" s="38">
        <v>3</v>
      </c>
      <c r="AI613" s="38">
        <v>4</v>
      </c>
    </row>
    <row r="614" spans="1:35" s="36" customFormat="1" ht="25.5" x14ac:dyDescent="0.2">
      <c r="A614" s="37">
        <v>40607.361701388887</v>
      </c>
      <c r="L614" s="38"/>
      <c r="M614" s="38"/>
      <c r="N614" s="38"/>
      <c r="O614" s="38" t="s">
        <v>641</v>
      </c>
      <c r="P614" s="38">
        <v>2</v>
      </c>
      <c r="Q614" s="38">
        <v>1</v>
      </c>
      <c r="R614" s="38">
        <v>3</v>
      </c>
      <c r="S614" s="38">
        <v>2</v>
      </c>
      <c r="T614" s="38">
        <v>3</v>
      </c>
      <c r="U614" s="38">
        <v>3</v>
      </c>
      <c r="V614" s="38">
        <v>2</v>
      </c>
      <c r="W614" s="38">
        <v>1</v>
      </c>
      <c r="X614" s="38">
        <v>1</v>
      </c>
      <c r="Y614" s="38">
        <v>4</v>
      </c>
      <c r="Z614" s="38">
        <v>2009</v>
      </c>
      <c r="AA614" s="38" t="s">
        <v>702</v>
      </c>
      <c r="AB614" s="38" t="s">
        <v>264</v>
      </c>
      <c r="AC614" s="38" t="s">
        <v>393</v>
      </c>
      <c r="AD614" s="38"/>
      <c r="AE614" s="38" t="s">
        <v>647</v>
      </c>
      <c r="AF614" s="38" t="s">
        <v>246</v>
      </c>
      <c r="AG614" s="38"/>
      <c r="AH614" s="38">
        <v>3</v>
      </c>
      <c r="AI614" s="38">
        <v>2</v>
      </c>
    </row>
    <row r="615" spans="1:35" s="36" customFormat="1" ht="25.5" x14ac:dyDescent="0.2">
      <c r="A615" s="37">
        <v>40607.371932870374</v>
      </c>
      <c r="L615" s="38"/>
      <c r="M615" s="38"/>
      <c r="N615" s="38"/>
      <c r="O615" s="38" t="s">
        <v>641</v>
      </c>
      <c r="P615" s="38">
        <v>3</v>
      </c>
      <c r="Q615" s="38"/>
      <c r="R615" s="38">
        <v>3</v>
      </c>
      <c r="S615" s="38">
        <v>4</v>
      </c>
      <c r="T615" s="38">
        <v>2</v>
      </c>
      <c r="U615" s="38">
        <v>2</v>
      </c>
      <c r="V615" s="38">
        <v>3</v>
      </c>
      <c r="W615" s="38">
        <v>3</v>
      </c>
      <c r="X615" s="38">
        <v>4</v>
      </c>
      <c r="Y615" s="38">
        <v>4</v>
      </c>
      <c r="Z615" s="38">
        <v>2011</v>
      </c>
      <c r="AA615" s="38" t="s">
        <v>354</v>
      </c>
      <c r="AB615" s="38" t="s">
        <v>377</v>
      </c>
      <c r="AC615" s="38" t="s">
        <v>281</v>
      </c>
      <c r="AD615" s="38"/>
      <c r="AE615" s="38"/>
      <c r="AF615" s="38" t="s">
        <v>522</v>
      </c>
      <c r="AG615" s="38"/>
      <c r="AH615" s="38">
        <v>2</v>
      </c>
      <c r="AI615" s="38">
        <v>4</v>
      </c>
    </row>
    <row r="616" spans="1:35" s="36" customFormat="1" ht="25.5" x14ac:dyDescent="0.2">
      <c r="A616" s="37">
        <v>40607.44258101852</v>
      </c>
      <c r="L616" s="38"/>
      <c r="M616" s="38"/>
      <c r="N616" s="38"/>
      <c r="O616" s="38" t="s">
        <v>641</v>
      </c>
      <c r="P616" s="38">
        <v>2</v>
      </c>
      <c r="Q616" s="38">
        <v>3</v>
      </c>
      <c r="R616" s="38">
        <v>3</v>
      </c>
      <c r="S616" s="38">
        <v>4</v>
      </c>
      <c r="T616" s="38">
        <v>2</v>
      </c>
      <c r="U616" s="38">
        <v>4</v>
      </c>
      <c r="V616" s="38">
        <v>4</v>
      </c>
      <c r="W616" s="38">
        <v>3</v>
      </c>
      <c r="X616" s="38">
        <v>3</v>
      </c>
      <c r="Y616" s="38">
        <v>4</v>
      </c>
      <c r="Z616" s="38">
        <v>2010</v>
      </c>
      <c r="AA616" s="38" t="s">
        <v>253</v>
      </c>
      <c r="AB616" s="38" t="s">
        <v>133</v>
      </c>
      <c r="AC616" s="38" t="s">
        <v>281</v>
      </c>
      <c r="AD616" s="38"/>
      <c r="AE616" s="38" t="s">
        <v>647</v>
      </c>
      <c r="AF616" s="38" t="s">
        <v>522</v>
      </c>
      <c r="AG616" s="38"/>
      <c r="AH616" s="38">
        <v>3</v>
      </c>
      <c r="AI616" s="38">
        <v>4</v>
      </c>
    </row>
    <row r="617" spans="1:35" s="36" customFormat="1" ht="25.5" x14ac:dyDescent="0.2">
      <c r="A617" s="37">
        <v>40607.467164351852</v>
      </c>
      <c r="L617" s="38" t="s">
        <v>1116</v>
      </c>
      <c r="M617" s="38" t="s">
        <v>434</v>
      </c>
      <c r="N617" s="38"/>
      <c r="O617" s="38" t="s">
        <v>116</v>
      </c>
      <c r="P617" s="38">
        <v>4</v>
      </c>
      <c r="Q617" s="38">
        <v>3</v>
      </c>
      <c r="R617" s="38">
        <v>4</v>
      </c>
      <c r="S617" s="38">
        <v>4</v>
      </c>
      <c r="T617" s="38">
        <v>2</v>
      </c>
      <c r="U617" s="38">
        <v>3</v>
      </c>
      <c r="V617" s="38">
        <v>3</v>
      </c>
      <c r="W617" s="38">
        <v>4</v>
      </c>
      <c r="X617" s="38">
        <v>4</v>
      </c>
      <c r="Y617" s="38">
        <v>3</v>
      </c>
      <c r="Z617" s="38">
        <v>2011</v>
      </c>
      <c r="AA617" s="38" t="s">
        <v>281</v>
      </c>
      <c r="AB617" s="38" t="s">
        <v>377</v>
      </c>
      <c r="AC617" s="38" t="s">
        <v>281</v>
      </c>
      <c r="AD617" s="38"/>
      <c r="AE617" s="38"/>
      <c r="AF617" s="38"/>
      <c r="AG617" s="38"/>
      <c r="AH617" s="38">
        <v>3</v>
      </c>
      <c r="AI617" s="38">
        <v>4</v>
      </c>
    </row>
    <row r="618" spans="1:35" s="36" customFormat="1" ht="25.5" x14ac:dyDescent="0.2">
      <c r="A618" s="37">
        <v>40607.521990740745</v>
      </c>
      <c r="L618" s="38"/>
      <c r="M618" s="38"/>
      <c r="N618" s="38"/>
      <c r="O618" s="38" t="s">
        <v>641</v>
      </c>
      <c r="P618" s="38">
        <v>3</v>
      </c>
      <c r="Q618" s="38">
        <v>3</v>
      </c>
      <c r="R618" s="38">
        <v>2</v>
      </c>
      <c r="S618" s="38">
        <v>4</v>
      </c>
      <c r="T618" s="38">
        <v>3</v>
      </c>
      <c r="U618" s="38">
        <v>4</v>
      </c>
      <c r="V618" s="38">
        <v>4</v>
      </c>
      <c r="W618" s="38">
        <v>3</v>
      </c>
      <c r="X618" s="38">
        <v>3</v>
      </c>
      <c r="Y618" s="38">
        <v>4</v>
      </c>
      <c r="Z618" s="38">
        <v>2008</v>
      </c>
      <c r="AA618" s="38" t="s">
        <v>281</v>
      </c>
      <c r="AB618" s="38" t="s">
        <v>198</v>
      </c>
      <c r="AC618" s="38" t="s">
        <v>672</v>
      </c>
      <c r="AD618" s="38"/>
      <c r="AE618" s="38" t="s">
        <v>647</v>
      </c>
      <c r="AF618" s="38" t="s">
        <v>246</v>
      </c>
      <c r="AG618" s="38"/>
      <c r="AH618" s="38">
        <v>2</v>
      </c>
      <c r="AI618" s="38">
        <v>4</v>
      </c>
    </row>
    <row r="619" spans="1:35" s="36" customFormat="1" ht="25.5" x14ac:dyDescent="0.2">
      <c r="A619" s="37">
        <v>40607.612581018519</v>
      </c>
      <c r="L619" s="38"/>
      <c r="M619" s="38"/>
      <c r="N619" s="38"/>
      <c r="O619" s="38" t="s">
        <v>641</v>
      </c>
      <c r="P619" s="38">
        <v>4</v>
      </c>
      <c r="Q619" s="38">
        <v>4</v>
      </c>
      <c r="R619" s="38">
        <v>4</v>
      </c>
      <c r="S619" s="38">
        <v>4</v>
      </c>
      <c r="T619" s="38">
        <v>3</v>
      </c>
      <c r="U619" s="38">
        <v>4</v>
      </c>
      <c r="V619" s="38">
        <v>4</v>
      </c>
      <c r="W619" s="38">
        <v>4</v>
      </c>
      <c r="X619" s="38">
        <v>4</v>
      </c>
      <c r="Y619" s="38">
        <v>3</v>
      </c>
      <c r="Z619" s="38">
        <v>2011</v>
      </c>
      <c r="AA619" s="38" t="s">
        <v>253</v>
      </c>
      <c r="AB619" s="38" t="s">
        <v>346</v>
      </c>
      <c r="AC619" s="38" t="s">
        <v>281</v>
      </c>
      <c r="AD619" s="38"/>
      <c r="AE619" s="38" t="s">
        <v>647</v>
      </c>
      <c r="AF619" s="38" t="s">
        <v>522</v>
      </c>
      <c r="AG619" s="38"/>
      <c r="AH619" s="38">
        <v>4</v>
      </c>
      <c r="AI619" s="38">
        <v>4</v>
      </c>
    </row>
    <row r="620" spans="1:35" s="36" customFormat="1" ht="409.5" x14ac:dyDescent="0.2">
      <c r="A620" s="37">
        <v>40607.634305555555</v>
      </c>
      <c r="L620" s="38" t="s">
        <v>1117</v>
      </c>
      <c r="M620" s="38"/>
      <c r="N620" s="38"/>
      <c r="O620" s="38" t="s">
        <v>116</v>
      </c>
      <c r="P620" s="38">
        <v>3</v>
      </c>
      <c r="Q620" s="38">
        <v>3</v>
      </c>
      <c r="R620" s="38">
        <v>4</v>
      </c>
      <c r="S620" s="38">
        <v>3</v>
      </c>
      <c r="T620" s="38">
        <v>3</v>
      </c>
      <c r="U620" s="38">
        <v>3</v>
      </c>
      <c r="V620" s="38">
        <v>3</v>
      </c>
      <c r="W620" s="38">
        <v>4</v>
      </c>
      <c r="X620" s="38">
        <v>3</v>
      </c>
      <c r="Y620" s="38">
        <v>3</v>
      </c>
      <c r="Z620" s="38">
        <v>2008</v>
      </c>
      <c r="AA620" s="38" t="s">
        <v>281</v>
      </c>
      <c r="AB620" s="38" t="s">
        <v>72</v>
      </c>
      <c r="AC620" s="38" t="s">
        <v>461</v>
      </c>
      <c r="AD620" s="38" t="s">
        <v>1118</v>
      </c>
      <c r="AE620" s="38" t="s">
        <v>1119</v>
      </c>
      <c r="AF620" s="38" t="s">
        <v>522</v>
      </c>
      <c r="AG620" s="38"/>
      <c r="AH620" s="38">
        <v>3</v>
      </c>
      <c r="AI620" s="38">
        <v>3</v>
      </c>
    </row>
    <row r="621" spans="1:35" s="36" customFormat="1" ht="267.75" x14ac:dyDescent="0.2">
      <c r="A621" s="37">
        <v>40607.647951388892</v>
      </c>
      <c r="L621" s="38" t="s">
        <v>1120</v>
      </c>
      <c r="M621" s="38" t="s">
        <v>1121</v>
      </c>
      <c r="N621" s="38"/>
      <c r="O621" s="38" t="s">
        <v>641</v>
      </c>
      <c r="P621" s="38">
        <v>4</v>
      </c>
      <c r="Q621" s="38">
        <v>4</v>
      </c>
      <c r="R621" s="38">
        <v>4</v>
      </c>
      <c r="S621" s="38">
        <v>4</v>
      </c>
      <c r="T621" s="38">
        <v>4</v>
      </c>
      <c r="U621" s="38">
        <v>4</v>
      </c>
      <c r="V621" s="38">
        <v>3</v>
      </c>
      <c r="W621" s="38">
        <v>4</v>
      </c>
      <c r="X621" s="38">
        <v>4</v>
      </c>
      <c r="Y621" s="38">
        <v>3</v>
      </c>
      <c r="Z621" s="38">
        <v>2011</v>
      </c>
      <c r="AA621" s="38" t="s">
        <v>253</v>
      </c>
      <c r="AB621" s="38" t="s">
        <v>287</v>
      </c>
      <c r="AC621" s="38" t="s">
        <v>672</v>
      </c>
      <c r="AD621" s="38" t="s">
        <v>1122</v>
      </c>
      <c r="AE621" s="38" t="s">
        <v>647</v>
      </c>
      <c r="AF621" s="38" t="s">
        <v>522</v>
      </c>
      <c r="AG621" s="38" t="s">
        <v>1123</v>
      </c>
      <c r="AH621" s="38">
        <v>4</v>
      </c>
      <c r="AI621" s="38">
        <v>4</v>
      </c>
    </row>
    <row r="622" spans="1:35" s="36" customFormat="1" ht="25.5" x14ac:dyDescent="0.2">
      <c r="A622" s="37">
        <v>40607.66747685185</v>
      </c>
      <c r="L622" s="38" t="s">
        <v>144</v>
      </c>
      <c r="M622" s="38" t="s">
        <v>1124</v>
      </c>
      <c r="N622" s="38" t="s">
        <v>149</v>
      </c>
      <c r="O622" s="38" t="s">
        <v>641</v>
      </c>
      <c r="P622" s="38">
        <v>4</v>
      </c>
      <c r="Q622" s="38">
        <v>4</v>
      </c>
      <c r="R622" s="38">
        <v>4</v>
      </c>
      <c r="S622" s="38">
        <v>4</v>
      </c>
      <c r="T622" s="38">
        <v>4</v>
      </c>
      <c r="U622" s="38">
        <v>4</v>
      </c>
      <c r="V622" s="38">
        <v>4</v>
      </c>
      <c r="W622" s="38">
        <v>4</v>
      </c>
      <c r="X622" s="38">
        <v>4</v>
      </c>
      <c r="Y622" s="38">
        <v>4</v>
      </c>
      <c r="Z622" s="38">
        <v>2003</v>
      </c>
      <c r="AA622" s="38" t="s">
        <v>238</v>
      </c>
      <c r="AB622" s="38" t="s">
        <v>488</v>
      </c>
      <c r="AC622" s="38" t="s">
        <v>45</v>
      </c>
      <c r="AD622" s="38"/>
      <c r="AE622" s="38" t="s">
        <v>647</v>
      </c>
      <c r="AF622" s="38" t="s">
        <v>522</v>
      </c>
      <c r="AG622" s="38"/>
      <c r="AH622" s="38">
        <v>4</v>
      </c>
      <c r="AI622" s="38">
        <v>4</v>
      </c>
    </row>
    <row r="623" spans="1:35" s="36" customFormat="1" ht="25.5" x14ac:dyDescent="0.2">
      <c r="A623" s="37">
        <v>40607.68136574074</v>
      </c>
      <c r="L623" s="38"/>
      <c r="M623" s="38"/>
      <c r="N623" s="38"/>
      <c r="O623" s="38" t="s">
        <v>116</v>
      </c>
      <c r="P623" s="38">
        <v>2</v>
      </c>
      <c r="Q623" s="38">
        <v>3</v>
      </c>
      <c r="R623" s="38">
        <v>2</v>
      </c>
      <c r="S623" s="38">
        <v>3</v>
      </c>
      <c r="T623" s="38">
        <v>2</v>
      </c>
      <c r="U623" s="38">
        <v>2</v>
      </c>
      <c r="V623" s="38">
        <v>3</v>
      </c>
      <c r="W623" s="38">
        <v>3</v>
      </c>
      <c r="X623" s="38">
        <v>3</v>
      </c>
      <c r="Y623" s="38">
        <v>4</v>
      </c>
      <c r="Z623" s="38">
        <v>2006</v>
      </c>
      <c r="AA623" s="38" t="s">
        <v>702</v>
      </c>
      <c r="AB623" s="38" t="s">
        <v>454</v>
      </c>
      <c r="AC623" s="38" t="s">
        <v>720</v>
      </c>
      <c r="AD623" s="38"/>
      <c r="AE623" s="38" t="s">
        <v>647</v>
      </c>
      <c r="AF623" s="38" t="s">
        <v>246</v>
      </c>
      <c r="AG623" s="38"/>
      <c r="AH623" s="38">
        <v>2</v>
      </c>
      <c r="AI623" s="38">
        <v>3</v>
      </c>
    </row>
    <row r="624" spans="1:35" s="36" customFormat="1" ht="38.25" x14ac:dyDescent="0.2">
      <c r="A624" s="37">
        <v>40607.697175925925</v>
      </c>
      <c r="L624" s="38" t="s">
        <v>1125</v>
      </c>
      <c r="M624" s="38" t="s">
        <v>1126</v>
      </c>
      <c r="N624" s="38" t="s">
        <v>149</v>
      </c>
      <c r="O624" s="38" t="s">
        <v>641</v>
      </c>
      <c r="P624" s="38">
        <v>3</v>
      </c>
      <c r="Q624" s="38">
        <v>4</v>
      </c>
      <c r="R624" s="38">
        <v>4</v>
      </c>
      <c r="S624" s="38">
        <v>3</v>
      </c>
      <c r="T624" s="38">
        <v>3</v>
      </c>
      <c r="U624" s="38">
        <v>4</v>
      </c>
      <c r="V624" s="38">
        <v>4</v>
      </c>
      <c r="W624" s="38">
        <v>3</v>
      </c>
      <c r="X624" s="38">
        <v>3</v>
      </c>
      <c r="Y624" s="38">
        <v>3</v>
      </c>
      <c r="Z624" s="38">
        <v>2010</v>
      </c>
      <c r="AA624" s="38" t="s">
        <v>253</v>
      </c>
      <c r="AB624" s="38" t="s">
        <v>664</v>
      </c>
      <c r="AC624" s="38" t="s">
        <v>393</v>
      </c>
      <c r="AD624" s="38"/>
      <c r="AE624" s="38"/>
      <c r="AF624" s="38" t="s">
        <v>522</v>
      </c>
      <c r="AG624" s="38"/>
      <c r="AH624" s="38">
        <v>3</v>
      </c>
      <c r="AI624" s="38">
        <v>1</v>
      </c>
    </row>
    <row r="625" spans="1:35" s="36" customFormat="1" ht="25.5" x14ac:dyDescent="0.2">
      <c r="A625" s="37">
        <v>40607.855462962965</v>
      </c>
      <c r="L625" s="38"/>
      <c r="M625" s="38"/>
      <c r="N625" s="38"/>
      <c r="O625" s="38" t="s">
        <v>641</v>
      </c>
      <c r="P625" s="38">
        <v>2</v>
      </c>
      <c r="Q625" s="38">
        <v>3</v>
      </c>
      <c r="R625" s="38">
        <v>4</v>
      </c>
      <c r="S625" s="38">
        <v>4</v>
      </c>
      <c r="T625" s="38">
        <v>3</v>
      </c>
      <c r="U625" s="38">
        <v>2</v>
      </c>
      <c r="V625" s="38"/>
      <c r="W625" s="38">
        <v>4</v>
      </c>
      <c r="X625" s="38">
        <v>4</v>
      </c>
      <c r="Y625" s="38">
        <v>4</v>
      </c>
      <c r="Z625" s="38">
        <v>2011</v>
      </c>
      <c r="AA625" s="38" t="s">
        <v>253</v>
      </c>
      <c r="AB625" s="38" t="s">
        <v>552</v>
      </c>
      <c r="AC625" s="38" t="s">
        <v>45</v>
      </c>
      <c r="AD625" s="38"/>
      <c r="AE625" s="38" t="s">
        <v>647</v>
      </c>
      <c r="AF625" s="38" t="s">
        <v>522</v>
      </c>
      <c r="AG625" s="38"/>
      <c r="AH625" s="38">
        <v>1</v>
      </c>
      <c r="AI625" s="38">
        <v>4</v>
      </c>
    </row>
    <row r="626" spans="1:35" s="36" customFormat="1" ht="127.5" x14ac:dyDescent="0.2">
      <c r="A626" s="37">
        <v>40607.866412037038</v>
      </c>
      <c r="L626" s="38" t="s">
        <v>1127</v>
      </c>
      <c r="M626" s="38" t="s">
        <v>1128</v>
      </c>
      <c r="N626" s="38"/>
      <c r="O626" s="38" t="s">
        <v>116</v>
      </c>
      <c r="P626" s="38">
        <v>3</v>
      </c>
      <c r="Q626" s="38">
        <v>3</v>
      </c>
      <c r="R626" s="38">
        <v>4</v>
      </c>
      <c r="S626" s="38">
        <v>4</v>
      </c>
      <c r="T626" s="38">
        <v>3</v>
      </c>
      <c r="U626" s="38">
        <v>3</v>
      </c>
      <c r="V626" s="38">
        <v>3</v>
      </c>
      <c r="W626" s="38">
        <v>3</v>
      </c>
      <c r="X626" s="38">
        <v>4</v>
      </c>
      <c r="Y626" s="38">
        <v>3</v>
      </c>
      <c r="Z626" s="38">
        <v>2011</v>
      </c>
      <c r="AA626" s="38" t="s">
        <v>253</v>
      </c>
      <c r="AB626" s="38" t="s">
        <v>264</v>
      </c>
      <c r="AC626" s="38" t="s">
        <v>720</v>
      </c>
      <c r="AD626" s="38"/>
      <c r="AE626" s="38" t="s">
        <v>647</v>
      </c>
      <c r="AF626" s="38" t="s">
        <v>246</v>
      </c>
      <c r="AG626" s="38" t="s">
        <v>1129</v>
      </c>
      <c r="AH626" s="38">
        <v>3</v>
      </c>
      <c r="AI626" s="38">
        <v>4</v>
      </c>
    </row>
    <row r="627" spans="1:35" s="36" customFormat="1" ht="153" x14ac:dyDescent="0.2">
      <c r="A627" s="37">
        <v>40607.871458333335</v>
      </c>
      <c r="L627" s="38" t="s">
        <v>1130</v>
      </c>
      <c r="M627" s="38" t="s">
        <v>1131</v>
      </c>
      <c r="N627" s="38"/>
      <c r="O627" s="38" t="s">
        <v>641</v>
      </c>
      <c r="P627" s="38">
        <v>4</v>
      </c>
      <c r="Q627" s="38">
        <v>4</v>
      </c>
      <c r="R627" s="38">
        <v>4</v>
      </c>
      <c r="S627" s="38">
        <v>4</v>
      </c>
      <c r="T627" s="38">
        <v>3</v>
      </c>
      <c r="U627" s="38">
        <v>3</v>
      </c>
      <c r="V627" s="38">
        <v>4</v>
      </c>
      <c r="W627" s="38">
        <v>3</v>
      </c>
      <c r="X627" s="38">
        <v>4</v>
      </c>
      <c r="Y627" s="38">
        <v>3</v>
      </c>
      <c r="Z627" s="38">
        <v>2010</v>
      </c>
      <c r="AA627" s="38" t="s">
        <v>253</v>
      </c>
      <c r="AB627" s="38" t="s">
        <v>133</v>
      </c>
      <c r="AC627" s="38" t="s">
        <v>281</v>
      </c>
      <c r="AD627" s="38" t="s">
        <v>1132</v>
      </c>
      <c r="AE627" s="38" t="s">
        <v>647</v>
      </c>
      <c r="AF627" s="38" t="s">
        <v>246</v>
      </c>
      <c r="AG627" s="38" t="s">
        <v>1133</v>
      </c>
      <c r="AH627" s="38">
        <v>3</v>
      </c>
      <c r="AI627" s="38">
        <v>4</v>
      </c>
    </row>
    <row r="628" spans="1:35" s="36" customFormat="1" ht="25.5" x14ac:dyDescent="0.2">
      <c r="A628" s="37">
        <v>40607.87164351852</v>
      </c>
      <c r="L628" s="38"/>
      <c r="M628" s="38"/>
      <c r="N628" s="38"/>
      <c r="O628" s="38" t="s">
        <v>116</v>
      </c>
      <c r="P628" s="38">
        <v>3</v>
      </c>
      <c r="Q628" s="38">
        <v>2</v>
      </c>
      <c r="R628" s="38">
        <v>4</v>
      </c>
      <c r="S628" s="38">
        <v>3</v>
      </c>
      <c r="T628" s="38">
        <v>2</v>
      </c>
      <c r="U628" s="38">
        <v>3</v>
      </c>
      <c r="V628" s="38">
        <v>3</v>
      </c>
      <c r="W628" s="38">
        <v>4</v>
      </c>
      <c r="X628" s="38">
        <v>3</v>
      </c>
      <c r="Y628" s="38">
        <v>2</v>
      </c>
      <c r="Z628" s="38">
        <v>2011</v>
      </c>
      <c r="AA628" s="38" t="s">
        <v>253</v>
      </c>
      <c r="AB628" s="38" t="s">
        <v>609</v>
      </c>
      <c r="AC628" s="38" t="s">
        <v>281</v>
      </c>
      <c r="AD628" s="38"/>
      <c r="AE628" s="38" t="s">
        <v>647</v>
      </c>
      <c r="AF628" s="38" t="s">
        <v>246</v>
      </c>
      <c r="AG628" s="38"/>
      <c r="AH628" s="38">
        <v>2</v>
      </c>
      <c r="AI628" s="38">
        <v>3</v>
      </c>
    </row>
    <row r="629" spans="1:35" s="36" customFormat="1" ht="25.5" x14ac:dyDescent="0.2">
      <c r="A629" s="37">
        <v>40607.871828703705</v>
      </c>
      <c r="L629" s="38"/>
      <c r="M629" s="38"/>
      <c r="N629" s="38"/>
      <c r="O629" s="38" t="s">
        <v>116</v>
      </c>
      <c r="P629" s="38">
        <v>3</v>
      </c>
      <c r="Q629" s="38">
        <v>2</v>
      </c>
      <c r="R629" s="38">
        <v>4</v>
      </c>
      <c r="S629" s="38">
        <v>3</v>
      </c>
      <c r="T629" s="38">
        <v>2</v>
      </c>
      <c r="U629" s="38">
        <v>3</v>
      </c>
      <c r="V629" s="38">
        <v>3</v>
      </c>
      <c r="W629" s="38">
        <v>4</v>
      </c>
      <c r="X629" s="38">
        <v>3</v>
      </c>
      <c r="Y629" s="38">
        <v>2</v>
      </c>
      <c r="Z629" s="38">
        <v>2011</v>
      </c>
      <c r="AA629" s="38" t="s">
        <v>253</v>
      </c>
      <c r="AB629" s="38" t="s">
        <v>609</v>
      </c>
      <c r="AC629" s="38" t="s">
        <v>281</v>
      </c>
      <c r="AD629" s="38"/>
      <c r="AE629" s="38" t="s">
        <v>647</v>
      </c>
      <c r="AF629" s="38" t="s">
        <v>246</v>
      </c>
      <c r="AG629" s="38"/>
      <c r="AH629" s="38">
        <v>2</v>
      </c>
      <c r="AI629" s="38">
        <v>3</v>
      </c>
    </row>
    <row r="630" spans="1:35" s="36" customFormat="1" ht="25.5" x14ac:dyDescent="0.2">
      <c r="A630" s="37">
        <v>40607.876539351855</v>
      </c>
      <c r="L630" s="38"/>
      <c r="M630" s="38"/>
      <c r="N630" s="38"/>
      <c r="O630" s="38" t="s">
        <v>116</v>
      </c>
      <c r="P630" s="38">
        <v>2</v>
      </c>
      <c r="Q630" s="38">
        <v>2</v>
      </c>
      <c r="R630" s="38">
        <v>4</v>
      </c>
      <c r="S630" s="38">
        <v>4</v>
      </c>
      <c r="T630" s="38">
        <v>3</v>
      </c>
      <c r="U630" s="38">
        <v>2</v>
      </c>
      <c r="V630" s="38">
        <v>2</v>
      </c>
      <c r="W630" s="38">
        <v>3</v>
      </c>
      <c r="X630" s="38">
        <v>3</v>
      </c>
      <c r="Y630" s="38">
        <v>4</v>
      </c>
      <c r="Z630" s="38">
        <v>2007</v>
      </c>
      <c r="AA630" s="38" t="s">
        <v>281</v>
      </c>
      <c r="AB630" s="38" t="s">
        <v>78</v>
      </c>
      <c r="AC630" s="38" t="s">
        <v>461</v>
      </c>
      <c r="AD630" s="38"/>
      <c r="AE630" s="38"/>
      <c r="AF630" s="38" t="s">
        <v>246</v>
      </c>
      <c r="AG630" s="38"/>
      <c r="AH630" s="38">
        <v>2</v>
      </c>
      <c r="AI630" s="38">
        <v>3</v>
      </c>
    </row>
    <row r="631" spans="1:35" s="36" customFormat="1" ht="25.5" x14ac:dyDescent="0.2">
      <c r="A631" s="37">
        <v>40607.881030092591</v>
      </c>
      <c r="L631" s="38" t="s">
        <v>1134</v>
      </c>
      <c r="M631" s="38" t="s">
        <v>1135</v>
      </c>
      <c r="N631" s="38"/>
      <c r="O631" s="38" t="s">
        <v>641</v>
      </c>
      <c r="P631" s="38">
        <v>4</v>
      </c>
      <c r="Q631" s="38">
        <v>4</v>
      </c>
      <c r="R631" s="38">
        <v>4</v>
      </c>
      <c r="S631" s="38">
        <v>3</v>
      </c>
      <c r="T631" s="38">
        <v>4</v>
      </c>
      <c r="U631" s="38">
        <v>4</v>
      </c>
      <c r="V631" s="38">
        <v>3</v>
      </c>
      <c r="W631" s="38">
        <v>4</v>
      </c>
      <c r="X631" s="38">
        <v>4</v>
      </c>
      <c r="Y631" s="38">
        <v>2</v>
      </c>
      <c r="Z631" s="38">
        <v>2008</v>
      </c>
      <c r="AA631" s="38" t="s">
        <v>702</v>
      </c>
      <c r="AB631" s="38" t="s">
        <v>609</v>
      </c>
      <c r="AC631" s="38" t="s">
        <v>393</v>
      </c>
      <c r="AD631" s="38"/>
      <c r="AE631" s="38" t="s">
        <v>647</v>
      </c>
      <c r="AF631" s="38" t="s">
        <v>522</v>
      </c>
      <c r="AG631" s="38"/>
      <c r="AH631" s="38">
        <v>3</v>
      </c>
      <c r="AI631" s="38">
        <v>4</v>
      </c>
    </row>
    <row r="632" spans="1:35" s="36" customFormat="1" ht="114.75" x14ac:dyDescent="0.2">
      <c r="A632" s="37">
        <v>40607.896631944444</v>
      </c>
      <c r="L632" s="38" t="s">
        <v>1136</v>
      </c>
      <c r="M632" s="38" t="s">
        <v>1137</v>
      </c>
      <c r="N632" s="38" t="s">
        <v>1138</v>
      </c>
      <c r="O632" s="38" t="s">
        <v>641</v>
      </c>
      <c r="P632" s="38">
        <v>3</v>
      </c>
      <c r="Q632" s="38">
        <v>2</v>
      </c>
      <c r="R632" s="38">
        <v>4</v>
      </c>
      <c r="S632" s="38">
        <v>4</v>
      </c>
      <c r="T632" s="38">
        <v>1</v>
      </c>
      <c r="U632" s="38">
        <v>1</v>
      </c>
      <c r="V632" s="38">
        <v>4</v>
      </c>
      <c r="W632" s="38">
        <v>2</v>
      </c>
      <c r="X632" s="38">
        <v>3</v>
      </c>
      <c r="Y632" s="38">
        <v>4</v>
      </c>
      <c r="Z632" s="38">
        <v>2007</v>
      </c>
      <c r="AA632" s="38" t="s">
        <v>238</v>
      </c>
      <c r="AB632" s="38" t="s">
        <v>287</v>
      </c>
      <c r="AC632" s="38" t="s">
        <v>45</v>
      </c>
      <c r="AD632" s="38"/>
      <c r="AE632" s="38" t="s">
        <v>647</v>
      </c>
      <c r="AF632" s="38" t="s">
        <v>246</v>
      </c>
      <c r="AG632" s="38" t="s">
        <v>1139</v>
      </c>
      <c r="AH632" s="38">
        <v>1</v>
      </c>
      <c r="AI632" s="38">
        <v>4</v>
      </c>
    </row>
    <row r="633" spans="1:35" s="36" customFormat="1" ht="25.5" x14ac:dyDescent="0.2">
      <c r="A633" s="37">
        <v>40607.917696759258</v>
      </c>
      <c r="L633" s="38"/>
      <c r="M633" s="38"/>
      <c r="N633" s="38"/>
      <c r="O633" s="38" t="s">
        <v>116</v>
      </c>
      <c r="P633" s="38">
        <v>3</v>
      </c>
      <c r="Q633" s="38">
        <v>3</v>
      </c>
      <c r="R633" s="38">
        <v>2</v>
      </c>
      <c r="S633" s="38">
        <v>4</v>
      </c>
      <c r="T633" s="38">
        <v>2</v>
      </c>
      <c r="U633" s="38">
        <v>2</v>
      </c>
      <c r="V633" s="38">
        <v>4</v>
      </c>
      <c r="W633" s="38">
        <v>3</v>
      </c>
      <c r="X633" s="38">
        <v>4</v>
      </c>
      <c r="Y633" s="38">
        <v>4</v>
      </c>
      <c r="Z633" s="38">
        <v>2007</v>
      </c>
      <c r="AA633" s="38" t="s">
        <v>702</v>
      </c>
      <c r="AB633" s="38" t="s">
        <v>264</v>
      </c>
      <c r="AC633" s="38" t="s">
        <v>45</v>
      </c>
      <c r="AD633" s="38"/>
      <c r="AE633" s="38" t="s">
        <v>647</v>
      </c>
      <c r="AF633" s="38" t="s">
        <v>246</v>
      </c>
      <c r="AG633" s="38"/>
      <c r="AH633" s="38">
        <v>3</v>
      </c>
      <c r="AI633" s="38">
        <v>4</v>
      </c>
    </row>
    <row r="634" spans="1:35" s="36" customFormat="1" ht="76.5" x14ac:dyDescent="0.2">
      <c r="A634" s="37">
        <v>40607.917881944442</v>
      </c>
      <c r="L634" s="38" t="s">
        <v>1140</v>
      </c>
      <c r="M634" s="38" t="s">
        <v>1141</v>
      </c>
      <c r="N634" s="38"/>
      <c r="O634" s="38" t="s">
        <v>641</v>
      </c>
      <c r="P634" s="38">
        <v>3</v>
      </c>
      <c r="Q634" s="38">
        <v>2</v>
      </c>
      <c r="R634" s="38">
        <v>3</v>
      </c>
      <c r="S634" s="38">
        <v>4</v>
      </c>
      <c r="T634" s="38">
        <v>2</v>
      </c>
      <c r="U634" s="38">
        <v>2</v>
      </c>
      <c r="V634" s="38">
        <v>3</v>
      </c>
      <c r="W634" s="38">
        <v>2</v>
      </c>
      <c r="X634" s="38">
        <v>4</v>
      </c>
      <c r="Y634" s="38">
        <v>3</v>
      </c>
      <c r="Z634" s="38">
        <v>2007</v>
      </c>
      <c r="AA634" s="38" t="s">
        <v>702</v>
      </c>
      <c r="AB634" s="38" t="s">
        <v>563</v>
      </c>
      <c r="AC634" s="38" t="s">
        <v>582</v>
      </c>
      <c r="AD634" s="38"/>
      <c r="AE634" s="38" t="s">
        <v>305</v>
      </c>
      <c r="AF634" s="38" t="s">
        <v>522</v>
      </c>
      <c r="AG634" s="38" t="s">
        <v>1142</v>
      </c>
      <c r="AH634" s="38">
        <v>2</v>
      </c>
      <c r="AI634" s="38">
        <v>4</v>
      </c>
    </row>
    <row r="635" spans="1:35" s="36" customFormat="1" x14ac:dyDescent="0.2">
      <c r="A635" s="37">
        <v>40607.92255787037</v>
      </c>
      <c r="L635" s="38"/>
      <c r="M635" s="38"/>
      <c r="N635" s="38"/>
      <c r="O635" s="38" t="s">
        <v>641</v>
      </c>
      <c r="P635" s="38">
        <v>3</v>
      </c>
      <c r="Q635" s="38">
        <v>3</v>
      </c>
      <c r="R635" s="38">
        <v>2</v>
      </c>
      <c r="S635" s="38">
        <v>2</v>
      </c>
      <c r="T635" s="38">
        <v>2</v>
      </c>
      <c r="U635" s="38">
        <v>3</v>
      </c>
      <c r="V635" s="38">
        <v>3</v>
      </c>
      <c r="W635" s="38">
        <v>3</v>
      </c>
      <c r="X635" s="38">
        <v>3</v>
      </c>
      <c r="Y635" s="38">
        <v>3</v>
      </c>
      <c r="Z635" s="38">
        <v>2007</v>
      </c>
      <c r="AA635" s="38" t="s">
        <v>238</v>
      </c>
      <c r="AB635" s="38" t="s">
        <v>488</v>
      </c>
      <c r="AC635" s="38" t="s">
        <v>672</v>
      </c>
      <c r="AD635" s="38" t="s">
        <v>1143</v>
      </c>
      <c r="AE635" s="38" t="s">
        <v>647</v>
      </c>
      <c r="AF635" s="38" t="s">
        <v>522</v>
      </c>
      <c r="AG635" s="38"/>
      <c r="AH635" s="38">
        <v>2</v>
      </c>
      <c r="AI635" s="38">
        <v>4</v>
      </c>
    </row>
    <row r="636" spans="1:35" s="36" customFormat="1" ht="25.5" x14ac:dyDescent="0.2">
      <c r="A636" s="37">
        <v>40607.93913194444</v>
      </c>
      <c r="L636" s="38"/>
      <c r="M636" s="38"/>
      <c r="N636" s="38"/>
      <c r="O636" s="38" t="s">
        <v>116</v>
      </c>
      <c r="P636" s="38">
        <v>2</v>
      </c>
      <c r="Q636" s="38">
        <v>3</v>
      </c>
      <c r="R636" s="38">
        <v>3</v>
      </c>
      <c r="S636" s="38">
        <v>4</v>
      </c>
      <c r="T636" s="38">
        <v>4</v>
      </c>
      <c r="U636" s="38">
        <v>3</v>
      </c>
      <c r="V636" s="38">
        <v>2</v>
      </c>
      <c r="W636" s="38">
        <v>3</v>
      </c>
      <c r="X636" s="38">
        <v>2</v>
      </c>
      <c r="Y636" s="38">
        <v>4</v>
      </c>
      <c r="Z636" s="38">
        <v>2008</v>
      </c>
      <c r="AA636" s="38" t="s">
        <v>702</v>
      </c>
      <c r="AB636" s="38" t="s">
        <v>710</v>
      </c>
      <c r="AC636" s="38" t="s">
        <v>393</v>
      </c>
      <c r="AD636" s="38"/>
      <c r="AE636" s="38" t="s">
        <v>647</v>
      </c>
      <c r="AF636" s="38" t="s">
        <v>246</v>
      </c>
      <c r="AG636" s="38"/>
      <c r="AH636" s="38">
        <v>3</v>
      </c>
      <c r="AI636" s="38">
        <v>2</v>
      </c>
    </row>
    <row r="637" spans="1:35" s="36" customFormat="1" ht="51" x14ac:dyDescent="0.2">
      <c r="A637" s="37">
        <v>40607.956111111111</v>
      </c>
      <c r="L637" s="38" t="s">
        <v>1144</v>
      </c>
      <c r="M637" s="38"/>
      <c r="N637" s="38"/>
      <c r="O637" s="38" t="s">
        <v>641</v>
      </c>
      <c r="P637" s="38">
        <v>4</v>
      </c>
      <c r="Q637" s="38">
        <v>4</v>
      </c>
      <c r="R637" s="38">
        <v>4</v>
      </c>
      <c r="S637" s="38">
        <v>4</v>
      </c>
      <c r="T637" s="38">
        <v>4</v>
      </c>
      <c r="U637" s="38">
        <v>4</v>
      </c>
      <c r="V637" s="38">
        <v>4</v>
      </c>
      <c r="W637" s="38">
        <v>4</v>
      </c>
      <c r="X637" s="38">
        <v>4</v>
      </c>
      <c r="Y637" s="38">
        <v>4</v>
      </c>
      <c r="Z637" s="38">
        <v>2008</v>
      </c>
      <c r="AA637" s="38" t="s">
        <v>238</v>
      </c>
      <c r="AB637" s="38" t="s">
        <v>198</v>
      </c>
      <c r="AC637" s="38" t="s">
        <v>45</v>
      </c>
      <c r="AD637" s="38"/>
      <c r="AE637" s="38" t="s">
        <v>647</v>
      </c>
      <c r="AF637" s="38" t="s">
        <v>522</v>
      </c>
      <c r="AG637" s="38"/>
      <c r="AH637" s="38">
        <v>3</v>
      </c>
      <c r="AI637" s="38">
        <v>4</v>
      </c>
    </row>
    <row r="638" spans="1:35" s="36" customFormat="1" ht="25.5" x14ac:dyDescent="0.2">
      <c r="A638" s="37">
        <v>40607.970972222218</v>
      </c>
      <c r="L638" s="38"/>
      <c r="M638" s="38" t="s">
        <v>1145</v>
      </c>
      <c r="N638" s="38"/>
      <c r="O638" s="38" t="s">
        <v>116</v>
      </c>
      <c r="P638" s="38">
        <v>3</v>
      </c>
      <c r="Q638" s="38">
        <v>2</v>
      </c>
      <c r="R638" s="38">
        <v>4</v>
      </c>
      <c r="S638" s="38">
        <v>4</v>
      </c>
      <c r="T638" s="38">
        <v>4</v>
      </c>
      <c r="U638" s="38">
        <v>3</v>
      </c>
      <c r="V638" s="38">
        <v>4</v>
      </c>
      <c r="W638" s="38">
        <v>4</v>
      </c>
      <c r="X638" s="38">
        <v>4</v>
      </c>
      <c r="Y638" s="38">
        <v>3</v>
      </c>
      <c r="Z638" s="38">
        <v>2011</v>
      </c>
      <c r="AA638" s="38" t="s">
        <v>354</v>
      </c>
      <c r="AB638" s="38" t="s">
        <v>460</v>
      </c>
      <c r="AC638" s="38" t="s">
        <v>281</v>
      </c>
      <c r="AD638" s="38"/>
      <c r="AE638" s="38"/>
      <c r="AF638" s="38" t="s">
        <v>246</v>
      </c>
      <c r="AG638" s="38"/>
      <c r="AH638" s="38">
        <v>2</v>
      </c>
      <c r="AI638" s="38">
        <v>4</v>
      </c>
    </row>
    <row r="639" spans="1:35" s="36" customFormat="1" ht="38.25" x14ac:dyDescent="0.2">
      <c r="A639" s="37">
        <v>40608.004201388889</v>
      </c>
      <c r="L639" s="38" t="s">
        <v>1146</v>
      </c>
      <c r="M639" s="38" t="s">
        <v>1147</v>
      </c>
      <c r="N639" s="38" t="s">
        <v>1148</v>
      </c>
      <c r="O639" s="38" t="s">
        <v>116</v>
      </c>
      <c r="P639" s="38">
        <v>4</v>
      </c>
      <c r="Q639" s="38">
        <v>4</v>
      </c>
      <c r="R639" s="38">
        <v>4</v>
      </c>
      <c r="S639" s="38">
        <v>4</v>
      </c>
      <c r="T639" s="38">
        <v>4</v>
      </c>
      <c r="U639" s="38">
        <v>4</v>
      </c>
      <c r="V639" s="38">
        <v>4</v>
      </c>
      <c r="W639" s="38">
        <v>4</v>
      </c>
      <c r="X639" s="38">
        <v>4</v>
      </c>
      <c r="Y639" s="38">
        <v>4</v>
      </c>
      <c r="Z639" s="38">
        <v>2011</v>
      </c>
      <c r="AA639" s="38" t="s">
        <v>354</v>
      </c>
      <c r="AB639" s="38" t="s">
        <v>264</v>
      </c>
      <c r="AC639" s="38" t="s">
        <v>281</v>
      </c>
      <c r="AD639" s="38"/>
      <c r="AE639" s="38"/>
      <c r="AF639" s="38" t="s">
        <v>246</v>
      </c>
      <c r="AG639" s="38" t="s">
        <v>1149</v>
      </c>
      <c r="AH639" s="38">
        <v>4</v>
      </c>
      <c r="AI639" s="38">
        <v>4</v>
      </c>
    </row>
    <row r="640" spans="1:35" s="36" customFormat="1" ht="25.5" x14ac:dyDescent="0.2">
      <c r="A640" s="37">
        <v>40608.284282407403</v>
      </c>
      <c r="L640" s="38"/>
      <c r="M640" s="38"/>
      <c r="N640" s="38"/>
      <c r="O640" s="38" t="s">
        <v>641</v>
      </c>
      <c r="P640" s="38">
        <v>2</v>
      </c>
      <c r="Q640" s="38">
        <v>3</v>
      </c>
      <c r="R640" s="38">
        <v>2</v>
      </c>
      <c r="S640" s="38">
        <v>1</v>
      </c>
      <c r="T640" s="38">
        <v>3</v>
      </c>
      <c r="U640" s="38">
        <v>3</v>
      </c>
      <c r="V640" s="38">
        <v>2</v>
      </c>
      <c r="W640" s="38">
        <v>4</v>
      </c>
      <c r="X640" s="38">
        <v>3</v>
      </c>
      <c r="Y640" s="38">
        <v>4</v>
      </c>
      <c r="Z640" s="38">
        <v>2010</v>
      </c>
      <c r="AA640" s="38" t="s">
        <v>35</v>
      </c>
      <c r="AB640" s="38" t="s">
        <v>710</v>
      </c>
      <c r="AC640" s="38" t="s">
        <v>281</v>
      </c>
      <c r="AD640" s="38"/>
      <c r="AE640" s="38" t="s">
        <v>647</v>
      </c>
      <c r="AF640" s="38" t="s">
        <v>522</v>
      </c>
      <c r="AG640" s="38"/>
      <c r="AH640" s="38">
        <v>2</v>
      </c>
      <c r="AI640" s="38">
        <v>4</v>
      </c>
    </row>
    <row r="641" spans="1:35" s="36" customFormat="1" ht="89.25" x14ac:dyDescent="0.2">
      <c r="A641" s="37">
        <v>40608.37667824074</v>
      </c>
      <c r="L641" s="38" t="s">
        <v>1150</v>
      </c>
      <c r="M641" s="38" t="s">
        <v>573</v>
      </c>
      <c r="N641" s="38"/>
      <c r="O641" s="38" t="s">
        <v>116</v>
      </c>
      <c r="P641" s="38">
        <v>3</v>
      </c>
      <c r="Q641" s="38">
        <v>2</v>
      </c>
      <c r="R641" s="38">
        <v>4</v>
      </c>
      <c r="S641" s="38">
        <v>3</v>
      </c>
      <c r="T641" s="38">
        <v>2</v>
      </c>
      <c r="U641" s="38">
        <v>3</v>
      </c>
      <c r="V641" s="38">
        <v>4</v>
      </c>
      <c r="W641" s="38">
        <v>1</v>
      </c>
      <c r="X641" s="38">
        <v>4</v>
      </c>
      <c r="Y641" s="38">
        <v>3</v>
      </c>
      <c r="Z641" s="38">
        <v>2010</v>
      </c>
      <c r="AA641" s="38" t="s">
        <v>35</v>
      </c>
      <c r="AB641" s="38" t="s">
        <v>664</v>
      </c>
      <c r="AC641" s="38" t="s">
        <v>281</v>
      </c>
      <c r="AD641" s="38"/>
      <c r="AE641" s="38" t="s">
        <v>647</v>
      </c>
      <c r="AF641" s="38" t="s">
        <v>246</v>
      </c>
      <c r="AG641" s="38"/>
      <c r="AH641" s="38">
        <v>4</v>
      </c>
      <c r="AI641" s="38">
        <v>4</v>
      </c>
    </row>
    <row r="642" spans="1:35" s="36" customFormat="1" x14ac:dyDescent="0.2">
      <c r="A642" s="37">
        <v>40608.397129629629</v>
      </c>
      <c r="L642" s="38"/>
      <c r="M642" s="38"/>
      <c r="N642" s="38"/>
      <c r="O642" s="38" t="s">
        <v>116</v>
      </c>
      <c r="P642" s="38">
        <v>1</v>
      </c>
      <c r="Q642" s="38">
        <v>1</v>
      </c>
      <c r="R642" s="38">
        <v>2</v>
      </c>
      <c r="S642" s="38">
        <v>2</v>
      </c>
      <c r="T642" s="38">
        <v>1</v>
      </c>
      <c r="U642" s="38">
        <v>1</v>
      </c>
      <c r="V642" s="38">
        <v>2</v>
      </c>
      <c r="W642" s="38">
        <v>1</v>
      </c>
      <c r="X642" s="38">
        <v>1</v>
      </c>
      <c r="Y642" s="38">
        <v>4</v>
      </c>
      <c r="Z642" s="38">
        <v>2007</v>
      </c>
      <c r="AA642" s="38" t="s">
        <v>238</v>
      </c>
      <c r="AB642" s="38" t="s">
        <v>563</v>
      </c>
      <c r="AC642" s="38" t="s">
        <v>720</v>
      </c>
      <c r="AD642" s="38"/>
      <c r="AE642" s="38" t="s">
        <v>647</v>
      </c>
      <c r="AF642" s="38"/>
      <c r="AG642" s="38"/>
      <c r="AH642" s="38"/>
      <c r="AI642" s="38">
        <v>1</v>
      </c>
    </row>
    <row r="643" spans="1:35" s="36" customFormat="1" ht="25.5" x14ac:dyDescent="0.2">
      <c r="A643" s="37">
        <v>40608.400474537033</v>
      </c>
      <c r="L643" s="38"/>
      <c r="M643" s="38"/>
      <c r="N643" s="38"/>
      <c r="O643" s="38" t="s">
        <v>641</v>
      </c>
      <c r="P643" s="38">
        <v>1</v>
      </c>
      <c r="Q643" s="38">
        <v>1</v>
      </c>
      <c r="R643" s="38"/>
      <c r="S643" s="38">
        <v>1</v>
      </c>
      <c r="T643" s="38">
        <v>1</v>
      </c>
      <c r="U643" s="38">
        <v>1</v>
      </c>
      <c r="V643" s="38">
        <v>2</v>
      </c>
      <c r="W643" s="38">
        <v>3</v>
      </c>
      <c r="X643" s="38">
        <v>1</v>
      </c>
      <c r="Y643" s="38">
        <v>4</v>
      </c>
      <c r="Z643" s="38">
        <v>2008</v>
      </c>
      <c r="AA643" s="38" t="s">
        <v>702</v>
      </c>
      <c r="AB643" s="38" t="s">
        <v>130</v>
      </c>
      <c r="AC643" s="38" t="s">
        <v>393</v>
      </c>
      <c r="AD643" s="38" t="s">
        <v>1151</v>
      </c>
      <c r="AE643" s="38" t="s">
        <v>647</v>
      </c>
      <c r="AF643" s="38" t="s">
        <v>522</v>
      </c>
      <c r="AG643" s="38"/>
      <c r="AH643" s="38">
        <v>1</v>
      </c>
      <c r="AI643" s="38">
        <v>2</v>
      </c>
    </row>
    <row r="644" spans="1:35" s="36" customFormat="1" ht="25.5" x14ac:dyDescent="0.2">
      <c r="A644" s="37">
        <v>40608.409699074073</v>
      </c>
      <c r="L644" s="38"/>
      <c r="M644" s="38"/>
      <c r="N644" s="38"/>
      <c r="O644" s="38" t="s">
        <v>641</v>
      </c>
      <c r="P644" s="38">
        <v>3</v>
      </c>
      <c r="Q644" s="38">
        <v>3</v>
      </c>
      <c r="R644" s="38">
        <v>2</v>
      </c>
      <c r="S644" s="38">
        <v>3</v>
      </c>
      <c r="T644" s="38">
        <v>2</v>
      </c>
      <c r="U644" s="38">
        <v>2</v>
      </c>
      <c r="V644" s="38">
        <v>2</v>
      </c>
      <c r="W644" s="38">
        <v>3</v>
      </c>
      <c r="X644" s="38">
        <v>4</v>
      </c>
      <c r="Y644" s="38">
        <v>2</v>
      </c>
      <c r="Z644" s="38">
        <v>2009</v>
      </c>
      <c r="AA644" s="38" t="s">
        <v>702</v>
      </c>
      <c r="AB644" s="38" t="s">
        <v>264</v>
      </c>
      <c r="AC644" s="38" t="s">
        <v>393</v>
      </c>
      <c r="AD644" s="38"/>
      <c r="AE644" s="38" t="s">
        <v>647</v>
      </c>
      <c r="AF644" s="38" t="s">
        <v>522</v>
      </c>
      <c r="AG644" s="38"/>
      <c r="AH644" s="38">
        <v>3</v>
      </c>
      <c r="AI644" s="38">
        <v>4</v>
      </c>
    </row>
    <row r="645" spans="1:35" s="36" customFormat="1" ht="25.5" x14ac:dyDescent="0.2">
      <c r="A645" s="37">
        <v>40608.456516203703</v>
      </c>
      <c r="L645" s="38"/>
      <c r="M645" s="38"/>
      <c r="N645" s="38"/>
      <c r="O645" s="38" t="s">
        <v>641</v>
      </c>
      <c r="P645" s="38">
        <v>3</v>
      </c>
      <c r="Q645" s="38">
        <v>3</v>
      </c>
      <c r="R645" s="38">
        <v>3</v>
      </c>
      <c r="S645" s="38">
        <v>3</v>
      </c>
      <c r="T645" s="38">
        <v>3</v>
      </c>
      <c r="U645" s="38">
        <v>3</v>
      </c>
      <c r="V645" s="38">
        <v>4</v>
      </c>
      <c r="W645" s="38">
        <v>4</v>
      </c>
      <c r="X645" s="38">
        <v>2</v>
      </c>
      <c r="Y645" s="38">
        <v>4</v>
      </c>
      <c r="Z645" s="38">
        <v>2007</v>
      </c>
      <c r="AA645" s="38" t="s">
        <v>702</v>
      </c>
      <c r="AB645" s="38" t="s">
        <v>264</v>
      </c>
      <c r="AC645" s="38" t="s">
        <v>45</v>
      </c>
      <c r="AD645" s="38"/>
      <c r="AE645" s="38" t="s">
        <v>647</v>
      </c>
      <c r="AF645" s="38" t="s">
        <v>522</v>
      </c>
      <c r="AG645" s="38"/>
      <c r="AH645" s="38">
        <v>3</v>
      </c>
      <c r="AI645" s="38">
        <v>3</v>
      </c>
    </row>
    <row r="646" spans="1:35" s="36" customFormat="1" ht="25.5" x14ac:dyDescent="0.2">
      <c r="A646" s="37">
        <v>40608.471655092595</v>
      </c>
      <c r="L646" s="38"/>
      <c r="M646" s="38"/>
      <c r="N646" s="38"/>
      <c r="O646" s="38" t="s">
        <v>116</v>
      </c>
      <c r="P646" s="38">
        <v>4</v>
      </c>
      <c r="Q646" s="38">
        <v>3</v>
      </c>
      <c r="R646" s="38">
        <v>4</v>
      </c>
      <c r="S646" s="38">
        <v>3</v>
      </c>
      <c r="T646" s="38">
        <v>2</v>
      </c>
      <c r="U646" s="38">
        <v>3</v>
      </c>
      <c r="V646" s="38">
        <v>3</v>
      </c>
      <c r="W646" s="38">
        <v>4</v>
      </c>
      <c r="X646" s="38">
        <v>4</v>
      </c>
      <c r="Y646" s="38">
        <v>4</v>
      </c>
      <c r="Z646" s="38">
        <v>2011</v>
      </c>
      <c r="AA646" s="38" t="s">
        <v>354</v>
      </c>
      <c r="AB646" s="38" t="s">
        <v>664</v>
      </c>
      <c r="AC646" s="38" t="s">
        <v>672</v>
      </c>
      <c r="AD646" s="38"/>
      <c r="AE646" s="38"/>
      <c r="AF646" s="38" t="s">
        <v>522</v>
      </c>
      <c r="AG646" s="38"/>
      <c r="AH646" s="38">
        <v>2</v>
      </c>
      <c r="AI646" s="38">
        <v>4</v>
      </c>
    </row>
    <row r="647" spans="1:35" s="36" customFormat="1" ht="140.25" x14ac:dyDescent="0.2">
      <c r="A647" s="37">
        <v>40608.583090277782</v>
      </c>
      <c r="L647" s="38" t="s">
        <v>1152</v>
      </c>
      <c r="M647" s="38" t="s">
        <v>1153</v>
      </c>
      <c r="N647" s="38" t="s">
        <v>1154</v>
      </c>
      <c r="O647" s="38" t="s">
        <v>116</v>
      </c>
      <c r="P647" s="38">
        <v>3</v>
      </c>
      <c r="Q647" s="38">
        <v>4</v>
      </c>
      <c r="R647" s="38">
        <v>4</v>
      </c>
      <c r="S647" s="38">
        <v>3</v>
      </c>
      <c r="T647" s="38">
        <v>4</v>
      </c>
      <c r="U647" s="38">
        <v>4</v>
      </c>
      <c r="V647" s="38">
        <v>3</v>
      </c>
      <c r="W647" s="38">
        <v>3</v>
      </c>
      <c r="X647" s="38">
        <v>4</v>
      </c>
      <c r="Y647" s="38">
        <v>3</v>
      </c>
      <c r="Z647" s="38">
        <v>2007</v>
      </c>
      <c r="AA647" s="38" t="s">
        <v>238</v>
      </c>
      <c r="AB647" s="38" t="s">
        <v>351</v>
      </c>
      <c r="AC647" s="38" t="s">
        <v>582</v>
      </c>
      <c r="AD647" s="38"/>
      <c r="AE647" s="38" t="s">
        <v>305</v>
      </c>
      <c r="AF647" s="38" t="s">
        <v>522</v>
      </c>
      <c r="AG647" s="38"/>
      <c r="AH647" s="38">
        <v>2</v>
      </c>
      <c r="AI647" s="38">
        <v>4</v>
      </c>
    </row>
    <row r="648" spans="1:35" s="36" customFormat="1" ht="25.5" x14ac:dyDescent="0.2">
      <c r="A648" s="37">
        <v>40608.742800925924</v>
      </c>
      <c r="L648" s="38"/>
      <c r="M648" s="38"/>
      <c r="N648" s="38"/>
      <c r="O648" s="38" t="s">
        <v>116</v>
      </c>
      <c r="P648" s="38">
        <v>4</v>
      </c>
      <c r="Q648" s="38">
        <v>3</v>
      </c>
      <c r="R648" s="38">
        <v>4</v>
      </c>
      <c r="S648" s="38">
        <v>3</v>
      </c>
      <c r="T648" s="38">
        <v>3</v>
      </c>
      <c r="U648" s="38">
        <v>4</v>
      </c>
      <c r="V648" s="38">
        <v>4</v>
      </c>
      <c r="W648" s="38">
        <v>3</v>
      </c>
      <c r="X648" s="38">
        <v>4</v>
      </c>
      <c r="Y648" s="38">
        <v>4</v>
      </c>
      <c r="Z648" s="38">
        <v>2008</v>
      </c>
      <c r="AA648" s="38" t="s">
        <v>702</v>
      </c>
      <c r="AB648" s="38" t="s">
        <v>198</v>
      </c>
      <c r="AC648" s="38" t="s">
        <v>672</v>
      </c>
      <c r="AD648" s="38" t="s">
        <v>1155</v>
      </c>
      <c r="AE648" s="38" t="s">
        <v>694</v>
      </c>
      <c r="AF648" s="38" t="s">
        <v>246</v>
      </c>
      <c r="AG648" s="38"/>
      <c r="AH648" s="38">
        <v>2</v>
      </c>
      <c r="AI648" s="38">
        <v>4</v>
      </c>
    </row>
    <row r="649" spans="1:35" s="36" customFormat="1" ht="25.5" x14ac:dyDescent="0.2">
      <c r="A649" s="37">
        <v>40608.756319444445</v>
      </c>
      <c r="L649" s="38"/>
      <c r="M649" s="38"/>
      <c r="N649" s="38"/>
      <c r="O649" s="38" t="s">
        <v>116</v>
      </c>
      <c r="P649" s="38">
        <v>2</v>
      </c>
      <c r="Q649" s="38">
        <v>2</v>
      </c>
      <c r="R649" s="38">
        <v>3</v>
      </c>
      <c r="S649" s="38">
        <v>3</v>
      </c>
      <c r="T649" s="38">
        <v>2</v>
      </c>
      <c r="U649" s="38">
        <v>1</v>
      </c>
      <c r="V649" s="38">
        <v>2</v>
      </c>
      <c r="W649" s="38">
        <v>2</v>
      </c>
      <c r="X649" s="38">
        <v>2</v>
      </c>
      <c r="Y649" s="38">
        <v>3</v>
      </c>
      <c r="Z649" s="38">
        <v>2008</v>
      </c>
      <c r="AA649" s="38" t="s">
        <v>702</v>
      </c>
      <c r="AB649" s="38" t="s">
        <v>346</v>
      </c>
      <c r="AC649" s="38" t="s">
        <v>672</v>
      </c>
      <c r="AD649" s="38" t="s">
        <v>83</v>
      </c>
      <c r="AE649" s="38" t="s">
        <v>647</v>
      </c>
      <c r="AF649" s="38" t="s">
        <v>246</v>
      </c>
      <c r="AG649" s="38"/>
      <c r="AH649" s="38">
        <v>1</v>
      </c>
      <c r="AI649" s="38">
        <v>2</v>
      </c>
    </row>
    <row r="650" spans="1:35" s="36" customFormat="1" ht="76.5" x14ac:dyDescent="0.2">
      <c r="A650" s="37">
        <v>40608.765405092592</v>
      </c>
      <c r="L650" s="38" t="s">
        <v>1156</v>
      </c>
      <c r="M650" s="38" t="s">
        <v>1157</v>
      </c>
      <c r="N650" s="38"/>
      <c r="O650" s="38" t="s">
        <v>641</v>
      </c>
      <c r="P650" s="38">
        <v>1</v>
      </c>
      <c r="Q650" s="38">
        <v>1</v>
      </c>
      <c r="R650" s="38">
        <v>1</v>
      </c>
      <c r="S650" s="38">
        <v>1</v>
      </c>
      <c r="T650" s="38">
        <v>1</v>
      </c>
      <c r="U650" s="38">
        <v>1</v>
      </c>
      <c r="V650" s="38">
        <v>4</v>
      </c>
      <c r="W650" s="38">
        <v>1</v>
      </c>
      <c r="X650" s="38">
        <v>4</v>
      </c>
      <c r="Y650" s="38">
        <v>3</v>
      </c>
      <c r="Z650" s="38">
        <v>2008</v>
      </c>
      <c r="AA650" s="38" t="s">
        <v>702</v>
      </c>
      <c r="AB650" s="38" t="s">
        <v>78</v>
      </c>
      <c r="AC650" s="38" t="s">
        <v>45</v>
      </c>
      <c r="AD650" s="38"/>
      <c r="AE650" s="38" t="s">
        <v>647</v>
      </c>
      <c r="AF650" s="38" t="s">
        <v>246</v>
      </c>
      <c r="AG650" s="38"/>
      <c r="AH650" s="38">
        <v>1</v>
      </c>
      <c r="AI650" s="38">
        <v>1</v>
      </c>
    </row>
    <row r="651" spans="1:35" s="36" customFormat="1" ht="25.5" x14ac:dyDescent="0.2">
      <c r="A651" s="37">
        <v>40608.935324074075</v>
      </c>
      <c r="L651" s="38"/>
      <c r="M651" s="38" t="s">
        <v>1158</v>
      </c>
      <c r="N651" s="38"/>
      <c r="O651" s="38" t="s">
        <v>116</v>
      </c>
      <c r="P651" s="38">
        <v>3</v>
      </c>
      <c r="Q651" s="38">
        <v>2</v>
      </c>
      <c r="R651" s="38">
        <v>3</v>
      </c>
      <c r="S651" s="38">
        <v>3</v>
      </c>
      <c r="T651" s="38">
        <v>3</v>
      </c>
      <c r="U651" s="38">
        <v>3</v>
      </c>
      <c r="V651" s="38">
        <v>3</v>
      </c>
      <c r="W651" s="38">
        <v>2</v>
      </c>
      <c r="X651" s="38">
        <v>3</v>
      </c>
      <c r="Y651" s="38">
        <v>3</v>
      </c>
      <c r="Z651" s="38">
        <v>2010</v>
      </c>
      <c r="AA651" s="38" t="s">
        <v>35</v>
      </c>
      <c r="AB651" s="38" t="s">
        <v>563</v>
      </c>
      <c r="AC651" s="38" t="s">
        <v>281</v>
      </c>
      <c r="AD651" s="38"/>
      <c r="AE651" s="38" t="s">
        <v>647</v>
      </c>
      <c r="AF651" s="38" t="s">
        <v>246</v>
      </c>
      <c r="AG651" s="38"/>
      <c r="AH651" s="38">
        <v>2</v>
      </c>
      <c r="AI651" s="38">
        <v>3</v>
      </c>
    </row>
    <row r="652" spans="1:35" s="36" customFormat="1" ht="25.5" x14ac:dyDescent="0.2">
      <c r="A652" s="37">
        <v>40608.991585648146</v>
      </c>
      <c r="L652" s="38"/>
      <c r="M652" s="38"/>
      <c r="N652" s="38"/>
      <c r="O652" s="38" t="s">
        <v>641</v>
      </c>
      <c r="P652" s="38">
        <v>3</v>
      </c>
      <c r="Q652" s="38">
        <v>2</v>
      </c>
      <c r="R652" s="38">
        <v>3</v>
      </c>
      <c r="S652" s="38">
        <v>4</v>
      </c>
      <c r="T652" s="38">
        <v>3</v>
      </c>
      <c r="U652" s="38">
        <v>2</v>
      </c>
      <c r="V652" s="38">
        <v>3</v>
      </c>
      <c r="W652" s="38">
        <v>4</v>
      </c>
      <c r="X652" s="38">
        <v>4</v>
      </c>
      <c r="Y652" s="38">
        <v>4</v>
      </c>
      <c r="Z652" s="38">
        <v>2009</v>
      </c>
      <c r="AA652" s="38" t="s">
        <v>702</v>
      </c>
      <c r="AB652" s="38" t="s">
        <v>264</v>
      </c>
      <c r="AC652" s="38" t="s">
        <v>672</v>
      </c>
      <c r="AD652" s="38" t="s">
        <v>491</v>
      </c>
      <c r="AE652" s="38" t="s">
        <v>647</v>
      </c>
      <c r="AF652" s="38" t="s">
        <v>246</v>
      </c>
      <c r="AG652" s="38"/>
      <c r="AH652" s="38">
        <v>3</v>
      </c>
      <c r="AI652" s="38">
        <v>4</v>
      </c>
    </row>
    <row r="653" spans="1:35" s="36" customFormat="1" ht="191.25" x14ac:dyDescent="0.2">
      <c r="A653" s="37">
        <v>40608.999201388891</v>
      </c>
      <c r="L653" s="38" t="s">
        <v>1159</v>
      </c>
      <c r="M653" s="38"/>
      <c r="N653" s="38"/>
      <c r="O653" s="38" t="s">
        <v>116</v>
      </c>
      <c r="P653" s="38">
        <v>3</v>
      </c>
      <c r="Q653" s="38">
        <v>4</v>
      </c>
      <c r="R653" s="38">
        <v>4</v>
      </c>
      <c r="S653" s="38">
        <v>4</v>
      </c>
      <c r="T653" s="38">
        <v>2</v>
      </c>
      <c r="U653" s="38">
        <v>2</v>
      </c>
      <c r="V653" s="38">
        <v>4</v>
      </c>
      <c r="W653" s="38">
        <v>2</v>
      </c>
      <c r="X653" s="38">
        <v>4</v>
      </c>
      <c r="Y653" s="38">
        <v>4</v>
      </c>
      <c r="Z653" s="38">
        <v>2008</v>
      </c>
      <c r="AA653" s="38" t="s">
        <v>238</v>
      </c>
      <c r="AB653" s="38" t="s">
        <v>72</v>
      </c>
      <c r="AC653" s="38" t="s">
        <v>45</v>
      </c>
      <c r="AD653" s="38"/>
      <c r="AE653" s="38" t="s">
        <v>647</v>
      </c>
      <c r="AF653" s="38" t="s">
        <v>522</v>
      </c>
      <c r="AG653" s="38"/>
      <c r="AH653" s="38">
        <v>3</v>
      </c>
      <c r="AI653" s="38">
        <v>4</v>
      </c>
    </row>
    <row r="654" spans="1:35" s="36" customFormat="1" ht="38.25" x14ac:dyDescent="0.2">
      <c r="A654" s="37">
        <v>40609.003020833334</v>
      </c>
      <c r="L654" s="38" t="s">
        <v>1160</v>
      </c>
      <c r="M654" s="38"/>
      <c r="N654" s="38"/>
      <c r="O654" s="38" t="s">
        <v>116</v>
      </c>
      <c r="P654" s="38">
        <v>4</v>
      </c>
      <c r="Q654" s="38">
        <v>2</v>
      </c>
      <c r="R654" s="38">
        <v>4</v>
      </c>
      <c r="S654" s="38">
        <v>3</v>
      </c>
      <c r="T654" s="38">
        <v>3</v>
      </c>
      <c r="U654" s="38">
        <v>3</v>
      </c>
      <c r="V654" s="38">
        <v>3</v>
      </c>
      <c r="W654" s="38">
        <v>3</v>
      </c>
      <c r="X654" s="38">
        <v>4</v>
      </c>
      <c r="Y654" s="38">
        <v>3</v>
      </c>
      <c r="Z654" s="38">
        <v>2008</v>
      </c>
      <c r="AA654" s="38" t="s">
        <v>702</v>
      </c>
      <c r="AB654" s="38" t="s">
        <v>488</v>
      </c>
      <c r="AC654" s="38" t="s">
        <v>720</v>
      </c>
      <c r="AD654" s="38"/>
      <c r="AE654" s="38" t="s">
        <v>647</v>
      </c>
      <c r="AF654" s="38" t="s">
        <v>522</v>
      </c>
      <c r="AG654" s="38"/>
      <c r="AH654" s="38">
        <v>2</v>
      </c>
      <c r="AI654" s="38">
        <v>4</v>
      </c>
    </row>
    <row r="655" spans="1:35" s="36" customFormat="1" ht="63.75" x14ac:dyDescent="0.2">
      <c r="A655" s="37">
        <v>40609.009780092594</v>
      </c>
      <c r="L655" s="38" t="s">
        <v>1161</v>
      </c>
      <c r="M655" s="38" t="s">
        <v>1162</v>
      </c>
      <c r="N655" s="38" t="s">
        <v>1163</v>
      </c>
      <c r="O655" s="38" t="s">
        <v>641</v>
      </c>
      <c r="P655" s="38">
        <v>3</v>
      </c>
      <c r="Q655" s="38">
        <v>3</v>
      </c>
      <c r="R655" s="38">
        <v>4</v>
      </c>
      <c r="S655" s="38">
        <v>4</v>
      </c>
      <c r="T655" s="38">
        <v>3</v>
      </c>
      <c r="U655" s="38">
        <v>4</v>
      </c>
      <c r="V655" s="38">
        <v>4</v>
      </c>
      <c r="W655" s="38">
        <v>4</v>
      </c>
      <c r="X655" s="38">
        <v>4</v>
      </c>
      <c r="Y655" s="38">
        <v>3</v>
      </c>
      <c r="Z655" s="38">
        <v>2008</v>
      </c>
      <c r="AA655" s="38" t="s">
        <v>702</v>
      </c>
      <c r="AB655" s="38" t="s">
        <v>287</v>
      </c>
      <c r="AC655" s="38" t="s">
        <v>672</v>
      </c>
      <c r="AD655" s="38" t="s">
        <v>1164</v>
      </c>
      <c r="AE655" s="38" t="s">
        <v>1165</v>
      </c>
      <c r="AF655" s="38" t="s">
        <v>522</v>
      </c>
      <c r="AG655" s="38" t="s">
        <v>1166</v>
      </c>
      <c r="AH655" s="38">
        <v>4</v>
      </c>
      <c r="AI655" s="38">
        <v>4</v>
      </c>
    </row>
    <row r="656" spans="1:35" s="36" customFormat="1" ht="63.75" x14ac:dyDescent="0.2">
      <c r="A656" s="37">
        <v>40609.010162037041</v>
      </c>
      <c r="L656" s="38" t="s">
        <v>1161</v>
      </c>
      <c r="M656" s="38" t="s">
        <v>1162</v>
      </c>
      <c r="N656" s="38" t="s">
        <v>1163</v>
      </c>
      <c r="O656" s="38" t="s">
        <v>641</v>
      </c>
      <c r="P656" s="38">
        <v>3</v>
      </c>
      <c r="Q656" s="38">
        <v>3</v>
      </c>
      <c r="R656" s="38">
        <v>4</v>
      </c>
      <c r="S656" s="38">
        <v>4</v>
      </c>
      <c r="T656" s="38">
        <v>3</v>
      </c>
      <c r="U656" s="38">
        <v>4</v>
      </c>
      <c r="V656" s="38">
        <v>4</v>
      </c>
      <c r="W656" s="38">
        <v>4</v>
      </c>
      <c r="X656" s="38">
        <v>4</v>
      </c>
      <c r="Y656" s="38">
        <v>3</v>
      </c>
      <c r="Z656" s="38">
        <v>2008</v>
      </c>
      <c r="AA656" s="38" t="s">
        <v>702</v>
      </c>
      <c r="AB656" s="38" t="s">
        <v>287</v>
      </c>
      <c r="AC656" s="38" t="s">
        <v>672</v>
      </c>
      <c r="AD656" s="38" t="s">
        <v>1164</v>
      </c>
      <c r="AE656" s="38" t="s">
        <v>1165</v>
      </c>
      <c r="AF656" s="38" t="s">
        <v>522</v>
      </c>
      <c r="AG656" s="38" t="s">
        <v>1166</v>
      </c>
      <c r="AH656" s="38">
        <v>4</v>
      </c>
      <c r="AI656" s="38">
        <v>4</v>
      </c>
    </row>
    <row r="657" spans="1:35" s="36" customFormat="1" ht="25.5" x14ac:dyDescent="0.2">
      <c r="A657" s="37">
        <v>40609.362546296295</v>
      </c>
      <c r="L657" s="38"/>
      <c r="M657" s="38"/>
      <c r="N657" s="38"/>
      <c r="O657" s="38" t="s">
        <v>116</v>
      </c>
      <c r="P657" s="38">
        <v>2</v>
      </c>
      <c r="Q657" s="38">
        <v>1</v>
      </c>
      <c r="R657" s="38">
        <v>3</v>
      </c>
      <c r="S657" s="38">
        <v>2</v>
      </c>
      <c r="T657" s="38">
        <v>1</v>
      </c>
      <c r="U657" s="38">
        <v>1</v>
      </c>
      <c r="V657" s="38">
        <v>2</v>
      </c>
      <c r="W657" s="38">
        <v>1</v>
      </c>
      <c r="X657" s="38">
        <v>2</v>
      </c>
      <c r="Y657" s="38">
        <v>4</v>
      </c>
      <c r="Z657" s="38">
        <v>2006</v>
      </c>
      <c r="AA657" s="38" t="s">
        <v>702</v>
      </c>
      <c r="AB657" s="38" t="s">
        <v>198</v>
      </c>
      <c r="AC657" s="38" t="s">
        <v>393</v>
      </c>
      <c r="AD657" s="38"/>
      <c r="AE657" s="38" t="s">
        <v>647</v>
      </c>
      <c r="AF657" s="38" t="s">
        <v>522</v>
      </c>
      <c r="AG657" s="38"/>
      <c r="AH657" s="38">
        <v>2</v>
      </c>
      <c r="AI657" s="38">
        <v>2</v>
      </c>
    </row>
    <row r="658" spans="1:35" s="36" customFormat="1" ht="369.75" x14ac:dyDescent="0.2">
      <c r="A658" s="37">
        <v>40609.375648148147</v>
      </c>
      <c r="L658" s="38" t="s">
        <v>1167</v>
      </c>
      <c r="M658" s="38" t="s">
        <v>1168</v>
      </c>
      <c r="N658" s="38" t="s">
        <v>1169</v>
      </c>
      <c r="O658" s="38" t="s">
        <v>116</v>
      </c>
      <c r="P658" s="38">
        <v>2</v>
      </c>
      <c r="Q658" s="38">
        <v>3</v>
      </c>
      <c r="R658" s="38">
        <v>4</v>
      </c>
      <c r="S658" s="38">
        <v>4</v>
      </c>
      <c r="T658" s="38">
        <v>3</v>
      </c>
      <c r="U658" s="38">
        <v>2</v>
      </c>
      <c r="V658" s="38">
        <v>3</v>
      </c>
      <c r="W658" s="38">
        <v>3</v>
      </c>
      <c r="X658" s="38">
        <v>4</v>
      </c>
      <c r="Y658" s="38">
        <v>4</v>
      </c>
      <c r="Z658" s="38">
        <v>2006</v>
      </c>
      <c r="AA658" s="38" t="s">
        <v>702</v>
      </c>
      <c r="AB658" s="38" t="s">
        <v>377</v>
      </c>
      <c r="AC658" s="38" t="s">
        <v>393</v>
      </c>
      <c r="AD658" s="38"/>
      <c r="AE658" s="38" t="s">
        <v>647</v>
      </c>
      <c r="AF658" s="38" t="s">
        <v>246</v>
      </c>
      <c r="AG658" s="38" t="s">
        <v>1170</v>
      </c>
      <c r="AH658" s="38">
        <v>2</v>
      </c>
      <c r="AI658" s="38">
        <v>4</v>
      </c>
    </row>
    <row r="659" spans="1:35" s="36" customFormat="1" ht="51" x14ac:dyDescent="0.2">
      <c r="A659" s="37">
        <v>40609.495810185181</v>
      </c>
      <c r="L659" s="38" t="s">
        <v>1171</v>
      </c>
      <c r="M659" s="38" t="s">
        <v>1172</v>
      </c>
      <c r="N659" s="38" t="s">
        <v>1173</v>
      </c>
      <c r="O659" s="38" t="s">
        <v>116</v>
      </c>
      <c r="P659" s="38">
        <v>3</v>
      </c>
      <c r="Q659" s="38">
        <v>2</v>
      </c>
      <c r="R659" s="38">
        <v>4</v>
      </c>
      <c r="S659" s="38">
        <v>3</v>
      </c>
      <c r="T659" s="38">
        <v>4</v>
      </c>
      <c r="U659" s="38">
        <v>4</v>
      </c>
      <c r="V659" s="38">
        <v>4</v>
      </c>
      <c r="W659" s="38">
        <v>2</v>
      </c>
      <c r="X659" s="38">
        <v>4</v>
      </c>
      <c r="Y659" s="38">
        <v>4</v>
      </c>
      <c r="Z659" s="38">
        <v>2008</v>
      </c>
      <c r="AA659" s="38" t="s">
        <v>702</v>
      </c>
      <c r="AB659" s="38" t="s">
        <v>130</v>
      </c>
      <c r="AC659" s="38" t="s">
        <v>582</v>
      </c>
      <c r="AD659" s="38"/>
      <c r="AE659" s="38" t="s">
        <v>647</v>
      </c>
      <c r="AF659" s="38" t="s">
        <v>246</v>
      </c>
      <c r="AG659" s="38"/>
      <c r="AH659" s="38">
        <v>3</v>
      </c>
      <c r="AI659" s="38">
        <v>4</v>
      </c>
    </row>
    <row r="660" spans="1:35" s="36" customFormat="1" ht="38.25" x14ac:dyDescent="0.2">
      <c r="A660" s="37">
        <v>40609.589259259257</v>
      </c>
      <c r="L660" s="38" t="s">
        <v>1174</v>
      </c>
      <c r="M660" s="38" t="s">
        <v>1175</v>
      </c>
      <c r="N660" s="38"/>
      <c r="O660" s="38" t="s">
        <v>116</v>
      </c>
      <c r="P660" s="38">
        <v>2</v>
      </c>
      <c r="Q660" s="38">
        <v>3</v>
      </c>
      <c r="R660" s="38">
        <v>3</v>
      </c>
      <c r="S660" s="38">
        <v>4</v>
      </c>
      <c r="T660" s="38">
        <v>2</v>
      </c>
      <c r="U660" s="38">
        <v>2</v>
      </c>
      <c r="V660" s="38">
        <v>3</v>
      </c>
      <c r="W660" s="38">
        <v>4</v>
      </c>
      <c r="X660" s="38">
        <v>4</v>
      </c>
      <c r="Y660" s="38">
        <v>4</v>
      </c>
      <c r="Z660" s="38">
        <v>2009</v>
      </c>
      <c r="AA660" s="38" t="s">
        <v>702</v>
      </c>
      <c r="AB660" s="38" t="s">
        <v>264</v>
      </c>
      <c r="AC660" s="38" t="s">
        <v>45</v>
      </c>
      <c r="AD660" s="38"/>
      <c r="AE660" s="38" t="s">
        <v>647</v>
      </c>
      <c r="AF660" s="38" t="s">
        <v>246</v>
      </c>
      <c r="AG660" s="38"/>
      <c r="AH660" s="38">
        <v>4</v>
      </c>
      <c r="AI660" s="38">
        <v>4</v>
      </c>
    </row>
    <row r="661" spans="1:35" s="36" customFormat="1" ht="191.25" x14ac:dyDescent="0.2">
      <c r="A661" s="37">
        <v>40609.648668981477</v>
      </c>
      <c r="L661" s="38" t="s">
        <v>1176</v>
      </c>
      <c r="M661" s="38" t="s">
        <v>1177</v>
      </c>
      <c r="N661" s="38" t="s">
        <v>1178</v>
      </c>
      <c r="O661" s="38" t="s">
        <v>641</v>
      </c>
      <c r="P661" s="38">
        <v>2</v>
      </c>
      <c r="Q661" s="38">
        <v>3</v>
      </c>
      <c r="R661" s="38">
        <v>3</v>
      </c>
      <c r="S661" s="38">
        <v>4</v>
      </c>
      <c r="T661" s="38">
        <v>4</v>
      </c>
      <c r="U661" s="38">
        <v>3</v>
      </c>
      <c r="V661" s="38">
        <v>2</v>
      </c>
      <c r="W661" s="38">
        <v>1</v>
      </c>
      <c r="X661" s="38">
        <v>4</v>
      </c>
      <c r="Y661" s="38">
        <v>3</v>
      </c>
      <c r="Z661" s="38">
        <v>2008</v>
      </c>
      <c r="AA661" s="38" t="s">
        <v>702</v>
      </c>
      <c r="AB661" s="38" t="s">
        <v>454</v>
      </c>
      <c r="AC661" s="38" t="s">
        <v>281</v>
      </c>
      <c r="AD661" s="38"/>
      <c r="AE661" s="38" t="s">
        <v>647</v>
      </c>
      <c r="AF661" s="38" t="s">
        <v>246</v>
      </c>
      <c r="AG661" s="38"/>
      <c r="AH661" s="38">
        <v>3</v>
      </c>
      <c r="AI661" s="38">
        <v>4</v>
      </c>
    </row>
    <row r="662" spans="1:35" s="36" customFormat="1" ht="25.5" x14ac:dyDescent="0.2">
      <c r="A662" s="37">
        <v>40609.670023148152</v>
      </c>
      <c r="L662" s="38"/>
      <c r="M662" s="38"/>
      <c r="N662" s="38"/>
      <c r="O662" s="38" t="s">
        <v>641</v>
      </c>
      <c r="P662" s="38">
        <v>3</v>
      </c>
      <c r="Q662" s="38">
        <v>3</v>
      </c>
      <c r="R662" s="38">
        <v>3</v>
      </c>
      <c r="S662" s="38">
        <v>3</v>
      </c>
      <c r="T662" s="38">
        <v>3</v>
      </c>
      <c r="U662" s="38">
        <v>3</v>
      </c>
      <c r="V662" s="38">
        <v>3</v>
      </c>
      <c r="W662" s="38">
        <v>4</v>
      </c>
      <c r="X662" s="38">
        <v>4</v>
      </c>
      <c r="Y662" s="38">
        <v>3</v>
      </c>
      <c r="Z662" s="38" t="s">
        <v>551</v>
      </c>
      <c r="AA662" s="38" t="s">
        <v>35</v>
      </c>
      <c r="AB662" s="38" t="s">
        <v>198</v>
      </c>
      <c r="AC662" s="38" t="s">
        <v>281</v>
      </c>
      <c r="AD662" s="38"/>
      <c r="AE662" s="38" t="s">
        <v>647</v>
      </c>
      <c r="AF662" s="38" t="s">
        <v>522</v>
      </c>
      <c r="AG662" s="38"/>
      <c r="AH662" s="38">
        <v>3</v>
      </c>
      <c r="AI662" s="38">
        <v>4</v>
      </c>
    </row>
    <row r="663" spans="1:35" s="36" customFormat="1" ht="25.5" x14ac:dyDescent="0.2">
      <c r="A663" s="37">
        <v>40609.678923611107</v>
      </c>
      <c r="L663" s="38"/>
      <c r="M663" s="38"/>
      <c r="N663" s="38"/>
      <c r="O663" s="38" t="s">
        <v>116</v>
      </c>
      <c r="P663" s="38">
        <v>2</v>
      </c>
      <c r="Q663" s="38">
        <v>3</v>
      </c>
      <c r="R663" s="38">
        <v>3</v>
      </c>
      <c r="S663" s="38">
        <v>3</v>
      </c>
      <c r="T663" s="38">
        <v>4</v>
      </c>
      <c r="U663" s="38">
        <v>3</v>
      </c>
      <c r="V663" s="38">
        <v>3</v>
      </c>
      <c r="W663" s="38">
        <v>3</v>
      </c>
      <c r="X663" s="38">
        <v>4</v>
      </c>
      <c r="Y663" s="38">
        <v>3</v>
      </c>
      <c r="Z663" s="38">
        <v>2007</v>
      </c>
      <c r="AA663" s="38" t="s">
        <v>702</v>
      </c>
      <c r="AB663" s="38" t="s">
        <v>710</v>
      </c>
      <c r="AC663" s="38" t="s">
        <v>45</v>
      </c>
      <c r="AD663" s="38"/>
      <c r="AE663" s="38" t="s">
        <v>647</v>
      </c>
      <c r="AF663" s="38" t="s">
        <v>246</v>
      </c>
      <c r="AG663" s="38"/>
      <c r="AH663" s="38">
        <v>3</v>
      </c>
      <c r="AI663" s="38">
        <v>4</v>
      </c>
    </row>
    <row r="664" spans="1:35" s="36" customFormat="1" ht="25.5" x14ac:dyDescent="0.2">
      <c r="A664" s="37">
        <v>40609.67905092593</v>
      </c>
      <c r="L664" s="38"/>
      <c r="M664" s="38"/>
      <c r="N664" s="38"/>
      <c r="O664" s="38" t="s">
        <v>116</v>
      </c>
      <c r="P664" s="38">
        <v>2</v>
      </c>
      <c r="Q664" s="38">
        <v>3</v>
      </c>
      <c r="R664" s="38">
        <v>3</v>
      </c>
      <c r="S664" s="38">
        <v>3</v>
      </c>
      <c r="T664" s="38">
        <v>4</v>
      </c>
      <c r="U664" s="38">
        <v>3</v>
      </c>
      <c r="V664" s="38">
        <v>3</v>
      </c>
      <c r="W664" s="38">
        <v>3</v>
      </c>
      <c r="X664" s="38">
        <v>4</v>
      </c>
      <c r="Y664" s="38">
        <v>3</v>
      </c>
      <c r="Z664" s="38">
        <v>2007</v>
      </c>
      <c r="AA664" s="38" t="s">
        <v>702</v>
      </c>
      <c r="AB664" s="38" t="s">
        <v>710</v>
      </c>
      <c r="AC664" s="38" t="s">
        <v>45</v>
      </c>
      <c r="AD664" s="38"/>
      <c r="AE664" s="38" t="s">
        <v>647</v>
      </c>
      <c r="AF664" s="38" t="s">
        <v>246</v>
      </c>
      <c r="AG664" s="38"/>
      <c r="AH664" s="38">
        <v>3</v>
      </c>
      <c r="AI664" s="38">
        <v>4</v>
      </c>
    </row>
    <row r="665" spans="1:35" s="36" customFormat="1" ht="140.25" x14ac:dyDescent="0.2">
      <c r="A665" s="37">
        <v>40609.68167824074</v>
      </c>
      <c r="L665" s="38" t="s">
        <v>1179</v>
      </c>
      <c r="M665" s="38" t="s">
        <v>1180</v>
      </c>
      <c r="N665" s="38" t="s">
        <v>1181</v>
      </c>
      <c r="O665" s="38" t="s">
        <v>116</v>
      </c>
      <c r="P665" s="38">
        <v>3</v>
      </c>
      <c r="Q665" s="38">
        <v>1</v>
      </c>
      <c r="R665" s="38">
        <v>3</v>
      </c>
      <c r="S665" s="38">
        <v>3</v>
      </c>
      <c r="T665" s="38">
        <v>3</v>
      </c>
      <c r="U665" s="38">
        <v>3</v>
      </c>
      <c r="V665" s="38">
        <v>4</v>
      </c>
      <c r="W665" s="38">
        <v>3</v>
      </c>
      <c r="X665" s="38">
        <v>4</v>
      </c>
      <c r="Y665" s="38">
        <v>4</v>
      </c>
      <c r="Z665" s="38">
        <v>2007</v>
      </c>
      <c r="AA665" s="38" t="s">
        <v>702</v>
      </c>
      <c r="AB665" s="38" t="s">
        <v>346</v>
      </c>
      <c r="AC665" s="38" t="s">
        <v>393</v>
      </c>
      <c r="AD665" s="38"/>
      <c r="AE665" s="38" t="s">
        <v>647</v>
      </c>
      <c r="AF665" s="38" t="s">
        <v>246</v>
      </c>
      <c r="AG665" s="38"/>
      <c r="AH665" s="38">
        <v>2</v>
      </c>
      <c r="AI665" s="38">
        <v>4</v>
      </c>
    </row>
    <row r="666" spans="1:35" s="36" customFormat="1" ht="38.25" x14ac:dyDescent="0.2">
      <c r="A666" s="37">
        <v>40609.688877314817</v>
      </c>
      <c r="L666" s="38" t="s">
        <v>1182</v>
      </c>
      <c r="M666" s="38" t="s">
        <v>3</v>
      </c>
      <c r="N666" s="38"/>
      <c r="O666" s="38" t="s">
        <v>116</v>
      </c>
      <c r="P666" s="38">
        <v>3</v>
      </c>
      <c r="Q666" s="38">
        <v>2</v>
      </c>
      <c r="R666" s="38">
        <v>3</v>
      </c>
      <c r="S666" s="38">
        <v>2</v>
      </c>
      <c r="T666" s="38">
        <v>1</v>
      </c>
      <c r="U666" s="38">
        <v>2</v>
      </c>
      <c r="V666" s="38">
        <v>2</v>
      </c>
      <c r="W666" s="38">
        <v>3</v>
      </c>
      <c r="X666" s="38">
        <v>4</v>
      </c>
      <c r="Y666" s="38">
        <v>3</v>
      </c>
      <c r="Z666" s="38">
        <v>2010</v>
      </c>
      <c r="AA666" s="38" t="s">
        <v>253</v>
      </c>
      <c r="AB666" s="38" t="s">
        <v>264</v>
      </c>
      <c r="AC666" s="38" t="s">
        <v>281</v>
      </c>
      <c r="AD666" s="38"/>
      <c r="AE666" s="38" t="s">
        <v>647</v>
      </c>
      <c r="AF666" s="38" t="s">
        <v>522</v>
      </c>
      <c r="AG666" s="38"/>
      <c r="AH666" s="38">
        <v>3</v>
      </c>
      <c r="AI666" s="38">
        <v>3</v>
      </c>
    </row>
    <row r="667" spans="1:35" s="36" customFormat="1" ht="25.5" x14ac:dyDescent="0.2">
      <c r="A667" s="37">
        <v>40609.712650462963</v>
      </c>
      <c r="L667" s="38" t="s">
        <v>1183</v>
      </c>
      <c r="M667" s="38"/>
      <c r="N667" s="38"/>
      <c r="O667" s="38" t="s">
        <v>641</v>
      </c>
      <c r="P667" s="38">
        <v>2</v>
      </c>
      <c r="Q667" s="38">
        <v>3</v>
      </c>
      <c r="R667" s="38">
        <v>3</v>
      </c>
      <c r="S667" s="38">
        <v>3</v>
      </c>
      <c r="T667" s="38">
        <v>4</v>
      </c>
      <c r="U667" s="38">
        <v>3</v>
      </c>
      <c r="V667" s="38">
        <v>3</v>
      </c>
      <c r="W667" s="38">
        <v>4</v>
      </c>
      <c r="X667" s="38">
        <v>4</v>
      </c>
      <c r="Y667" s="38">
        <v>3</v>
      </c>
      <c r="Z667" s="38">
        <v>2010</v>
      </c>
      <c r="AA667" s="38" t="s">
        <v>702</v>
      </c>
      <c r="AB667" s="38" t="s">
        <v>72</v>
      </c>
      <c r="AC667" s="38" t="s">
        <v>393</v>
      </c>
      <c r="AD667" s="38"/>
      <c r="AE667" s="38" t="s">
        <v>647</v>
      </c>
      <c r="AF667" s="38" t="s">
        <v>522</v>
      </c>
      <c r="AG667" s="38"/>
      <c r="AH667" s="38">
        <v>2</v>
      </c>
      <c r="AI667" s="38">
        <v>4</v>
      </c>
    </row>
    <row r="668" spans="1:35" s="36" customFormat="1" ht="25.5" x14ac:dyDescent="0.2">
      <c r="A668" s="37">
        <v>40609.71634259259</v>
      </c>
      <c r="L668" s="38" t="s">
        <v>1184</v>
      </c>
      <c r="M668" s="38" t="s">
        <v>1185</v>
      </c>
      <c r="N668" s="38"/>
      <c r="O668" s="38" t="s">
        <v>116</v>
      </c>
      <c r="P668" s="38">
        <v>4</v>
      </c>
      <c r="Q668" s="38">
        <v>2</v>
      </c>
      <c r="R668" s="38">
        <v>4</v>
      </c>
      <c r="S668" s="38">
        <v>3</v>
      </c>
      <c r="T668" s="38">
        <v>3</v>
      </c>
      <c r="U668" s="38">
        <v>3</v>
      </c>
      <c r="V668" s="38">
        <v>3</v>
      </c>
      <c r="W668" s="38">
        <v>1</v>
      </c>
      <c r="X668" s="38">
        <v>3</v>
      </c>
      <c r="Y668" s="38">
        <v>3</v>
      </c>
      <c r="Z668" s="38">
        <v>2011</v>
      </c>
      <c r="AA668" s="38" t="s">
        <v>253</v>
      </c>
      <c r="AB668" s="38" t="s">
        <v>118</v>
      </c>
      <c r="AC668" s="38" t="s">
        <v>281</v>
      </c>
      <c r="AD668" s="38"/>
      <c r="AE668" s="38"/>
      <c r="AF668" s="38" t="s">
        <v>246</v>
      </c>
      <c r="AG668" s="38"/>
      <c r="AH668" s="38">
        <v>2</v>
      </c>
      <c r="AI668" s="38">
        <v>3</v>
      </c>
    </row>
    <row r="669" spans="1:35" s="36" customFormat="1" ht="25.5" x14ac:dyDescent="0.2">
      <c r="A669" s="37">
        <v>40609.755578703705</v>
      </c>
      <c r="L669" s="38"/>
      <c r="M669" s="38"/>
      <c r="N669" s="38"/>
      <c r="O669" s="38" t="s">
        <v>116</v>
      </c>
      <c r="P669" s="38">
        <v>4</v>
      </c>
      <c r="Q669" s="38">
        <v>3</v>
      </c>
      <c r="R669" s="38">
        <v>4</v>
      </c>
      <c r="S669" s="38">
        <v>3</v>
      </c>
      <c r="T669" s="38">
        <v>2</v>
      </c>
      <c r="U669" s="38">
        <v>2</v>
      </c>
      <c r="V669" s="38">
        <v>3</v>
      </c>
      <c r="W669" s="38">
        <v>4</v>
      </c>
      <c r="X669" s="38">
        <v>4</v>
      </c>
      <c r="Y669" s="38">
        <v>4</v>
      </c>
      <c r="Z669" s="38">
        <v>2011</v>
      </c>
      <c r="AA669" s="38" t="s">
        <v>281</v>
      </c>
      <c r="AB669" s="38" t="s">
        <v>664</v>
      </c>
      <c r="AC669" s="38" t="s">
        <v>45</v>
      </c>
      <c r="AD669" s="38"/>
      <c r="AE669" s="38" t="s">
        <v>647</v>
      </c>
      <c r="AF669" s="38" t="s">
        <v>522</v>
      </c>
      <c r="AG669" s="38"/>
      <c r="AH669" s="38">
        <v>3</v>
      </c>
      <c r="AI669" s="38">
        <v>4</v>
      </c>
    </row>
    <row r="670" spans="1:35" s="36" customFormat="1" ht="25.5" x14ac:dyDescent="0.2">
      <c r="A670" s="37">
        <v>40609.758032407408</v>
      </c>
      <c r="L670" s="38"/>
      <c r="M670" s="38"/>
      <c r="N670" s="38"/>
      <c r="O670" s="38" t="s">
        <v>641</v>
      </c>
      <c r="P670" s="38">
        <v>3</v>
      </c>
      <c r="Q670" s="38">
        <v>3</v>
      </c>
      <c r="R670" s="38">
        <v>4</v>
      </c>
      <c r="S670" s="38">
        <v>3</v>
      </c>
      <c r="T670" s="38">
        <v>4</v>
      </c>
      <c r="U670" s="38">
        <v>4</v>
      </c>
      <c r="V670" s="38">
        <v>3</v>
      </c>
      <c r="W670" s="38">
        <v>3</v>
      </c>
      <c r="X670" s="38">
        <v>4</v>
      </c>
      <c r="Y670" s="38">
        <v>4</v>
      </c>
      <c r="Z670" s="38">
        <v>2008</v>
      </c>
      <c r="AA670" s="38" t="s">
        <v>702</v>
      </c>
      <c r="AB670" s="38" t="s">
        <v>118</v>
      </c>
      <c r="AC670" s="38" t="s">
        <v>45</v>
      </c>
      <c r="AD670" s="38"/>
      <c r="AE670" s="38" t="s">
        <v>647</v>
      </c>
      <c r="AF670" s="38" t="s">
        <v>246</v>
      </c>
      <c r="AG670" s="38"/>
      <c r="AH670" s="38">
        <v>4</v>
      </c>
      <c r="AI670" s="38">
        <v>4</v>
      </c>
    </row>
    <row r="671" spans="1:35" s="36" customFormat="1" ht="114.75" x14ac:dyDescent="0.2">
      <c r="A671" s="37">
        <v>40609.786747685182</v>
      </c>
      <c r="L671" s="38"/>
      <c r="M671" s="38" t="s">
        <v>1186</v>
      </c>
      <c r="N671" s="38"/>
      <c r="O671" s="38" t="s">
        <v>116</v>
      </c>
      <c r="P671" s="38">
        <v>2</v>
      </c>
      <c r="Q671" s="38">
        <v>3</v>
      </c>
      <c r="R671" s="38">
        <v>3</v>
      </c>
      <c r="S671" s="38">
        <v>3</v>
      </c>
      <c r="T671" s="38">
        <v>1</v>
      </c>
      <c r="U671" s="38">
        <v>3</v>
      </c>
      <c r="V671" s="38">
        <v>2</v>
      </c>
      <c r="W671" s="38">
        <v>4</v>
      </c>
      <c r="X671" s="38">
        <v>3</v>
      </c>
      <c r="Y671" s="38">
        <v>4</v>
      </c>
      <c r="Z671" s="38">
        <v>2007</v>
      </c>
      <c r="AA671" s="38" t="s">
        <v>253</v>
      </c>
      <c r="AB671" s="38" t="s">
        <v>609</v>
      </c>
      <c r="AC671" s="38" t="s">
        <v>672</v>
      </c>
      <c r="AD671" s="38" t="s">
        <v>83</v>
      </c>
      <c r="AE671" s="38" t="s">
        <v>647</v>
      </c>
      <c r="AF671" s="38" t="s">
        <v>246</v>
      </c>
      <c r="AG671" s="38" t="s">
        <v>1187</v>
      </c>
      <c r="AH671" s="38">
        <v>3</v>
      </c>
      <c r="AI671" s="38">
        <v>4</v>
      </c>
    </row>
    <row r="672" spans="1:35" s="36" customFormat="1" ht="38.25" x14ac:dyDescent="0.2">
      <c r="A672" s="37">
        <v>40609.797175925924</v>
      </c>
      <c r="L672" s="38" t="s">
        <v>1188</v>
      </c>
      <c r="M672" s="38" t="s">
        <v>859</v>
      </c>
      <c r="N672" s="38" t="s">
        <v>1189</v>
      </c>
      <c r="O672" s="38" t="s">
        <v>641</v>
      </c>
      <c r="P672" s="38">
        <v>4</v>
      </c>
      <c r="Q672" s="38">
        <v>4</v>
      </c>
      <c r="R672" s="38">
        <v>4</v>
      </c>
      <c r="S672" s="38">
        <v>4</v>
      </c>
      <c r="T672" s="38">
        <v>4</v>
      </c>
      <c r="U672" s="38">
        <v>4</v>
      </c>
      <c r="V672" s="38">
        <v>4</v>
      </c>
      <c r="W672" s="38">
        <v>4</v>
      </c>
      <c r="X672" s="38">
        <v>4</v>
      </c>
      <c r="Y672" s="38">
        <v>4</v>
      </c>
      <c r="Z672" s="38">
        <v>2010</v>
      </c>
      <c r="AA672" s="38" t="s">
        <v>253</v>
      </c>
      <c r="AB672" s="38" t="s">
        <v>377</v>
      </c>
      <c r="AC672" s="38" t="s">
        <v>281</v>
      </c>
      <c r="AD672" s="38"/>
      <c r="AE672" s="38" t="s">
        <v>647</v>
      </c>
      <c r="AF672" s="38" t="s">
        <v>246</v>
      </c>
      <c r="AG672" s="38" t="s">
        <v>1190</v>
      </c>
      <c r="AH672" s="38">
        <v>4</v>
      </c>
      <c r="AI672" s="38">
        <v>4</v>
      </c>
    </row>
    <row r="673" spans="1:35" s="36" customFormat="1" ht="38.25" x14ac:dyDescent="0.2">
      <c r="A673" s="37">
        <v>40609.797349537039</v>
      </c>
      <c r="L673" s="38" t="s">
        <v>1188</v>
      </c>
      <c r="M673" s="38" t="s">
        <v>859</v>
      </c>
      <c r="N673" s="38" t="s">
        <v>1189</v>
      </c>
      <c r="O673" s="38" t="s">
        <v>641</v>
      </c>
      <c r="P673" s="38">
        <v>4</v>
      </c>
      <c r="Q673" s="38">
        <v>4</v>
      </c>
      <c r="R673" s="38">
        <v>4</v>
      </c>
      <c r="S673" s="38">
        <v>4</v>
      </c>
      <c r="T673" s="38">
        <v>4</v>
      </c>
      <c r="U673" s="38">
        <v>4</v>
      </c>
      <c r="V673" s="38">
        <v>4</v>
      </c>
      <c r="W673" s="38">
        <v>4</v>
      </c>
      <c r="X673" s="38">
        <v>4</v>
      </c>
      <c r="Y673" s="38">
        <v>4</v>
      </c>
      <c r="Z673" s="38">
        <v>2010</v>
      </c>
      <c r="AA673" s="38" t="s">
        <v>253</v>
      </c>
      <c r="AB673" s="38" t="s">
        <v>377</v>
      </c>
      <c r="AC673" s="38" t="s">
        <v>281</v>
      </c>
      <c r="AD673" s="38"/>
      <c r="AE673" s="38" t="s">
        <v>647</v>
      </c>
      <c r="AF673" s="38" t="s">
        <v>246</v>
      </c>
      <c r="AG673" s="38" t="s">
        <v>1190</v>
      </c>
      <c r="AH673" s="38">
        <v>4</v>
      </c>
      <c r="AI673" s="38">
        <v>4</v>
      </c>
    </row>
    <row r="674" spans="1:35" s="36" customFormat="1" ht="51" x14ac:dyDescent="0.2">
      <c r="A674" s="37">
        <v>40609.821585648147</v>
      </c>
      <c r="L674" s="38" t="s">
        <v>1191</v>
      </c>
      <c r="M674" s="38" t="s">
        <v>1192</v>
      </c>
      <c r="N674" s="38" t="s">
        <v>1193</v>
      </c>
      <c r="O674" s="38" t="s">
        <v>641</v>
      </c>
      <c r="P674" s="38">
        <v>3</v>
      </c>
      <c r="Q674" s="38">
        <v>4</v>
      </c>
      <c r="R674" s="38">
        <v>3</v>
      </c>
      <c r="S674" s="38">
        <v>4</v>
      </c>
      <c r="T674" s="38">
        <v>4</v>
      </c>
      <c r="U674" s="38">
        <v>3</v>
      </c>
      <c r="V674" s="38">
        <v>4</v>
      </c>
      <c r="W674" s="38">
        <v>4</v>
      </c>
      <c r="X674" s="38">
        <v>4</v>
      </c>
      <c r="Y674" s="38">
        <v>2</v>
      </c>
      <c r="Z674" s="38">
        <v>2010</v>
      </c>
      <c r="AA674" s="38" t="s">
        <v>253</v>
      </c>
      <c r="AB674" s="38" t="s">
        <v>264</v>
      </c>
      <c r="AC674" s="38" t="s">
        <v>281</v>
      </c>
      <c r="AD674" s="38"/>
      <c r="AE674" s="38" t="s">
        <v>647</v>
      </c>
      <c r="AF674" s="38" t="s">
        <v>522</v>
      </c>
      <c r="AG674" s="38"/>
      <c r="AH674" s="38">
        <v>3</v>
      </c>
      <c r="AI674" s="38">
        <v>4</v>
      </c>
    </row>
    <row r="675" spans="1:35" s="36" customFormat="1" ht="204" x14ac:dyDescent="0.2">
      <c r="A675" s="37">
        <v>40609.823703703703</v>
      </c>
      <c r="L675" s="38" t="s">
        <v>1194</v>
      </c>
      <c r="M675" s="38" t="s">
        <v>1195</v>
      </c>
      <c r="N675" s="38" t="s">
        <v>1196</v>
      </c>
      <c r="O675" s="38" t="s">
        <v>641</v>
      </c>
      <c r="P675" s="38">
        <v>3</v>
      </c>
      <c r="Q675" s="38">
        <v>3</v>
      </c>
      <c r="R675" s="38">
        <v>4</v>
      </c>
      <c r="S675" s="38">
        <v>4</v>
      </c>
      <c r="T675" s="38">
        <v>3</v>
      </c>
      <c r="U675" s="38">
        <v>3</v>
      </c>
      <c r="V675" s="38">
        <v>2</v>
      </c>
      <c r="W675" s="38">
        <v>4</v>
      </c>
      <c r="X675" s="38">
        <v>4</v>
      </c>
      <c r="Y675" s="38">
        <v>3</v>
      </c>
      <c r="Z675" s="38">
        <v>2010</v>
      </c>
      <c r="AA675" s="38" t="s">
        <v>35</v>
      </c>
      <c r="AB675" s="38" t="s">
        <v>507</v>
      </c>
      <c r="AC675" s="38" t="s">
        <v>281</v>
      </c>
      <c r="AD675" s="38"/>
      <c r="AE675" s="38" t="s">
        <v>647</v>
      </c>
      <c r="AF675" s="38" t="s">
        <v>522</v>
      </c>
      <c r="AG675" s="38" t="s">
        <v>1197</v>
      </c>
      <c r="AH675" s="38">
        <v>3</v>
      </c>
      <c r="AI675" s="38">
        <v>4</v>
      </c>
    </row>
    <row r="676" spans="1:35" s="36" customFormat="1" ht="25.5" x14ac:dyDescent="0.2">
      <c r="A676" s="37">
        <v>40609.831944444442</v>
      </c>
      <c r="L676" s="38"/>
      <c r="M676" s="38"/>
      <c r="N676" s="38"/>
      <c r="O676" s="38" t="s">
        <v>641</v>
      </c>
      <c r="P676" s="38">
        <v>3</v>
      </c>
      <c r="Q676" s="38">
        <v>3</v>
      </c>
      <c r="R676" s="38">
        <v>4</v>
      </c>
      <c r="S676" s="38">
        <v>4</v>
      </c>
      <c r="T676" s="38">
        <v>3</v>
      </c>
      <c r="U676" s="38">
        <v>3</v>
      </c>
      <c r="V676" s="38">
        <v>3</v>
      </c>
      <c r="W676" s="38">
        <v>3</v>
      </c>
      <c r="X676" s="38">
        <v>4</v>
      </c>
      <c r="Y676" s="38">
        <v>3</v>
      </c>
      <c r="Z676" s="38">
        <v>2008</v>
      </c>
      <c r="AA676" s="38" t="s">
        <v>702</v>
      </c>
      <c r="AB676" s="38" t="s">
        <v>664</v>
      </c>
      <c r="AC676" s="38" t="s">
        <v>582</v>
      </c>
      <c r="AD676" s="38"/>
      <c r="AE676" s="38" t="s">
        <v>647</v>
      </c>
      <c r="AF676" s="38" t="s">
        <v>246</v>
      </c>
      <c r="AG676" s="38"/>
      <c r="AH676" s="38">
        <v>4</v>
      </c>
      <c r="AI676" s="38">
        <v>4</v>
      </c>
    </row>
    <row r="677" spans="1:35" s="36" customFormat="1" ht="38.25" x14ac:dyDescent="0.2">
      <c r="A677" s="37">
        <v>40609.851388888885</v>
      </c>
      <c r="L677" s="38" t="s">
        <v>1198</v>
      </c>
      <c r="M677" s="38" t="s">
        <v>1199</v>
      </c>
      <c r="N677" s="38" t="s">
        <v>1200</v>
      </c>
      <c r="O677" s="38" t="s">
        <v>116</v>
      </c>
      <c r="P677" s="38">
        <v>3</v>
      </c>
      <c r="Q677" s="38">
        <v>3</v>
      </c>
      <c r="R677" s="38">
        <v>4</v>
      </c>
      <c r="S677" s="38">
        <v>4</v>
      </c>
      <c r="T677" s="38">
        <v>2</v>
      </c>
      <c r="U677" s="38">
        <v>2</v>
      </c>
      <c r="V677" s="38">
        <v>3</v>
      </c>
      <c r="W677" s="38">
        <v>4</v>
      </c>
      <c r="X677" s="38">
        <v>4</v>
      </c>
      <c r="Y677" s="38">
        <v>3</v>
      </c>
      <c r="Z677" s="38">
        <v>2007</v>
      </c>
      <c r="AA677" s="38" t="s">
        <v>702</v>
      </c>
      <c r="AB677" s="38" t="s">
        <v>377</v>
      </c>
      <c r="AC677" s="38" t="s">
        <v>582</v>
      </c>
      <c r="AD677" s="38"/>
      <c r="AE677" s="38" t="s">
        <v>208</v>
      </c>
      <c r="AF677" s="38" t="s">
        <v>246</v>
      </c>
      <c r="AG677" s="38" t="s">
        <v>46</v>
      </c>
      <c r="AH677" s="38">
        <v>3</v>
      </c>
      <c r="AI677" s="38">
        <v>4</v>
      </c>
    </row>
    <row r="678" spans="1:35" s="36" customFormat="1" ht="51" x14ac:dyDescent="0.2">
      <c r="A678" s="37">
        <v>40609.917361111111</v>
      </c>
      <c r="L678" s="38" t="s">
        <v>1201</v>
      </c>
      <c r="M678" s="38" t="s">
        <v>1202</v>
      </c>
      <c r="N678" s="38" t="s">
        <v>1181</v>
      </c>
      <c r="O678" s="38" t="s">
        <v>116</v>
      </c>
      <c r="P678" s="38">
        <v>4</v>
      </c>
      <c r="Q678" s="38">
        <v>4</v>
      </c>
      <c r="R678" s="38">
        <v>4</v>
      </c>
      <c r="S678" s="38">
        <v>4</v>
      </c>
      <c r="T678" s="38">
        <v>4</v>
      </c>
      <c r="U678" s="38">
        <v>4</v>
      </c>
      <c r="V678" s="38">
        <v>3</v>
      </c>
      <c r="W678" s="38">
        <v>4</v>
      </c>
      <c r="X678" s="38">
        <v>4</v>
      </c>
      <c r="Y678" s="38">
        <v>4</v>
      </c>
      <c r="Z678" s="38">
        <v>2007</v>
      </c>
      <c r="AA678" s="38" t="s">
        <v>702</v>
      </c>
      <c r="AB678" s="38" t="s">
        <v>264</v>
      </c>
      <c r="AC678" s="38" t="s">
        <v>393</v>
      </c>
      <c r="AD678" s="38"/>
      <c r="AE678" s="38" t="s">
        <v>647</v>
      </c>
      <c r="AF678" s="38" t="s">
        <v>522</v>
      </c>
      <c r="AG678" s="38" t="s">
        <v>1203</v>
      </c>
      <c r="AH678" s="38">
        <v>4</v>
      </c>
      <c r="AI678" s="38">
        <v>4</v>
      </c>
    </row>
    <row r="679" spans="1:35" s="36" customFormat="1" ht="204" x14ac:dyDescent="0.2">
      <c r="A679" s="37">
        <v>40610.045810185184</v>
      </c>
      <c r="L679" s="38" t="s">
        <v>1204</v>
      </c>
      <c r="M679" s="38" t="s">
        <v>1205</v>
      </c>
      <c r="N679" s="38" t="s">
        <v>1206</v>
      </c>
      <c r="O679" s="38" t="s">
        <v>116</v>
      </c>
      <c r="P679" s="38">
        <v>4</v>
      </c>
      <c r="Q679" s="38">
        <v>1</v>
      </c>
      <c r="R679" s="38">
        <v>4</v>
      </c>
      <c r="S679" s="38">
        <v>4</v>
      </c>
      <c r="T679" s="38">
        <v>4</v>
      </c>
      <c r="U679" s="38">
        <v>4</v>
      </c>
      <c r="V679" s="38">
        <v>4</v>
      </c>
      <c r="W679" s="38">
        <v>4</v>
      </c>
      <c r="X679" s="38">
        <v>4</v>
      </c>
      <c r="Y679" s="38">
        <v>4</v>
      </c>
      <c r="Z679" s="38">
        <v>2010</v>
      </c>
      <c r="AA679" s="38" t="s">
        <v>281</v>
      </c>
      <c r="AB679" s="38" t="s">
        <v>287</v>
      </c>
      <c r="AC679" s="38" t="s">
        <v>281</v>
      </c>
      <c r="AD679" s="38" t="s">
        <v>1207</v>
      </c>
      <c r="AE679" s="38"/>
      <c r="AF679" s="38" t="s">
        <v>246</v>
      </c>
      <c r="AG679" s="38" t="s">
        <v>1208</v>
      </c>
      <c r="AH679" s="38">
        <v>2</v>
      </c>
      <c r="AI679" s="38">
        <v>4</v>
      </c>
    </row>
    <row r="680" spans="1:35" s="36" customFormat="1" ht="25.5" x14ac:dyDescent="0.2">
      <c r="A680" s="37">
        <v>40610.091296296298</v>
      </c>
      <c r="L680" s="38"/>
      <c r="M680" s="38"/>
      <c r="N680" s="38"/>
      <c r="O680" s="38" t="s">
        <v>116</v>
      </c>
      <c r="P680" s="38">
        <v>1</v>
      </c>
      <c r="Q680" s="38">
        <v>1</v>
      </c>
      <c r="R680" s="38">
        <v>1</v>
      </c>
      <c r="S680" s="38">
        <v>1</v>
      </c>
      <c r="T680" s="38">
        <v>1</v>
      </c>
      <c r="U680" s="38">
        <v>1</v>
      </c>
      <c r="V680" s="38">
        <v>3</v>
      </c>
      <c r="W680" s="38">
        <v>1</v>
      </c>
      <c r="X680" s="38">
        <v>1</v>
      </c>
      <c r="Y680" s="38">
        <v>3</v>
      </c>
      <c r="Z680" s="38">
        <v>2008</v>
      </c>
      <c r="AA680" s="38" t="s">
        <v>702</v>
      </c>
      <c r="AB680" s="38" t="s">
        <v>78</v>
      </c>
      <c r="AC680" s="38" t="s">
        <v>45</v>
      </c>
      <c r="AD680" s="38"/>
      <c r="AE680" s="38" t="s">
        <v>647</v>
      </c>
      <c r="AF680" s="38" t="s">
        <v>522</v>
      </c>
      <c r="AG680" s="38"/>
      <c r="AH680" s="38">
        <v>2</v>
      </c>
      <c r="AI680" s="38">
        <v>1</v>
      </c>
    </row>
    <row r="681" spans="1:35" s="36" customFormat="1" ht="25.5" x14ac:dyDescent="0.2">
      <c r="A681" s="37">
        <v>40610.289120370369</v>
      </c>
      <c r="L681" s="38"/>
      <c r="M681" s="38"/>
      <c r="N681" s="38"/>
      <c r="O681" s="38" t="s">
        <v>641</v>
      </c>
      <c r="P681" s="38">
        <v>3</v>
      </c>
      <c r="Q681" s="38">
        <v>4</v>
      </c>
      <c r="R681" s="38">
        <v>3</v>
      </c>
      <c r="S681" s="38">
        <v>4</v>
      </c>
      <c r="T681" s="38">
        <v>3</v>
      </c>
      <c r="U681" s="38">
        <v>4</v>
      </c>
      <c r="V681" s="38">
        <v>3</v>
      </c>
      <c r="W681" s="38">
        <v>4</v>
      </c>
      <c r="X681" s="38">
        <v>3</v>
      </c>
      <c r="Y681" s="38">
        <v>4</v>
      </c>
      <c r="Z681" s="38">
        <v>2009</v>
      </c>
      <c r="AA681" s="38" t="s">
        <v>702</v>
      </c>
      <c r="AB681" s="38" t="s">
        <v>563</v>
      </c>
      <c r="AC681" s="38" t="s">
        <v>45</v>
      </c>
      <c r="AD681" s="38"/>
      <c r="AE681" s="38" t="s">
        <v>647</v>
      </c>
      <c r="AF681" s="38" t="s">
        <v>522</v>
      </c>
      <c r="AG681" s="38"/>
      <c r="AH681" s="38">
        <v>3</v>
      </c>
      <c r="AI681" s="38">
        <v>3</v>
      </c>
    </row>
    <row r="682" spans="1:35" s="36" customFormat="1" ht="25.5" x14ac:dyDescent="0.2">
      <c r="A682" s="37">
        <v>40610.378240740742</v>
      </c>
      <c r="L682" s="38"/>
      <c r="M682" s="38"/>
      <c r="N682" s="38"/>
      <c r="O682" s="38" t="s">
        <v>116</v>
      </c>
      <c r="P682" s="38">
        <v>2</v>
      </c>
      <c r="Q682" s="38">
        <v>2</v>
      </c>
      <c r="R682" s="38">
        <v>2</v>
      </c>
      <c r="S682" s="38">
        <v>2</v>
      </c>
      <c r="T682" s="38">
        <v>2</v>
      </c>
      <c r="U682" s="38">
        <v>2</v>
      </c>
      <c r="V682" s="38">
        <v>2</v>
      </c>
      <c r="W682" s="38">
        <v>3</v>
      </c>
      <c r="X682" s="38">
        <v>2</v>
      </c>
      <c r="Y682" s="38">
        <v>3</v>
      </c>
      <c r="Z682" s="38">
        <v>2008</v>
      </c>
      <c r="AA682" s="38" t="s">
        <v>702</v>
      </c>
      <c r="AB682" s="38" t="s">
        <v>609</v>
      </c>
      <c r="AC682" s="38" t="s">
        <v>45</v>
      </c>
      <c r="AD682" s="38"/>
      <c r="AE682" s="38" t="s">
        <v>647</v>
      </c>
      <c r="AF682" s="38" t="s">
        <v>522</v>
      </c>
      <c r="AG682" s="38"/>
      <c r="AH682" s="38">
        <v>2</v>
      </c>
      <c r="AI682" s="38">
        <v>2</v>
      </c>
    </row>
    <row r="683" spans="1:35" s="36" customFormat="1" ht="25.5" x14ac:dyDescent="0.2">
      <c r="A683" s="37">
        <v>40610.396932870368</v>
      </c>
      <c r="L683" s="38"/>
      <c r="M683" s="38"/>
      <c r="N683" s="38"/>
      <c r="O683" s="38" t="s">
        <v>116</v>
      </c>
      <c r="P683" s="38">
        <v>3</v>
      </c>
      <c r="Q683" s="38">
        <v>1</v>
      </c>
      <c r="R683" s="38">
        <v>4</v>
      </c>
      <c r="S683" s="38">
        <v>3</v>
      </c>
      <c r="T683" s="38">
        <v>2</v>
      </c>
      <c r="U683" s="38">
        <v>3</v>
      </c>
      <c r="V683" s="38">
        <v>3</v>
      </c>
      <c r="W683" s="38">
        <v>3</v>
      </c>
      <c r="X683" s="38">
        <v>4</v>
      </c>
      <c r="Y683" s="38">
        <v>3</v>
      </c>
      <c r="Z683" s="38">
        <v>2009</v>
      </c>
      <c r="AA683" s="38" t="s">
        <v>281</v>
      </c>
      <c r="AB683" s="38" t="s">
        <v>78</v>
      </c>
      <c r="AC683" s="38" t="s">
        <v>45</v>
      </c>
      <c r="AD683" s="38"/>
      <c r="AE683" s="38" t="s">
        <v>647</v>
      </c>
      <c r="AF683" s="38" t="s">
        <v>246</v>
      </c>
      <c r="AG683" s="38"/>
      <c r="AH683" s="38">
        <v>2</v>
      </c>
      <c r="AI683" s="38">
        <v>4</v>
      </c>
    </row>
    <row r="684" spans="1:35" s="36" customFormat="1" ht="25.5" x14ac:dyDescent="0.2">
      <c r="A684" s="37">
        <v>40610.411261574074</v>
      </c>
      <c r="L684" s="38"/>
      <c r="M684" s="38"/>
      <c r="N684" s="38"/>
      <c r="O684" s="38" t="s">
        <v>116</v>
      </c>
      <c r="P684" s="38">
        <v>3</v>
      </c>
      <c r="Q684" s="38">
        <v>2</v>
      </c>
      <c r="R684" s="38">
        <v>3</v>
      </c>
      <c r="S684" s="38">
        <v>3</v>
      </c>
      <c r="T684" s="38">
        <v>2</v>
      </c>
      <c r="U684" s="38">
        <v>2</v>
      </c>
      <c r="V684" s="38">
        <v>3</v>
      </c>
      <c r="W684" s="38">
        <v>4</v>
      </c>
      <c r="X684" s="38">
        <v>3</v>
      </c>
      <c r="Y684" s="38">
        <v>3</v>
      </c>
      <c r="Z684" s="38">
        <v>2007</v>
      </c>
      <c r="AA684" s="38" t="s">
        <v>238</v>
      </c>
      <c r="AB684" s="38" t="s">
        <v>351</v>
      </c>
      <c r="AC684" s="38" t="s">
        <v>281</v>
      </c>
      <c r="AD684" s="38"/>
      <c r="AE684" s="38" t="s">
        <v>647</v>
      </c>
      <c r="AF684" s="38" t="s">
        <v>522</v>
      </c>
      <c r="AG684" s="38"/>
      <c r="AH684" s="38">
        <v>3</v>
      </c>
      <c r="AI684" s="38">
        <v>3</v>
      </c>
    </row>
    <row r="685" spans="1:35" s="36" customFormat="1" ht="38.25" x14ac:dyDescent="0.2">
      <c r="A685" s="37">
        <v>40610.413668981484</v>
      </c>
      <c r="L685" s="38" t="s">
        <v>1229</v>
      </c>
      <c r="M685" s="38" t="s">
        <v>1230</v>
      </c>
      <c r="N685" s="38" t="s">
        <v>1231</v>
      </c>
      <c r="O685" s="38" t="s">
        <v>116</v>
      </c>
      <c r="P685" s="38">
        <v>4</v>
      </c>
      <c r="Q685" s="38">
        <v>2</v>
      </c>
      <c r="R685" s="38">
        <v>4</v>
      </c>
      <c r="S685" s="38">
        <v>3</v>
      </c>
      <c r="T685" s="38">
        <v>4</v>
      </c>
      <c r="U685" s="38">
        <v>3</v>
      </c>
      <c r="V685" s="38">
        <v>4</v>
      </c>
      <c r="W685" s="38">
        <v>3</v>
      </c>
      <c r="X685" s="38">
        <v>4</v>
      </c>
      <c r="Y685" s="38">
        <v>3</v>
      </c>
      <c r="Z685" s="38">
        <v>2009</v>
      </c>
      <c r="AA685" s="38" t="s">
        <v>702</v>
      </c>
      <c r="AB685" s="38" t="s">
        <v>72</v>
      </c>
      <c r="AC685" s="38" t="s">
        <v>393</v>
      </c>
      <c r="AD685" s="38"/>
      <c r="AE685" s="38" t="s">
        <v>647</v>
      </c>
      <c r="AF685" s="38" t="s">
        <v>522</v>
      </c>
      <c r="AG685" s="38" t="s">
        <v>1232</v>
      </c>
      <c r="AH685" s="38">
        <v>2</v>
      </c>
      <c r="AI685" s="38">
        <v>3</v>
      </c>
    </row>
    <row r="686" spans="1:35" s="36" customFormat="1" ht="191.25" x14ac:dyDescent="0.2">
      <c r="A686" s="37">
        <v>40610.454965277779</v>
      </c>
      <c r="L686" s="38" t="s">
        <v>1233</v>
      </c>
      <c r="M686" s="38" t="s">
        <v>1234</v>
      </c>
      <c r="N686" s="38" t="s">
        <v>1235</v>
      </c>
      <c r="O686" s="38" t="s">
        <v>116</v>
      </c>
      <c r="P686" s="38">
        <v>4</v>
      </c>
      <c r="Q686" s="38">
        <v>4</v>
      </c>
      <c r="R686" s="38">
        <v>4</v>
      </c>
      <c r="S686" s="38">
        <v>4</v>
      </c>
      <c r="T686" s="38">
        <v>4</v>
      </c>
      <c r="U686" s="38">
        <v>4</v>
      </c>
      <c r="V686" s="38">
        <v>4</v>
      </c>
      <c r="W686" s="38">
        <v>4</v>
      </c>
      <c r="X686" s="38">
        <v>4</v>
      </c>
      <c r="Y686" s="38">
        <v>4</v>
      </c>
      <c r="Z686" s="38">
        <v>2010</v>
      </c>
      <c r="AA686" s="38" t="s">
        <v>702</v>
      </c>
      <c r="AB686" s="38" t="s">
        <v>78</v>
      </c>
      <c r="AC686" s="38" t="s">
        <v>45</v>
      </c>
      <c r="AD686" s="38"/>
      <c r="AE686" s="38" t="s">
        <v>647</v>
      </c>
      <c r="AF686" s="38" t="s">
        <v>246</v>
      </c>
      <c r="AG686" s="38" t="s">
        <v>1236</v>
      </c>
      <c r="AH686" s="38">
        <v>2</v>
      </c>
      <c r="AI686" s="38">
        <v>4</v>
      </c>
    </row>
    <row r="687" spans="1:35" s="36" customFormat="1" ht="89.25" x14ac:dyDescent="0.2">
      <c r="A687" s="37">
        <v>40610.461041666669</v>
      </c>
      <c r="L687" s="38" t="s">
        <v>1237</v>
      </c>
      <c r="M687" s="38" t="s">
        <v>1238</v>
      </c>
      <c r="N687" s="38"/>
      <c r="O687" s="38" t="s">
        <v>116</v>
      </c>
      <c r="P687" s="38">
        <v>3</v>
      </c>
      <c r="Q687" s="38">
        <v>1</v>
      </c>
      <c r="R687" s="38">
        <v>3</v>
      </c>
      <c r="S687" s="38">
        <v>4</v>
      </c>
      <c r="T687" s="38">
        <v>3</v>
      </c>
      <c r="U687" s="38">
        <v>2</v>
      </c>
      <c r="V687" s="38">
        <v>3</v>
      </c>
      <c r="W687" s="38">
        <v>2</v>
      </c>
      <c r="X687" s="38">
        <v>4</v>
      </c>
      <c r="Y687" s="38">
        <v>4</v>
      </c>
      <c r="Z687" s="38" t="s">
        <v>551</v>
      </c>
      <c r="AA687" s="38" t="s">
        <v>702</v>
      </c>
      <c r="AB687" s="38" t="s">
        <v>664</v>
      </c>
      <c r="AC687" s="38" t="s">
        <v>45</v>
      </c>
      <c r="AD687" s="38"/>
      <c r="AE687" s="38" t="s">
        <v>647</v>
      </c>
      <c r="AF687" s="38" t="s">
        <v>246</v>
      </c>
      <c r="AG687" s="38"/>
      <c r="AH687" s="38">
        <v>4</v>
      </c>
      <c r="AI687" s="38">
        <v>4</v>
      </c>
    </row>
    <row r="688" spans="1:35" s="36" customFormat="1" ht="25.5" x14ac:dyDescent="0.2">
      <c r="A688" s="37">
        <v>40610.462453703702</v>
      </c>
      <c r="L688" s="38"/>
      <c r="M688" s="38"/>
      <c r="N688" s="38"/>
      <c r="O688" s="38" t="s">
        <v>116</v>
      </c>
      <c r="P688" s="38">
        <v>2</v>
      </c>
      <c r="Q688" s="38">
        <v>2</v>
      </c>
      <c r="R688" s="38">
        <v>3</v>
      </c>
      <c r="S688" s="38">
        <v>3</v>
      </c>
      <c r="T688" s="38">
        <v>2</v>
      </c>
      <c r="U688" s="38">
        <v>2</v>
      </c>
      <c r="V688" s="38">
        <v>3</v>
      </c>
      <c r="W688" s="38">
        <v>1</v>
      </c>
      <c r="X688" s="38">
        <v>4</v>
      </c>
      <c r="Y688" s="38">
        <v>4</v>
      </c>
      <c r="Z688" s="38">
        <v>2009</v>
      </c>
      <c r="AA688" s="38" t="s">
        <v>702</v>
      </c>
      <c r="AB688" s="38" t="s">
        <v>710</v>
      </c>
      <c r="AC688" s="38" t="s">
        <v>393</v>
      </c>
      <c r="AD688" s="38"/>
      <c r="AE688" s="38" t="s">
        <v>647</v>
      </c>
      <c r="AF688" s="38" t="s">
        <v>522</v>
      </c>
      <c r="AG688" s="38"/>
      <c r="AH688" s="38">
        <v>3</v>
      </c>
      <c r="AI688" s="38">
        <v>4</v>
      </c>
    </row>
    <row r="689" spans="1:35" s="36" customFormat="1" ht="25.5" x14ac:dyDescent="0.2">
      <c r="A689" s="37">
        <v>40610.476157407407</v>
      </c>
      <c r="L689" s="38"/>
      <c r="M689" s="38"/>
      <c r="N689" s="38"/>
      <c r="O689" s="38"/>
      <c r="P689" s="38">
        <v>2</v>
      </c>
      <c r="Q689" s="38"/>
      <c r="R689" s="38"/>
      <c r="S689" s="38"/>
      <c r="T689" s="38"/>
      <c r="U689" s="38"/>
      <c r="V689" s="38"/>
      <c r="W689" s="38"/>
      <c r="X689" s="38"/>
      <c r="Y689" s="38"/>
      <c r="Z689" s="38" t="s">
        <v>551</v>
      </c>
      <c r="AA689" s="38" t="s">
        <v>281</v>
      </c>
      <c r="AB689" s="38" t="s">
        <v>377</v>
      </c>
      <c r="AC689" s="38" t="s">
        <v>281</v>
      </c>
      <c r="AD689" s="38"/>
      <c r="AE689" s="38"/>
      <c r="AF689" s="38"/>
      <c r="AG689" s="38"/>
      <c r="AH689" s="38"/>
      <c r="AI689" s="38"/>
    </row>
    <row r="690" spans="1:35" s="36" customFormat="1" ht="25.5" x14ac:dyDescent="0.2">
      <c r="A690" s="37">
        <v>40610.478298611109</v>
      </c>
      <c r="L690" s="38"/>
      <c r="M690" s="38"/>
      <c r="N690" s="38"/>
      <c r="O690" s="38" t="s">
        <v>116</v>
      </c>
      <c r="P690" s="38">
        <v>3</v>
      </c>
      <c r="Q690" s="38">
        <v>4</v>
      </c>
      <c r="R690" s="38">
        <v>4</v>
      </c>
      <c r="S690" s="38">
        <v>4</v>
      </c>
      <c r="T690" s="38">
        <v>3</v>
      </c>
      <c r="U690" s="38">
        <v>2</v>
      </c>
      <c r="V690" s="38">
        <v>2</v>
      </c>
      <c r="W690" s="38">
        <v>3</v>
      </c>
      <c r="X690" s="38">
        <v>4</v>
      </c>
      <c r="Y690" s="38">
        <v>4</v>
      </c>
      <c r="Z690" s="38">
        <v>2010</v>
      </c>
      <c r="AA690" s="38" t="s">
        <v>35</v>
      </c>
      <c r="AB690" s="38" t="s">
        <v>264</v>
      </c>
      <c r="AC690" s="38" t="s">
        <v>281</v>
      </c>
      <c r="AD690" s="38"/>
      <c r="AE690" s="38"/>
      <c r="AF690" s="38" t="s">
        <v>246</v>
      </c>
      <c r="AG690" s="38"/>
      <c r="AH690" s="38">
        <v>3</v>
      </c>
      <c r="AI690" s="38">
        <v>4</v>
      </c>
    </row>
    <row r="691" spans="1:35" s="36" customFormat="1" ht="25.5" x14ac:dyDescent="0.2">
      <c r="A691" s="37">
        <v>40610.489270833335</v>
      </c>
      <c r="L691" s="38"/>
      <c r="M691" s="38"/>
      <c r="N691" s="38"/>
      <c r="O691" s="38" t="s">
        <v>641</v>
      </c>
      <c r="P691" s="38">
        <v>2</v>
      </c>
      <c r="Q691" s="38">
        <v>3</v>
      </c>
      <c r="R691" s="38">
        <v>3</v>
      </c>
      <c r="S691" s="38">
        <v>4</v>
      </c>
      <c r="T691" s="38">
        <v>3</v>
      </c>
      <c r="U691" s="38">
        <v>2</v>
      </c>
      <c r="V691" s="38">
        <v>3</v>
      </c>
      <c r="W691" s="38">
        <v>4</v>
      </c>
      <c r="X691" s="38">
        <v>3</v>
      </c>
      <c r="Y691" s="38">
        <v>2</v>
      </c>
      <c r="Z691" s="38">
        <v>2010</v>
      </c>
      <c r="AA691" s="38" t="s">
        <v>281</v>
      </c>
      <c r="AB691" s="38" t="s">
        <v>609</v>
      </c>
      <c r="AC691" s="38" t="s">
        <v>281</v>
      </c>
      <c r="AD691" s="38"/>
      <c r="AE691" s="38" t="s">
        <v>1239</v>
      </c>
      <c r="AF691" s="38" t="s">
        <v>522</v>
      </c>
      <c r="AG691" s="38"/>
      <c r="AH691" s="38">
        <v>2</v>
      </c>
      <c r="AI691" s="38">
        <v>4</v>
      </c>
    </row>
    <row r="692" spans="1:35" s="36" customFormat="1" ht="25.5" x14ac:dyDescent="0.2">
      <c r="A692" s="37">
        <v>40610.529212962967</v>
      </c>
      <c r="L692" s="38"/>
      <c r="M692" s="38"/>
      <c r="N692" s="38"/>
      <c r="O692" s="38" t="s">
        <v>116</v>
      </c>
      <c r="P692" s="38">
        <v>3</v>
      </c>
      <c r="Q692" s="38">
        <v>3</v>
      </c>
      <c r="R692" s="38">
        <v>4</v>
      </c>
      <c r="S692" s="38">
        <v>2</v>
      </c>
      <c r="T692" s="38">
        <v>3</v>
      </c>
      <c r="U692" s="38">
        <v>4</v>
      </c>
      <c r="V692" s="38">
        <v>3</v>
      </c>
      <c r="W692" s="38">
        <v>2</v>
      </c>
      <c r="X692" s="38">
        <v>2</v>
      </c>
      <c r="Y692" s="38">
        <v>4</v>
      </c>
      <c r="Z692" s="38">
        <v>2009</v>
      </c>
      <c r="AA692" s="38" t="s">
        <v>702</v>
      </c>
      <c r="AB692" s="38" t="s">
        <v>710</v>
      </c>
      <c r="AC692" s="38" t="s">
        <v>582</v>
      </c>
      <c r="AD692" s="38"/>
      <c r="AE692" s="38" t="s">
        <v>208</v>
      </c>
      <c r="AF692" s="38" t="s">
        <v>246</v>
      </c>
      <c r="AG692" s="38"/>
      <c r="AH692" s="38">
        <v>2</v>
      </c>
      <c r="AI692" s="38">
        <v>3</v>
      </c>
    </row>
    <row r="693" spans="1:35" s="36" customFormat="1" ht="409.5" x14ac:dyDescent="0.2">
      <c r="A693" s="37">
        <v>40610.660590277781</v>
      </c>
      <c r="L693" s="38" t="s">
        <v>1242</v>
      </c>
      <c r="M693" s="38" t="s">
        <v>1243</v>
      </c>
      <c r="N693" s="38" t="s">
        <v>1244</v>
      </c>
      <c r="O693" s="38" t="s">
        <v>641</v>
      </c>
      <c r="P693" s="38">
        <v>4</v>
      </c>
      <c r="Q693" s="38">
        <v>4</v>
      </c>
      <c r="R693" s="38">
        <v>4</v>
      </c>
      <c r="S693" s="38">
        <v>3</v>
      </c>
      <c r="T693" s="38">
        <v>4</v>
      </c>
      <c r="U693" s="38">
        <v>4</v>
      </c>
      <c r="V693" s="38">
        <v>4</v>
      </c>
      <c r="W693" s="38">
        <v>4</v>
      </c>
      <c r="X693" s="38">
        <v>4</v>
      </c>
      <c r="Y693" s="38">
        <v>4</v>
      </c>
      <c r="Z693" s="38">
        <v>2009</v>
      </c>
      <c r="AA693" s="38" t="s">
        <v>702</v>
      </c>
      <c r="AB693" s="38" t="s">
        <v>710</v>
      </c>
      <c r="AC693" s="38" t="s">
        <v>582</v>
      </c>
      <c r="AD693" s="38"/>
      <c r="AE693" s="38" t="s">
        <v>305</v>
      </c>
      <c r="AF693" s="38" t="s">
        <v>522</v>
      </c>
      <c r="AG693" s="38"/>
      <c r="AH693" s="38">
        <v>3</v>
      </c>
      <c r="AI693" s="38">
        <v>4</v>
      </c>
    </row>
    <row r="694" spans="1:35" s="36" customFormat="1" ht="25.5" x14ac:dyDescent="0.2">
      <c r="A694" s="37">
        <v>40610.72347222222</v>
      </c>
      <c r="L694" s="38"/>
      <c r="M694" s="38"/>
      <c r="N694" s="38"/>
      <c r="O694" s="38" t="s">
        <v>116</v>
      </c>
      <c r="P694" s="38">
        <v>4</v>
      </c>
      <c r="Q694" s="38">
        <v>1</v>
      </c>
      <c r="R694" s="38">
        <v>4</v>
      </c>
      <c r="S694" s="38">
        <v>3</v>
      </c>
      <c r="T694" s="38">
        <v>4</v>
      </c>
      <c r="U694" s="38">
        <v>3</v>
      </c>
      <c r="V694" s="38">
        <v>4</v>
      </c>
      <c r="W694" s="38">
        <v>4</v>
      </c>
      <c r="X694" s="38">
        <v>4</v>
      </c>
      <c r="Y694" s="38">
        <v>4</v>
      </c>
      <c r="Z694" s="38">
        <v>2009</v>
      </c>
      <c r="AA694" s="38" t="s">
        <v>702</v>
      </c>
      <c r="AB694" s="38" t="s">
        <v>710</v>
      </c>
      <c r="AC694" s="38" t="s">
        <v>393</v>
      </c>
      <c r="AD694" s="38"/>
      <c r="AE694" s="38" t="s">
        <v>647</v>
      </c>
      <c r="AF694" s="38" t="s">
        <v>522</v>
      </c>
      <c r="AG694" s="38"/>
      <c r="AH694" s="38">
        <v>3</v>
      </c>
      <c r="AI694" s="38">
        <v>4</v>
      </c>
    </row>
    <row r="695" spans="1:35" s="36" customFormat="1" ht="25.5" x14ac:dyDescent="0.2">
      <c r="A695" s="37">
        <v>40610.728483796294</v>
      </c>
      <c r="L695" s="38"/>
      <c r="M695" s="38"/>
      <c r="N695" s="38"/>
      <c r="O695" s="38" t="s">
        <v>641</v>
      </c>
      <c r="P695" s="38">
        <v>4</v>
      </c>
      <c r="Q695" s="38">
        <v>4</v>
      </c>
      <c r="R695" s="38">
        <v>3</v>
      </c>
      <c r="S695" s="38">
        <v>4</v>
      </c>
      <c r="T695" s="38">
        <v>4</v>
      </c>
      <c r="U695" s="38">
        <v>4</v>
      </c>
      <c r="V695" s="38">
        <v>4</v>
      </c>
      <c r="W695" s="38">
        <v>4</v>
      </c>
      <c r="X695" s="38">
        <v>4</v>
      </c>
      <c r="Y695" s="38">
        <v>4</v>
      </c>
      <c r="Z695" s="38" t="s">
        <v>551</v>
      </c>
      <c r="AA695" s="38" t="s">
        <v>253</v>
      </c>
      <c r="AB695" s="38" t="s">
        <v>287</v>
      </c>
      <c r="AC695" s="38" t="s">
        <v>281</v>
      </c>
      <c r="AD695" s="38"/>
      <c r="AE695" s="38" t="s">
        <v>647</v>
      </c>
      <c r="AF695" s="38" t="s">
        <v>522</v>
      </c>
      <c r="AG695" s="38"/>
      <c r="AH695" s="38">
        <v>4</v>
      </c>
      <c r="AI695" s="38">
        <v>4</v>
      </c>
    </row>
    <row r="696" spans="1:35" s="36" customFormat="1" ht="140.25" x14ac:dyDescent="0.2">
      <c r="A696" s="37">
        <v>40610.733819444446</v>
      </c>
      <c r="L696" s="38" t="s">
        <v>1245</v>
      </c>
      <c r="M696" s="38" t="s">
        <v>434</v>
      </c>
      <c r="N696" s="38" t="s">
        <v>1246</v>
      </c>
      <c r="O696" s="38" t="s">
        <v>116</v>
      </c>
      <c r="P696" s="38">
        <v>3</v>
      </c>
      <c r="Q696" s="38">
        <v>3</v>
      </c>
      <c r="R696" s="38">
        <v>3</v>
      </c>
      <c r="S696" s="38">
        <v>4</v>
      </c>
      <c r="T696" s="38">
        <v>2</v>
      </c>
      <c r="U696" s="38">
        <v>1</v>
      </c>
      <c r="V696" s="38">
        <v>3</v>
      </c>
      <c r="W696" s="38">
        <v>2</v>
      </c>
      <c r="X696" s="38">
        <v>4</v>
      </c>
      <c r="Y696" s="38">
        <v>3</v>
      </c>
      <c r="Z696" s="38">
        <v>2010</v>
      </c>
      <c r="AA696" s="38" t="s">
        <v>702</v>
      </c>
      <c r="AB696" s="38" t="s">
        <v>710</v>
      </c>
      <c r="AC696" s="38" t="s">
        <v>672</v>
      </c>
      <c r="AD696" s="38" t="s">
        <v>568</v>
      </c>
      <c r="AE696" s="38" t="s">
        <v>647</v>
      </c>
      <c r="AF696" s="38" t="s">
        <v>522</v>
      </c>
      <c r="AG696" s="38" t="s">
        <v>1247</v>
      </c>
      <c r="AH696" s="38">
        <v>2</v>
      </c>
      <c r="AI696" s="38">
        <v>4</v>
      </c>
    </row>
    <row r="697" spans="1:35" s="36" customFormat="1" ht="204" x14ac:dyDescent="0.2">
      <c r="A697" s="37">
        <v>40610.853460648148</v>
      </c>
      <c r="L697" s="38" t="s">
        <v>1249</v>
      </c>
      <c r="M697" s="38"/>
      <c r="N697" s="38"/>
      <c r="O697" s="38" t="s">
        <v>116</v>
      </c>
      <c r="P697" s="38">
        <v>2</v>
      </c>
      <c r="Q697" s="38">
        <v>2</v>
      </c>
      <c r="R697" s="38">
        <v>2</v>
      </c>
      <c r="S697" s="38">
        <v>3</v>
      </c>
      <c r="T697" s="38">
        <v>3</v>
      </c>
      <c r="U697" s="38">
        <v>2</v>
      </c>
      <c r="V697" s="38">
        <v>3</v>
      </c>
      <c r="W697" s="38">
        <v>3</v>
      </c>
      <c r="X697" s="38">
        <v>3</v>
      </c>
      <c r="Y697" s="38">
        <v>4</v>
      </c>
      <c r="Z697" s="38">
        <v>2009</v>
      </c>
      <c r="AA697" s="38" t="s">
        <v>702</v>
      </c>
      <c r="AB697" s="38" t="s">
        <v>488</v>
      </c>
      <c r="AC697" s="38" t="s">
        <v>393</v>
      </c>
      <c r="AD697" s="38"/>
      <c r="AE697" s="38" t="s">
        <v>647</v>
      </c>
      <c r="AF697" s="38" t="s">
        <v>522</v>
      </c>
      <c r="AG697" s="38"/>
      <c r="AH697" s="38">
        <v>2</v>
      </c>
      <c r="AI697" s="38">
        <v>2</v>
      </c>
    </row>
    <row r="698" spans="1:35" s="36" customFormat="1" ht="38.25" x14ac:dyDescent="0.2">
      <c r="A698" s="37">
        <v>40610.998518518521</v>
      </c>
      <c r="L698" s="38" t="s">
        <v>1250</v>
      </c>
      <c r="M698" s="38" t="s">
        <v>1251</v>
      </c>
      <c r="N698" s="38" t="s">
        <v>1196</v>
      </c>
      <c r="O698" s="38" t="s">
        <v>641</v>
      </c>
      <c r="P698" s="38">
        <v>3</v>
      </c>
      <c r="Q698" s="38">
        <v>3</v>
      </c>
      <c r="R698" s="38">
        <v>2</v>
      </c>
      <c r="S698" s="38">
        <v>2</v>
      </c>
      <c r="T698" s="38">
        <v>3</v>
      </c>
      <c r="U698" s="38">
        <v>2</v>
      </c>
      <c r="V698" s="38">
        <v>3</v>
      </c>
      <c r="W698" s="38">
        <v>2</v>
      </c>
      <c r="X698" s="38">
        <v>2</v>
      </c>
      <c r="Y698" s="38">
        <v>3</v>
      </c>
      <c r="Z698" s="38">
        <v>2009</v>
      </c>
      <c r="AA698" s="38" t="s">
        <v>702</v>
      </c>
      <c r="AB698" s="38" t="s">
        <v>563</v>
      </c>
      <c r="AC698" s="38" t="s">
        <v>45</v>
      </c>
      <c r="AD698" s="38" t="s">
        <v>149</v>
      </c>
      <c r="AE698" s="38" t="s">
        <v>647</v>
      </c>
      <c r="AF698" s="38" t="s">
        <v>522</v>
      </c>
      <c r="AG698" s="38" t="s">
        <v>149</v>
      </c>
      <c r="AH698" s="38"/>
      <c r="AI698" s="38">
        <v>3</v>
      </c>
    </row>
    <row r="699" spans="1:35" s="36" customFormat="1" ht="153" x14ac:dyDescent="0.2">
      <c r="A699" s="37">
        <v>40611.32230324074</v>
      </c>
      <c r="L699" s="38" t="s">
        <v>1257</v>
      </c>
      <c r="M699" s="38" t="s">
        <v>1258</v>
      </c>
      <c r="N699" s="38" t="s">
        <v>1259</v>
      </c>
      <c r="O699" s="38" t="s">
        <v>116</v>
      </c>
      <c r="P699" s="38">
        <v>2</v>
      </c>
      <c r="Q699" s="38">
        <v>3</v>
      </c>
      <c r="R699" s="38">
        <v>2</v>
      </c>
      <c r="S699" s="38">
        <v>3</v>
      </c>
      <c r="T699" s="38">
        <v>2</v>
      </c>
      <c r="U699" s="38">
        <v>2</v>
      </c>
      <c r="V699" s="38">
        <v>3</v>
      </c>
      <c r="W699" s="38">
        <v>3</v>
      </c>
      <c r="X699" s="38">
        <v>3</v>
      </c>
      <c r="Y699" s="38">
        <v>4</v>
      </c>
      <c r="Z699" s="38">
        <v>2010</v>
      </c>
      <c r="AA699" s="38" t="s">
        <v>35</v>
      </c>
      <c r="AB699" s="38" t="s">
        <v>351</v>
      </c>
      <c r="AC699" s="38" t="s">
        <v>281</v>
      </c>
      <c r="AD699" s="38"/>
      <c r="AE699" s="38" t="s">
        <v>647</v>
      </c>
      <c r="AF699" s="38" t="s">
        <v>246</v>
      </c>
      <c r="AG699" s="38"/>
      <c r="AH699" s="38">
        <v>3</v>
      </c>
      <c r="AI699" s="38">
        <v>4</v>
      </c>
    </row>
    <row r="700" spans="1:35" s="36" customFormat="1" ht="63.75" x14ac:dyDescent="0.2">
      <c r="A700" s="37">
        <v>40611.323865740742</v>
      </c>
      <c r="L700" s="38" t="s">
        <v>1260</v>
      </c>
      <c r="M700" s="38"/>
      <c r="N700" s="38"/>
      <c r="O700" s="38" t="s">
        <v>641</v>
      </c>
      <c r="P700" s="38">
        <v>3</v>
      </c>
      <c r="Q700" s="38">
        <v>2</v>
      </c>
      <c r="R700" s="38">
        <v>3</v>
      </c>
      <c r="S700" s="38">
        <v>4</v>
      </c>
      <c r="T700" s="38">
        <v>3</v>
      </c>
      <c r="U700" s="38">
        <v>4</v>
      </c>
      <c r="V700" s="38">
        <v>2</v>
      </c>
      <c r="W700" s="38">
        <v>3</v>
      </c>
      <c r="X700" s="38">
        <v>4</v>
      </c>
      <c r="Y700" s="38">
        <v>3</v>
      </c>
      <c r="Z700" s="38">
        <v>2009</v>
      </c>
      <c r="AA700" s="38" t="s">
        <v>702</v>
      </c>
      <c r="AB700" s="38" t="s">
        <v>198</v>
      </c>
      <c r="AC700" s="38" t="s">
        <v>672</v>
      </c>
      <c r="AD700" s="38"/>
      <c r="AE700" s="38" t="s">
        <v>647</v>
      </c>
      <c r="AF700" s="38" t="s">
        <v>522</v>
      </c>
      <c r="AG700" s="38"/>
      <c r="AH700" s="38">
        <v>3</v>
      </c>
      <c r="AI700" s="38">
        <v>4</v>
      </c>
    </row>
    <row r="701" spans="1:35" s="36" customFormat="1" ht="76.5" x14ac:dyDescent="0.2">
      <c r="A701" s="37">
        <v>40611.337835648148</v>
      </c>
      <c r="L701" s="38" t="s">
        <v>1261</v>
      </c>
      <c r="M701" s="38" t="s">
        <v>1262</v>
      </c>
      <c r="N701" s="38" t="s">
        <v>1263</v>
      </c>
      <c r="O701" s="38" t="s">
        <v>116</v>
      </c>
      <c r="P701" s="38">
        <v>2</v>
      </c>
      <c r="Q701" s="38">
        <v>2</v>
      </c>
      <c r="R701" s="38">
        <v>3</v>
      </c>
      <c r="S701" s="38">
        <v>3</v>
      </c>
      <c r="T701" s="38">
        <v>2</v>
      </c>
      <c r="U701" s="38">
        <v>3</v>
      </c>
      <c r="V701" s="38">
        <v>3</v>
      </c>
      <c r="W701" s="38">
        <v>3</v>
      </c>
      <c r="X701" s="38">
        <v>3</v>
      </c>
      <c r="Y701" s="38">
        <v>3</v>
      </c>
      <c r="Z701" s="38">
        <v>2010</v>
      </c>
      <c r="AA701" s="38" t="s">
        <v>281</v>
      </c>
      <c r="AB701" s="38" t="s">
        <v>454</v>
      </c>
      <c r="AC701" s="38" t="s">
        <v>45</v>
      </c>
      <c r="AD701" s="38"/>
      <c r="AE701" s="38" t="s">
        <v>647</v>
      </c>
      <c r="AF701" s="38" t="s">
        <v>522</v>
      </c>
      <c r="AG701" s="38" t="s">
        <v>1264</v>
      </c>
      <c r="AH701" s="38">
        <v>3</v>
      </c>
      <c r="AI701" s="38">
        <v>3</v>
      </c>
    </row>
    <row r="702" spans="1:35" s="36" customFormat="1" ht="25.5" x14ac:dyDescent="0.2">
      <c r="A702" s="37">
        <v>40611.344490740739</v>
      </c>
      <c r="L702" s="38"/>
      <c r="M702" s="38"/>
      <c r="N702" s="38"/>
      <c r="O702" s="38" t="s">
        <v>116</v>
      </c>
      <c r="P702" s="38">
        <v>1</v>
      </c>
      <c r="Q702" s="38">
        <v>2</v>
      </c>
      <c r="R702" s="38">
        <v>3</v>
      </c>
      <c r="S702" s="38">
        <v>3</v>
      </c>
      <c r="T702" s="38">
        <v>1</v>
      </c>
      <c r="U702" s="38">
        <v>1</v>
      </c>
      <c r="V702" s="38">
        <v>2</v>
      </c>
      <c r="W702" s="38">
        <v>1</v>
      </c>
      <c r="X702" s="38">
        <v>2</v>
      </c>
      <c r="Y702" s="38">
        <v>1</v>
      </c>
      <c r="Z702" s="38">
        <v>2009</v>
      </c>
      <c r="AA702" s="38" t="s">
        <v>281</v>
      </c>
      <c r="AB702" s="38" t="s">
        <v>664</v>
      </c>
      <c r="AC702" s="38" t="s">
        <v>461</v>
      </c>
      <c r="AD702" s="38" t="s">
        <v>1265</v>
      </c>
      <c r="AE702" s="38" t="s">
        <v>1266</v>
      </c>
      <c r="AF702" s="38" t="s">
        <v>246</v>
      </c>
      <c r="AG702" s="38"/>
      <c r="AH702" s="38">
        <v>1</v>
      </c>
      <c r="AI702" s="38">
        <v>2</v>
      </c>
    </row>
    <row r="703" spans="1:35" s="36" customFormat="1" ht="127.5" x14ac:dyDescent="0.2">
      <c r="A703" s="37">
        <v>40611.406307870369</v>
      </c>
      <c r="L703" s="38" t="s">
        <v>1267</v>
      </c>
      <c r="M703" s="38" t="s">
        <v>1268</v>
      </c>
      <c r="N703" s="38" t="s">
        <v>1269</v>
      </c>
      <c r="O703" s="38" t="s">
        <v>116</v>
      </c>
      <c r="P703" s="38">
        <v>4</v>
      </c>
      <c r="Q703" s="38">
        <v>4</v>
      </c>
      <c r="R703" s="38">
        <v>4</v>
      </c>
      <c r="S703" s="38">
        <v>3</v>
      </c>
      <c r="T703" s="38">
        <v>2</v>
      </c>
      <c r="U703" s="38">
        <v>2</v>
      </c>
      <c r="V703" s="38">
        <v>4</v>
      </c>
      <c r="W703" s="38">
        <v>4</v>
      </c>
      <c r="X703" s="38">
        <v>4</v>
      </c>
      <c r="Y703" s="38">
        <v>4</v>
      </c>
      <c r="Z703" s="38">
        <v>2006</v>
      </c>
      <c r="AA703" s="38" t="s">
        <v>702</v>
      </c>
      <c r="AB703" s="38" t="s">
        <v>507</v>
      </c>
      <c r="AC703" s="38" t="s">
        <v>393</v>
      </c>
      <c r="AD703" s="38"/>
      <c r="AE703" s="38" t="s">
        <v>647</v>
      </c>
      <c r="AF703" s="38" t="s">
        <v>522</v>
      </c>
      <c r="AG703" s="38" t="s">
        <v>1270</v>
      </c>
      <c r="AH703" s="38">
        <v>4</v>
      </c>
      <c r="AI703" s="38">
        <v>4</v>
      </c>
    </row>
    <row r="704" spans="1:35" s="36" customFormat="1" ht="102" x14ac:dyDescent="0.2">
      <c r="A704" s="37">
        <v>40611.415706018517</v>
      </c>
      <c r="L704" s="38" t="s">
        <v>1271</v>
      </c>
      <c r="M704" s="38" t="s">
        <v>1272</v>
      </c>
      <c r="N704" s="38" t="s">
        <v>1273</v>
      </c>
      <c r="O704" s="38" t="s">
        <v>641</v>
      </c>
      <c r="P704" s="38">
        <v>3</v>
      </c>
      <c r="Q704" s="38">
        <v>3</v>
      </c>
      <c r="R704" s="38">
        <v>3</v>
      </c>
      <c r="S704" s="38">
        <v>4</v>
      </c>
      <c r="T704" s="38">
        <v>3</v>
      </c>
      <c r="U704" s="38">
        <v>3</v>
      </c>
      <c r="V704" s="38">
        <v>4</v>
      </c>
      <c r="W704" s="38">
        <v>3</v>
      </c>
      <c r="X704" s="38">
        <v>4</v>
      </c>
      <c r="Y704" s="38">
        <v>4</v>
      </c>
      <c r="Z704" s="38">
        <v>2009</v>
      </c>
      <c r="AA704" s="38" t="s">
        <v>702</v>
      </c>
      <c r="AB704" s="38" t="s">
        <v>351</v>
      </c>
      <c r="AC704" s="38" t="s">
        <v>45</v>
      </c>
      <c r="AD704" s="38"/>
      <c r="AE704" s="38" t="s">
        <v>647</v>
      </c>
      <c r="AF704" s="38" t="s">
        <v>246</v>
      </c>
      <c r="AG704" s="38" t="s">
        <v>1274</v>
      </c>
      <c r="AH704" s="38">
        <v>3</v>
      </c>
      <c r="AI704" s="38">
        <v>4</v>
      </c>
    </row>
    <row r="705" spans="1:35" s="36" customFormat="1" ht="25.5" x14ac:dyDescent="0.2">
      <c r="A705" s="37">
        <v>40611.416261574072</v>
      </c>
      <c r="L705" s="38"/>
      <c r="M705" s="38"/>
      <c r="N705" s="38"/>
      <c r="O705" s="38" t="s">
        <v>116</v>
      </c>
      <c r="P705" s="38">
        <v>3</v>
      </c>
      <c r="Q705" s="38">
        <v>3</v>
      </c>
      <c r="R705" s="38">
        <v>3</v>
      </c>
      <c r="S705" s="38">
        <v>3</v>
      </c>
      <c r="T705" s="38">
        <v>3</v>
      </c>
      <c r="U705" s="38">
        <v>3</v>
      </c>
      <c r="V705" s="38">
        <v>4</v>
      </c>
      <c r="W705" s="38">
        <v>3</v>
      </c>
      <c r="X705" s="38">
        <v>4</v>
      </c>
      <c r="Y705" s="38">
        <v>4</v>
      </c>
      <c r="Z705" s="38">
        <v>2010</v>
      </c>
      <c r="AA705" s="38" t="s">
        <v>35</v>
      </c>
      <c r="AB705" s="38" t="s">
        <v>198</v>
      </c>
      <c r="AC705" s="38" t="s">
        <v>281</v>
      </c>
      <c r="AD705" s="38"/>
      <c r="AE705" s="38" t="s">
        <v>647</v>
      </c>
      <c r="AF705" s="38" t="s">
        <v>246</v>
      </c>
      <c r="AG705" s="38"/>
      <c r="AH705" s="38">
        <v>3</v>
      </c>
      <c r="AI705" s="38">
        <v>3</v>
      </c>
    </row>
    <row r="706" spans="1:35" s="36" customFormat="1" ht="127.5" x14ac:dyDescent="0.2">
      <c r="A706" s="37">
        <v>40611.43614583333</v>
      </c>
      <c r="L706" s="38" t="s">
        <v>1275</v>
      </c>
      <c r="M706" s="38" t="s">
        <v>528</v>
      </c>
      <c r="N706" s="38"/>
      <c r="O706" s="38" t="s">
        <v>116</v>
      </c>
      <c r="P706" s="38">
        <v>3</v>
      </c>
      <c r="Q706" s="38">
        <v>3</v>
      </c>
      <c r="R706" s="38">
        <v>4</v>
      </c>
      <c r="S706" s="38">
        <v>4</v>
      </c>
      <c r="T706" s="38">
        <v>1</v>
      </c>
      <c r="U706" s="38">
        <v>1</v>
      </c>
      <c r="V706" s="38">
        <v>4</v>
      </c>
      <c r="W706" s="38">
        <v>3</v>
      </c>
      <c r="X706" s="38">
        <v>4</v>
      </c>
      <c r="Y706" s="38">
        <v>3</v>
      </c>
      <c r="Z706" s="38">
        <v>2010</v>
      </c>
      <c r="AA706" s="38" t="s">
        <v>35</v>
      </c>
      <c r="AB706" s="38" t="s">
        <v>664</v>
      </c>
      <c r="AC706" s="38" t="s">
        <v>281</v>
      </c>
      <c r="AD706" s="38" t="s">
        <v>1276</v>
      </c>
      <c r="AE706" s="38"/>
      <c r="AF706" s="38" t="s">
        <v>522</v>
      </c>
      <c r="AG706" s="38" t="s">
        <v>1277</v>
      </c>
      <c r="AH706" s="38">
        <v>3</v>
      </c>
      <c r="AI706" s="38">
        <v>4</v>
      </c>
    </row>
    <row r="707" spans="1:35" s="36" customFormat="1" ht="25.5" x14ac:dyDescent="0.2">
      <c r="A707" s="37">
        <v>40611.505497685182</v>
      </c>
      <c r="L707" s="38"/>
      <c r="M707" s="38"/>
      <c r="N707" s="38"/>
      <c r="O707" s="38" t="s">
        <v>116</v>
      </c>
      <c r="P707" s="38">
        <v>3</v>
      </c>
      <c r="Q707" s="38">
        <v>2</v>
      </c>
      <c r="R707" s="38">
        <v>3</v>
      </c>
      <c r="S707" s="38">
        <v>3</v>
      </c>
      <c r="T707" s="38">
        <v>2</v>
      </c>
      <c r="U707" s="38">
        <v>2</v>
      </c>
      <c r="V707" s="38">
        <v>4</v>
      </c>
      <c r="W707" s="38">
        <v>3</v>
      </c>
      <c r="X707" s="38">
        <v>3</v>
      </c>
      <c r="Y707" s="38">
        <v>4</v>
      </c>
      <c r="Z707" s="38">
        <v>2009</v>
      </c>
      <c r="AA707" s="38" t="s">
        <v>702</v>
      </c>
      <c r="AB707" s="38" t="s">
        <v>460</v>
      </c>
      <c r="AC707" s="38" t="s">
        <v>393</v>
      </c>
      <c r="AD707" s="38"/>
      <c r="AE707" s="38" t="s">
        <v>647</v>
      </c>
      <c r="AF707" s="38" t="s">
        <v>522</v>
      </c>
      <c r="AG707" s="38"/>
      <c r="AH707" s="38">
        <v>2</v>
      </c>
      <c r="AI707" s="38">
        <v>4</v>
      </c>
    </row>
    <row r="708" spans="1:35" s="36" customFormat="1" ht="140.25" x14ac:dyDescent="0.2">
      <c r="A708" s="37">
        <v>40611.5237037037</v>
      </c>
      <c r="L708" s="38" t="s">
        <v>1278</v>
      </c>
      <c r="M708" s="38" t="s">
        <v>274</v>
      </c>
      <c r="N708" s="38" t="s">
        <v>1279</v>
      </c>
      <c r="O708" s="38" t="s">
        <v>116</v>
      </c>
      <c r="P708" s="38">
        <v>2</v>
      </c>
      <c r="Q708" s="38">
        <v>1</v>
      </c>
      <c r="R708" s="38">
        <v>4</v>
      </c>
      <c r="S708" s="38">
        <v>2</v>
      </c>
      <c r="T708" s="38">
        <v>1</v>
      </c>
      <c r="U708" s="38">
        <v>2</v>
      </c>
      <c r="V708" s="38">
        <v>1</v>
      </c>
      <c r="W708" s="38">
        <v>3</v>
      </c>
      <c r="X708" s="38">
        <v>2</v>
      </c>
      <c r="Y708" s="38">
        <v>3</v>
      </c>
      <c r="Z708" s="38">
        <v>2009</v>
      </c>
      <c r="AA708" s="38" t="s">
        <v>702</v>
      </c>
      <c r="AB708" s="38" t="s">
        <v>710</v>
      </c>
      <c r="AC708" s="38" t="s">
        <v>393</v>
      </c>
      <c r="AD708" s="38"/>
      <c r="AE708" s="38" t="s">
        <v>647</v>
      </c>
      <c r="AF708" s="38" t="s">
        <v>522</v>
      </c>
      <c r="AG708" s="38" t="s">
        <v>1280</v>
      </c>
      <c r="AH708" s="38">
        <v>1</v>
      </c>
      <c r="AI708" s="38">
        <v>3</v>
      </c>
    </row>
    <row r="709" spans="1:35" s="36" customFormat="1" ht="25.5" x14ac:dyDescent="0.2">
      <c r="A709" s="37">
        <v>40611.539722222224</v>
      </c>
      <c r="L709" s="38"/>
      <c r="M709" s="38"/>
      <c r="N709" s="38"/>
      <c r="O709" s="38" t="s">
        <v>641</v>
      </c>
      <c r="P709" s="38">
        <v>4</v>
      </c>
      <c r="Q709" s="38">
        <v>3</v>
      </c>
      <c r="R709" s="38">
        <v>4</v>
      </c>
      <c r="S709" s="38">
        <v>3</v>
      </c>
      <c r="T709" s="38">
        <v>2</v>
      </c>
      <c r="U709" s="38">
        <v>3</v>
      </c>
      <c r="V709" s="38">
        <v>4</v>
      </c>
      <c r="W709" s="38">
        <v>3</v>
      </c>
      <c r="X709" s="38">
        <v>3</v>
      </c>
      <c r="Y709" s="38">
        <v>3</v>
      </c>
      <c r="Z709" s="38">
        <v>2010</v>
      </c>
      <c r="AA709" s="38" t="s">
        <v>702</v>
      </c>
      <c r="AB709" s="38" t="s">
        <v>563</v>
      </c>
      <c r="AC709" s="38" t="s">
        <v>461</v>
      </c>
      <c r="AD709" s="38"/>
      <c r="AE709" s="38" t="s">
        <v>647</v>
      </c>
      <c r="AF709" s="38" t="s">
        <v>522</v>
      </c>
      <c r="AG709" s="38"/>
      <c r="AH709" s="38">
        <v>3</v>
      </c>
      <c r="AI709" s="38">
        <v>4</v>
      </c>
    </row>
    <row r="710" spans="1:35" s="36" customFormat="1" ht="38.25" x14ac:dyDescent="0.2">
      <c r="A710" s="37">
        <v>40611.573483796295</v>
      </c>
      <c r="L710" s="38" t="s">
        <v>1281</v>
      </c>
      <c r="M710" s="38"/>
      <c r="N710" s="38"/>
      <c r="O710" s="38" t="s">
        <v>116</v>
      </c>
      <c r="P710" s="38">
        <v>4</v>
      </c>
      <c r="Q710" s="38">
        <v>4</v>
      </c>
      <c r="R710" s="38">
        <v>4</v>
      </c>
      <c r="S710" s="38">
        <v>3</v>
      </c>
      <c r="T710" s="38">
        <v>2</v>
      </c>
      <c r="U710" s="38">
        <v>2</v>
      </c>
      <c r="V710" s="38">
        <v>3</v>
      </c>
      <c r="W710" s="38">
        <v>4</v>
      </c>
      <c r="X710" s="38">
        <v>4</v>
      </c>
      <c r="Y710" s="38">
        <v>1</v>
      </c>
      <c r="Z710" s="38">
        <v>2009</v>
      </c>
      <c r="AA710" s="38" t="s">
        <v>702</v>
      </c>
      <c r="AB710" s="38" t="s">
        <v>118</v>
      </c>
      <c r="AC710" s="38" t="s">
        <v>45</v>
      </c>
      <c r="AD710" s="38"/>
      <c r="AE710" s="38" t="s">
        <v>647</v>
      </c>
      <c r="AF710" s="38" t="s">
        <v>246</v>
      </c>
      <c r="AG710" s="38"/>
      <c r="AH710" s="38">
        <v>2</v>
      </c>
      <c r="AI710" s="38">
        <v>4</v>
      </c>
    </row>
    <row r="711" spans="1:35" s="36" customFormat="1" ht="25.5" x14ac:dyDescent="0.2">
      <c r="A711" s="37">
        <v>40611.601261574076</v>
      </c>
      <c r="L711" s="38"/>
      <c r="M711" s="38"/>
      <c r="N711" s="38"/>
      <c r="O711" s="38" t="s">
        <v>116</v>
      </c>
      <c r="P711" s="38">
        <v>2</v>
      </c>
      <c r="Q711" s="38">
        <v>2</v>
      </c>
      <c r="R711" s="38">
        <v>2</v>
      </c>
      <c r="S711" s="38">
        <v>2</v>
      </c>
      <c r="T711" s="38">
        <v>3</v>
      </c>
      <c r="U711" s="38">
        <v>2</v>
      </c>
      <c r="V711" s="38">
        <v>2</v>
      </c>
      <c r="W711" s="38">
        <v>3</v>
      </c>
      <c r="X711" s="38">
        <v>2</v>
      </c>
      <c r="Y711" s="38">
        <v>3</v>
      </c>
      <c r="Z711" s="38">
        <v>2010</v>
      </c>
      <c r="AA711" s="38" t="s">
        <v>702</v>
      </c>
      <c r="AB711" s="38" t="s">
        <v>460</v>
      </c>
      <c r="AC711" s="38" t="s">
        <v>45</v>
      </c>
      <c r="AD711" s="38"/>
      <c r="AE711" s="38" t="s">
        <v>647</v>
      </c>
      <c r="AF711" s="38" t="s">
        <v>246</v>
      </c>
      <c r="AG711" s="38"/>
      <c r="AH711" s="38">
        <v>1</v>
      </c>
      <c r="AI711" s="38">
        <v>2</v>
      </c>
    </row>
    <row r="712" spans="1:35" s="36" customFormat="1" ht="25.5" x14ac:dyDescent="0.2">
      <c r="A712" s="37">
        <v>40611.621539351851</v>
      </c>
      <c r="L712" s="38"/>
      <c r="M712" s="38"/>
      <c r="N712" s="38"/>
      <c r="O712" s="38" t="s">
        <v>641</v>
      </c>
      <c r="P712" s="38">
        <v>3</v>
      </c>
      <c r="Q712" s="38">
        <v>4</v>
      </c>
      <c r="R712" s="38">
        <v>4</v>
      </c>
      <c r="S712" s="38">
        <v>4</v>
      </c>
      <c r="T712" s="38">
        <v>4</v>
      </c>
      <c r="U712" s="38">
        <v>4</v>
      </c>
      <c r="V712" s="38">
        <v>4</v>
      </c>
      <c r="W712" s="38">
        <v>4</v>
      </c>
      <c r="X712" s="38">
        <v>3</v>
      </c>
      <c r="Y712" s="38">
        <v>2</v>
      </c>
      <c r="Z712" s="38">
        <v>2011</v>
      </c>
      <c r="AA712" s="38" t="s">
        <v>253</v>
      </c>
      <c r="AB712" s="38" t="s">
        <v>133</v>
      </c>
      <c r="AC712" s="38" t="s">
        <v>281</v>
      </c>
      <c r="AD712" s="38"/>
      <c r="AE712" s="38" t="s">
        <v>647</v>
      </c>
      <c r="AF712" s="38" t="s">
        <v>522</v>
      </c>
      <c r="AG712" s="38"/>
      <c r="AH712" s="38">
        <v>3</v>
      </c>
      <c r="AI712" s="38">
        <v>2</v>
      </c>
    </row>
    <row r="713" spans="1:35" s="36" customFormat="1" ht="89.25" x14ac:dyDescent="0.2">
      <c r="A713" s="37">
        <v>40611.655185185184</v>
      </c>
      <c r="L713" s="38" t="s">
        <v>1282</v>
      </c>
      <c r="M713" s="38"/>
      <c r="N713" s="38" t="s">
        <v>1283</v>
      </c>
      <c r="O713" s="38" t="s">
        <v>116</v>
      </c>
      <c r="P713" s="38">
        <v>3</v>
      </c>
      <c r="Q713" s="38">
        <v>3</v>
      </c>
      <c r="R713" s="38">
        <v>3</v>
      </c>
      <c r="S713" s="38">
        <v>4</v>
      </c>
      <c r="T713" s="38">
        <v>3</v>
      </c>
      <c r="U713" s="38">
        <v>3</v>
      </c>
      <c r="V713" s="38">
        <v>2</v>
      </c>
      <c r="W713" s="38">
        <v>3</v>
      </c>
      <c r="X713" s="38">
        <v>4</v>
      </c>
      <c r="Y713" s="38">
        <v>3</v>
      </c>
      <c r="Z713" s="38">
        <v>2007</v>
      </c>
      <c r="AA713" s="38" t="s">
        <v>238</v>
      </c>
      <c r="AB713" s="38" t="s">
        <v>133</v>
      </c>
      <c r="AC713" s="38" t="s">
        <v>582</v>
      </c>
      <c r="AD713" s="38"/>
      <c r="AE713" s="38" t="s">
        <v>647</v>
      </c>
      <c r="AF713" s="38" t="s">
        <v>246</v>
      </c>
      <c r="AG713" s="38" t="s">
        <v>1284</v>
      </c>
      <c r="AH713" s="38">
        <v>2</v>
      </c>
      <c r="AI713" s="38">
        <v>4</v>
      </c>
    </row>
    <row r="714" spans="1:35" s="36" customFormat="1" ht="25.5" x14ac:dyDescent="0.2">
      <c r="A714" s="37">
        <v>40611.679756944446</v>
      </c>
      <c r="L714" s="38"/>
      <c r="M714" s="38"/>
      <c r="N714" s="38"/>
      <c r="O714" s="38" t="s">
        <v>116</v>
      </c>
      <c r="P714" s="38">
        <v>4</v>
      </c>
      <c r="Q714" s="38">
        <v>2</v>
      </c>
      <c r="R714" s="38">
        <v>4</v>
      </c>
      <c r="S714" s="38">
        <v>4</v>
      </c>
      <c r="T714" s="38">
        <v>2</v>
      </c>
      <c r="U714" s="38">
        <v>2</v>
      </c>
      <c r="V714" s="38">
        <v>4</v>
      </c>
      <c r="W714" s="38">
        <v>3</v>
      </c>
      <c r="X714" s="38">
        <v>4</v>
      </c>
      <c r="Y714" s="38">
        <v>3</v>
      </c>
      <c r="Z714" s="38">
        <v>2010</v>
      </c>
      <c r="AA714" s="38" t="s">
        <v>702</v>
      </c>
      <c r="AB714" s="38" t="s">
        <v>454</v>
      </c>
      <c r="AC714" s="38" t="s">
        <v>393</v>
      </c>
      <c r="AD714" s="38"/>
      <c r="AE714" s="38" t="s">
        <v>647</v>
      </c>
      <c r="AF714" s="38" t="s">
        <v>522</v>
      </c>
      <c r="AG714" s="38"/>
      <c r="AH714" s="38">
        <v>2</v>
      </c>
      <c r="AI714" s="38">
        <v>4</v>
      </c>
    </row>
    <row r="715" spans="1:35" s="36" customFormat="1" ht="178.5" x14ac:dyDescent="0.2">
      <c r="A715" s="37">
        <v>40611.700810185182</v>
      </c>
      <c r="L715" s="38" t="s">
        <v>1285</v>
      </c>
      <c r="M715" s="38" t="s">
        <v>1286</v>
      </c>
      <c r="N715" s="38"/>
      <c r="O715" s="38" t="s">
        <v>116</v>
      </c>
      <c r="P715" s="38">
        <v>3</v>
      </c>
      <c r="Q715" s="38">
        <v>2</v>
      </c>
      <c r="R715" s="38">
        <v>4</v>
      </c>
      <c r="S715" s="38">
        <v>4</v>
      </c>
      <c r="T715" s="38">
        <v>2</v>
      </c>
      <c r="U715" s="38">
        <v>3</v>
      </c>
      <c r="V715" s="38">
        <v>4</v>
      </c>
      <c r="W715" s="38">
        <v>3</v>
      </c>
      <c r="X715" s="38">
        <v>3</v>
      </c>
      <c r="Y715" s="38">
        <v>4</v>
      </c>
      <c r="Z715" s="38">
        <v>2010</v>
      </c>
      <c r="AA715" s="38" t="s">
        <v>35</v>
      </c>
      <c r="AB715" s="38" t="s">
        <v>130</v>
      </c>
      <c r="AC715" s="38" t="s">
        <v>281</v>
      </c>
      <c r="AD715" s="38"/>
      <c r="AE715" s="38" t="s">
        <v>647</v>
      </c>
      <c r="AF715" s="38" t="s">
        <v>246</v>
      </c>
      <c r="AG715" s="38"/>
      <c r="AH715" s="38">
        <v>3</v>
      </c>
      <c r="AI715" s="38">
        <v>4</v>
      </c>
    </row>
    <row r="716" spans="1:35" s="36" customFormat="1" ht="25.5" x14ac:dyDescent="0.2">
      <c r="A716" s="37">
        <v>40611.721446759257</v>
      </c>
      <c r="L716" s="38"/>
      <c r="M716" s="38"/>
      <c r="N716" s="38" t="s">
        <v>1287</v>
      </c>
      <c r="O716" s="38" t="s">
        <v>641</v>
      </c>
      <c r="P716" s="38">
        <v>3</v>
      </c>
      <c r="Q716" s="38">
        <v>2</v>
      </c>
      <c r="R716" s="38">
        <v>3</v>
      </c>
      <c r="S716" s="38">
        <v>3</v>
      </c>
      <c r="T716" s="38">
        <v>3</v>
      </c>
      <c r="U716" s="38">
        <v>3</v>
      </c>
      <c r="V716" s="38">
        <v>3</v>
      </c>
      <c r="W716" s="38">
        <v>2</v>
      </c>
      <c r="X716" s="38">
        <v>4</v>
      </c>
      <c r="Y716" s="38">
        <v>4</v>
      </c>
      <c r="Z716" s="38">
        <v>2008</v>
      </c>
      <c r="AA716" s="38" t="s">
        <v>702</v>
      </c>
      <c r="AB716" s="38" t="s">
        <v>460</v>
      </c>
      <c r="AC716" s="38" t="s">
        <v>393</v>
      </c>
      <c r="AD716" s="38"/>
      <c r="AE716" s="38" t="s">
        <v>647</v>
      </c>
      <c r="AF716" s="38" t="s">
        <v>522</v>
      </c>
      <c r="AG716" s="38"/>
      <c r="AH716" s="38">
        <v>1</v>
      </c>
      <c r="AI716" s="38">
        <v>4</v>
      </c>
    </row>
    <row r="717" spans="1:35" s="36" customFormat="1" ht="38.25" x14ac:dyDescent="0.2">
      <c r="A717" s="37">
        <v>40611.762708333335</v>
      </c>
      <c r="L717" s="38" t="s">
        <v>1288</v>
      </c>
      <c r="M717" s="38" t="s">
        <v>1289</v>
      </c>
      <c r="N717" s="38"/>
      <c r="O717" s="38" t="s">
        <v>116</v>
      </c>
      <c r="P717" s="38">
        <v>3</v>
      </c>
      <c r="Q717" s="38">
        <v>2</v>
      </c>
      <c r="R717" s="38">
        <v>4</v>
      </c>
      <c r="S717" s="38">
        <v>4</v>
      </c>
      <c r="T717" s="38">
        <v>2</v>
      </c>
      <c r="U717" s="38">
        <v>2</v>
      </c>
      <c r="V717" s="38">
        <v>4</v>
      </c>
      <c r="W717" s="38">
        <v>3</v>
      </c>
      <c r="X717" s="38">
        <v>4</v>
      </c>
      <c r="Y717" s="38">
        <v>4</v>
      </c>
      <c r="Z717" s="38">
        <v>2009</v>
      </c>
      <c r="AA717" s="38" t="s">
        <v>702</v>
      </c>
      <c r="AB717" s="38" t="s">
        <v>377</v>
      </c>
      <c r="AC717" s="38" t="s">
        <v>672</v>
      </c>
      <c r="AD717" s="38" t="s">
        <v>284</v>
      </c>
      <c r="AE717" s="38" t="s">
        <v>647</v>
      </c>
      <c r="AF717" s="38" t="s">
        <v>246</v>
      </c>
      <c r="AG717" s="38"/>
      <c r="AH717" s="38">
        <v>4</v>
      </c>
      <c r="AI717" s="38">
        <v>4</v>
      </c>
    </row>
    <row r="718" spans="1:35" s="36" customFormat="1" ht="25.5" x14ac:dyDescent="0.2">
      <c r="A718" s="37">
        <v>40611.775185185186</v>
      </c>
      <c r="L718" s="38"/>
      <c r="M718" s="38"/>
      <c r="N718" s="38"/>
      <c r="O718" s="38" t="s">
        <v>116</v>
      </c>
      <c r="P718" s="38">
        <v>4</v>
      </c>
      <c r="Q718" s="38">
        <v>2</v>
      </c>
      <c r="R718" s="38">
        <v>4</v>
      </c>
      <c r="S718" s="38">
        <v>3</v>
      </c>
      <c r="T718" s="38">
        <v>2</v>
      </c>
      <c r="U718" s="38">
        <v>3</v>
      </c>
      <c r="V718" s="38">
        <v>3</v>
      </c>
      <c r="W718" s="38">
        <v>4</v>
      </c>
      <c r="X718" s="38">
        <v>4</v>
      </c>
      <c r="Y718" s="38">
        <v>4</v>
      </c>
      <c r="Z718" s="38">
        <v>2009</v>
      </c>
      <c r="AA718" s="38" t="s">
        <v>702</v>
      </c>
      <c r="AB718" s="38" t="s">
        <v>118</v>
      </c>
      <c r="AC718" s="38" t="s">
        <v>720</v>
      </c>
      <c r="AD718" s="38"/>
      <c r="AE718" s="38" t="s">
        <v>647</v>
      </c>
      <c r="AF718" s="38" t="s">
        <v>246</v>
      </c>
      <c r="AG718" s="38"/>
      <c r="AH718" s="38">
        <v>2</v>
      </c>
      <c r="AI718" s="38">
        <v>4</v>
      </c>
    </row>
    <row r="719" spans="1:35" s="36" customFormat="1" ht="38.25" x14ac:dyDescent="0.2">
      <c r="A719" s="37">
        <v>40611.783506944441</v>
      </c>
      <c r="L719" s="38"/>
      <c r="M719" s="38" t="s">
        <v>1290</v>
      </c>
      <c r="N719" s="38" t="s">
        <v>1291</v>
      </c>
      <c r="O719" s="38" t="s">
        <v>116</v>
      </c>
      <c r="P719" s="38">
        <v>4</v>
      </c>
      <c r="Q719" s="38">
        <v>2</v>
      </c>
      <c r="R719" s="38">
        <v>4</v>
      </c>
      <c r="S719" s="38">
        <v>2</v>
      </c>
      <c r="T719" s="38">
        <v>3</v>
      </c>
      <c r="U719" s="38">
        <v>4</v>
      </c>
      <c r="V719" s="38">
        <v>4</v>
      </c>
      <c r="W719" s="38">
        <v>3</v>
      </c>
      <c r="X719" s="38">
        <v>4</v>
      </c>
      <c r="Y719" s="38">
        <v>1</v>
      </c>
      <c r="Z719" s="38">
        <v>2009</v>
      </c>
      <c r="AA719" s="38" t="s">
        <v>702</v>
      </c>
      <c r="AB719" s="38" t="s">
        <v>710</v>
      </c>
      <c r="AC719" s="38" t="s">
        <v>45</v>
      </c>
      <c r="AD719" s="38"/>
      <c r="AE719" s="38" t="s">
        <v>647</v>
      </c>
      <c r="AF719" s="38" t="s">
        <v>522</v>
      </c>
      <c r="AG719" s="38" t="s">
        <v>1292</v>
      </c>
      <c r="AH719" s="38">
        <v>2</v>
      </c>
      <c r="AI719" s="38">
        <v>4</v>
      </c>
    </row>
    <row r="720" spans="1:35" s="36" customFormat="1" ht="25.5" x14ac:dyDescent="0.2">
      <c r="A720" s="37">
        <v>40611.863715277781</v>
      </c>
      <c r="L720" s="38"/>
      <c r="M720" s="38"/>
      <c r="N720" s="38"/>
      <c r="O720" s="38" t="s">
        <v>116</v>
      </c>
      <c r="P720" s="38">
        <v>2</v>
      </c>
      <c r="Q720" s="38">
        <v>3</v>
      </c>
      <c r="R720" s="38">
        <v>3</v>
      </c>
      <c r="S720" s="38">
        <v>2</v>
      </c>
      <c r="T720" s="38">
        <v>3</v>
      </c>
      <c r="U720" s="38">
        <v>3</v>
      </c>
      <c r="V720" s="38">
        <v>2</v>
      </c>
      <c r="W720" s="38">
        <v>3</v>
      </c>
      <c r="X720" s="38">
        <v>3</v>
      </c>
      <c r="Y720" s="38">
        <v>3</v>
      </c>
      <c r="Z720" s="38">
        <v>2009</v>
      </c>
      <c r="AA720" s="38" t="s">
        <v>281</v>
      </c>
      <c r="AB720" s="38" t="s">
        <v>351</v>
      </c>
      <c r="AC720" s="38" t="s">
        <v>672</v>
      </c>
      <c r="AD720" s="38" t="s">
        <v>364</v>
      </c>
      <c r="AE720" s="38" t="s">
        <v>694</v>
      </c>
      <c r="AF720" s="38" t="s">
        <v>246</v>
      </c>
      <c r="AG720" s="38"/>
      <c r="AH720" s="38">
        <v>3</v>
      </c>
      <c r="AI720" s="38">
        <v>3</v>
      </c>
    </row>
    <row r="721" spans="1:35" s="36" customFormat="1" ht="153" x14ac:dyDescent="0.2">
      <c r="A721" s="37">
        <v>40611.985185185185</v>
      </c>
      <c r="L721" s="38" t="s">
        <v>1293</v>
      </c>
      <c r="M721" s="38" t="s">
        <v>1294</v>
      </c>
      <c r="N721" s="38" t="s">
        <v>1295</v>
      </c>
      <c r="O721" s="38" t="s">
        <v>641</v>
      </c>
      <c r="P721" s="38">
        <v>4</v>
      </c>
      <c r="Q721" s="38">
        <v>2</v>
      </c>
      <c r="R721" s="38">
        <v>3</v>
      </c>
      <c r="S721" s="38">
        <v>4</v>
      </c>
      <c r="T721" s="38">
        <v>2</v>
      </c>
      <c r="U721" s="38">
        <v>2</v>
      </c>
      <c r="V721" s="38">
        <v>3</v>
      </c>
      <c r="W721" s="38">
        <v>3</v>
      </c>
      <c r="X721" s="38">
        <v>3</v>
      </c>
      <c r="Y721" s="38">
        <v>2</v>
      </c>
      <c r="Z721" s="38">
        <v>2010</v>
      </c>
      <c r="AA721" s="38" t="s">
        <v>702</v>
      </c>
      <c r="AB721" s="38" t="s">
        <v>264</v>
      </c>
      <c r="AC721" s="38" t="s">
        <v>393</v>
      </c>
      <c r="AD721" s="38"/>
      <c r="AE721" s="38" t="s">
        <v>647</v>
      </c>
      <c r="AF721" s="38" t="s">
        <v>522</v>
      </c>
      <c r="AG721" s="38" t="s">
        <v>1296</v>
      </c>
      <c r="AH721" s="38">
        <v>2</v>
      </c>
      <c r="AI721" s="38">
        <v>3</v>
      </c>
    </row>
    <row r="722" spans="1:35" s="36" customFormat="1" ht="25.5" x14ac:dyDescent="0.2">
      <c r="A722" s="37">
        <v>40612.164965277778</v>
      </c>
      <c r="L722" s="38"/>
      <c r="M722" s="38"/>
      <c r="N722" s="38"/>
      <c r="O722" s="38" t="s">
        <v>641</v>
      </c>
      <c r="P722" s="38">
        <v>4</v>
      </c>
      <c r="Q722" s="38">
        <v>4</v>
      </c>
      <c r="R722" s="38">
        <v>3</v>
      </c>
      <c r="S722" s="38">
        <v>3</v>
      </c>
      <c r="T722" s="38">
        <v>4</v>
      </c>
      <c r="U722" s="38">
        <v>3</v>
      </c>
      <c r="V722" s="38">
        <v>3</v>
      </c>
      <c r="W722" s="38">
        <v>3</v>
      </c>
      <c r="X722" s="38">
        <v>3</v>
      </c>
      <c r="Y722" s="38">
        <v>4</v>
      </c>
      <c r="Z722" s="38">
        <v>2008</v>
      </c>
      <c r="AA722" s="38" t="s">
        <v>702</v>
      </c>
      <c r="AB722" s="38" t="s">
        <v>454</v>
      </c>
      <c r="AC722" s="38" t="s">
        <v>393</v>
      </c>
      <c r="AD722" s="38"/>
      <c r="AE722" s="38" t="s">
        <v>208</v>
      </c>
      <c r="AF722" s="38" t="s">
        <v>522</v>
      </c>
      <c r="AG722" s="38"/>
      <c r="AH722" s="38">
        <v>4</v>
      </c>
      <c r="AI722" s="38">
        <v>4</v>
      </c>
    </row>
    <row r="723" spans="1:35" s="36" customFormat="1" ht="89.25" x14ac:dyDescent="0.2">
      <c r="A723" s="37">
        <v>40612.381793981483</v>
      </c>
      <c r="L723" s="38" t="s">
        <v>1297</v>
      </c>
      <c r="M723" s="38" t="s">
        <v>586</v>
      </c>
      <c r="N723" s="38" t="s">
        <v>1298</v>
      </c>
      <c r="O723" s="38" t="s">
        <v>641</v>
      </c>
      <c r="P723" s="38">
        <v>2</v>
      </c>
      <c r="Q723" s="38">
        <v>2</v>
      </c>
      <c r="R723" s="38">
        <v>2</v>
      </c>
      <c r="S723" s="38">
        <v>2</v>
      </c>
      <c r="T723" s="38">
        <v>3</v>
      </c>
      <c r="U723" s="38">
        <v>3</v>
      </c>
      <c r="V723" s="38">
        <v>2</v>
      </c>
      <c r="W723" s="38">
        <v>2</v>
      </c>
      <c r="X723" s="38">
        <v>3</v>
      </c>
      <c r="Y723" s="38">
        <v>3</v>
      </c>
      <c r="Z723" s="38">
        <v>2009</v>
      </c>
      <c r="AA723" s="38" t="s">
        <v>35</v>
      </c>
      <c r="AB723" s="38" t="s">
        <v>78</v>
      </c>
      <c r="AC723" s="38" t="s">
        <v>281</v>
      </c>
      <c r="AD723" s="38"/>
      <c r="AE723" s="38" t="s">
        <v>647</v>
      </c>
      <c r="AF723" s="38" t="s">
        <v>522</v>
      </c>
      <c r="AG723" s="38"/>
      <c r="AH723" s="38">
        <v>3</v>
      </c>
      <c r="AI723" s="38">
        <v>3</v>
      </c>
    </row>
    <row r="724" spans="1:35" s="36" customFormat="1" ht="255" x14ac:dyDescent="0.2">
      <c r="A724" s="37">
        <v>40612.410185185188</v>
      </c>
      <c r="L724" s="38" t="s">
        <v>1299</v>
      </c>
      <c r="M724" s="38"/>
      <c r="N724" s="38"/>
      <c r="O724" s="38" t="s">
        <v>116</v>
      </c>
      <c r="P724" s="38">
        <v>2</v>
      </c>
      <c r="Q724" s="38">
        <v>1</v>
      </c>
      <c r="R724" s="38">
        <v>3</v>
      </c>
      <c r="S724" s="38">
        <v>3</v>
      </c>
      <c r="T724" s="38">
        <v>2</v>
      </c>
      <c r="U724" s="38">
        <v>4</v>
      </c>
      <c r="V724" s="38">
        <v>3</v>
      </c>
      <c r="W724" s="38">
        <v>2</v>
      </c>
      <c r="X724" s="38">
        <v>4</v>
      </c>
      <c r="Y724" s="38">
        <v>4</v>
      </c>
      <c r="Z724" s="38">
        <v>2010</v>
      </c>
      <c r="AA724" s="38" t="s">
        <v>35</v>
      </c>
      <c r="AB724" s="38" t="s">
        <v>72</v>
      </c>
      <c r="AC724" s="38" t="s">
        <v>281</v>
      </c>
      <c r="AD724" s="38"/>
      <c r="AE724" s="38" t="s">
        <v>647</v>
      </c>
      <c r="AF724" s="38" t="s">
        <v>522</v>
      </c>
      <c r="AG724" s="38"/>
      <c r="AH724" s="38">
        <v>1</v>
      </c>
      <c r="AI724" s="38">
        <v>4</v>
      </c>
    </row>
    <row r="725" spans="1:35" s="36" customFormat="1" ht="25.5" x14ac:dyDescent="0.2">
      <c r="A725" s="37">
        <v>40612.424895833334</v>
      </c>
      <c r="L725" s="38"/>
      <c r="M725" s="38"/>
      <c r="N725" s="38"/>
      <c r="O725" s="38" t="s">
        <v>116</v>
      </c>
      <c r="P725" s="38">
        <v>3</v>
      </c>
      <c r="Q725" s="38">
        <v>1</v>
      </c>
      <c r="R725" s="38">
        <v>3</v>
      </c>
      <c r="S725" s="38">
        <v>2</v>
      </c>
      <c r="T725" s="38">
        <v>3</v>
      </c>
      <c r="U725" s="38">
        <v>3</v>
      </c>
      <c r="V725" s="38">
        <v>1</v>
      </c>
      <c r="W725" s="38">
        <v>4</v>
      </c>
      <c r="X725" s="38">
        <v>3</v>
      </c>
      <c r="Y725" s="38">
        <v>4</v>
      </c>
      <c r="Z725" s="38">
        <v>2010</v>
      </c>
      <c r="AA725" s="38" t="s">
        <v>35</v>
      </c>
      <c r="AB725" s="38" t="s">
        <v>664</v>
      </c>
      <c r="AC725" s="38" t="s">
        <v>281</v>
      </c>
      <c r="AD725" s="38"/>
      <c r="AE725" s="38" t="s">
        <v>647</v>
      </c>
      <c r="AF725" s="38" t="s">
        <v>522</v>
      </c>
      <c r="AG725" s="38"/>
      <c r="AH725" s="38">
        <v>3</v>
      </c>
      <c r="AI725" s="38">
        <v>4</v>
      </c>
    </row>
    <row r="726" spans="1:35" s="36" customFormat="1" ht="25.5" x14ac:dyDescent="0.2">
      <c r="A726" s="37">
        <v>40612.426423611112</v>
      </c>
      <c r="L726" s="38"/>
      <c r="M726" s="38"/>
      <c r="N726" s="38"/>
      <c r="O726" s="38" t="s">
        <v>116</v>
      </c>
      <c r="P726" s="38">
        <v>2</v>
      </c>
      <c r="Q726" s="38">
        <v>1</v>
      </c>
      <c r="R726" s="38">
        <v>2</v>
      </c>
      <c r="S726" s="38">
        <v>2</v>
      </c>
      <c r="T726" s="38">
        <v>2</v>
      </c>
      <c r="U726" s="38">
        <v>2</v>
      </c>
      <c r="V726" s="38">
        <v>1</v>
      </c>
      <c r="W726" s="38">
        <v>1</v>
      </c>
      <c r="X726" s="38">
        <v>1</v>
      </c>
      <c r="Y726" s="38">
        <v>3</v>
      </c>
      <c r="Z726" s="38">
        <v>2009</v>
      </c>
      <c r="AA726" s="38" t="s">
        <v>702</v>
      </c>
      <c r="AB726" s="38" t="s">
        <v>563</v>
      </c>
      <c r="AC726" s="38" t="s">
        <v>672</v>
      </c>
      <c r="AD726" s="38"/>
      <c r="AE726" s="38" t="s">
        <v>647</v>
      </c>
      <c r="AF726" s="38" t="s">
        <v>246</v>
      </c>
      <c r="AG726" s="38"/>
      <c r="AH726" s="38">
        <v>1</v>
      </c>
      <c r="AI726" s="38">
        <v>1</v>
      </c>
    </row>
    <row r="727" spans="1:35" s="36" customFormat="1" ht="63.75" x14ac:dyDescent="0.2">
      <c r="A727" s="37">
        <v>40612.451122685183</v>
      </c>
      <c r="L727" s="38"/>
      <c r="M727" s="38" t="s">
        <v>1300</v>
      </c>
      <c r="N727" s="38" t="s">
        <v>1301</v>
      </c>
      <c r="O727" s="38" t="s">
        <v>641</v>
      </c>
      <c r="P727" s="38">
        <v>3</v>
      </c>
      <c r="Q727" s="38">
        <v>4</v>
      </c>
      <c r="R727" s="38">
        <v>4</v>
      </c>
      <c r="S727" s="38">
        <v>4</v>
      </c>
      <c r="T727" s="38">
        <v>2</v>
      </c>
      <c r="U727" s="38">
        <v>2</v>
      </c>
      <c r="V727" s="38">
        <v>4</v>
      </c>
      <c r="W727" s="38">
        <v>4</v>
      </c>
      <c r="X727" s="38">
        <v>4</v>
      </c>
      <c r="Y727" s="38">
        <v>4</v>
      </c>
      <c r="Z727" s="38">
        <v>2010</v>
      </c>
      <c r="AA727" s="38" t="s">
        <v>702</v>
      </c>
      <c r="AB727" s="38" t="s">
        <v>133</v>
      </c>
      <c r="AC727" s="38" t="s">
        <v>45</v>
      </c>
      <c r="AD727" s="38"/>
      <c r="AE727" s="38" t="s">
        <v>647</v>
      </c>
      <c r="AF727" s="38" t="s">
        <v>522</v>
      </c>
      <c r="AG727" s="38" t="s">
        <v>1302</v>
      </c>
      <c r="AH727" s="38">
        <v>2</v>
      </c>
      <c r="AI727" s="38">
        <v>4</v>
      </c>
    </row>
    <row r="728" spans="1:35" s="36" customFormat="1" ht="38.25" x14ac:dyDescent="0.2">
      <c r="A728" s="37">
        <v>40612.463402777779</v>
      </c>
      <c r="L728" s="38"/>
      <c r="M728" s="38"/>
      <c r="N728" s="38" t="s">
        <v>1303</v>
      </c>
      <c r="O728" s="38" t="s">
        <v>641</v>
      </c>
      <c r="P728" s="38">
        <v>3</v>
      </c>
      <c r="Q728" s="38">
        <v>2</v>
      </c>
      <c r="R728" s="38">
        <v>3</v>
      </c>
      <c r="S728" s="38">
        <v>3</v>
      </c>
      <c r="T728" s="38">
        <v>4</v>
      </c>
      <c r="U728" s="38">
        <v>4</v>
      </c>
      <c r="V728" s="38">
        <v>4</v>
      </c>
      <c r="W728" s="38">
        <v>3</v>
      </c>
      <c r="X728" s="38">
        <v>4</v>
      </c>
      <c r="Y728" s="38">
        <v>4</v>
      </c>
      <c r="Z728" s="38">
        <v>2010</v>
      </c>
      <c r="AA728" s="38" t="s">
        <v>35</v>
      </c>
      <c r="AB728" s="38" t="s">
        <v>507</v>
      </c>
      <c r="AC728" s="38" t="s">
        <v>281</v>
      </c>
      <c r="AD728" s="38"/>
      <c r="AE728" s="38" t="s">
        <v>647</v>
      </c>
      <c r="AF728" s="38" t="s">
        <v>246</v>
      </c>
      <c r="AG728" s="38" t="s">
        <v>1304</v>
      </c>
      <c r="AH728" s="38">
        <v>3</v>
      </c>
      <c r="AI728" s="38">
        <v>4</v>
      </c>
    </row>
    <row r="729" spans="1:35" s="36" customFormat="1" ht="38.25" x14ac:dyDescent="0.2">
      <c r="A729" s="37">
        <v>40612.472997685181</v>
      </c>
      <c r="L729" s="38"/>
      <c r="M729" s="38" t="s">
        <v>1305</v>
      </c>
      <c r="N729" s="38" t="s">
        <v>1306</v>
      </c>
      <c r="O729" s="38" t="s">
        <v>116</v>
      </c>
      <c r="P729" s="38">
        <v>4</v>
      </c>
      <c r="Q729" s="38">
        <v>4</v>
      </c>
      <c r="R729" s="38">
        <v>4</v>
      </c>
      <c r="S729" s="38">
        <v>3</v>
      </c>
      <c r="T729" s="38">
        <v>2</v>
      </c>
      <c r="U729" s="38">
        <v>2</v>
      </c>
      <c r="V729" s="38">
        <v>3</v>
      </c>
      <c r="W729" s="38">
        <v>4</v>
      </c>
      <c r="X729" s="38">
        <v>4</v>
      </c>
      <c r="Y729" s="38">
        <v>2</v>
      </c>
      <c r="Z729" s="38">
        <v>2010</v>
      </c>
      <c r="AA729" s="38" t="s">
        <v>35</v>
      </c>
      <c r="AB729" s="38" t="s">
        <v>346</v>
      </c>
      <c r="AC729" s="38" t="s">
        <v>281</v>
      </c>
      <c r="AD729" s="38"/>
      <c r="AE729" s="38"/>
      <c r="AF729" s="38" t="s">
        <v>522</v>
      </c>
      <c r="AG729" s="38" t="s">
        <v>1307</v>
      </c>
      <c r="AH729" s="38">
        <v>3</v>
      </c>
      <c r="AI729" s="38">
        <v>4</v>
      </c>
    </row>
    <row r="730" spans="1:35" s="36" customFormat="1" ht="25.5" x14ac:dyDescent="0.2">
      <c r="A730" s="37">
        <v>40612.480763888889</v>
      </c>
      <c r="L730" s="38"/>
      <c r="M730" s="38"/>
      <c r="N730" s="38"/>
      <c r="O730" s="38" t="s">
        <v>641</v>
      </c>
      <c r="P730" s="38">
        <v>2</v>
      </c>
      <c r="Q730" s="38">
        <v>1</v>
      </c>
      <c r="R730" s="38">
        <v>2</v>
      </c>
      <c r="S730" s="38">
        <v>2</v>
      </c>
      <c r="T730" s="38">
        <v>2</v>
      </c>
      <c r="U730" s="38">
        <v>2</v>
      </c>
      <c r="V730" s="38">
        <v>3</v>
      </c>
      <c r="W730" s="38">
        <v>3</v>
      </c>
      <c r="X730" s="38">
        <v>2</v>
      </c>
      <c r="Y730" s="38">
        <v>3</v>
      </c>
      <c r="Z730" s="38">
        <v>2007</v>
      </c>
      <c r="AA730" s="38" t="s">
        <v>281</v>
      </c>
      <c r="AB730" s="38" t="s">
        <v>710</v>
      </c>
      <c r="AC730" s="38" t="s">
        <v>672</v>
      </c>
      <c r="AD730" s="38"/>
      <c r="AE730" s="38"/>
      <c r="AF730" s="38" t="s">
        <v>522</v>
      </c>
      <c r="AG730" s="38"/>
      <c r="AH730" s="38">
        <v>2</v>
      </c>
      <c r="AI730" s="38">
        <v>2</v>
      </c>
    </row>
    <row r="731" spans="1:35" s="36" customFormat="1" ht="25.5" x14ac:dyDescent="0.2">
      <c r="A731" s="37">
        <v>40612.490983796299</v>
      </c>
      <c r="L731" s="38"/>
      <c r="M731" s="38"/>
      <c r="N731" s="38"/>
      <c r="O731" s="38" t="s">
        <v>116</v>
      </c>
      <c r="P731" s="38">
        <v>3</v>
      </c>
      <c r="Q731" s="38">
        <v>1</v>
      </c>
      <c r="R731" s="38">
        <v>4</v>
      </c>
      <c r="S731" s="38">
        <v>2</v>
      </c>
      <c r="T731" s="38">
        <v>3</v>
      </c>
      <c r="U731" s="38"/>
      <c r="V731" s="38">
        <v>3</v>
      </c>
      <c r="W731" s="38">
        <v>3</v>
      </c>
      <c r="X731" s="38">
        <v>3</v>
      </c>
      <c r="Y731" s="38">
        <v>1</v>
      </c>
      <c r="Z731" s="38">
        <v>2010</v>
      </c>
      <c r="AA731" s="38" t="s">
        <v>35</v>
      </c>
      <c r="AB731" s="38" t="s">
        <v>609</v>
      </c>
      <c r="AC731" s="38" t="s">
        <v>393</v>
      </c>
      <c r="AD731" s="38"/>
      <c r="AE731" s="38"/>
      <c r="AF731" s="38" t="s">
        <v>522</v>
      </c>
      <c r="AG731" s="38"/>
      <c r="AH731" s="38">
        <v>2</v>
      </c>
      <c r="AI731" s="38">
        <v>3</v>
      </c>
    </row>
    <row r="732" spans="1:35" s="36" customFormat="1" ht="25.5" x14ac:dyDescent="0.2">
      <c r="A732" s="37">
        <v>40612.526597222226</v>
      </c>
      <c r="L732" s="38"/>
      <c r="M732" s="38"/>
      <c r="N732" s="38"/>
      <c r="O732" s="38" t="s">
        <v>641</v>
      </c>
      <c r="P732" s="38">
        <v>4</v>
      </c>
      <c r="Q732" s="38">
        <v>4</v>
      </c>
      <c r="R732" s="38">
        <v>4</v>
      </c>
      <c r="S732" s="38">
        <v>4</v>
      </c>
      <c r="T732" s="38">
        <v>4</v>
      </c>
      <c r="U732" s="38">
        <v>4</v>
      </c>
      <c r="V732" s="38">
        <v>4</v>
      </c>
      <c r="W732" s="38">
        <v>4</v>
      </c>
      <c r="X732" s="38">
        <v>4</v>
      </c>
      <c r="Y732" s="38">
        <v>4</v>
      </c>
      <c r="Z732" s="38">
        <v>2010</v>
      </c>
      <c r="AA732" s="38" t="s">
        <v>35</v>
      </c>
      <c r="AB732" s="38" t="s">
        <v>287</v>
      </c>
      <c r="AC732" s="38" t="s">
        <v>393</v>
      </c>
      <c r="AD732" s="38"/>
      <c r="AE732" s="38" t="s">
        <v>647</v>
      </c>
      <c r="AF732" s="38" t="s">
        <v>522</v>
      </c>
      <c r="AG732" s="38"/>
      <c r="AH732" s="38">
        <v>4</v>
      </c>
      <c r="AI732" s="38">
        <v>4</v>
      </c>
    </row>
    <row r="733" spans="1:35" s="36" customFormat="1" ht="89.25" x14ac:dyDescent="0.2">
      <c r="A733" s="37">
        <v>40612.554398148146</v>
      </c>
      <c r="L733" s="38" t="s">
        <v>1308</v>
      </c>
      <c r="M733" s="38" t="s">
        <v>1309</v>
      </c>
      <c r="N733" s="38" t="s">
        <v>1310</v>
      </c>
      <c r="O733" s="38" t="s">
        <v>641</v>
      </c>
      <c r="P733" s="38">
        <v>3</v>
      </c>
      <c r="Q733" s="38">
        <v>3</v>
      </c>
      <c r="R733" s="38">
        <v>4</v>
      </c>
      <c r="S733" s="38">
        <v>3</v>
      </c>
      <c r="T733" s="38">
        <v>3</v>
      </c>
      <c r="U733" s="38">
        <v>3</v>
      </c>
      <c r="V733" s="38">
        <v>4</v>
      </c>
      <c r="W733" s="38">
        <v>4</v>
      </c>
      <c r="X733" s="38">
        <v>4</v>
      </c>
      <c r="Y733" s="38">
        <v>4</v>
      </c>
      <c r="Z733" s="38">
        <v>2010</v>
      </c>
      <c r="AA733" s="38" t="s">
        <v>35</v>
      </c>
      <c r="AB733" s="38" t="s">
        <v>488</v>
      </c>
      <c r="AC733" s="38" t="s">
        <v>281</v>
      </c>
      <c r="AD733" s="38"/>
      <c r="AE733" s="38" t="s">
        <v>647</v>
      </c>
      <c r="AF733" s="38" t="s">
        <v>522</v>
      </c>
      <c r="AG733" s="38" t="s">
        <v>1311</v>
      </c>
      <c r="AH733" s="38">
        <v>3</v>
      </c>
      <c r="AI733" s="38">
        <v>4</v>
      </c>
    </row>
    <row r="734" spans="1:35" s="36" customFormat="1" ht="267.75" x14ac:dyDescent="0.2">
      <c r="A734" s="37">
        <v>40612.554502314815</v>
      </c>
      <c r="L734" s="38" t="s">
        <v>1312</v>
      </c>
      <c r="M734" s="38" t="s">
        <v>1313</v>
      </c>
      <c r="N734" s="38" t="s">
        <v>1314</v>
      </c>
      <c r="O734" s="38" t="s">
        <v>116</v>
      </c>
      <c r="P734" s="38">
        <v>1</v>
      </c>
      <c r="Q734" s="38">
        <v>1</v>
      </c>
      <c r="R734" s="38">
        <v>1</v>
      </c>
      <c r="S734" s="38">
        <v>1</v>
      </c>
      <c r="T734" s="38">
        <v>1</v>
      </c>
      <c r="U734" s="38">
        <v>1</v>
      </c>
      <c r="V734" s="38">
        <v>1</v>
      </c>
      <c r="W734" s="38">
        <v>1</v>
      </c>
      <c r="X734" s="38">
        <v>1</v>
      </c>
      <c r="Y734" s="38">
        <v>1</v>
      </c>
      <c r="Z734" s="38">
        <v>2009</v>
      </c>
      <c r="AA734" s="38" t="s">
        <v>702</v>
      </c>
      <c r="AB734" s="38" t="s">
        <v>130</v>
      </c>
      <c r="AC734" s="38" t="s">
        <v>720</v>
      </c>
      <c r="AD734" s="38"/>
      <c r="AE734" s="38" t="s">
        <v>305</v>
      </c>
      <c r="AF734" s="38" t="s">
        <v>246</v>
      </c>
      <c r="AG734" s="38" t="s">
        <v>1315</v>
      </c>
      <c r="AH734" s="38">
        <v>1</v>
      </c>
      <c r="AI734" s="38">
        <v>1</v>
      </c>
    </row>
    <row r="735" spans="1:35" s="36" customFormat="1" ht="25.5" x14ac:dyDescent="0.2">
      <c r="A735" s="37">
        <v>40612.708877314813</v>
      </c>
      <c r="L735" s="38"/>
      <c r="M735" s="38"/>
      <c r="N735" s="38"/>
      <c r="O735" s="38" t="s">
        <v>116</v>
      </c>
      <c r="P735" s="38">
        <v>3</v>
      </c>
      <c r="Q735" s="38">
        <v>2</v>
      </c>
      <c r="R735" s="38">
        <v>4</v>
      </c>
      <c r="S735" s="38">
        <v>4</v>
      </c>
      <c r="T735" s="38">
        <v>2</v>
      </c>
      <c r="U735" s="38">
        <v>2</v>
      </c>
      <c r="V735" s="38">
        <v>3</v>
      </c>
      <c r="W735" s="38">
        <v>2</v>
      </c>
      <c r="X735" s="38">
        <v>3</v>
      </c>
      <c r="Y735" s="38">
        <v>4</v>
      </c>
      <c r="Z735" s="38">
        <v>2010</v>
      </c>
      <c r="AA735" s="38" t="s">
        <v>35</v>
      </c>
      <c r="AB735" s="38" t="s">
        <v>133</v>
      </c>
      <c r="AC735" s="38" t="s">
        <v>281</v>
      </c>
      <c r="AD735" s="38"/>
      <c r="AE735" s="38" t="s">
        <v>647</v>
      </c>
      <c r="AF735" s="38" t="s">
        <v>246</v>
      </c>
      <c r="AG735" s="38"/>
      <c r="AH735" s="38">
        <v>3</v>
      </c>
      <c r="AI735" s="38">
        <v>3</v>
      </c>
    </row>
    <row r="736" spans="1:35" s="36" customFormat="1" ht="25.5" x14ac:dyDescent="0.2">
      <c r="A736" s="37">
        <v>40612.722743055558</v>
      </c>
      <c r="L736" s="38"/>
      <c r="M736" s="38"/>
      <c r="N736" s="38"/>
      <c r="O736" s="38" t="s">
        <v>641</v>
      </c>
      <c r="P736" s="38">
        <v>4</v>
      </c>
      <c r="Q736" s="38">
        <v>2</v>
      </c>
      <c r="R736" s="38">
        <v>4</v>
      </c>
      <c r="S736" s="38">
        <v>2</v>
      </c>
      <c r="T736" s="38">
        <v>1</v>
      </c>
      <c r="U736" s="38">
        <v>1</v>
      </c>
      <c r="V736" s="38">
        <v>4</v>
      </c>
      <c r="W736" s="38">
        <v>3</v>
      </c>
      <c r="X736" s="38">
        <v>4</v>
      </c>
      <c r="Y736" s="38">
        <v>3</v>
      </c>
      <c r="Z736" s="38">
        <v>2010</v>
      </c>
      <c r="AA736" s="38" t="s">
        <v>702</v>
      </c>
      <c r="AB736" s="38" t="s">
        <v>563</v>
      </c>
      <c r="AC736" s="38" t="s">
        <v>393</v>
      </c>
      <c r="AD736" s="38"/>
      <c r="AE736" s="38" t="s">
        <v>647</v>
      </c>
      <c r="AF736" s="38" t="s">
        <v>522</v>
      </c>
      <c r="AG736" s="38"/>
      <c r="AH736" s="38">
        <v>3</v>
      </c>
      <c r="AI736" s="38">
        <v>4</v>
      </c>
    </row>
    <row r="737" spans="1:35" s="36" customFormat="1" ht="140.25" x14ac:dyDescent="0.2">
      <c r="A737" s="37">
        <v>40612.7496875</v>
      </c>
      <c r="L737" s="38" t="s">
        <v>1316</v>
      </c>
      <c r="M737" s="38" t="s">
        <v>1317</v>
      </c>
      <c r="N737" s="38"/>
      <c r="O737" s="38" t="s">
        <v>641</v>
      </c>
      <c r="P737" s="38">
        <v>3</v>
      </c>
      <c r="Q737" s="38">
        <v>3</v>
      </c>
      <c r="R737" s="38">
        <v>3</v>
      </c>
      <c r="S737" s="38">
        <v>3</v>
      </c>
      <c r="T737" s="38">
        <v>3</v>
      </c>
      <c r="U737" s="38">
        <v>2</v>
      </c>
      <c r="V737" s="38">
        <v>2</v>
      </c>
      <c r="W737" s="38">
        <v>3</v>
      </c>
      <c r="X737" s="38">
        <v>3</v>
      </c>
      <c r="Y737" s="38">
        <v>4</v>
      </c>
      <c r="Z737" s="38">
        <v>2009</v>
      </c>
      <c r="AA737" s="38" t="s">
        <v>702</v>
      </c>
      <c r="AB737" s="38" t="s">
        <v>710</v>
      </c>
      <c r="AC737" s="38" t="s">
        <v>720</v>
      </c>
      <c r="AD737" s="38"/>
      <c r="AE737" s="38" t="s">
        <v>647</v>
      </c>
      <c r="AF737" s="38" t="s">
        <v>246</v>
      </c>
      <c r="AG737" s="38"/>
      <c r="AH737" s="38">
        <v>3</v>
      </c>
      <c r="AI737" s="38">
        <v>3</v>
      </c>
    </row>
    <row r="738" spans="1:35" s="36" customFormat="1" ht="25.5" x14ac:dyDescent="0.2">
      <c r="A738" s="37">
        <v>40612.809930555552</v>
      </c>
      <c r="L738" s="38"/>
      <c r="M738" s="38"/>
      <c r="N738" s="38"/>
      <c r="O738" s="38" t="s">
        <v>116</v>
      </c>
      <c r="P738" s="38">
        <v>2</v>
      </c>
      <c r="Q738" s="38">
        <v>1</v>
      </c>
      <c r="R738" s="38">
        <v>3</v>
      </c>
      <c r="S738" s="38">
        <v>2</v>
      </c>
      <c r="T738" s="38">
        <v>3</v>
      </c>
      <c r="U738" s="38">
        <v>2</v>
      </c>
      <c r="V738" s="38">
        <v>3</v>
      </c>
      <c r="W738" s="38">
        <v>2</v>
      </c>
      <c r="X738" s="38">
        <v>3</v>
      </c>
      <c r="Y738" s="38">
        <v>3</v>
      </c>
      <c r="Z738" s="38">
        <v>2010</v>
      </c>
      <c r="AA738" s="38" t="s">
        <v>35</v>
      </c>
      <c r="AB738" s="38" t="s">
        <v>563</v>
      </c>
      <c r="AC738" s="38" t="s">
        <v>281</v>
      </c>
      <c r="AD738" s="38"/>
      <c r="AE738" s="38" t="s">
        <v>647</v>
      </c>
      <c r="AF738" s="38" t="s">
        <v>522</v>
      </c>
      <c r="AG738" s="38"/>
      <c r="AH738" s="38">
        <v>3</v>
      </c>
      <c r="AI738" s="38">
        <v>3</v>
      </c>
    </row>
    <row r="739" spans="1:35" s="36" customFormat="1" ht="25.5" x14ac:dyDescent="0.2">
      <c r="A739" s="37">
        <v>40612.823460648149</v>
      </c>
      <c r="L739" s="38"/>
      <c r="M739" s="38"/>
      <c r="N739" s="38"/>
      <c r="O739" s="38" t="s">
        <v>641</v>
      </c>
      <c r="P739" s="38">
        <v>2</v>
      </c>
      <c r="Q739" s="38">
        <v>2</v>
      </c>
      <c r="R739" s="38">
        <v>2</v>
      </c>
      <c r="S739" s="38">
        <v>2</v>
      </c>
      <c r="T739" s="38">
        <v>2</v>
      </c>
      <c r="U739" s="38">
        <v>2</v>
      </c>
      <c r="V739" s="38">
        <v>2</v>
      </c>
      <c r="W739" s="38">
        <v>2</v>
      </c>
      <c r="X739" s="38">
        <v>2</v>
      </c>
      <c r="Y739" s="38">
        <v>3</v>
      </c>
      <c r="Z739" s="38">
        <v>2010</v>
      </c>
      <c r="AA739" s="38" t="s">
        <v>35</v>
      </c>
      <c r="AB739" s="38" t="s">
        <v>198</v>
      </c>
      <c r="AC739" s="38" t="s">
        <v>281</v>
      </c>
      <c r="AD739" s="38"/>
      <c r="AE739" s="38" t="s">
        <v>647</v>
      </c>
      <c r="AF739" s="38" t="s">
        <v>522</v>
      </c>
      <c r="AG739" s="38"/>
      <c r="AH739" s="38">
        <v>2</v>
      </c>
      <c r="AI739" s="38">
        <v>2</v>
      </c>
    </row>
    <row r="740" spans="1:35" s="36" customFormat="1" ht="25.5" x14ac:dyDescent="0.2">
      <c r="A740" s="37">
        <v>40612.862175925926</v>
      </c>
      <c r="L740" s="38"/>
      <c r="M740" s="38"/>
      <c r="N740" s="38"/>
      <c r="O740" s="38" t="s">
        <v>116</v>
      </c>
      <c r="P740" s="38">
        <v>2</v>
      </c>
      <c r="Q740" s="38">
        <v>4</v>
      </c>
      <c r="R740" s="38">
        <v>4</v>
      </c>
      <c r="S740" s="38">
        <v>2</v>
      </c>
      <c r="T740" s="38">
        <v>3</v>
      </c>
      <c r="U740" s="38">
        <v>1</v>
      </c>
      <c r="V740" s="38">
        <v>4</v>
      </c>
      <c r="W740" s="38">
        <v>3</v>
      </c>
      <c r="X740" s="38">
        <v>4</v>
      </c>
      <c r="Y740" s="38">
        <v>1</v>
      </c>
      <c r="Z740" s="38">
        <v>2010</v>
      </c>
      <c r="AA740" s="38" t="s">
        <v>702</v>
      </c>
      <c r="AB740" s="38" t="s">
        <v>264</v>
      </c>
      <c r="AC740" s="38" t="s">
        <v>281</v>
      </c>
      <c r="AD740" s="38"/>
      <c r="AE740" s="38" t="s">
        <v>647</v>
      </c>
      <c r="AF740" s="38" t="s">
        <v>522</v>
      </c>
      <c r="AG740" s="38"/>
      <c r="AH740" s="38">
        <v>2</v>
      </c>
      <c r="AI740" s="38">
        <v>3</v>
      </c>
    </row>
    <row r="741" spans="1:35" s="36" customFormat="1" ht="51" x14ac:dyDescent="0.2">
      <c r="A741" s="37">
        <v>40612.895011574074</v>
      </c>
      <c r="L741" s="38" t="s">
        <v>1318</v>
      </c>
      <c r="M741" s="38" t="s">
        <v>1319</v>
      </c>
      <c r="N741" s="38" t="s">
        <v>1320</v>
      </c>
      <c r="O741" s="38" t="s">
        <v>641</v>
      </c>
      <c r="P741" s="38">
        <v>3</v>
      </c>
      <c r="Q741" s="38">
        <v>3</v>
      </c>
      <c r="R741" s="38">
        <v>3</v>
      </c>
      <c r="S741" s="38">
        <v>3</v>
      </c>
      <c r="T741" s="38">
        <v>4</v>
      </c>
      <c r="U741" s="38">
        <v>4</v>
      </c>
      <c r="V741" s="38">
        <v>4</v>
      </c>
      <c r="W741" s="38">
        <v>4</v>
      </c>
      <c r="X741" s="38">
        <v>4</v>
      </c>
      <c r="Y741" s="38">
        <v>4</v>
      </c>
      <c r="Z741" s="38">
        <v>2011</v>
      </c>
      <c r="AA741" s="38" t="s">
        <v>35</v>
      </c>
      <c r="AB741" s="38" t="s">
        <v>664</v>
      </c>
      <c r="AC741" s="38" t="s">
        <v>281</v>
      </c>
      <c r="AD741" s="38"/>
      <c r="AE741" s="38" t="s">
        <v>647</v>
      </c>
      <c r="AF741" s="38" t="s">
        <v>246</v>
      </c>
      <c r="AG741" s="38" t="s">
        <v>1321</v>
      </c>
      <c r="AH741" s="38">
        <v>3</v>
      </c>
      <c r="AI741" s="38">
        <v>4</v>
      </c>
    </row>
    <row r="742" spans="1:35" s="36" customFormat="1" ht="165.75" x14ac:dyDescent="0.2">
      <c r="A742" s="37">
        <v>40613.098020833335</v>
      </c>
      <c r="L742" s="38" t="s">
        <v>1322</v>
      </c>
      <c r="M742" s="38" t="s">
        <v>1323</v>
      </c>
      <c r="N742" s="38" t="s">
        <v>1324</v>
      </c>
      <c r="O742" s="38" t="s">
        <v>116</v>
      </c>
      <c r="P742" s="38">
        <v>3</v>
      </c>
      <c r="Q742" s="38">
        <v>3</v>
      </c>
      <c r="R742" s="38">
        <v>4</v>
      </c>
      <c r="S742" s="38">
        <v>4</v>
      </c>
      <c r="T742" s="38">
        <v>4</v>
      </c>
      <c r="U742" s="38">
        <v>3</v>
      </c>
      <c r="V742" s="38">
        <v>2</v>
      </c>
      <c r="W742" s="38">
        <v>4</v>
      </c>
      <c r="X742" s="38">
        <v>4</v>
      </c>
      <c r="Y742" s="38">
        <v>4</v>
      </c>
      <c r="Z742" s="38">
        <v>2009</v>
      </c>
      <c r="AA742" s="38" t="s">
        <v>702</v>
      </c>
      <c r="AB742" s="38" t="s">
        <v>563</v>
      </c>
      <c r="AC742" s="38" t="s">
        <v>45</v>
      </c>
      <c r="AD742" s="38"/>
      <c r="AE742" s="38" t="s">
        <v>1325</v>
      </c>
      <c r="AF742" s="38" t="s">
        <v>246</v>
      </c>
      <c r="AG742" s="38" t="s">
        <v>1326</v>
      </c>
      <c r="AH742" s="38">
        <v>1</v>
      </c>
      <c r="AI742" s="38">
        <v>4</v>
      </c>
    </row>
    <row r="743" spans="1:35" s="36" customFormat="1" ht="25.5" x14ac:dyDescent="0.2">
      <c r="A743" s="37">
        <v>40613.333807870367</v>
      </c>
      <c r="L743" s="38"/>
      <c r="M743" s="38"/>
      <c r="N743" s="38"/>
      <c r="O743" s="38" t="s">
        <v>641</v>
      </c>
      <c r="P743" s="38">
        <v>4</v>
      </c>
      <c r="Q743" s="38">
        <v>2</v>
      </c>
      <c r="R743" s="38">
        <v>3</v>
      </c>
      <c r="S743" s="38">
        <v>4</v>
      </c>
      <c r="T743" s="38">
        <v>3</v>
      </c>
      <c r="U743" s="38">
        <v>2</v>
      </c>
      <c r="V743" s="38">
        <v>4</v>
      </c>
      <c r="W743" s="38">
        <v>4</v>
      </c>
      <c r="X743" s="38">
        <v>3</v>
      </c>
      <c r="Y743" s="38">
        <v>4</v>
      </c>
      <c r="Z743" s="38">
        <v>2010</v>
      </c>
      <c r="AA743" s="38" t="s">
        <v>35</v>
      </c>
      <c r="AB743" s="38" t="s">
        <v>377</v>
      </c>
      <c r="AC743" s="38" t="s">
        <v>281</v>
      </c>
      <c r="AD743" s="38" t="s">
        <v>1327</v>
      </c>
      <c r="AE743" s="38" t="s">
        <v>647</v>
      </c>
      <c r="AF743" s="38" t="s">
        <v>522</v>
      </c>
      <c r="AG743" s="38"/>
      <c r="AH743" s="38">
        <v>4</v>
      </c>
      <c r="AI743" s="38">
        <v>4</v>
      </c>
    </row>
    <row r="744" spans="1:35" s="36" customFormat="1" ht="76.5" x14ac:dyDescent="0.2">
      <c r="A744" s="37">
        <v>40613.3903587963</v>
      </c>
      <c r="L744" s="38" t="s">
        <v>1328</v>
      </c>
      <c r="M744" s="38" t="s">
        <v>1329</v>
      </c>
      <c r="N744" s="38" t="s">
        <v>1330</v>
      </c>
      <c r="O744" s="38" t="s">
        <v>641</v>
      </c>
      <c r="P744" s="38">
        <v>2</v>
      </c>
      <c r="Q744" s="38">
        <v>3</v>
      </c>
      <c r="R744" s="38">
        <v>2</v>
      </c>
      <c r="S744" s="38">
        <v>3</v>
      </c>
      <c r="T744" s="38">
        <v>2</v>
      </c>
      <c r="U744" s="38">
        <v>2</v>
      </c>
      <c r="V744" s="38">
        <v>3</v>
      </c>
      <c r="W744" s="38">
        <v>4</v>
      </c>
      <c r="X744" s="38">
        <v>3</v>
      </c>
      <c r="Y744" s="38">
        <v>2</v>
      </c>
      <c r="Z744" s="38">
        <v>2009</v>
      </c>
      <c r="AA744" s="38" t="s">
        <v>702</v>
      </c>
      <c r="AB744" s="38" t="s">
        <v>287</v>
      </c>
      <c r="AC744" s="38" t="s">
        <v>281</v>
      </c>
      <c r="AD744" s="38"/>
      <c r="AE744" s="38" t="s">
        <v>208</v>
      </c>
      <c r="AF744" s="38" t="s">
        <v>246</v>
      </c>
      <c r="AG744" s="38"/>
      <c r="AH744" s="38">
        <v>2</v>
      </c>
      <c r="AI744" s="38">
        <v>4</v>
      </c>
    </row>
    <row r="745" spans="1:35" s="36" customFormat="1" ht="165.75" x14ac:dyDescent="0.2">
      <c r="A745" s="37">
        <v>40613.4294212963</v>
      </c>
      <c r="L745" s="38" t="s">
        <v>1331</v>
      </c>
      <c r="M745" s="38"/>
      <c r="N745" s="38"/>
      <c r="O745" s="38" t="s">
        <v>116</v>
      </c>
      <c r="P745" s="38">
        <v>2</v>
      </c>
      <c r="Q745" s="38">
        <v>2</v>
      </c>
      <c r="R745" s="38">
        <v>2</v>
      </c>
      <c r="S745" s="38">
        <v>1</v>
      </c>
      <c r="T745" s="38">
        <v>3</v>
      </c>
      <c r="U745" s="38">
        <v>3</v>
      </c>
      <c r="V745" s="38">
        <v>3</v>
      </c>
      <c r="W745" s="38">
        <v>2</v>
      </c>
      <c r="X745" s="38">
        <v>4</v>
      </c>
      <c r="Y745" s="38">
        <v>3</v>
      </c>
      <c r="Z745" s="38">
        <v>2010</v>
      </c>
      <c r="AA745" s="38" t="s">
        <v>35</v>
      </c>
      <c r="AB745" s="38" t="s">
        <v>710</v>
      </c>
      <c r="AC745" s="38" t="s">
        <v>281</v>
      </c>
      <c r="AD745" s="38"/>
      <c r="AE745" s="38"/>
      <c r="AF745" s="38" t="s">
        <v>522</v>
      </c>
      <c r="AG745" s="38"/>
      <c r="AH745" s="38">
        <v>2</v>
      </c>
      <c r="AI745" s="38">
        <v>4</v>
      </c>
    </row>
    <row r="746" spans="1:35" s="36" customFormat="1" ht="63.75" x14ac:dyDescent="0.2">
      <c r="A746" s="37">
        <v>40613.432222222225</v>
      </c>
      <c r="L746" s="38" t="s">
        <v>1332</v>
      </c>
      <c r="M746" s="38"/>
      <c r="N746" s="38"/>
      <c r="O746" s="38" t="s">
        <v>641</v>
      </c>
      <c r="P746" s="38">
        <v>3</v>
      </c>
      <c r="Q746" s="38">
        <v>4</v>
      </c>
      <c r="R746" s="38">
        <v>2</v>
      </c>
      <c r="S746" s="38">
        <v>2</v>
      </c>
      <c r="T746" s="38">
        <v>3</v>
      </c>
      <c r="U746" s="38">
        <v>3</v>
      </c>
      <c r="V746" s="38">
        <v>2</v>
      </c>
      <c r="W746" s="38">
        <v>4</v>
      </c>
      <c r="X746" s="38"/>
      <c r="Y746" s="38">
        <v>4</v>
      </c>
      <c r="Z746" s="38">
        <v>2010</v>
      </c>
      <c r="AA746" s="38" t="s">
        <v>35</v>
      </c>
      <c r="AB746" s="38" t="s">
        <v>454</v>
      </c>
      <c r="AC746" s="38" t="s">
        <v>281</v>
      </c>
      <c r="AD746" s="38"/>
      <c r="AE746" s="38" t="s">
        <v>647</v>
      </c>
      <c r="AF746" s="38" t="s">
        <v>522</v>
      </c>
      <c r="AG746" s="38"/>
      <c r="AH746" s="38">
        <v>3</v>
      </c>
      <c r="AI746" s="38">
        <v>4</v>
      </c>
    </row>
    <row r="747" spans="1:35" s="36" customFormat="1" ht="25.5" x14ac:dyDescent="0.2">
      <c r="A747" s="37">
        <v>40613.477002314816</v>
      </c>
      <c r="L747" s="38"/>
      <c r="M747" s="38"/>
      <c r="N747" s="38"/>
      <c r="O747" s="38" t="s">
        <v>641</v>
      </c>
      <c r="P747" s="38">
        <v>4</v>
      </c>
      <c r="Q747" s="38">
        <v>4</v>
      </c>
      <c r="R747" s="38">
        <v>4</v>
      </c>
      <c r="S747" s="38">
        <v>4</v>
      </c>
      <c r="T747" s="38">
        <v>4</v>
      </c>
      <c r="U747" s="38">
        <v>4</v>
      </c>
      <c r="V747" s="38">
        <v>3</v>
      </c>
      <c r="W747" s="38">
        <v>3</v>
      </c>
      <c r="X747" s="38">
        <v>4</v>
      </c>
      <c r="Y747" s="38">
        <v>4</v>
      </c>
      <c r="Z747" s="38">
        <v>2010</v>
      </c>
      <c r="AA747" s="38" t="s">
        <v>253</v>
      </c>
      <c r="AB747" s="38" t="s">
        <v>664</v>
      </c>
      <c r="AC747" s="38" t="s">
        <v>281</v>
      </c>
      <c r="AD747" s="38"/>
      <c r="AE747" s="38"/>
      <c r="AF747" s="38" t="s">
        <v>522</v>
      </c>
      <c r="AG747" s="38"/>
      <c r="AH747" s="38">
        <v>3</v>
      </c>
      <c r="AI747" s="38">
        <v>4</v>
      </c>
    </row>
    <row r="748" spans="1:35" s="36" customFormat="1" ht="38.25" x14ac:dyDescent="0.2">
      <c r="A748" s="37">
        <v>40613.510625000003</v>
      </c>
      <c r="L748" s="38" t="s">
        <v>1333</v>
      </c>
      <c r="M748" s="38" t="s">
        <v>1334</v>
      </c>
      <c r="N748" s="38"/>
      <c r="O748" s="38" t="s">
        <v>641</v>
      </c>
      <c r="P748" s="38">
        <v>3</v>
      </c>
      <c r="Q748" s="38">
        <v>2</v>
      </c>
      <c r="R748" s="38">
        <v>4</v>
      </c>
      <c r="S748" s="38">
        <v>4</v>
      </c>
      <c r="T748" s="38">
        <v>3</v>
      </c>
      <c r="U748" s="38">
        <v>3</v>
      </c>
      <c r="V748" s="38">
        <v>4</v>
      </c>
      <c r="W748" s="38">
        <v>2</v>
      </c>
      <c r="X748" s="38">
        <v>4</v>
      </c>
      <c r="Y748" s="38">
        <v>4</v>
      </c>
      <c r="Z748" s="38">
        <v>2011</v>
      </c>
      <c r="AA748" s="38" t="s">
        <v>253</v>
      </c>
      <c r="AB748" s="38" t="s">
        <v>133</v>
      </c>
      <c r="AC748" s="38" t="s">
        <v>281</v>
      </c>
      <c r="AD748" s="38"/>
      <c r="AE748" s="38" t="s">
        <v>647</v>
      </c>
      <c r="AF748" s="38" t="s">
        <v>246</v>
      </c>
      <c r="AG748" s="38"/>
      <c r="AH748" s="38">
        <v>1</v>
      </c>
      <c r="AI748" s="38">
        <v>3</v>
      </c>
    </row>
    <row r="749" spans="1:35" s="36" customFormat="1" ht="25.5" x14ac:dyDescent="0.2">
      <c r="A749" s="37">
        <v>40613.517708333333</v>
      </c>
      <c r="L749" s="38"/>
      <c r="M749" s="38"/>
      <c r="N749" s="38"/>
      <c r="O749" s="38" t="s">
        <v>116</v>
      </c>
      <c r="P749" s="38">
        <v>3</v>
      </c>
      <c r="Q749" s="38">
        <v>2</v>
      </c>
      <c r="R749" s="38">
        <v>3</v>
      </c>
      <c r="S749" s="38">
        <v>3</v>
      </c>
      <c r="T749" s="38">
        <v>2</v>
      </c>
      <c r="U749" s="38">
        <v>2</v>
      </c>
      <c r="V749" s="38">
        <v>3</v>
      </c>
      <c r="W749" s="38">
        <v>3</v>
      </c>
      <c r="X749" s="38">
        <v>3</v>
      </c>
      <c r="Y749" s="38">
        <v>3</v>
      </c>
      <c r="Z749" s="38">
        <v>2010</v>
      </c>
      <c r="AA749" s="38" t="s">
        <v>35</v>
      </c>
      <c r="AB749" s="38" t="s">
        <v>264</v>
      </c>
      <c r="AC749" s="38" t="s">
        <v>281</v>
      </c>
      <c r="AD749" s="38"/>
      <c r="AE749" s="38" t="s">
        <v>647</v>
      </c>
      <c r="AF749" s="38" t="s">
        <v>246</v>
      </c>
      <c r="AG749" s="38"/>
      <c r="AH749" s="38">
        <v>3</v>
      </c>
      <c r="AI749" s="38">
        <v>4</v>
      </c>
    </row>
    <row r="750" spans="1:35" s="36" customFormat="1" ht="25.5" x14ac:dyDescent="0.2">
      <c r="A750" s="37">
        <v>40613.560185185182</v>
      </c>
      <c r="L750" s="38" t="s">
        <v>137</v>
      </c>
      <c r="M750" s="38" t="s">
        <v>859</v>
      </c>
      <c r="N750" s="38" t="s">
        <v>149</v>
      </c>
      <c r="O750" s="38" t="s">
        <v>641</v>
      </c>
      <c r="P750" s="38">
        <v>4</v>
      </c>
      <c r="Q750" s="38">
        <v>4</v>
      </c>
      <c r="R750" s="38">
        <v>4</v>
      </c>
      <c r="S750" s="38">
        <v>4</v>
      </c>
      <c r="T750" s="38">
        <v>4</v>
      </c>
      <c r="U750" s="38">
        <v>4</v>
      </c>
      <c r="V750" s="38">
        <v>4</v>
      </c>
      <c r="W750" s="38">
        <v>4</v>
      </c>
      <c r="X750" s="38">
        <v>4</v>
      </c>
      <c r="Y750" s="38">
        <v>4</v>
      </c>
      <c r="Z750" s="38">
        <v>2010</v>
      </c>
      <c r="AA750" s="38" t="s">
        <v>35</v>
      </c>
      <c r="AB750" s="38" t="s">
        <v>454</v>
      </c>
      <c r="AC750" s="38" t="s">
        <v>281</v>
      </c>
      <c r="AD750" s="38"/>
      <c r="AE750" s="38" t="s">
        <v>647</v>
      </c>
      <c r="AF750" s="38" t="s">
        <v>522</v>
      </c>
      <c r="AG750" s="38" t="s">
        <v>1336</v>
      </c>
      <c r="AH750" s="38">
        <v>4</v>
      </c>
      <c r="AI750" s="38">
        <v>4</v>
      </c>
    </row>
    <row r="751" spans="1:35" s="36" customFormat="1" ht="25.5" x14ac:dyDescent="0.2">
      <c r="A751" s="37">
        <v>40613.611805555556</v>
      </c>
      <c r="L751" s="38"/>
      <c r="M751" s="38"/>
      <c r="N751" s="38"/>
      <c r="O751" s="38"/>
      <c r="P751" s="38">
        <v>2</v>
      </c>
      <c r="Q751" s="38">
        <v>3</v>
      </c>
      <c r="R751" s="38">
        <v>2</v>
      </c>
      <c r="S751" s="38">
        <v>2</v>
      </c>
      <c r="T751" s="38">
        <v>2</v>
      </c>
      <c r="U751" s="38">
        <v>3</v>
      </c>
      <c r="V751" s="38">
        <v>3</v>
      </c>
      <c r="W751" s="38">
        <v>2</v>
      </c>
      <c r="X751" s="38">
        <v>4</v>
      </c>
      <c r="Y751" s="38">
        <v>4</v>
      </c>
      <c r="Z751" s="38">
        <v>2010</v>
      </c>
      <c r="AA751" s="38" t="s">
        <v>35</v>
      </c>
      <c r="AB751" s="38" t="s">
        <v>351</v>
      </c>
      <c r="AC751" s="38" t="s">
        <v>281</v>
      </c>
      <c r="AD751" s="38"/>
      <c r="AE751" s="38"/>
      <c r="AF751" s="38" t="s">
        <v>246</v>
      </c>
      <c r="AG751" s="38"/>
      <c r="AH751" s="38">
        <v>4</v>
      </c>
      <c r="AI751" s="38">
        <v>4</v>
      </c>
    </row>
    <row r="752" spans="1:35" s="36" customFormat="1" ht="25.5" x14ac:dyDescent="0.2">
      <c r="A752" s="37">
        <v>40613.707627314812</v>
      </c>
      <c r="L752" s="38"/>
      <c r="M752" s="38"/>
      <c r="N752" s="38"/>
      <c r="O752" s="38" t="s">
        <v>641</v>
      </c>
      <c r="P752" s="38">
        <v>3</v>
      </c>
      <c r="Q752" s="38">
        <v>2</v>
      </c>
      <c r="R752" s="38">
        <v>4</v>
      </c>
      <c r="S752" s="38">
        <v>3</v>
      </c>
      <c r="T752" s="38">
        <v>2</v>
      </c>
      <c r="U752" s="38">
        <v>2</v>
      </c>
      <c r="V752" s="38">
        <v>1</v>
      </c>
      <c r="W752" s="38">
        <v>4</v>
      </c>
      <c r="X752" s="38">
        <v>2</v>
      </c>
      <c r="Y752" s="38">
        <v>3</v>
      </c>
      <c r="Z752" s="38">
        <v>2011</v>
      </c>
      <c r="AA752" s="38" t="s">
        <v>35</v>
      </c>
      <c r="AB752" s="38" t="s">
        <v>346</v>
      </c>
      <c r="AC752" s="38" t="s">
        <v>45</v>
      </c>
      <c r="AD752" s="38"/>
      <c r="AE752" s="38" t="s">
        <v>647</v>
      </c>
      <c r="AF752" s="38" t="s">
        <v>522</v>
      </c>
      <c r="AG752" s="38"/>
      <c r="AH752" s="38">
        <v>3</v>
      </c>
      <c r="AI752" s="38">
        <v>4</v>
      </c>
    </row>
    <row r="753" spans="1:35" s="36" customFormat="1" ht="165.75" x14ac:dyDescent="0.2">
      <c r="A753" s="37">
        <v>40613.72446759259</v>
      </c>
      <c r="L753" s="38" t="s">
        <v>1339</v>
      </c>
      <c r="M753" s="38"/>
      <c r="N753" s="38" t="s">
        <v>1340</v>
      </c>
      <c r="O753" s="38" t="s">
        <v>641</v>
      </c>
      <c r="P753" s="38">
        <v>4</v>
      </c>
      <c r="Q753" s="38">
        <v>3</v>
      </c>
      <c r="R753" s="38">
        <v>3</v>
      </c>
      <c r="S753" s="38">
        <v>4</v>
      </c>
      <c r="T753" s="38">
        <v>4</v>
      </c>
      <c r="U753" s="38">
        <v>4</v>
      </c>
      <c r="V753" s="38">
        <v>3</v>
      </c>
      <c r="W753" s="38">
        <v>3</v>
      </c>
      <c r="X753" s="38">
        <v>4</v>
      </c>
      <c r="Y753" s="38">
        <v>4</v>
      </c>
      <c r="Z753" s="38">
        <v>2010</v>
      </c>
      <c r="AA753" s="38" t="s">
        <v>253</v>
      </c>
      <c r="AB753" s="38" t="s">
        <v>351</v>
      </c>
      <c r="AC753" s="38" t="s">
        <v>281</v>
      </c>
      <c r="AD753" s="38"/>
      <c r="AE753" s="38"/>
      <c r="AF753" s="38" t="s">
        <v>246</v>
      </c>
      <c r="AG753" s="38"/>
      <c r="AH753" s="38">
        <v>3</v>
      </c>
      <c r="AI753" s="38">
        <v>4</v>
      </c>
    </row>
    <row r="754" spans="1:35" s="36" customFormat="1" ht="25.5" x14ac:dyDescent="0.2">
      <c r="A754" s="37">
        <v>40613.761145833334</v>
      </c>
      <c r="L754" s="38"/>
      <c r="M754" s="38"/>
      <c r="N754" s="38"/>
      <c r="O754" s="38" t="s">
        <v>116</v>
      </c>
      <c r="P754" s="38">
        <v>3</v>
      </c>
      <c r="Q754" s="38">
        <v>2</v>
      </c>
      <c r="R754" s="38">
        <v>3</v>
      </c>
      <c r="S754" s="38">
        <v>4</v>
      </c>
      <c r="T754" s="38">
        <v>2</v>
      </c>
      <c r="U754" s="38">
        <v>2</v>
      </c>
      <c r="V754" s="38">
        <v>3</v>
      </c>
      <c r="W754" s="38">
        <v>3</v>
      </c>
      <c r="X754" s="38">
        <v>4</v>
      </c>
      <c r="Y754" s="38">
        <v>3</v>
      </c>
      <c r="Z754" s="38">
        <v>2009</v>
      </c>
      <c r="AA754" s="38" t="s">
        <v>702</v>
      </c>
      <c r="AB754" s="38" t="s">
        <v>460</v>
      </c>
      <c r="AC754" s="38" t="s">
        <v>393</v>
      </c>
      <c r="AD754" s="38"/>
      <c r="AE754" s="38" t="s">
        <v>647</v>
      </c>
      <c r="AF754" s="38" t="s">
        <v>246</v>
      </c>
      <c r="AG754" s="38"/>
      <c r="AH754" s="38">
        <v>2</v>
      </c>
      <c r="AI754" s="38">
        <v>4</v>
      </c>
    </row>
    <row r="755" spans="1:35" s="36" customFormat="1" ht="25.5" x14ac:dyDescent="0.2">
      <c r="A755" s="37">
        <v>40613.772430555553</v>
      </c>
      <c r="L755" s="38"/>
      <c r="M755" s="38" t="s">
        <v>1341</v>
      </c>
      <c r="N755" s="38" t="s">
        <v>1342</v>
      </c>
      <c r="O755" s="38" t="s">
        <v>116</v>
      </c>
      <c r="P755" s="38">
        <v>2</v>
      </c>
      <c r="Q755" s="38">
        <v>2</v>
      </c>
      <c r="R755" s="38">
        <v>4</v>
      </c>
      <c r="S755" s="38">
        <v>3</v>
      </c>
      <c r="T755" s="38">
        <v>2</v>
      </c>
      <c r="U755" s="38">
        <v>2</v>
      </c>
      <c r="V755" s="38">
        <v>3</v>
      </c>
      <c r="W755" s="38">
        <v>1</v>
      </c>
      <c r="X755" s="38">
        <v>3</v>
      </c>
      <c r="Y755" s="38">
        <v>4</v>
      </c>
      <c r="Z755" s="38">
        <v>2009</v>
      </c>
      <c r="AA755" s="38" t="s">
        <v>702</v>
      </c>
      <c r="AB755" s="38" t="s">
        <v>710</v>
      </c>
      <c r="AC755" s="38" t="s">
        <v>45</v>
      </c>
      <c r="AD755" s="38"/>
      <c r="AE755" s="38" t="s">
        <v>647</v>
      </c>
      <c r="AF755" s="38" t="s">
        <v>246</v>
      </c>
      <c r="AG755" s="38"/>
      <c r="AH755" s="38">
        <v>3</v>
      </c>
      <c r="AI755" s="38">
        <v>4</v>
      </c>
    </row>
    <row r="756" spans="1:35" s="36" customFormat="1" ht="242.25" x14ac:dyDescent="0.2">
      <c r="A756" s="37">
        <v>40613.811608796299</v>
      </c>
      <c r="L756" s="38" t="s">
        <v>1337</v>
      </c>
      <c r="M756" s="38" t="s">
        <v>1338</v>
      </c>
      <c r="N756" s="38"/>
      <c r="O756" s="38" t="s">
        <v>116</v>
      </c>
      <c r="P756" s="38">
        <v>4</v>
      </c>
      <c r="Q756" s="38">
        <v>2</v>
      </c>
      <c r="R756" s="38">
        <v>4</v>
      </c>
      <c r="S756" s="38">
        <v>3</v>
      </c>
      <c r="T756" s="38">
        <v>3</v>
      </c>
      <c r="U756" s="38">
        <v>3</v>
      </c>
      <c r="V756" s="38">
        <v>4</v>
      </c>
      <c r="W756" s="38">
        <v>3</v>
      </c>
      <c r="X756" s="38">
        <v>4</v>
      </c>
      <c r="Y756" s="38">
        <v>3</v>
      </c>
      <c r="Z756" s="38">
        <v>2011</v>
      </c>
      <c r="AA756" s="38" t="s">
        <v>354</v>
      </c>
      <c r="AB756" s="38" t="s">
        <v>198</v>
      </c>
      <c r="AC756" s="38" t="s">
        <v>281</v>
      </c>
      <c r="AD756" s="38"/>
      <c r="AE756" s="38"/>
      <c r="AF756" s="38" t="s">
        <v>246</v>
      </c>
      <c r="AG756" s="38"/>
      <c r="AH756" s="38">
        <v>4</v>
      </c>
      <c r="AI756" s="38">
        <v>4</v>
      </c>
    </row>
    <row r="757" spans="1:35" s="36" customFormat="1" ht="76.5" x14ac:dyDescent="0.2">
      <c r="A757" s="37">
        <v>40614.001932870371</v>
      </c>
      <c r="L757" s="38" t="s">
        <v>1343</v>
      </c>
      <c r="M757" s="38" t="s">
        <v>1344</v>
      </c>
      <c r="N757" s="38"/>
      <c r="O757" s="38" t="s">
        <v>641</v>
      </c>
      <c r="P757" s="38">
        <v>4</v>
      </c>
      <c r="Q757" s="38">
        <v>4</v>
      </c>
      <c r="R757" s="38">
        <v>4</v>
      </c>
      <c r="S757" s="38">
        <v>4</v>
      </c>
      <c r="T757" s="38">
        <v>4</v>
      </c>
      <c r="U757" s="38">
        <v>4</v>
      </c>
      <c r="V757" s="38">
        <v>4</v>
      </c>
      <c r="W757" s="38">
        <v>3</v>
      </c>
      <c r="X757" s="38">
        <v>4</v>
      </c>
      <c r="Y757" s="38">
        <v>3</v>
      </c>
      <c r="Z757" s="38">
        <v>2010</v>
      </c>
      <c r="AA757" s="38" t="s">
        <v>35</v>
      </c>
      <c r="AB757" s="38" t="s">
        <v>264</v>
      </c>
      <c r="AC757" s="38" t="s">
        <v>720</v>
      </c>
      <c r="AD757" s="38" t="s">
        <v>283</v>
      </c>
      <c r="AE757" s="38" t="s">
        <v>1345</v>
      </c>
      <c r="AF757" s="38" t="s">
        <v>522</v>
      </c>
      <c r="AG757" s="38" t="s">
        <v>1346</v>
      </c>
      <c r="AH757" s="38">
        <v>4</v>
      </c>
      <c r="AI757" s="38">
        <v>4</v>
      </c>
    </row>
    <row r="758" spans="1:35" s="36" customFormat="1" ht="25.5" x14ac:dyDescent="0.2">
      <c r="A758" s="37">
        <v>40614.56082175926</v>
      </c>
      <c r="L758" s="38"/>
      <c r="M758" s="38"/>
      <c r="N758" s="38"/>
      <c r="O758" s="38" t="s">
        <v>641</v>
      </c>
      <c r="P758" s="38">
        <v>3</v>
      </c>
      <c r="Q758" s="38">
        <v>3</v>
      </c>
      <c r="R758" s="38">
        <v>3</v>
      </c>
      <c r="S758" s="38">
        <v>4</v>
      </c>
      <c r="T758" s="38">
        <v>2</v>
      </c>
      <c r="U758" s="38">
        <v>2</v>
      </c>
      <c r="V758" s="38">
        <v>4</v>
      </c>
      <c r="W758" s="38">
        <v>4</v>
      </c>
      <c r="X758" s="38">
        <v>4</v>
      </c>
      <c r="Y758" s="38">
        <v>4</v>
      </c>
      <c r="Z758" s="38">
        <v>2010</v>
      </c>
      <c r="AA758" s="38" t="s">
        <v>253</v>
      </c>
      <c r="AB758" s="38" t="s">
        <v>563</v>
      </c>
      <c r="AC758" s="38" t="s">
        <v>281</v>
      </c>
      <c r="AD758" s="38"/>
      <c r="AE758" s="38" t="s">
        <v>647</v>
      </c>
      <c r="AF758" s="38" t="s">
        <v>522</v>
      </c>
      <c r="AG758" s="38"/>
      <c r="AH758" s="38">
        <v>3</v>
      </c>
      <c r="AI758" s="38">
        <v>4</v>
      </c>
    </row>
    <row r="759" spans="1:35" s="36" customFormat="1" ht="25.5" x14ac:dyDescent="0.2">
      <c r="A759" s="37">
        <v>40614.593263888892</v>
      </c>
      <c r="L759" s="38"/>
      <c r="M759" s="38"/>
      <c r="N759" s="38"/>
      <c r="O759" s="38" t="s">
        <v>641</v>
      </c>
      <c r="P759" s="38">
        <v>4</v>
      </c>
      <c r="Q759" s="38">
        <v>4</v>
      </c>
      <c r="R759" s="38">
        <v>4</v>
      </c>
      <c r="S759" s="38">
        <v>4</v>
      </c>
      <c r="T759" s="38">
        <v>4</v>
      </c>
      <c r="U759" s="38">
        <v>4</v>
      </c>
      <c r="V759" s="38">
        <v>4</v>
      </c>
      <c r="W759" s="38">
        <v>4</v>
      </c>
      <c r="X759" s="38">
        <v>4</v>
      </c>
      <c r="Y759" s="38">
        <v>4</v>
      </c>
      <c r="Z759" s="38">
        <v>2010</v>
      </c>
      <c r="AA759" s="38" t="s">
        <v>253</v>
      </c>
      <c r="AB759" s="38" t="s">
        <v>552</v>
      </c>
      <c r="AC759" s="38" t="s">
        <v>281</v>
      </c>
      <c r="AD759" s="38"/>
      <c r="AE759" s="38"/>
      <c r="AF759" s="38" t="s">
        <v>246</v>
      </c>
      <c r="AG759" s="38"/>
      <c r="AH759" s="38">
        <v>4</v>
      </c>
      <c r="AI759" s="38">
        <v>4</v>
      </c>
    </row>
    <row r="760" spans="1:35" s="36" customFormat="1" ht="140.25" x14ac:dyDescent="0.2">
      <c r="A760" s="37">
        <v>40614.773935185185</v>
      </c>
      <c r="L760" s="38" t="s">
        <v>1347</v>
      </c>
      <c r="M760" s="38" t="s">
        <v>1348</v>
      </c>
      <c r="N760" s="38"/>
      <c r="O760" s="38" t="s">
        <v>116</v>
      </c>
      <c r="P760" s="38">
        <v>2</v>
      </c>
      <c r="Q760" s="38">
        <v>1</v>
      </c>
      <c r="R760" s="38">
        <v>2</v>
      </c>
      <c r="S760" s="38">
        <v>1</v>
      </c>
      <c r="T760" s="38">
        <v>2</v>
      </c>
      <c r="U760" s="38">
        <v>1</v>
      </c>
      <c r="V760" s="38">
        <v>2</v>
      </c>
      <c r="W760" s="38">
        <v>2</v>
      </c>
      <c r="X760" s="38">
        <v>2</v>
      </c>
      <c r="Y760" s="38">
        <v>3</v>
      </c>
      <c r="Z760" s="38">
        <v>2010</v>
      </c>
      <c r="AA760" s="38" t="s">
        <v>702</v>
      </c>
      <c r="AB760" s="38" t="s">
        <v>72</v>
      </c>
      <c r="AC760" s="38" t="s">
        <v>281</v>
      </c>
      <c r="AD760" s="38" t="s">
        <v>1349</v>
      </c>
      <c r="AE760" s="38" t="s">
        <v>647</v>
      </c>
      <c r="AF760" s="38" t="s">
        <v>246</v>
      </c>
      <c r="AG760" s="38"/>
      <c r="AH760" s="38">
        <v>1</v>
      </c>
      <c r="AI760" s="38">
        <v>2</v>
      </c>
    </row>
    <row r="761" spans="1:35" s="36" customFormat="1" ht="38.25" x14ac:dyDescent="0.2">
      <c r="A761" s="37">
        <v>40614.788634259261</v>
      </c>
      <c r="L761" s="38" t="s">
        <v>1350</v>
      </c>
      <c r="M761" s="38" t="s">
        <v>1351</v>
      </c>
      <c r="N761" s="38" t="s">
        <v>1352</v>
      </c>
      <c r="O761" s="38" t="s">
        <v>641</v>
      </c>
      <c r="P761" s="38">
        <v>4</v>
      </c>
      <c r="Q761" s="38">
        <v>2</v>
      </c>
      <c r="R761" s="38">
        <v>3</v>
      </c>
      <c r="S761" s="38">
        <v>4</v>
      </c>
      <c r="T761" s="38">
        <v>4</v>
      </c>
      <c r="U761" s="38">
        <v>2</v>
      </c>
      <c r="V761" s="38">
        <v>3</v>
      </c>
      <c r="W761" s="38">
        <v>2</v>
      </c>
      <c r="X761" s="38">
        <v>4</v>
      </c>
      <c r="Y761" s="38">
        <v>4</v>
      </c>
      <c r="Z761" s="38">
        <v>2010</v>
      </c>
      <c r="AA761" s="38" t="s">
        <v>35</v>
      </c>
      <c r="AB761" s="38" t="s">
        <v>264</v>
      </c>
      <c r="AC761" s="38" t="s">
        <v>720</v>
      </c>
      <c r="AD761" s="38"/>
      <c r="AE761" s="38" t="s">
        <v>647</v>
      </c>
      <c r="AF761" s="38" t="s">
        <v>246</v>
      </c>
      <c r="AG761" s="38" t="s">
        <v>1353</v>
      </c>
      <c r="AH761" s="38">
        <v>3</v>
      </c>
      <c r="AI761" s="38">
        <v>4</v>
      </c>
    </row>
    <row r="762" spans="1:35" s="36" customFormat="1" ht="25.5" x14ac:dyDescent="0.2">
      <c r="A762" s="37">
        <v>40614.792094907403</v>
      </c>
      <c r="L762" s="38"/>
      <c r="M762" s="38" t="s">
        <v>1354</v>
      </c>
      <c r="N762" s="38"/>
      <c r="O762" s="38" t="s">
        <v>116</v>
      </c>
      <c r="P762" s="38">
        <v>3</v>
      </c>
      <c r="Q762" s="38">
        <v>1</v>
      </c>
      <c r="R762" s="38">
        <v>4</v>
      </c>
      <c r="S762" s="38">
        <v>4</v>
      </c>
      <c r="T762" s="38">
        <v>2</v>
      </c>
      <c r="U762" s="38">
        <v>2</v>
      </c>
      <c r="V762" s="38">
        <v>3</v>
      </c>
      <c r="W762" s="38">
        <v>1</v>
      </c>
      <c r="X762" s="38">
        <v>4</v>
      </c>
      <c r="Y762" s="38">
        <v>3</v>
      </c>
      <c r="Z762" s="38">
        <v>2010</v>
      </c>
      <c r="AA762" s="38" t="s">
        <v>35</v>
      </c>
      <c r="AB762" s="38" t="s">
        <v>264</v>
      </c>
      <c r="AC762" s="38" t="s">
        <v>281</v>
      </c>
      <c r="AD762" s="38"/>
      <c r="AE762" s="38"/>
      <c r="AF762" s="38" t="s">
        <v>246</v>
      </c>
      <c r="AG762" s="38"/>
      <c r="AH762" s="38">
        <v>1</v>
      </c>
      <c r="AI762" s="38">
        <v>4</v>
      </c>
    </row>
    <row r="763" spans="1:35" s="36" customFormat="1" ht="25.5" x14ac:dyDescent="0.2">
      <c r="A763" s="37">
        <v>40614.814363425925</v>
      </c>
      <c r="L763" s="38"/>
      <c r="M763" s="38"/>
      <c r="N763" s="38"/>
      <c r="O763" s="38" t="s">
        <v>641</v>
      </c>
      <c r="P763" s="38">
        <v>3</v>
      </c>
      <c r="Q763" s="38">
        <v>2</v>
      </c>
      <c r="R763" s="38">
        <v>3</v>
      </c>
      <c r="S763" s="38">
        <v>3</v>
      </c>
      <c r="T763" s="38">
        <v>2</v>
      </c>
      <c r="U763" s="38">
        <v>4</v>
      </c>
      <c r="V763" s="38">
        <v>3</v>
      </c>
      <c r="W763" s="38">
        <v>2</v>
      </c>
      <c r="X763" s="38">
        <v>4</v>
      </c>
      <c r="Y763" s="38">
        <v>2</v>
      </c>
      <c r="Z763" s="38">
        <v>2009</v>
      </c>
      <c r="AA763" s="38" t="s">
        <v>702</v>
      </c>
      <c r="AB763" s="38" t="s">
        <v>507</v>
      </c>
      <c r="AC763" s="38" t="s">
        <v>393</v>
      </c>
      <c r="AD763" s="38"/>
      <c r="AE763" s="38" t="s">
        <v>647</v>
      </c>
      <c r="AF763" s="38" t="s">
        <v>522</v>
      </c>
      <c r="AG763" s="38"/>
      <c r="AH763" s="38">
        <v>3</v>
      </c>
      <c r="AI763" s="38">
        <v>4</v>
      </c>
    </row>
    <row r="764" spans="1:35" s="36" customFormat="1" ht="25.5" x14ac:dyDescent="0.2">
      <c r="A764" s="37">
        <v>40614.851817129631</v>
      </c>
      <c r="L764" s="38" t="s">
        <v>1355</v>
      </c>
      <c r="M764" s="38" t="s">
        <v>1356</v>
      </c>
      <c r="N764" s="38" t="s">
        <v>1357</v>
      </c>
      <c r="O764" s="38" t="s">
        <v>116</v>
      </c>
      <c r="P764" s="38">
        <v>1</v>
      </c>
      <c r="Q764" s="38">
        <v>1</v>
      </c>
      <c r="R764" s="38">
        <v>1</v>
      </c>
      <c r="S764" s="38">
        <v>1</v>
      </c>
      <c r="T764" s="38">
        <v>1</v>
      </c>
      <c r="U764" s="38">
        <v>1</v>
      </c>
      <c r="V764" s="38">
        <v>1</v>
      </c>
      <c r="W764" s="38">
        <v>1</v>
      </c>
      <c r="X764" s="38">
        <v>1</v>
      </c>
      <c r="Y764" s="38">
        <v>1</v>
      </c>
      <c r="Z764" s="38">
        <v>2008</v>
      </c>
      <c r="AA764" s="38" t="s">
        <v>702</v>
      </c>
      <c r="AB764" s="38" t="s">
        <v>78</v>
      </c>
      <c r="AC764" s="38" t="s">
        <v>393</v>
      </c>
      <c r="AD764" s="38"/>
      <c r="AE764" s="38" t="s">
        <v>647</v>
      </c>
      <c r="AF764" s="38" t="s">
        <v>522</v>
      </c>
      <c r="AG764" s="38"/>
      <c r="AH764" s="38">
        <v>1</v>
      </c>
      <c r="AI764" s="38">
        <v>1</v>
      </c>
    </row>
    <row r="765" spans="1:35" s="36" customFormat="1" ht="204" x14ac:dyDescent="0.2">
      <c r="A765" s="37">
        <v>40614.904004629629</v>
      </c>
      <c r="L765" s="38" t="s">
        <v>1358</v>
      </c>
      <c r="M765" s="38" t="s">
        <v>46</v>
      </c>
      <c r="N765" s="38"/>
      <c r="O765" s="38" t="s">
        <v>641</v>
      </c>
      <c r="P765" s="38">
        <v>2</v>
      </c>
      <c r="Q765" s="38">
        <v>2</v>
      </c>
      <c r="R765" s="38">
        <v>3</v>
      </c>
      <c r="S765" s="38">
        <v>4</v>
      </c>
      <c r="T765" s="38">
        <v>4</v>
      </c>
      <c r="U765" s="38">
        <v>4</v>
      </c>
      <c r="V765" s="38">
        <v>2</v>
      </c>
      <c r="W765" s="38"/>
      <c r="X765" s="38">
        <v>4</v>
      </c>
      <c r="Y765" s="38">
        <v>4</v>
      </c>
      <c r="Z765" s="38">
        <v>2008</v>
      </c>
      <c r="AA765" s="38" t="s">
        <v>702</v>
      </c>
      <c r="AB765" s="38" t="s">
        <v>460</v>
      </c>
      <c r="AC765" s="38" t="s">
        <v>582</v>
      </c>
      <c r="AD765" s="38"/>
      <c r="AE765" s="38" t="s">
        <v>1359</v>
      </c>
      <c r="AF765" s="38" t="s">
        <v>246</v>
      </c>
      <c r="AG765" s="38" t="s">
        <v>1360</v>
      </c>
      <c r="AH765" s="38">
        <v>2</v>
      </c>
      <c r="AI765" s="38">
        <v>4</v>
      </c>
    </row>
    <row r="766" spans="1:35" s="36" customFormat="1" ht="25.5" x14ac:dyDescent="0.2">
      <c r="A766" s="37">
        <v>40614.917939814812</v>
      </c>
      <c r="L766" s="38"/>
      <c r="M766" s="38"/>
      <c r="N766" s="38"/>
      <c r="O766" s="38" t="s">
        <v>116</v>
      </c>
      <c r="P766" s="38">
        <v>2</v>
      </c>
      <c r="Q766" s="38">
        <v>1</v>
      </c>
      <c r="R766" s="38">
        <v>2</v>
      </c>
      <c r="S766" s="38">
        <v>2</v>
      </c>
      <c r="T766" s="38">
        <v>2</v>
      </c>
      <c r="U766" s="38">
        <v>2</v>
      </c>
      <c r="V766" s="38">
        <v>2</v>
      </c>
      <c r="W766" s="38">
        <v>3</v>
      </c>
      <c r="X766" s="38">
        <v>2</v>
      </c>
      <c r="Y766" s="38">
        <v>2</v>
      </c>
      <c r="Z766" s="38">
        <v>2010</v>
      </c>
      <c r="AA766" s="38" t="s">
        <v>35</v>
      </c>
      <c r="AB766" s="38" t="s">
        <v>198</v>
      </c>
      <c r="AC766" s="38" t="s">
        <v>281</v>
      </c>
      <c r="AD766" s="38"/>
      <c r="AE766" s="38"/>
      <c r="AF766" s="38" t="s">
        <v>246</v>
      </c>
      <c r="AG766" s="38"/>
      <c r="AH766" s="38">
        <v>2</v>
      </c>
      <c r="AI766" s="38">
        <v>2</v>
      </c>
    </row>
    <row r="767" spans="1:35" s="36" customFormat="1" ht="25.5" x14ac:dyDescent="0.2">
      <c r="A767" s="37">
        <v>40614.928414351853</v>
      </c>
      <c r="L767" s="38"/>
      <c r="M767" s="38"/>
      <c r="N767" s="38"/>
      <c r="O767" s="38" t="s">
        <v>116</v>
      </c>
      <c r="P767" s="38">
        <v>3</v>
      </c>
      <c r="Q767" s="38"/>
      <c r="R767" s="38">
        <v>3</v>
      </c>
      <c r="S767" s="38">
        <v>3</v>
      </c>
      <c r="T767" s="38">
        <v>3</v>
      </c>
      <c r="U767" s="38">
        <v>3</v>
      </c>
      <c r="V767" s="38">
        <v>4</v>
      </c>
      <c r="W767" s="38">
        <v>3</v>
      </c>
      <c r="X767" s="38">
        <v>4</v>
      </c>
      <c r="Y767" s="38">
        <v>4</v>
      </c>
      <c r="Z767" s="38">
        <v>2009</v>
      </c>
      <c r="AA767" s="38" t="s">
        <v>702</v>
      </c>
      <c r="AB767" s="38" t="s">
        <v>710</v>
      </c>
      <c r="AC767" s="38" t="s">
        <v>672</v>
      </c>
      <c r="AD767" s="38" t="s">
        <v>310</v>
      </c>
      <c r="AE767" s="38" t="s">
        <v>647</v>
      </c>
      <c r="AF767" s="38" t="s">
        <v>522</v>
      </c>
      <c r="AG767" s="38"/>
      <c r="AH767" s="38">
        <v>3</v>
      </c>
      <c r="AI767" s="38">
        <v>4</v>
      </c>
    </row>
    <row r="768" spans="1:35" s="36" customFormat="1" ht="409.5" x14ac:dyDescent="0.2">
      <c r="A768" s="37">
        <v>40615.426759259259</v>
      </c>
      <c r="L768" s="38" t="s">
        <v>1361</v>
      </c>
      <c r="M768" s="38" t="s">
        <v>1362</v>
      </c>
      <c r="N768" s="38" t="s">
        <v>1363</v>
      </c>
      <c r="O768" s="38" t="s">
        <v>116</v>
      </c>
      <c r="P768" s="38">
        <v>3</v>
      </c>
      <c r="Q768" s="38">
        <v>2</v>
      </c>
      <c r="R768" s="38">
        <v>4</v>
      </c>
      <c r="S768" s="38">
        <v>4</v>
      </c>
      <c r="T768" s="38">
        <v>1</v>
      </c>
      <c r="U768" s="38">
        <v>1</v>
      </c>
      <c r="V768" s="38">
        <v>3</v>
      </c>
      <c r="W768" s="38">
        <v>2</v>
      </c>
      <c r="X768" s="38">
        <v>4</v>
      </c>
      <c r="Y768" s="38">
        <v>4</v>
      </c>
      <c r="Z768" s="38">
        <v>2007</v>
      </c>
      <c r="AA768" s="38" t="s">
        <v>702</v>
      </c>
      <c r="AB768" s="38" t="s">
        <v>563</v>
      </c>
      <c r="AC768" s="38" t="s">
        <v>672</v>
      </c>
      <c r="AD768" s="38" t="s">
        <v>83</v>
      </c>
      <c r="AE768" s="38" t="s">
        <v>647</v>
      </c>
      <c r="AF768" s="38" t="s">
        <v>246</v>
      </c>
      <c r="AG768" s="38" t="s">
        <v>1364</v>
      </c>
      <c r="AH768" s="38">
        <v>3</v>
      </c>
      <c r="AI768" s="38">
        <v>4</v>
      </c>
    </row>
    <row r="769" spans="1:35" s="36" customFormat="1" ht="89.25" x14ac:dyDescent="0.2">
      <c r="A769" s="37">
        <v>40615.434872685189</v>
      </c>
      <c r="L769" s="38" t="s">
        <v>1365</v>
      </c>
      <c r="M769" s="38" t="s">
        <v>1366</v>
      </c>
      <c r="N769" s="38" t="s">
        <v>1367</v>
      </c>
      <c r="O769" s="38" t="s">
        <v>641</v>
      </c>
      <c r="P769" s="38">
        <v>3</v>
      </c>
      <c r="Q769" s="38">
        <v>4</v>
      </c>
      <c r="R769" s="38">
        <v>3</v>
      </c>
      <c r="S769" s="38">
        <v>2</v>
      </c>
      <c r="T769" s="38">
        <v>3</v>
      </c>
      <c r="U769" s="38">
        <v>4</v>
      </c>
      <c r="V769" s="38">
        <v>3</v>
      </c>
      <c r="W769" s="38">
        <v>3</v>
      </c>
      <c r="X769" s="38">
        <v>3</v>
      </c>
      <c r="Y769" s="38">
        <v>3</v>
      </c>
      <c r="Z769" s="38">
        <v>2009</v>
      </c>
      <c r="AA769" s="38" t="s">
        <v>702</v>
      </c>
      <c r="AB769" s="38" t="s">
        <v>130</v>
      </c>
      <c r="AC769" s="38" t="s">
        <v>281</v>
      </c>
      <c r="AD769" s="38" t="s">
        <v>1368</v>
      </c>
      <c r="AE769" s="38" t="s">
        <v>451</v>
      </c>
      <c r="AF769" s="38" t="s">
        <v>522</v>
      </c>
      <c r="AG769" s="38" t="s">
        <v>1369</v>
      </c>
      <c r="AH769" s="38">
        <v>3</v>
      </c>
      <c r="AI769" s="38">
        <v>4</v>
      </c>
    </row>
    <row r="770" spans="1:35" s="36" customFormat="1" ht="76.5" x14ac:dyDescent="0.2">
      <c r="A770" s="37">
        <v>40615.459340277775</v>
      </c>
      <c r="L770" s="38" t="s">
        <v>1370</v>
      </c>
      <c r="M770" s="38"/>
      <c r="N770" s="38"/>
      <c r="O770" s="38" t="s">
        <v>116</v>
      </c>
      <c r="P770" s="38">
        <v>2</v>
      </c>
      <c r="Q770" s="38">
        <v>2</v>
      </c>
      <c r="R770" s="38">
        <v>2</v>
      </c>
      <c r="S770" s="38">
        <v>2</v>
      </c>
      <c r="T770" s="38">
        <v>3</v>
      </c>
      <c r="U770" s="38">
        <v>2</v>
      </c>
      <c r="V770" s="38">
        <v>2</v>
      </c>
      <c r="W770" s="38">
        <v>3</v>
      </c>
      <c r="X770" s="38">
        <v>2</v>
      </c>
      <c r="Y770" s="38">
        <v>2</v>
      </c>
      <c r="Z770" s="38">
        <v>2010</v>
      </c>
      <c r="AA770" s="38" t="s">
        <v>35</v>
      </c>
      <c r="AB770" s="38" t="s">
        <v>563</v>
      </c>
      <c r="AC770" s="38" t="s">
        <v>281</v>
      </c>
      <c r="AD770" s="38"/>
      <c r="AE770" s="38"/>
      <c r="AF770" s="38" t="s">
        <v>522</v>
      </c>
      <c r="AG770" s="38"/>
      <c r="AH770" s="38">
        <v>2</v>
      </c>
      <c r="AI770" s="38">
        <v>2</v>
      </c>
    </row>
    <row r="771" spans="1:35" s="36" customFormat="1" ht="178.5" x14ac:dyDescent="0.2">
      <c r="A771" s="37">
        <v>40615.766006944446</v>
      </c>
      <c r="L771" s="38" t="s">
        <v>1371</v>
      </c>
      <c r="M771" s="38" t="s">
        <v>1372</v>
      </c>
      <c r="N771" s="38" t="s">
        <v>1373</v>
      </c>
      <c r="O771" s="38" t="s">
        <v>641</v>
      </c>
      <c r="P771" s="38">
        <v>3</v>
      </c>
      <c r="Q771" s="38">
        <v>3</v>
      </c>
      <c r="R771" s="38">
        <v>3</v>
      </c>
      <c r="S771" s="38">
        <v>3</v>
      </c>
      <c r="T771" s="38">
        <v>3</v>
      </c>
      <c r="U771" s="38">
        <v>3</v>
      </c>
      <c r="V771" s="38">
        <v>4</v>
      </c>
      <c r="W771" s="38">
        <v>2</v>
      </c>
      <c r="X771" s="38">
        <v>4</v>
      </c>
      <c r="Y771" s="38">
        <v>4</v>
      </c>
      <c r="Z771" s="38">
        <v>2010</v>
      </c>
      <c r="AA771" s="38" t="s">
        <v>253</v>
      </c>
      <c r="AB771" s="38" t="s">
        <v>377</v>
      </c>
      <c r="AC771" s="38" t="s">
        <v>281</v>
      </c>
      <c r="AD771" s="38"/>
      <c r="AE771" s="38" t="s">
        <v>647</v>
      </c>
      <c r="AF771" s="38" t="s">
        <v>246</v>
      </c>
      <c r="AG771" s="38"/>
      <c r="AH771" s="38">
        <v>2</v>
      </c>
      <c r="AI771" s="38">
        <v>4</v>
      </c>
    </row>
    <row r="772" spans="1:35" s="36" customFormat="1" ht="25.5" x14ac:dyDescent="0.2">
      <c r="A772" s="37">
        <v>40615.819386574076</v>
      </c>
      <c r="L772" s="38" t="s">
        <v>799</v>
      </c>
      <c r="M772" s="38"/>
      <c r="N772" s="38"/>
      <c r="O772" s="38" t="s">
        <v>116</v>
      </c>
      <c r="P772" s="38">
        <v>4</v>
      </c>
      <c r="Q772" s="38">
        <v>3</v>
      </c>
      <c r="R772" s="38">
        <v>3</v>
      </c>
      <c r="S772" s="38">
        <v>4</v>
      </c>
      <c r="T772" s="38">
        <v>4</v>
      </c>
      <c r="U772" s="38">
        <v>3</v>
      </c>
      <c r="V772" s="38">
        <v>4</v>
      </c>
      <c r="W772" s="38">
        <v>4</v>
      </c>
      <c r="X772" s="38">
        <v>4</v>
      </c>
      <c r="Y772" s="38">
        <v>3</v>
      </c>
      <c r="Z772" s="38">
        <v>2008</v>
      </c>
      <c r="AA772" s="38" t="s">
        <v>702</v>
      </c>
      <c r="AB772" s="38" t="s">
        <v>346</v>
      </c>
      <c r="AC772" s="38" t="s">
        <v>393</v>
      </c>
      <c r="AD772" s="38"/>
      <c r="AE772" s="38" t="s">
        <v>647</v>
      </c>
      <c r="AF772" s="38" t="s">
        <v>246</v>
      </c>
      <c r="AG772" s="38"/>
      <c r="AH772" s="38">
        <v>3</v>
      </c>
      <c r="AI772" s="38">
        <v>4</v>
      </c>
    </row>
    <row r="773" spans="1:35" s="36" customFormat="1" ht="229.5" x14ac:dyDescent="0.2">
      <c r="A773" s="37">
        <v>40616.971736111111</v>
      </c>
      <c r="L773" s="38" t="s">
        <v>1374</v>
      </c>
      <c r="M773" s="38" t="s">
        <v>1375</v>
      </c>
      <c r="N773" s="38" t="s">
        <v>1376</v>
      </c>
      <c r="O773" s="38" t="s">
        <v>116</v>
      </c>
      <c r="P773" s="38">
        <v>2</v>
      </c>
      <c r="Q773" s="38">
        <v>2</v>
      </c>
      <c r="R773" s="38">
        <v>3</v>
      </c>
      <c r="S773" s="38">
        <v>2</v>
      </c>
      <c r="T773" s="38">
        <v>3</v>
      </c>
      <c r="U773" s="38">
        <v>2</v>
      </c>
      <c r="V773" s="38">
        <v>3</v>
      </c>
      <c r="W773" s="38">
        <v>2</v>
      </c>
      <c r="X773" s="38">
        <v>3</v>
      </c>
      <c r="Y773" s="38">
        <v>3</v>
      </c>
      <c r="Z773" s="38">
        <v>2008</v>
      </c>
      <c r="AA773" s="38" t="s">
        <v>281</v>
      </c>
      <c r="AB773" s="38" t="s">
        <v>264</v>
      </c>
      <c r="AC773" s="38" t="s">
        <v>672</v>
      </c>
      <c r="AD773" s="38" t="s">
        <v>572</v>
      </c>
      <c r="AE773" s="38" t="s">
        <v>22</v>
      </c>
      <c r="AF773" s="38" t="s">
        <v>522</v>
      </c>
      <c r="AG773" s="38"/>
      <c r="AH773" s="38">
        <v>2</v>
      </c>
      <c r="AI773" s="38">
        <v>3</v>
      </c>
    </row>
    <row r="774" spans="1:35" s="36" customFormat="1" ht="165.75" x14ac:dyDescent="0.2">
      <c r="A774" s="37">
        <v>40617.86513888889</v>
      </c>
      <c r="L774" s="38" t="s">
        <v>1377</v>
      </c>
      <c r="M774" s="38" t="s">
        <v>1378</v>
      </c>
      <c r="N774" s="38" t="s">
        <v>144</v>
      </c>
      <c r="O774" s="38" t="s">
        <v>641</v>
      </c>
      <c r="P774" s="38">
        <v>3</v>
      </c>
      <c r="Q774" s="38">
        <v>4</v>
      </c>
      <c r="R774" s="38">
        <v>3</v>
      </c>
      <c r="S774" s="38">
        <v>3</v>
      </c>
      <c r="T774" s="38">
        <v>3</v>
      </c>
      <c r="U774" s="38">
        <v>3</v>
      </c>
      <c r="V774" s="38">
        <v>4</v>
      </c>
      <c r="W774" s="38">
        <v>4</v>
      </c>
      <c r="X774" s="38">
        <v>4</v>
      </c>
      <c r="Y774" s="38">
        <v>3</v>
      </c>
      <c r="Z774" s="38">
        <v>2010</v>
      </c>
      <c r="AA774" s="38" t="s">
        <v>35</v>
      </c>
      <c r="AB774" s="38" t="s">
        <v>488</v>
      </c>
      <c r="AC774" s="38" t="s">
        <v>281</v>
      </c>
      <c r="AD774" s="38"/>
      <c r="AE774" s="38" t="s">
        <v>647</v>
      </c>
      <c r="AF774" s="38" t="s">
        <v>522</v>
      </c>
      <c r="AG774" s="38" t="s">
        <v>144</v>
      </c>
      <c r="AH774" s="38">
        <v>3</v>
      </c>
      <c r="AI774" s="38">
        <v>4</v>
      </c>
    </row>
    <row r="775" spans="1:35" s="36" customFormat="1" ht="25.5" x14ac:dyDescent="0.2">
      <c r="A775" s="37">
        <v>40618.795717592591</v>
      </c>
      <c r="L775" s="38"/>
      <c r="M775" s="38"/>
      <c r="N775" s="38"/>
      <c r="O775" s="38" t="s">
        <v>116</v>
      </c>
      <c r="P775" s="38">
        <v>2</v>
      </c>
      <c r="Q775" s="38">
        <v>2</v>
      </c>
      <c r="R775" s="38">
        <v>3</v>
      </c>
      <c r="S775" s="38">
        <v>2</v>
      </c>
      <c r="T775" s="38">
        <v>2</v>
      </c>
      <c r="U775" s="38">
        <v>1</v>
      </c>
      <c r="V775" s="38">
        <v>3</v>
      </c>
      <c r="W775" s="38">
        <v>2</v>
      </c>
      <c r="X775" s="38">
        <v>2</v>
      </c>
      <c r="Y775" s="38">
        <v>4</v>
      </c>
      <c r="Z775" s="38">
        <v>2010</v>
      </c>
      <c r="AA775" s="38" t="s">
        <v>702</v>
      </c>
      <c r="AB775" s="38" t="s">
        <v>377</v>
      </c>
      <c r="AC775" s="38" t="s">
        <v>672</v>
      </c>
      <c r="AD775" s="38" t="s">
        <v>1379</v>
      </c>
      <c r="AE775" s="38" t="s">
        <v>22</v>
      </c>
      <c r="AF775" s="38" t="s">
        <v>246</v>
      </c>
      <c r="AG775" s="38"/>
      <c r="AH775" s="38">
        <v>2</v>
      </c>
      <c r="AI775" s="38">
        <v>2</v>
      </c>
    </row>
    <row r="776" spans="1:35" s="36" customFormat="1" ht="25.5" x14ac:dyDescent="0.2">
      <c r="A776" s="37">
        <v>40618.810486111113</v>
      </c>
      <c r="L776" s="38"/>
      <c r="M776" s="38"/>
      <c r="N776" s="38"/>
      <c r="O776" s="38" t="s">
        <v>641</v>
      </c>
      <c r="P776" s="38">
        <v>4</v>
      </c>
      <c r="Q776" s="38">
        <v>2</v>
      </c>
      <c r="R776" s="38">
        <v>3</v>
      </c>
      <c r="S776" s="38"/>
      <c r="T776" s="38">
        <v>3</v>
      </c>
      <c r="U776" s="38">
        <v>2</v>
      </c>
      <c r="V776" s="38">
        <v>3</v>
      </c>
      <c r="W776" s="38">
        <v>3</v>
      </c>
      <c r="X776" s="38">
        <v>4</v>
      </c>
      <c r="Y776" s="38">
        <v>4</v>
      </c>
      <c r="Z776" s="38">
        <v>2010</v>
      </c>
      <c r="AA776" s="38" t="s">
        <v>35</v>
      </c>
      <c r="AB776" s="38" t="s">
        <v>454</v>
      </c>
      <c r="AC776" s="38" t="s">
        <v>281</v>
      </c>
      <c r="AD776" s="38"/>
      <c r="AE776" s="38" t="s">
        <v>647</v>
      </c>
      <c r="AF776" s="38" t="s">
        <v>246</v>
      </c>
      <c r="AG776" s="38"/>
      <c r="AH776" s="38">
        <v>3</v>
      </c>
      <c r="AI776" s="38">
        <v>4</v>
      </c>
    </row>
    <row r="777" spans="1:35" s="36" customFormat="1" ht="25.5" x14ac:dyDescent="0.2">
      <c r="A777" s="37">
        <v>40618.819965277777</v>
      </c>
      <c r="L777" s="38"/>
      <c r="M777" s="38"/>
      <c r="N777" s="38"/>
      <c r="O777" s="38"/>
      <c r="P777" s="38">
        <v>3</v>
      </c>
      <c r="Q777" s="38">
        <v>2</v>
      </c>
      <c r="R777" s="38">
        <v>3</v>
      </c>
      <c r="S777" s="38">
        <v>2</v>
      </c>
      <c r="T777" s="38">
        <v>3</v>
      </c>
      <c r="U777" s="38">
        <v>3</v>
      </c>
      <c r="V777" s="38">
        <v>3</v>
      </c>
      <c r="W777" s="38">
        <v>3</v>
      </c>
      <c r="X777" s="38">
        <v>3</v>
      </c>
      <c r="Y777" s="38"/>
      <c r="Z777" s="38">
        <v>2010</v>
      </c>
      <c r="AA777" s="38" t="s">
        <v>281</v>
      </c>
      <c r="AB777" s="38" t="s">
        <v>377</v>
      </c>
      <c r="AC777" s="38" t="s">
        <v>281</v>
      </c>
      <c r="AD777" s="38"/>
      <c r="AE777" s="38"/>
      <c r="AF777" s="38" t="s">
        <v>246</v>
      </c>
      <c r="AG777" s="38"/>
      <c r="AH777" s="38">
        <v>3</v>
      </c>
      <c r="AI777" s="38">
        <v>3</v>
      </c>
    </row>
    <row r="778" spans="1:35" s="36" customFormat="1" ht="25.5" x14ac:dyDescent="0.2">
      <c r="A778" s="37">
        <v>40618.824849537035</v>
      </c>
      <c r="L778" s="38"/>
      <c r="M778" s="38"/>
      <c r="N778" s="38"/>
      <c r="O778" s="38"/>
      <c r="P778" s="38">
        <v>3</v>
      </c>
      <c r="Q778" s="38">
        <v>2</v>
      </c>
      <c r="R778" s="38">
        <v>3</v>
      </c>
      <c r="S778" s="38">
        <v>2</v>
      </c>
      <c r="T778" s="38">
        <v>3</v>
      </c>
      <c r="U778" s="38">
        <v>3</v>
      </c>
      <c r="V778" s="38">
        <v>3</v>
      </c>
      <c r="W778" s="38">
        <v>3</v>
      </c>
      <c r="X778" s="38">
        <v>3</v>
      </c>
      <c r="Y778" s="38">
        <v>3</v>
      </c>
      <c r="Z778" s="38">
        <v>2009</v>
      </c>
      <c r="AA778" s="38" t="s">
        <v>354</v>
      </c>
      <c r="AB778" s="38" t="s">
        <v>664</v>
      </c>
      <c r="AC778" s="38" t="s">
        <v>45</v>
      </c>
      <c r="AD778" s="38"/>
      <c r="AE778" s="38" t="s">
        <v>647</v>
      </c>
      <c r="AF778" s="38" t="s">
        <v>246</v>
      </c>
      <c r="AG778" s="38"/>
      <c r="AH778" s="38">
        <v>3</v>
      </c>
      <c r="AI778" s="38">
        <v>3</v>
      </c>
    </row>
    <row r="779" spans="1:35" s="36" customFormat="1" ht="89.25" x14ac:dyDescent="0.2">
      <c r="A779" s="37">
        <v>40618.870393518519</v>
      </c>
      <c r="L779" s="38" t="s">
        <v>1380</v>
      </c>
      <c r="M779" s="38" t="s">
        <v>1381</v>
      </c>
      <c r="N779" s="38" t="s">
        <v>1382</v>
      </c>
      <c r="O779" s="38" t="s">
        <v>641</v>
      </c>
      <c r="P779" s="38">
        <v>4</v>
      </c>
      <c r="Q779" s="38">
        <v>4</v>
      </c>
      <c r="R779" s="38">
        <v>4</v>
      </c>
      <c r="S779" s="38">
        <v>4</v>
      </c>
      <c r="T779" s="38">
        <v>3</v>
      </c>
      <c r="U779" s="38">
        <v>3</v>
      </c>
      <c r="V779" s="38">
        <v>4</v>
      </c>
      <c r="W779" s="38">
        <v>4</v>
      </c>
      <c r="X779" s="38">
        <v>4</v>
      </c>
      <c r="Y779" s="38">
        <v>4</v>
      </c>
      <c r="Z779" s="38">
        <v>2010</v>
      </c>
      <c r="AA779" s="38" t="s">
        <v>253</v>
      </c>
      <c r="AB779" s="38" t="s">
        <v>563</v>
      </c>
      <c r="AC779" s="38" t="s">
        <v>281</v>
      </c>
      <c r="AD779" s="38"/>
      <c r="AE779" s="38" t="s">
        <v>647</v>
      </c>
      <c r="AF779" s="38" t="s">
        <v>522</v>
      </c>
      <c r="AG779" s="38" t="s">
        <v>1383</v>
      </c>
      <c r="AH779" s="38">
        <v>3</v>
      </c>
      <c r="AI779" s="38">
        <v>4</v>
      </c>
    </row>
    <row r="780" spans="1:35" s="36" customFormat="1" ht="51" x14ac:dyDescent="0.2">
      <c r="A780" s="37">
        <v>40621.54210648148</v>
      </c>
      <c r="L780" s="38" t="s">
        <v>1384</v>
      </c>
      <c r="M780" s="38" t="s">
        <v>1385</v>
      </c>
      <c r="N780" s="38" t="s">
        <v>1386</v>
      </c>
      <c r="O780" s="38" t="s">
        <v>641</v>
      </c>
      <c r="P780" s="38">
        <v>3</v>
      </c>
      <c r="Q780" s="38">
        <v>4</v>
      </c>
      <c r="R780" s="38">
        <v>3</v>
      </c>
      <c r="S780" s="38">
        <v>3</v>
      </c>
      <c r="T780" s="38">
        <v>3</v>
      </c>
      <c r="U780" s="38">
        <v>4</v>
      </c>
      <c r="V780" s="38">
        <v>3</v>
      </c>
      <c r="W780" s="38">
        <v>4</v>
      </c>
      <c r="X780" s="38">
        <v>4</v>
      </c>
      <c r="Y780" s="38">
        <v>3</v>
      </c>
      <c r="Z780" s="38">
        <v>2009</v>
      </c>
      <c r="AA780" s="38" t="s">
        <v>702</v>
      </c>
      <c r="AB780" s="38" t="s">
        <v>198</v>
      </c>
      <c r="AC780" s="38" t="s">
        <v>281</v>
      </c>
      <c r="AD780" s="38"/>
      <c r="AE780" s="38" t="s">
        <v>647</v>
      </c>
      <c r="AF780" s="38" t="s">
        <v>522</v>
      </c>
      <c r="AG780" s="38" t="s">
        <v>1387</v>
      </c>
      <c r="AH780" s="38">
        <v>3</v>
      </c>
      <c r="AI780" s="38">
        <v>4</v>
      </c>
    </row>
    <row r="781" spans="1:35" s="36" customFormat="1" ht="267.75" x14ac:dyDescent="0.2">
      <c r="A781" s="37">
        <v>40621.918703703705</v>
      </c>
      <c r="L781" s="38" t="s">
        <v>1388</v>
      </c>
      <c r="M781" s="38" t="s">
        <v>1389</v>
      </c>
      <c r="N781" s="38" t="s">
        <v>1390</v>
      </c>
      <c r="O781" s="38" t="s">
        <v>641</v>
      </c>
      <c r="P781" s="38">
        <v>4</v>
      </c>
      <c r="Q781" s="38">
        <v>3</v>
      </c>
      <c r="R781" s="38">
        <v>4</v>
      </c>
      <c r="S781" s="38">
        <v>4</v>
      </c>
      <c r="T781" s="38">
        <v>4</v>
      </c>
      <c r="U781" s="38">
        <v>3</v>
      </c>
      <c r="V781" s="38">
        <v>2</v>
      </c>
      <c r="W781" s="38">
        <v>3</v>
      </c>
      <c r="X781" s="38">
        <v>4</v>
      </c>
      <c r="Y781" s="38">
        <v>4</v>
      </c>
      <c r="Z781" s="38">
        <v>2010</v>
      </c>
      <c r="AA781" s="38" t="s">
        <v>253</v>
      </c>
      <c r="AB781" s="38" t="s">
        <v>454</v>
      </c>
      <c r="AC781" s="38" t="s">
        <v>281</v>
      </c>
      <c r="AD781" s="38"/>
      <c r="AE781" s="38" t="s">
        <v>647</v>
      </c>
      <c r="AF781" s="38" t="s">
        <v>522</v>
      </c>
      <c r="AG781" s="38" t="s">
        <v>1391</v>
      </c>
      <c r="AH781" s="38">
        <v>3</v>
      </c>
      <c r="AI781" s="38">
        <v>4</v>
      </c>
    </row>
    <row r="782" spans="1:35" s="36" customFormat="1" ht="25.5" x14ac:dyDescent="0.2">
      <c r="A782" s="37">
        <v>40621.975300925929</v>
      </c>
      <c r="L782" s="38"/>
      <c r="M782" s="38"/>
      <c r="N782" s="38"/>
      <c r="O782" s="38" t="s">
        <v>641</v>
      </c>
      <c r="P782" s="38">
        <v>4</v>
      </c>
      <c r="Q782" s="38">
        <v>4</v>
      </c>
      <c r="R782" s="38">
        <v>3</v>
      </c>
      <c r="S782" s="38">
        <v>3</v>
      </c>
      <c r="T782" s="38">
        <v>4</v>
      </c>
      <c r="U782" s="38">
        <v>4</v>
      </c>
      <c r="V782" s="38">
        <v>3</v>
      </c>
      <c r="W782" s="38">
        <v>2</v>
      </c>
      <c r="X782" s="38">
        <v>4</v>
      </c>
      <c r="Y782" s="38">
        <v>4</v>
      </c>
      <c r="Z782" s="38">
        <v>2010</v>
      </c>
      <c r="AA782" s="38" t="s">
        <v>35</v>
      </c>
      <c r="AB782" s="38" t="s">
        <v>609</v>
      </c>
      <c r="AC782" s="38" t="s">
        <v>281</v>
      </c>
      <c r="AD782" s="38"/>
      <c r="AE782" s="38" t="s">
        <v>647</v>
      </c>
      <c r="AF782" s="38" t="s">
        <v>522</v>
      </c>
      <c r="AG782" s="38"/>
      <c r="AH782" s="38">
        <v>3</v>
      </c>
      <c r="AI782" s="38">
        <v>4</v>
      </c>
    </row>
    <row r="783" spans="1:35" s="36" customFormat="1" ht="25.5" x14ac:dyDescent="0.2">
      <c r="A783" s="37">
        <v>40623.606863425928</v>
      </c>
      <c r="L783" s="38"/>
      <c r="M783" s="38"/>
      <c r="N783" s="38"/>
      <c r="O783" s="38" t="s">
        <v>641</v>
      </c>
      <c r="P783" s="38">
        <v>3</v>
      </c>
      <c r="Q783" s="38">
        <v>3</v>
      </c>
      <c r="R783" s="38">
        <v>4</v>
      </c>
      <c r="S783" s="38">
        <v>3</v>
      </c>
      <c r="T783" s="38">
        <v>3</v>
      </c>
      <c r="U783" s="38"/>
      <c r="V783" s="38">
        <v>3</v>
      </c>
      <c r="W783" s="38">
        <v>3</v>
      </c>
      <c r="X783" s="38">
        <v>4</v>
      </c>
      <c r="Y783" s="38">
        <v>4</v>
      </c>
      <c r="Z783" s="38">
        <v>2010</v>
      </c>
      <c r="AA783" s="38" t="s">
        <v>253</v>
      </c>
      <c r="AB783" s="38" t="s">
        <v>118</v>
      </c>
      <c r="AC783" s="38" t="s">
        <v>281</v>
      </c>
      <c r="AD783" s="38"/>
      <c r="AE783" s="38" t="s">
        <v>647</v>
      </c>
      <c r="AF783" s="38" t="s">
        <v>522</v>
      </c>
      <c r="AG783" s="38"/>
      <c r="AH783" s="38">
        <v>3</v>
      </c>
      <c r="AI783" s="38">
        <v>4</v>
      </c>
    </row>
    <row r="784" spans="1:35" s="36" customFormat="1" ht="25.5" x14ac:dyDescent="0.2">
      <c r="A784" s="37">
        <v>40623.859907407408</v>
      </c>
      <c r="L784" s="38"/>
      <c r="M784" s="38"/>
      <c r="N784" s="38"/>
      <c r="O784" s="38" t="s">
        <v>641</v>
      </c>
      <c r="P784" s="38">
        <v>2</v>
      </c>
      <c r="Q784" s="38">
        <v>3</v>
      </c>
      <c r="R784" s="38">
        <v>4</v>
      </c>
      <c r="S784" s="38">
        <v>2</v>
      </c>
      <c r="T784" s="38">
        <v>4</v>
      </c>
      <c r="U784" s="38">
        <v>3</v>
      </c>
      <c r="V784" s="38">
        <v>3</v>
      </c>
      <c r="W784" s="38">
        <v>3</v>
      </c>
      <c r="X784" s="38">
        <v>3</v>
      </c>
      <c r="Y784" s="38">
        <v>4</v>
      </c>
      <c r="Z784" s="38">
        <v>2010</v>
      </c>
      <c r="AA784" s="38" t="s">
        <v>35</v>
      </c>
      <c r="AB784" s="38" t="s">
        <v>72</v>
      </c>
      <c r="AC784" s="38" t="s">
        <v>281</v>
      </c>
      <c r="AD784" s="38"/>
      <c r="AE784" s="38" t="s">
        <v>647</v>
      </c>
      <c r="AF784" s="38" t="s">
        <v>522</v>
      </c>
      <c r="AG784" s="38"/>
      <c r="AH784" s="38">
        <v>3</v>
      </c>
      <c r="AI784" s="38">
        <v>3</v>
      </c>
    </row>
    <row r="785" spans="1:35" s="36" customFormat="1" ht="25.5" x14ac:dyDescent="0.2">
      <c r="A785" s="37">
        <v>40624.629849537036</v>
      </c>
      <c r="L785" s="38"/>
      <c r="M785" s="38"/>
      <c r="N785" s="38"/>
      <c r="O785" s="38" t="s">
        <v>641</v>
      </c>
      <c r="P785" s="38">
        <v>4</v>
      </c>
      <c r="Q785" s="38">
        <v>3</v>
      </c>
      <c r="R785" s="38">
        <v>4</v>
      </c>
      <c r="S785" s="38">
        <v>3</v>
      </c>
      <c r="T785" s="38">
        <v>2</v>
      </c>
      <c r="U785" s="38">
        <v>2</v>
      </c>
      <c r="V785" s="38">
        <v>3</v>
      </c>
      <c r="W785" s="38">
        <v>3</v>
      </c>
      <c r="X785" s="38">
        <v>2</v>
      </c>
      <c r="Y785" s="38">
        <v>2</v>
      </c>
      <c r="Z785" s="38">
        <v>2010</v>
      </c>
      <c r="AA785" s="38" t="s">
        <v>35</v>
      </c>
      <c r="AB785" s="38" t="s">
        <v>198</v>
      </c>
      <c r="AC785" s="38" t="s">
        <v>281</v>
      </c>
      <c r="AD785" s="38"/>
      <c r="AE785" s="38"/>
      <c r="AF785" s="38" t="s">
        <v>522</v>
      </c>
      <c r="AG785" s="38"/>
      <c r="AH785" s="38">
        <v>2</v>
      </c>
      <c r="AI785" s="38">
        <v>4</v>
      </c>
    </row>
    <row r="786" spans="1:35" s="36" customFormat="1" ht="25.5" x14ac:dyDescent="0.2">
      <c r="A786" s="37">
        <v>40624.836030092592</v>
      </c>
      <c r="L786" s="38"/>
      <c r="M786" s="38"/>
      <c r="N786" s="38"/>
      <c r="O786" s="38" t="s">
        <v>116</v>
      </c>
      <c r="P786" s="38">
        <v>3</v>
      </c>
      <c r="Q786" s="38">
        <v>3</v>
      </c>
      <c r="R786" s="38">
        <v>4</v>
      </c>
      <c r="S786" s="38">
        <v>3</v>
      </c>
      <c r="T786" s="38">
        <v>4</v>
      </c>
      <c r="U786" s="38">
        <v>4</v>
      </c>
      <c r="V786" s="38">
        <v>4</v>
      </c>
      <c r="W786" s="38">
        <v>3</v>
      </c>
      <c r="X786" s="38">
        <v>4</v>
      </c>
      <c r="Y786" s="38">
        <v>4</v>
      </c>
      <c r="Z786" s="38">
        <v>2010</v>
      </c>
      <c r="AA786" s="38" t="s">
        <v>35</v>
      </c>
      <c r="AB786" s="38" t="s">
        <v>72</v>
      </c>
      <c r="AC786" s="38" t="s">
        <v>672</v>
      </c>
      <c r="AD786" s="38" t="s">
        <v>572</v>
      </c>
      <c r="AE786" s="38" t="s">
        <v>694</v>
      </c>
      <c r="AF786" s="38" t="s">
        <v>246</v>
      </c>
      <c r="AG786" s="38"/>
      <c r="AH786" s="38">
        <v>3</v>
      </c>
      <c r="AI786" s="38">
        <v>4</v>
      </c>
    </row>
    <row r="787" spans="1:35" s="36" customFormat="1" ht="25.5" x14ac:dyDescent="0.2">
      <c r="A787" s="37">
        <v>40624.958391203705</v>
      </c>
      <c r="L787" s="38"/>
      <c r="M787" s="38"/>
      <c r="N787" s="38"/>
      <c r="O787" s="38" t="s">
        <v>641</v>
      </c>
      <c r="P787" s="38">
        <v>1</v>
      </c>
      <c r="Q787" s="38">
        <v>2</v>
      </c>
      <c r="R787" s="38">
        <v>2</v>
      </c>
      <c r="S787" s="38">
        <v>2</v>
      </c>
      <c r="T787" s="38">
        <v>2</v>
      </c>
      <c r="U787" s="38">
        <v>2</v>
      </c>
      <c r="V787" s="38">
        <v>3</v>
      </c>
      <c r="W787" s="38">
        <v>3</v>
      </c>
      <c r="X787" s="38">
        <v>3</v>
      </c>
      <c r="Y787" s="38"/>
      <c r="Z787" s="38">
        <v>2005</v>
      </c>
      <c r="AA787" s="38" t="s">
        <v>238</v>
      </c>
      <c r="AB787" s="38" t="s">
        <v>563</v>
      </c>
      <c r="AC787" s="38" t="s">
        <v>45</v>
      </c>
      <c r="AD787" s="38"/>
      <c r="AE787" s="38" t="s">
        <v>647</v>
      </c>
      <c r="AF787" s="38" t="s">
        <v>246</v>
      </c>
      <c r="AG787" s="38"/>
      <c r="AH787" s="38">
        <v>3</v>
      </c>
      <c r="AI787" s="38">
        <v>3</v>
      </c>
    </row>
    <row r="788" spans="1:35" s="36" customFormat="1" ht="191.25" x14ac:dyDescent="0.2">
      <c r="A788" s="37">
        <v>40624.968541666669</v>
      </c>
      <c r="L788" s="38" t="s">
        <v>1392</v>
      </c>
      <c r="M788" s="38" t="s">
        <v>1393</v>
      </c>
      <c r="N788" s="38" t="s">
        <v>1394</v>
      </c>
      <c r="O788" s="38" t="s">
        <v>116</v>
      </c>
      <c r="P788" s="38">
        <v>3</v>
      </c>
      <c r="Q788" s="38">
        <v>2</v>
      </c>
      <c r="R788" s="38">
        <v>4</v>
      </c>
      <c r="S788" s="38">
        <v>3</v>
      </c>
      <c r="T788" s="38">
        <v>2</v>
      </c>
      <c r="U788" s="38">
        <v>3</v>
      </c>
      <c r="V788" s="38">
        <v>4</v>
      </c>
      <c r="W788" s="38">
        <v>4</v>
      </c>
      <c r="X788" s="38">
        <v>4</v>
      </c>
      <c r="Y788" s="38">
        <v>4</v>
      </c>
      <c r="Z788" s="38">
        <v>2009</v>
      </c>
      <c r="AA788" s="38" t="s">
        <v>702</v>
      </c>
      <c r="AB788" s="38" t="s">
        <v>198</v>
      </c>
      <c r="AC788" s="38" t="s">
        <v>281</v>
      </c>
      <c r="AD788" s="38"/>
      <c r="AE788" s="38" t="s">
        <v>647</v>
      </c>
      <c r="AF788" s="38" t="s">
        <v>246</v>
      </c>
      <c r="AG788" s="38"/>
      <c r="AH788" s="38">
        <v>2</v>
      </c>
      <c r="AI788" s="38">
        <v>4</v>
      </c>
    </row>
    <row r="789" spans="1:35" s="36" customFormat="1" ht="191.25" x14ac:dyDescent="0.2">
      <c r="A789" s="37">
        <v>40625.564884259264</v>
      </c>
      <c r="L789" s="38" t="s">
        <v>1395</v>
      </c>
      <c r="M789" s="38" t="s">
        <v>1396</v>
      </c>
      <c r="N789" s="38" t="s">
        <v>1397</v>
      </c>
      <c r="O789" s="38" t="s">
        <v>641</v>
      </c>
      <c r="P789" s="38">
        <v>2</v>
      </c>
      <c r="Q789" s="38">
        <v>2</v>
      </c>
      <c r="R789" s="38">
        <v>3</v>
      </c>
      <c r="S789" s="38">
        <v>2</v>
      </c>
      <c r="T789" s="38">
        <v>2</v>
      </c>
      <c r="U789" s="38">
        <v>3</v>
      </c>
      <c r="V789" s="38">
        <v>2</v>
      </c>
      <c r="W789" s="38">
        <v>2</v>
      </c>
      <c r="X789" s="38">
        <v>4</v>
      </c>
      <c r="Y789" s="38">
        <v>4</v>
      </c>
      <c r="Z789" s="38">
        <v>2010</v>
      </c>
      <c r="AA789" s="38" t="s">
        <v>281</v>
      </c>
      <c r="AB789" s="38" t="s">
        <v>72</v>
      </c>
      <c r="AC789" s="38" t="s">
        <v>720</v>
      </c>
      <c r="AD789" s="38"/>
      <c r="AE789" s="38"/>
      <c r="AF789" s="38" t="s">
        <v>246</v>
      </c>
      <c r="AG789" s="38" t="s">
        <v>1398</v>
      </c>
      <c r="AH789" s="38">
        <v>3</v>
      </c>
      <c r="AI789" s="38">
        <v>4</v>
      </c>
    </row>
    <row r="790" spans="1:35" s="36" customFormat="1" ht="25.5" x14ac:dyDescent="0.2">
      <c r="A790" s="37">
        <v>40625.655763888892</v>
      </c>
      <c r="L790" s="38"/>
      <c r="M790" s="38" t="s">
        <v>434</v>
      </c>
      <c r="N790" s="38"/>
      <c r="O790" s="38" t="s">
        <v>116</v>
      </c>
      <c r="P790" s="38">
        <v>3</v>
      </c>
      <c r="Q790" s="38">
        <v>2</v>
      </c>
      <c r="R790" s="38">
        <v>4</v>
      </c>
      <c r="S790" s="38">
        <v>3</v>
      </c>
      <c r="T790" s="38">
        <v>2</v>
      </c>
      <c r="U790" s="38">
        <v>2</v>
      </c>
      <c r="V790" s="38">
        <v>2</v>
      </c>
      <c r="W790" s="38">
        <v>2</v>
      </c>
      <c r="X790" s="38">
        <v>4</v>
      </c>
      <c r="Y790" s="38">
        <v>4</v>
      </c>
      <c r="Z790" s="38">
        <v>2011</v>
      </c>
      <c r="AA790" s="38" t="s">
        <v>281</v>
      </c>
      <c r="AB790" s="38" t="s">
        <v>454</v>
      </c>
      <c r="AC790" s="38" t="s">
        <v>281</v>
      </c>
      <c r="AD790" s="38"/>
      <c r="AE790" s="38"/>
      <c r="AF790" s="38" t="s">
        <v>246</v>
      </c>
      <c r="AG790" s="38"/>
      <c r="AH790" s="38">
        <v>2</v>
      </c>
      <c r="AI790" s="38">
        <v>4</v>
      </c>
    </row>
    <row r="791" spans="1:35" s="36" customFormat="1" ht="127.5" x14ac:dyDescent="0.2">
      <c r="A791" s="37">
        <v>40625.713159722218</v>
      </c>
      <c r="L791" s="38" t="s">
        <v>1399</v>
      </c>
      <c r="M791" s="38" t="s">
        <v>1400</v>
      </c>
      <c r="N791" s="38" t="s">
        <v>1401</v>
      </c>
      <c r="O791" s="38" t="s">
        <v>116</v>
      </c>
      <c r="P791" s="38">
        <v>4</v>
      </c>
      <c r="Q791" s="38">
        <v>4</v>
      </c>
      <c r="R791" s="38">
        <v>4</v>
      </c>
      <c r="S791" s="38">
        <v>4</v>
      </c>
      <c r="T791" s="38">
        <v>4</v>
      </c>
      <c r="U791" s="38">
        <v>4</v>
      </c>
      <c r="V791" s="38">
        <v>4</v>
      </c>
      <c r="W791" s="38">
        <v>4</v>
      </c>
      <c r="X791" s="38">
        <v>4</v>
      </c>
      <c r="Y791" s="38">
        <v>4</v>
      </c>
      <c r="Z791" s="38">
        <v>2011</v>
      </c>
      <c r="AA791" s="38" t="s">
        <v>354</v>
      </c>
      <c r="AB791" s="38" t="s">
        <v>264</v>
      </c>
      <c r="AC791" s="38" t="s">
        <v>281</v>
      </c>
      <c r="AD791" s="38"/>
      <c r="AE791" s="38"/>
      <c r="AF791" s="38" t="s">
        <v>246</v>
      </c>
      <c r="AG791" s="38"/>
      <c r="AH791" s="38">
        <v>4</v>
      </c>
      <c r="AI791" s="38">
        <v>4</v>
      </c>
    </row>
    <row r="792" spans="1:35" s="36" customFormat="1" ht="25.5" x14ac:dyDescent="0.2">
      <c r="A792" s="37">
        <v>40625.75335648148</v>
      </c>
      <c r="L792" s="38"/>
      <c r="M792" s="38"/>
      <c r="N792" s="38"/>
      <c r="O792" s="38" t="s">
        <v>116</v>
      </c>
      <c r="P792" s="38">
        <v>3</v>
      </c>
      <c r="Q792" s="38">
        <v>2</v>
      </c>
      <c r="R792" s="38">
        <v>3</v>
      </c>
      <c r="S792" s="38">
        <v>1</v>
      </c>
      <c r="T792" s="38">
        <v>2</v>
      </c>
      <c r="U792" s="38">
        <v>3</v>
      </c>
      <c r="V792" s="38">
        <v>3</v>
      </c>
      <c r="W792" s="38">
        <v>4</v>
      </c>
      <c r="X792" s="38">
        <v>2</v>
      </c>
      <c r="Y792" s="38">
        <v>3</v>
      </c>
      <c r="Z792" s="38">
        <v>2011</v>
      </c>
      <c r="AA792" s="38" t="s">
        <v>354</v>
      </c>
      <c r="AB792" s="38" t="s">
        <v>609</v>
      </c>
      <c r="AC792" s="38" t="s">
        <v>281</v>
      </c>
      <c r="AD792" s="38"/>
      <c r="AE792" s="38" t="s">
        <v>647</v>
      </c>
      <c r="AF792" s="38" t="s">
        <v>246</v>
      </c>
      <c r="AG792" s="38"/>
      <c r="AH792" s="38">
        <v>2</v>
      </c>
      <c r="AI792" s="38">
        <v>3</v>
      </c>
    </row>
    <row r="793" spans="1:35" s="36" customFormat="1" ht="140.25" x14ac:dyDescent="0.2">
      <c r="A793" s="37">
        <v>40626.464687500003</v>
      </c>
      <c r="L793" s="38" t="s">
        <v>1402</v>
      </c>
      <c r="M793" s="38" t="s">
        <v>1403</v>
      </c>
      <c r="N793" s="38" t="s">
        <v>1404</v>
      </c>
      <c r="O793" s="38" t="s">
        <v>116</v>
      </c>
      <c r="P793" s="38">
        <v>3</v>
      </c>
      <c r="Q793" s="38">
        <v>2</v>
      </c>
      <c r="R793" s="38">
        <v>4</v>
      </c>
      <c r="S793" s="38">
        <v>3</v>
      </c>
      <c r="T793" s="38">
        <v>2</v>
      </c>
      <c r="U793" s="38">
        <v>2</v>
      </c>
      <c r="V793" s="38">
        <v>3</v>
      </c>
      <c r="W793" s="38">
        <v>3</v>
      </c>
      <c r="X793" s="38">
        <v>4</v>
      </c>
      <c r="Y793" s="38">
        <v>3</v>
      </c>
      <c r="Z793" s="38">
        <v>2008</v>
      </c>
      <c r="AA793" s="38" t="s">
        <v>281</v>
      </c>
      <c r="AB793" s="38" t="s">
        <v>287</v>
      </c>
      <c r="AC793" s="38" t="s">
        <v>281</v>
      </c>
      <c r="AD793" s="38" t="s">
        <v>1405</v>
      </c>
      <c r="AE793" s="38"/>
      <c r="AF793" s="38" t="s">
        <v>522</v>
      </c>
      <c r="AG793" s="38" t="s">
        <v>1406</v>
      </c>
      <c r="AH793" s="38">
        <v>3</v>
      </c>
      <c r="AI793" s="38">
        <v>4</v>
      </c>
    </row>
    <row r="794" spans="1:35" s="36" customFormat="1" ht="25.5" x14ac:dyDescent="0.2">
      <c r="A794" s="37">
        <v>40626.803449074076</v>
      </c>
      <c r="L794" s="38"/>
      <c r="M794" s="38"/>
      <c r="N794" s="38"/>
      <c r="O794" s="38" t="s">
        <v>641</v>
      </c>
      <c r="P794" s="38">
        <v>2</v>
      </c>
      <c r="Q794" s="38">
        <v>1</v>
      </c>
      <c r="R794" s="38">
        <v>2</v>
      </c>
      <c r="S794" s="38">
        <v>3</v>
      </c>
      <c r="T794" s="38">
        <v>1</v>
      </c>
      <c r="U794" s="38">
        <v>1</v>
      </c>
      <c r="V794" s="38">
        <v>1</v>
      </c>
      <c r="W794" s="38">
        <v>2</v>
      </c>
      <c r="X794" s="38">
        <v>3</v>
      </c>
      <c r="Y794" s="38">
        <v>4</v>
      </c>
      <c r="Z794" s="38">
        <v>2005</v>
      </c>
      <c r="AA794" s="38" t="s">
        <v>702</v>
      </c>
      <c r="AB794" s="38" t="s">
        <v>552</v>
      </c>
      <c r="AC794" s="38" t="s">
        <v>672</v>
      </c>
      <c r="AD794" s="38"/>
      <c r="AE794" s="38" t="s">
        <v>647</v>
      </c>
      <c r="AF794" s="38" t="s">
        <v>522</v>
      </c>
      <c r="AG794" s="38"/>
      <c r="AH794" s="38">
        <v>1</v>
      </c>
      <c r="AI794" s="38">
        <v>4</v>
      </c>
    </row>
    <row r="795" spans="1:35" s="36" customFormat="1" ht="25.5" x14ac:dyDescent="0.2">
      <c r="A795" s="37">
        <v>40627.48715277778</v>
      </c>
      <c r="L795" s="38"/>
      <c r="M795" s="38"/>
      <c r="N795" s="38"/>
      <c r="O795" s="38" t="s">
        <v>116</v>
      </c>
      <c r="P795" s="38">
        <v>2</v>
      </c>
      <c r="Q795" s="38">
        <v>1</v>
      </c>
      <c r="R795" s="38">
        <v>3</v>
      </c>
      <c r="S795" s="38">
        <v>3</v>
      </c>
      <c r="T795" s="38">
        <v>2</v>
      </c>
      <c r="U795" s="38">
        <v>2</v>
      </c>
      <c r="V795" s="38">
        <v>2</v>
      </c>
      <c r="W795" s="38">
        <v>4</v>
      </c>
      <c r="X795" s="38">
        <v>3</v>
      </c>
      <c r="Y795" s="38">
        <v>2</v>
      </c>
      <c r="Z795" s="38">
        <v>2010</v>
      </c>
      <c r="AA795" s="38" t="s">
        <v>702</v>
      </c>
      <c r="AB795" s="38" t="s">
        <v>664</v>
      </c>
      <c r="AC795" s="38" t="s">
        <v>672</v>
      </c>
      <c r="AD795" s="38" t="s">
        <v>276</v>
      </c>
      <c r="AE795" s="38" t="s">
        <v>647</v>
      </c>
      <c r="AF795" s="38" t="s">
        <v>522</v>
      </c>
      <c r="AG795" s="38"/>
      <c r="AH795" s="38">
        <v>2</v>
      </c>
      <c r="AI795" s="38">
        <v>4</v>
      </c>
    </row>
    <row r="796" spans="1:35" s="36" customFormat="1" ht="25.5" x14ac:dyDescent="0.2">
      <c r="A796" s="37">
        <v>40627.852604166663</v>
      </c>
      <c r="L796" s="38"/>
      <c r="M796" s="38"/>
      <c r="N796" s="38"/>
      <c r="O796" s="38" t="s">
        <v>641</v>
      </c>
      <c r="P796" s="38">
        <v>3</v>
      </c>
      <c r="Q796" s="38">
        <v>3</v>
      </c>
      <c r="R796" s="38">
        <v>3</v>
      </c>
      <c r="S796" s="38">
        <v>3</v>
      </c>
      <c r="T796" s="38">
        <v>3</v>
      </c>
      <c r="U796" s="38">
        <v>3</v>
      </c>
      <c r="V796" s="38">
        <v>3</v>
      </c>
      <c r="W796" s="38">
        <v>3</v>
      </c>
      <c r="X796" s="38">
        <v>3</v>
      </c>
      <c r="Y796" s="38">
        <v>3</v>
      </c>
      <c r="Z796" s="38">
        <v>2010</v>
      </c>
      <c r="AA796" s="38" t="s">
        <v>35</v>
      </c>
      <c r="AB796" s="38" t="s">
        <v>72</v>
      </c>
      <c r="AC796" s="38" t="s">
        <v>281</v>
      </c>
      <c r="AD796" s="38"/>
      <c r="AE796" s="38" t="s">
        <v>647</v>
      </c>
      <c r="AF796" s="38" t="s">
        <v>522</v>
      </c>
      <c r="AG796" s="38"/>
      <c r="AH796" s="38">
        <v>3</v>
      </c>
      <c r="AI796" s="38">
        <v>3</v>
      </c>
    </row>
    <row r="797" spans="1:35" s="36" customFormat="1" ht="25.5" x14ac:dyDescent="0.2">
      <c r="A797" s="37">
        <v>40628.088912037041</v>
      </c>
      <c r="L797" s="38" t="s">
        <v>1407</v>
      </c>
      <c r="M797" s="38" t="s">
        <v>586</v>
      </c>
      <c r="N797" s="38" t="s">
        <v>149</v>
      </c>
      <c r="O797" s="38" t="s">
        <v>116</v>
      </c>
      <c r="P797" s="38">
        <v>3</v>
      </c>
      <c r="Q797" s="38">
        <v>4</v>
      </c>
      <c r="R797" s="38">
        <v>4</v>
      </c>
      <c r="S797" s="38">
        <v>3</v>
      </c>
      <c r="T797" s="38">
        <v>3</v>
      </c>
      <c r="U797" s="38">
        <v>4</v>
      </c>
      <c r="V797" s="38">
        <v>3</v>
      </c>
      <c r="W797" s="38">
        <v>2</v>
      </c>
      <c r="X797" s="38">
        <v>4</v>
      </c>
      <c r="Y797" s="38">
        <v>2</v>
      </c>
      <c r="Z797" s="38" t="s">
        <v>551</v>
      </c>
      <c r="AA797" s="38" t="s">
        <v>354</v>
      </c>
      <c r="AB797" s="38" t="s">
        <v>377</v>
      </c>
      <c r="AC797" s="38" t="s">
        <v>281</v>
      </c>
      <c r="AD797" s="38"/>
      <c r="AE797" s="38" t="s">
        <v>1408</v>
      </c>
      <c r="AF797" s="38" t="s">
        <v>522</v>
      </c>
      <c r="AG797" s="38"/>
      <c r="AH797" s="38">
        <v>3</v>
      </c>
      <c r="AI797" s="38">
        <v>4</v>
      </c>
    </row>
    <row r="798" spans="1:35" s="36" customFormat="1" ht="25.5" x14ac:dyDescent="0.2">
      <c r="A798" s="37">
        <v>40629.932754629626</v>
      </c>
      <c r="L798" s="38"/>
      <c r="M798" s="38" t="s">
        <v>1409</v>
      </c>
      <c r="N798" s="38"/>
      <c r="O798" s="38" t="s">
        <v>641</v>
      </c>
      <c r="P798" s="38">
        <v>3</v>
      </c>
      <c r="Q798" s="38">
        <v>2</v>
      </c>
      <c r="R798" s="38">
        <v>3</v>
      </c>
      <c r="S798" s="38">
        <v>2</v>
      </c>
      <c r="T798" s="38">
        <v>2</v>
      </c>
      <c r="U798" s="38">
        <v>3</v>
      </c>
      <c r="V798" s="38">
        <v>2</v>
      </c>
      <c r="W798" s="38">
        <v>3</v>
      </c>
      <c r="X798" s="38">
        <v>4</v>
      </c>
      <c r="Y798" s="38">
        <v>4</v>
      </c>
      <c r="Z798" s="38">
        <v>2010</v>
      </c>
      <c r="AA798" s="38" t="s">
        <v>35</v>
      </c>
      <c r="AB798" s="38" t="s">
        <v>710</v>
      </c>
      <c r="AC798" s="38" t="s">
        <v>45</v>
      </c>
      <c r="AD798" s="38"/>
      <c r="AE798" s="38" t="s">
        <v>647</v>
      </c>
      <c r="AF798" s="38" t="s">
        <v>246</v>
      </c>
      <c r="AG798" s="38"/>
      <c r="AH798" s="38">
        <v>3</v>
      </c>
      <c r="AI798" s="38">
        <v>4</v>
      </c>
    </row>
    <row r="799" spans="1:35" s="36" customFormat="1" ht="25.5" x14ac:dyDescent="0.2">
      <c r="A799" s="37">
        <v>40630.48600694444</v>
      </c>
      <c r="L799" s="38"/>
      <c r="M799" s="38"/>
      <c r="N799" s="38"/>
      <c r="O799" s="38" t="s">
        <v>641</v>
      </c>
      <c r="P799" s="38">
        <v>4</v>
      </c>
      <c r="Q799" s="38">
        <v>4</v>
      </c>
      <c r="R799" s="38">
        <v>3</v>
      </c>
      <c r="S799" s="38">
        <v>4</v>
      </c>
      <c r="T799" s="38">
        <v>4</v>
      </c>
      <c r="U799" s="38">
        <v>4</v>
      </c>
      <c r="V799" s="38">
        <v>2</v>
      </c>
      <c r="W799" s="38">
        <v>4</v>
      </c>
      <c r="X799" s="38">
        <v>4</v>
      </c>
      <c r="Y799" s="38">
        <v>4</v>
      </c>
      <c r="Z799" s="38">
        <v>2010</v>
      </c>
      <c r="AA799" s="38" t="s">
        <v>253</v>
      </c>
      <c r="AB799" s="38" t="s">
        <v>664</v>
      </c>
      <c r="AC799" s="38" t="s">
        <v>281</v>
      </c>
      <c r="AD799" s="38"/>
      <c r="AE799" s="38"/>
      <c r="AF799" s="38" t="s">
        <v>246</v>
      </c>
      <c r="AG799" s="38"/>
      <c r="AH799" s="38">
        <v>3</v>
      </c>
      <c r="AI799" s="38">
        <v>4</v>
      </c>
    </row>
    <row r="800" spans="1:35" s="36" customFormat="1" ht="140.25" x14ac:dyDescent="0.2">
      <c r="A800" s="37">
        <v>40630.87023148148</v>
      </c>
      <c r="L800" s="38" t="s">
        <v>1410</v>
      </c>
      <c r="M800" s="38"/>
      <c r="N800" s="38" t="s">
        <v>1411</v>
      </c>
      <c r="O800" s="38" t="s">
        <v>116</v>
      </c>
      <c r="P800" s="38">
        <v>2</v>
      </c>
      <c r="Q800" s="38">
        <v>3</v>
      </c>
      <c r="R800" s="38">
        <v>1</v>
      </c>
      <c r="S800" s="38">
        <v>1</v>
      </c>
      <c r="T800" s="38">
        <v>2</v>
      </c>
      <c r="U800" s="38">
        <v>1</v>
      </c>
      <c r="V800" s="38">
        <v>2</v>
      </c>
      <c r="W800" s="38">
        <v>2</v>
      </c>
      <c r="X800" s="38">
        <v>1</v>
      </c>
      <c r="Y800" s="38">
        <v>4</v>
      </c>
      <c r="Z800" s="38">
        <v>2007</v>
      </c>
      <c r="AA800" s="38" t="s">
        <v>702</v>
      </c>
      <c r="AB800" s="38" t="s">
        <v>72</v>
      </c>
      <c r="AC800" s="38" t="s">
        <v>393</v>
      </c>
      <c r="AD800" s="38" t="s">
        <v>1412</v>
      </c>
      <c r="AE800" s="38" t="s">
        <v>647</v>
      </c>
      <c r="AF800" s="38" t="s">
        <v>246</v>
      </c>
      <c r="AG800" s="38"/>
      <c r="AH800" s="38">
        <v>1</v>
      </c>
      <c r="AI800" s="38">
        <v>1</v>
      </c>
    </row>
    <row r="801" spans="1:35" s="36" customFormat="1" ht="25.5" x14ac:dyDescent="0.2">
      <c r="A801" s="37">
        <v>40630.935613425929</v>
      </c>
      <c r="L801" s="38"/>
      <c r="M801" s="38"/>
      <c r="N801" s="38"/>
      <c r="O801" s="38" t="s">
        <v>641</v>
      </c>
      <c r="P801" s="38">
        <v>3</v>
      </c>
      <c r="Q801" s="38">
        <v>3</v>
      </c>
      <c r="R801" s="38">
        <v>3</v>
      </c>
      <c r="S801" s="38">
        <v>3</v>
      </c>
      <c r="T801" s="38">
        <v>3</v>
      </c>
      <c r="U801" s="38">
        <v>3</v>
      </c>
      <c r="V801" s="38">
        <v>3</v>
      </c>
      <c r="W801" s="38">
        <v>3</v>
      </c>
      <c r="X801" s="38">
        <v>3</v>
      </c>
      <c r="Y801" s="38">
        <v>3</v>
      </c>
      <c r="Z801" s="38">
        <v>2008</v>
      </c>
      <c r="AA801" s="38" t="s">
        <v>702</v>
      </c>
      <c r="AB801" s="38" t="s">
        <v>72</v>
      </c>
      <c r="AC801" s="38" t="s">
        <v>582</v>
      </c>
      <c r="AD801" s="38"/>
      <c r="AE801" s="38" t="s">
        <v>208</v>
      </c>
      <c r="AF801" s="38" t="s">
        <v>522</v>
      </c>
      <c r="AG801" s="38"/>
      <c r="AH801" s="38">
        <v>3</v>
      </c>
      <c r="AI801" s="38">
        <v>3</v>
      </c>
    </row>
    <row r="802" spans="1:35" s="36" customFormat="1" x14ac:dyDescent="0.2">
      <c r="A802" s="37">
        <v>40631.999201388891</v>
      </c>
      <c r="L802" s="38"/>
      <c r="M802" s="38" t="s">
        <v>1413</v>
      </c>
      <c r="N802" s="38"/>
      <c r="O802" s="38" t="s">
        <v>116</v>
      </c>
      <c r="P802" s="38">
        <v>4</v>
      </c>
      <c r="Q802" s="38">
        <v>2</v>
      </c>
      <c r="R802" s="38">
        <v>4</v>
      </c>
      <c r="S802" s="38">
        <v>4</v>
      </c>
      <c r="T802" s="38">
        <v>4</v>
      </c>
      <c r="U802" s="38">
        <v>4</v>
      </c>
      <c r="V802" s="38">
        <v>4</v>
      </c>
      <c r="W802" s="38">
        <v>4</v>
      </c>
      <c r="X802" s="38">
        <v>4</v>
      </c>
      <c r="Y802" s="38">
        <v>4</v>
      </c>
      <c r="Z802" s="38">
        <v>2005</v>
      </c>
      <c r="AA802" s="38" t="s">
        <v>135</v>
      </c>
      <c r="AB802" s="38" t="s">
        <v>198</v>
      </c>
      <c r="AC802" s="38" t="s">
        <v>720</v>
      </c>
      <c r="AD802" s="38"/>
      <c r="AE802" s="38" t="s">
        <v>647</v>
      </c>
      <c r="AF802" s="38" t="s">
        <v>522</v>
      </c>
      <c r="AG802" s="38"/>
      <c r="AH802" s="38">
        <v>4</v>
      </c>
      <c r="AI802" s="38">
        <v>4</v>
      </c>
    </row>
    <row r="803" spans="1:35" s="36" customFormat="1" ht="102" x14ac:dyDescent="0.2">
      <c r="A803" s="37">
        <v>40635.582905092597</v>
      </c>
      <c r="L803" s="38" t="s">
        <v>1414</v>
      </c>
      <c r="M803" s="38" t="s">
        <v>1415</v>
      </c>
      <c r="N803" s="38"/>
      <c r="O803" s="38" t="s">
        <v>641</v>
      </c>
      <c r="P803" s="38">
        <v>3</v>
      </c>
      <c r="Q803" s="38">
        <v>3</v>
      </c>
      <c r="R803" s="38">
        <v>4</v>
      </c>
      <c r="S803" s="38">
        <v>3</v>
      </c>
      <c r="T803" s="38">
        <v>2</v>
      </c>
      <c r="U803" s="38">
        <v>3</v>
      </c>
      <c r="V803" s="38">
        <v>4</v>
      </c>
      <c r="W803" s="38">
        <v>3</v>
      </c>
      <c r="X803" s="38">
        <v>4</v>
      </c>
      <c r="Y803" s="38">
        <v>4</v>
      </c>
      <c r="Z803" s="38">
        <v>2008</v>
      </c>
      <c r="AA803" s="38" t="s">
        <v>702</v>
      </c>
      <c r="AB803" s="38" t="s">
        <v>130</v>
      </c>
      <c r="AC803" s="38" t="s">
        <v>582</v>
      </c>
      <c r="AD803" s="38"/>
      <c r="AE803" s="38" t="s">
        <v>208</v>
      </c>
      <c r="AF803" s="38" t="s">
        <v>522</v>
      </c>
      <c r="AG803" s="38"/>
      <c r="AH803" s="38">
        <v>3</v>
      </c>
      <c r="AI803" s="38">
        <v>4</v>
      </c>
    </row>
    <row r="804" spans="1:35" s="36" customFormat="1" ht="153" x14ac:dyDescent="0.2">
      <c r="A804" s="37">
        <v>40637.959247685183</v>
      </c>
      <c r="L804" s="38" t="s">
        <v>1416</v>
      </c>
      <c r="M804" s="38" t="s">
        <v>1417</v>
      </c>
      <c r="N804" s="38" t="s">
        <v>1418</v>
      </c>
      <c r="O804" s="38" t="s">
        <v>641</v>
      </c>
      <c r="P804" s="38">
        <v>3</v>
      </c>
      <c r="Q804" s="38">
        <v>3</v>
      </c>
      <c r="R804" s="38">
        <v>2</v>
      </c>
      <c r="S804" s="38">
        <v>2</v>
      </c>
      <c r="T804" s="38">
        <v>3</v>
      </c>
      <c r="U804" s="38">
        <v>2</v>
      </c>
      <c r="V804" s="38">
        <v>2</v>
      </c>
      <c r="W804" s="38">
        <v>2</v>
      </c>
      <c r="X804" s="38">
        <v>3</v>
      </c>
      <c r="Y804" s="38">
        <v>2</v>
      </c>
      <c r="Z804" s="38">
        <v>2008</v>
      </c>
      <c r="AA804" s="38" t="s">
        <v>702</v>
      </c>
      <c r="AB804" s="38" t="s">
        <v>664</v>
      </c>
      <c r="AC804" s="38" t="s">
        <v>393</v>
      </c>
      <c r="AD804" s="38"/>
      <c r="AE804" s="38" t="s">
        <v>647</v>
      </c>
      <c r="AF804" s="38" t="s">
        <v>522</v>
      </c>
      <c r="AG804" s="38" t="s">
        <v>1419</v>
      </c>
      <c r="AH804" s="38">
        <v>3</v>
      </c>
      <c r="AI804" s="38">
        <v>4</v>
      </c>
    </row>
    <row r="805" spans="1:35" s="36" customFormat="1" ht="25.5" x14ac:dyDescent="0.2">
      <c r="A805" s="37">
        <v>40640.475937499999</v>
      </c>
      <c r="L805" s="38"/>
      <c r="M805" s="38"/>
      <c r="N805" s="38"/>
      <c r="O805" s="38" t="s">
        <v>641</v>
      </c>
      <c r="P805" s="38">
        <v>1</v>
      </c>
      <c r="Q805" s="38">
        <v>1</v>
      </c>
      <c r="R805" s="38">
        <v>1</v>
      </c>
      <c r="S805" s="38">
        <v>1</v>
      </c>
      <c r="T805" s="38">
        <v>1</v>
      </c>
      <c r="U805" s="38">
        <v>1</v>
      </c>
      <c r="V805" s="38">
        <v>1</v>
      </c>
      <c r="W805" s="38">
        <v>1</v>
      </c>
      <c r="X805" s="38">
        <v>1</v>
      </c>
      <c r="Y805" s="38">
        <v>1</v>
      </c>
      <c r="Z805" s="38" t="s">
        <v>551</v>
      </c>
      <c r="AA805" s="38" t="s">
        <v>281</v>
      </c>
      <c r="AB805" s="38" t="s">
        <v>377</v>
      </c>
      <c r="AC805" s="38" t="s">
        <v>281</v>
      </c>
      <c r="AD805" s="38"/>
      <c r="AE805" s="38"/>
      <c r="AF805" s="38" t="s">
        <v>522</v>
      </c>
      <c r="AG805" s="38"/>
      <c r="AH805" s="38">
        <v>1</v>
      </c>
      <c r="AI805" s="38">
        <v>1</v>
      </c>
    </row>
    <row r="806" spans="1:35" s="36" customFormat="1" ht="25.5" x14ac:dyDescent="0.2">
      <c r="A806" s="37">
        <v>40641.932905092595</v>
      </c>
      <c r="L806" s="38"/>
      <c r="M806" s="38"/>
      <c r="N806" s="38"/>
      <c r="O806" s="38" t="s">
        <v>116</v>
      </c>
      <c r="P806" s="38">
        <v>3</v>
      </c>
      <c r="Q806" s="38">
        <v>2</v>
      </c>
      <c r="R806" s="38">
        <v>3</v>
      </c>
      <c r="S806" s="38">
        <v>3</v>
      </c>
      <c r="T806" s="38">
        <v>4</v>
      </c>
      <c r="U806" s="38">
        <v>3</v>
      </c>
      <c r="V806" s="38">
        <v>3</v>
      </c>
      <c r="W806" s="38">
        <v>3</v>
      </c>
      <c r="X806" s="38">
        <v>2</v>
      </c>
      <c r="Y806" s="38">
        <v>3</v>
      </c>
      <c r="Z806" s="38">
        <v>2007</v>
      </c>
      <c r="AA806" s="38" t="s">
        <v>702</v>
      </c>
      <c r="AB806" s="38" t="s">
        <v>710</v>
      </c>
      <c r="AC806" s="38" t="s">
        <v>393</v>
      </c>
      <c r="AD806" s="38"/>
      <c r="AE806" s="38" t="s">
        <v>647</v>
      </c>
      <c r="AF806" s="38" t="s">
        <v>522</v>
      </c>
      <c r="AG806" s="38"/>
      <c r="AH806" s="38">
        <v>3</v>
      </c>
      <c r="AI806" s="38">
        <v>3</v>
      </c>
    </row>
    <row r="807" spans="1:35" s="36" customFormat="1" ht="25.5" x14ac:dyDescent="0.2">
      <c r="A807" s="37">
        <v>40645.707430555558</v>
      </c>
      <c r="L807" s="38"/>
      <c r="M807" s="38"/>
      <c r="N807" s="38"/>
      <c r="O807" s="38" t="s">
        <v>641</v>
      </c>
      <c r="P807" s="38">
        <v>3</v>
      </c>
      <c r="Q807" s="38">
        <v>3</v>
      </c>
      <c r="R807" s="38">
        <v>3</v>
      </c>
      <c r="S807" s="38">
        <v>3</v>
      </c>
      <c r="T807" s="38">
        <v>2</v>
      </c>
      <c r="U807" s="38">
        <v>2</v>
      </c>
      <c r="V807" s="38">
        <v>3</v>
      </c>
      <c r="W807" s="38">
        <v>2</v>
      </c>
      <c r="X807" s="38">
        <v>4</v>
      </c>
      <c r="Y807" s="38">
        <v>3</v>
      </c>
      <c r="Z807" s="38">
        <v>2009</v>
      </c>
      <c r="AA807" s="38" t="s">
        <v>702</v>
      </c>
      <c r="AB807" s="38" t="s">
        <v>507</v>
      </c>
      <c r="AC807" s="38" t="s">
        <v>720</v>
      </c>
      <c r="AD807" s="38"/>
      <c r="AE807" s="38" t="s">
        <v>647</v>
      </c>
      <c r="AF807" s="38" t="s">
        <v>522</v>
      </c>
      <c r="AG807" s="38"/>
      <c r="AH807" s="38">
        <v>3</v>
      </c>
      <c r="AI807" s="38">
        <v>4</v>
      </c>
    </row>
    <row r="808" spans="1:35" x14ac:dyDescent="0.2">
      <c r="A808" s="2"/>
      <c r="L808" s="3"/>
      <c r="M808" s="3"/>
      <c r="N808" s="3"/>
      <c r="O808" s="3"/>
      <c r="P808" s="3"/>
      <c r="Q808" s="3"/>
      <c r="R808" s="3"/>
      <c r="S808" s="3"/>
      <c r="T808" s="3"/>
      <c r="U808" s="3"/>
      <c r="V808" s="3"/>
      <c r="W808" s="3"/>
      <c r="X808" s="3"/>
      <c r="Y808" s="3"/>
      <c r="Z808" s="3"/>
      <c r="AA808" s="3"/>
      <c r="AB808" s="3"/>
      <c r="AC808" s="3"/>
      <c r="AD808" s="3"/>
      <c r="AE808" s="3"/>
      <c r="AF808" s="3"/>
      <c r="AG808" s="3"/>
      <c r="AH808" s="3"/>
      <c r="AI808" s="3"/>
    </row>
    <row r="809" spans="1:35" x14ac:dyDescent="0.2">
      <c r="A809" s="2"/>
      <c r="L809" s="3"/>
      <c r="M809" s="3"/>
      <c r="N809" s="3"/>
      <c r="O809" s="3"/>
      <c r="P809" s="3"/>
      <c r="Q809" s="3"/>
      <c r="R809" s="3"/>
      <c r="S809" s="3"/>
      <c r="T809" s="3"/>
      <c r="U809" s="3"/>
      <c r="V809" s="3"/>
      <c r="W809" s="3"/>
      <c r="X809" s="3"/>
      <c r="Y809" s="3"/>
      <c r="Z809" s="3"/>
      <c r="AA809" s="3"/>
      <c r="AB809" s="3"/>
      <c r="AC809" s="3"/>
      <c r="AD809" s="3"/>
      <c r="AE809" s="3"/>
      <c r="AF809" s="3"/>
      <c r="AG809" s="3"/>
      <c r="AH809" s="3"/>
      <c r="AI809" s="3"/>
    </row>
    <row r="810" spans="1:35" x14ac:dyDescent="0.2">
      <c r="A810" s="2"/>
      <c r="L810" s="3"/>
      <c r="M810" s="3"/>
      <c r="N810" s="3"/>
      <c r="O810" s="3"/>
      <c r="P810" s="3"/>
      <c r="Q810" s="3"/>
      <c r="R810" s="3"/>
      <c r="S810" s="3"/>
      <c r="T810" s="3"/>
      <c r="U810" s="3"/>
      <c r="V810" s="3"/>
      <c r="W810" s="3"/>
      <c r="X810" s="3"/>
      <c r="Y810" s="3"/>
      <c r="Z810" s="3"/>
      <c r="AA810" s="3"/>
      <c r="AB810" s="3"/>
      <c r="AC810" s="3"/>
      <c r="AD810" s="3"/>
      <c r="AE810" s="3"/>
      <c r="AF810" s="3"/>
      <c r="AG810" s="3"/>
      <c r="AH810" s="3"/>
      <c r="AI810" s="3"/>
    </row>
    <row r="811" spans="1:35" x14ac:dyDescent="0.2">
      <c r="A811" s="2"/>
      <c r="L811" s="3"/>
      <c r="M811" s="3"/>
      <c r="N811" s="3"/>
      <c r="O811" s="3"/>
      <c r="P811" s="3"/>
      <c r="Q811" s="3"/>
      <c r="R811" s="3"/>
      <c r="S811" s="3"/>
      <c r="T811" s="3"/>
      <c r="U811" s="3"/>
      <c r="V811" s="3"/>
      <c r="W811" s="3"/>
      <c r="X811" s="3"/>
      <c r="Y811" s="3"/>
      <c r="Z811" s="3"/>
      <c r="AA811" s="3"/>
      <c r="AB811" s="3"/>
      <c r="AC811" s="3"/>
      <c r="AD811" s="3"/>
      <c r="AE811" s="3"/>
      <c r="AF811" s="3"/>
      <c r="AG811" s="3"/>
      <c r="AH811" s="3"/>
      <c r="AI811" s="3"/>
    </row>
    <row r="812" spans="1:35" x14ac:dyDescent="0.2">
      <c r="A812" s="2"/>
      <c r="L812" s="3"/>
      <c r="M812" s="3"/>
      <c r="N812" s="3"/>
      <c r="O812" s="3"/>
      <c r="P812" s="3"/>
      <c r="Q812" s="3"/>
      <c r="R812" s="3"/>
      <c r="S812" s="3"/>
      <c r="T812" s="3"/>
      <c r="U812" s="3"/>
      <c r="V812" s="3"/>
      <c r="W812" s="3"/>
      <c r="X812" s="3"/>
      <c r="Y812" s="3"/>
      <c r="Z812" s="3"/>
      <c r="AA812" s="3"/>
      <c r="AB812" s="3"/>
      <c r="AC812" s="3"/>
      <c r="AD812" s="3"/>
      <c r="AE812" s="3"/>
      <c r="AF812" s="3"/>
      <c r="AG812" s="3"/>
      <c r="AH812" s="3"/>
      <c r="AI812" s="3"/>
    </row>
    <row r="813" spans="1:35" x14ac:dyDescent="0.2">
      <c r="A813" s="2"/>
      <c r="L813" s="3"/>
      <c r="M813" s="3"/>
      <c r="N813" s="3"/>
      <c r="O813" s="3"/>
      <c r="P813" s="3"/>
      <c r="Q813" s="3"/>
      <c r="R813" s="3"/>
      <c r="S813" s="3"/>
      <c r="T813" s="3"/>
      <c r="U813" s="3"/>
      <c r="V813" s="3"/>
      <c r="W813" s="3"/>
      <c r="X813" s="3"/>
      <c r="Y813" s="3"/>
      <c r="Z813" s="3"/>
      <c r="AA813" s="3"/>
      <c r="AB813" s="3"/>
      <c r="AC813" s="3"/>
      <c r="AD813" s="3"/>
      <c r="AE813" s="3"/>
      <c r="AF813" s="3"/>
      <c r="AG813" s="3"/>
      <c r="AH813" s="3"/>
      <c r="AI813" s="3"/>
    </row>
    <row r="814" spans="1:35" x14ac:dyDescent="0.2">
      <c r="A814" s="2"/>
      <c r="L814" s="3"/>
      <c r="M814" s="3"/>
      <c r="N814" s="3"/>
      <c r="O814" s="3"/>
      <c r="P814" s="3"/>
      <c r="Q814" s="3"/>
      <c r="R814" s="3"/>
      <c r="S814" s="3"/>
      <c r="T814" s="3"/>
      <c r="U814" s="3"/>
      <c r="V814" s="3"/>
      <c r="W814" s="3"/>
      <c r="X814" s="3"/>
      <c r="Y814" s="3"/>
      <c r="Z814" s="3"/>
      <c r="AA814" s="3"/>
      <c r="AB814" s="3"/>
      <c r="AC814" s="3"/>
      <c r="AD814" s="3"/>
      <c r="AE814" s="3"/>
      <c r="AF814" s="3"/>
      <c r="AG814" s="3"/>
      <c r="AH814" s="3"/>
      <c r="AI814" s="3"/>
    </row>
    <row r="815" spans="1:35" x14ac:dyDescent="0.2">
      <c r="A815" s="2"/>
      <c r="L815" s="3"/>
      <c r="M815" s="3"/>
      <c r="N815" s="3"/>
      <c r="O815" s="3"/>
      <c r="P815" s="3"/>
      <c r="Q815" s="3"/>
      <c r="R815" s="3"/>
      <c r="S815" s="3"/>
      <c r="T815" s="3"/>
      <c r="U815" s="3"/>
      <c r="V815" s="3"/>
      <c r="W815" s="3"/>
      <c r="X815" s="3"/>
      <c r="Y815" s="3"/>
      <c r="Z815" s="3"/>
      <c r="AA815" s="3"/>
      <c r="AB815" s="3"/>
      <c r="AC815" s="3"/>
      <c r="AD815" s="3"/>
      <c r="AE815" s="3"/>
      <c r="AF815" s="3"/>
      <c r="AG815" s="3"/>
      <c r="AH815" s="3"/>
      <c r="AI815" s="3"/>
    </row>
    <row r="816" spans="1:35" x14ac:dyDescent="0.2">
      <c r="A816" s="2"/>
      <c r="L816" s="3"/>
      <c r="M816" s="3"/>
      <c r="N816" s="3"/>
      <c r="O816" s="3"/>
      <c r="P816" s="3"/>
      <c r="Q816" s="3"/>
      <c r="R816" s="3"/>
      <c r="S816" s="3"/>
      <c r="T816" s="3"/>
      <c r="U816" s="3"/>
      <c r="V816" s="3"/>
      <c r="W816" s="3"/>
      <c r="X816" s="3"/>
      <c r="Y816" s="3"/>
      <c r="Z816" s="3"/>
      <c r="AA816" s="3"/>
      <c r="AB816" s="3"/>
      <c r="AC816" s="3"/>
      <c r="AD816" s="3"/>
      <c r="AE816" s="3"/>
      <c r="AF816" s="3"/>
      <c r="AG816" s="3"/>
      <c r="AH816" s="3"/>
      <c r="AI816" s="3"/>
    </row>
    <row r="817" spans="1:35" x14ac:dyDescent="0.2">
      <c r="A817" s="2"/>
      <c r="L817" s="3"/>
      <c r="M817" s="3"/>
      <c r="N817" s="3"/>
      <c r="O817" s="3"/>
      <c r="P817" s="3"/>
      <c r="Q817" s="3"/>
      <c r="R817" s="3"/>
      <c r="S817" s="3"/>
      <c r="T817" s="3"/>
      <c r="U817" s="3"/>
      <c r="V817" s="3"/>
      <c r="W817" s="3"/>
      <c r="X817" s="3"/>
      <c r="Y817" s="3"/>
      <c r="Z817" s="3"/>
      <c r="AA817" s="3"/>
      <c r="AB817" s="3"/>
      <c r="AC817" s="3"/>
      <c r="AD817" s="3"/>
      <c r="AE817" s="3"/>
      <c r="AF817" s="3"/>
      <c r="AG817" s="3"/>
      <c r="AH817" s="3"/>
      <c r="AI817" s="3"/>
    </row>
    <row r="818" spans="1:35" x14ac:dyDescent="0.2">
      <c r="A818" s="2"/>
      <c r="L818" s="3"/>
      <c r="M818" s="3"/>
      <c r="N818" s="3"/>
      <c r="O818" s="3"/>
      <c r="P818" s="3"/>
      <c r="Q818" s="3"/>
      <c r="R818" s="3"/>
      <c r="S818" s="3"/>
      <c r="T818" s="3"/>
      <c r="U818" s="3"/>
      <c r="V818" s="3"/>
      <c r="W818" s="3"/>
      <c r="X818" s="3"/>
      <c r="Y818" s="3"/>
      <c r="Z818" s="3"/>
      <c r="AA818" s="3"/>
      <c r="AB818" s="3"/>
      <c r="AC818" s="3"/>
      <c r="AD818" s="3"/>
      <c r="AE818" s="3"/>
      <c r="AF818" s="3"/>
      <c r="AG818" s="3"/>
      <c r="AH818" s="3"/>
      <c r="AI818" s="3"/>
    </row>
    <row r="819" spans="1:35" x14ac:dyDescent="0.2">
      <c r="A819" s="2"/>
      <c r="L819" s="3"/>
      <c r="M819" s="3"/>
      <c r="N819" s="3"/>
      <c r="O819" s="3"/>
      <c r="P819" s="3"/>
      <c r="Q819" s="3"/>
      <c r="R819" s="3"/>
      <c r="S819" s="3"/>
      <c r="T819" s="3"/>
      <c r="U819" s="3"/>
      <c r="V819" s="3"/>
      <c r="W819" s="3"/>
      <c r="X819" s="3"/>
      <c r="Y819" s="3"/>
      <c r="Z819" s="3"/>
      <c r="AA819" s="3"/>
      <c r="AB819" s="3"/>
      <c r="AC819" s="3"/>
      <c r="AD819" s="3"/>
      <c r="AE819" s="3"/>
      <c r="AF819" s="3"/>
      <c r="AG819" s="3"/>
      <c r="AH819" s="3"/>
      <c r="AI819" s="3"/>
    </row>
    <row r="820" spans="1:35" x14ac:dyDescent="0.2">
      <c r="A820" s="2"/>
      <c r="L820" s="3"/>
      <c r="M820" s="3"/>
      <c r="N820" s="3"/>
      <c r="O820" s="3"/>
      <c r="P820" s="3"/>
      <c r="Q820" s="3"/>
      <c r="R820" s="3"/>
      <c r="S820" s="3"/>
      <c r="T820" s="3"/>
      <c r="U820" s="3"/>
      <c r="V820" s="3"/>
      <c r="W820" s="3"/>
      <c r="X820" s="3"/>
      <c r="Y820" s="3"/>
      <c r="Z820" s="3"/>
      <c r="AA820" s="3"/>
      <c r="AB820" s="3"/>
      <c r="AC820" s="3"/>
      <c r="AD820" s="3"/>
      <c r="AE820" s="3"/>
      <c r="AF820" s="3"/>
      <c r="AG820" s="3"/>
      <c r="AH820" s="3"/>
      <c r="AI820" s="3"/>
    </row>
    <row r="821" spans="1:35" x14ac:dyDescent="0.2">
      <c r="A821" s="2"/>
      <c r="L821" s="3"/>
      <c r="M821" s="3"/>
      <c r="N821" s="3"/>
      <c r="O821" s="3"/>
      <c r="P821" s="3"/>
      <c r="Q821" s="3"/>
      <c r="R821" s="3"/>
      <c r="S821" s="3"/>
      <c r="T821" s="3"/>
      <c r="U821" s="3"/>
      <c r="V821" s="3"/>
      <c r="W821" s="3"/>
      <c r="X821" s="3"/>
      <c r="Y821" s="3"/>
      <c r="Z821" s="3"/>
      <c r="AA821" s="3"/>
      <c r="AB821" s="3"/>
      <c r="AC821" s="3"/>
      <c r="AD821" s="3"/>
      <c r="AE821" s="3"/>
      <c r="AF821" s="3"/>
      <c r="AG821" s="3"/>
      <c r="AH821" s="3"/>
      <c r="AI821" s="3"/>
    </row>
    <row r="822" spans="1:35" x14ac:dyDescent="0.2">
      <c r="A822" s="2"/>
      <c r="L822" s="3"/>
      <c r="M822" s="3"/>
      <c r="N822" s="3"/>
      <c r="O822" s="3"/>
      <c r="P822" s="3"/>
      <c r="Q822" s="3"/>
      <c r="R822" s="3"/>
      <c r="S822" s="3"/>
      <c r="T822" s="3"/>
      <c r="U822" s="3"/>
      <c r="V822" s="3"/>
      <c r="W822" s="3"/>
      <c r="X822" s="3"/>
      <c r="Y822" s="3"/>
      <c r="Z822" s="3"/>
      <c r="AA822" s="3"/>
      <c r="AB822" s="3"/>
      <c r="AC822" s="3"/>
      <c r="AD822" s="3"/>
      <c r="AE822" s="3"/>
      <c r="AF822" s="3"/>
      <c r="AG822" s="3"/>
      <c r="AH822" s="3"/>
      <c r="AI822" s="3"/>
    </row>
    <row r="823" spans="1:35" x14ac:dyDescent="0.2">
      <c r="A823" s="2"/>
      <c r="L823" s="3"/>
      <c r="M823" s="3"/>
      <c r="N823" s="3"/>
      <c r="O823" s="3"/>
      <c r="P823" s="3"/>
      <c r="Q823" s="3"/>
      <c r="R823" s="3"/>
      <c r="S823" s="3"/>
      <c r="T823" s="3"/>
      <c r="U823" s="3"/>
      <c r="V823" s="3"/>
      <c r="W823" s="3"/>
      <c r="X823" s="3"/>
      <c r="Y823" s="3"/>
      <c r="Z823" s="3"/>
      <c r="AA823" s="3"/>
      <c r="AB823" s="3"/>
      <c r="AC823" s="3"/>
      <c r="AD823" s="3"/>
      <c r="AE823" s="3"/>
      <c r="AF823" s="3"/>
      <c r="AG823" s="3"/>
      <c r="AH823" s="3"/>
      <c r="AI823" s="3"/>
    </row>
    <row r="824" spans="1:35" x14ac:dyDescent="0.2">
      <c r="A824" s="2"/>
      <c r="L824" s="3"/>
      <c r="M824" s="3"/>
      <c r="N824" s="3"/>
      <c r="O824" s="3"/>
      <c r="P824" s="3"/>
      <c r="Q824" s="3"/>
      <c r="R824" s="3"/>
      <c r="S824" s="3"/>
      <c r="T824" s="3"/>
      <c r="U824" s="3"/>
      <c r="V824" s="3"/>
      <c r="W824" s="3"/>
      <c r="X824" s="3"/>
      <c r="Y824" s="3"/>
      <c r="Z824" s="3"/>
      <c r="AA824" s="3"/>
      <c r="AB824" s="3"/>
      <c r="AC824" s="3"/>
      <c r="AD824" s="3"/>
      <c r="AE824" s="3"/>
      <c r="AF824" s="3"/>
      <c r="AG824" s="3"/>
      <c r="AH824" s="3"/>
      <c r="AI824" s="3"/>
    </row>
    <row r="825" spans="1:35" x14ac:dyDescent="0.2">
      <c r="A825" s="2"/>
      <c r="L825" s="3"/>
      <c r="M825" s="3"/>
      <c r="N825" s="3"/>
      <c r="O825" s="3"/>
      <c r="P825" s="3"/>
      <c r="Q825" s="3"/>
      <c r="R825" s="3"/>
      <c r="S825" s="3"/>
      <c r="T825" s="3"/>
      <c r="U825" s="3"/>
      <c r="V825" s="3"/>
      <c r="W825" s="3"/>
      <c r="X825" s="3"/>
      <c r="Y825" s="3"/>
      <c r="Z825" s="3"/>
      <c r="AA825" s="3"/>
      <c r="AB825" s="3"/>
      <c r="AC825" s="3"/>
      <c r="AD825" s="3"/>
      <c r="AE825" s="3"/>
      <c r="AF825" s="3"/>
      <c r="AG825" s="3"/>
      <c r="AH825" s="3"/>
      <c r="AI825" s="3"/>
    </row>
    <row r="826" spans="1:35" x14ac:dyDescent="0.2">
      <c r="A826" s="2"/>
      <c r="L826" s="3"/>
      <c r="M826" s="3"/>
      <c r="N826" s="3"/>
      <c r="O826" s="3"/>
      <c r="P826" s="3"/>
      <c r="Q826" s="3"/>
      <c r="R826" s="3"/>
      <c r="S826" s="3"/>
      <c r="T826" s="3"/>
      <c r="U826" s="3"/>
      <c r="V826" s="3"/>
      <c r="W826" s="3"/>
      <c r="X826" s="3"/>
      <c r="Y826" s="3"/>
      <c r="Z826" s="3"/>
      <c r="AA826" s="3"/>
      <c r="AB826" s="3"/>
      <c r="AC826" s="3"/>
      <c r="AD826" s="3"/>
      <c r="AE826" s="3"/>
      <c r="AF826" s="3"/>
      <c r="AG826" s="3"/>
      <c r="AH826" s="3"/>
      <c r="AI826" s="3"/>
    </row>
    <row r="827" spans="1:35" x14ac:dyDescent="0.2">
      <c r="A827" s="2"/>
      <c r="L827" s="3"/>
      <c r="M827" s="3"/>
      <c r="N827" s="3"/>
      <c r="O827" s="3"/>
      <c r="P827" s="3"/>
      <c r="Q827" s="3"/>
      <c r="R827" s="3"/>
      <c r="S827" s="3"/>
      <c r="T827" s="3"/>
      <c r="U827" s="3"/>
      <c r="V827" s="3"/>
      <c r="W827" s="3"/>
      <c r="X827" s="3"/>
      <c r="Y827" s="3"/>
      <c r="Z827" s="3"/>
      <c r="AA827" s="3"/>
      <c r="AB827" s="3"/>
      <c r="AC827" s="3"/>
      <c r="AD827" s="3"/>
      <c r="AE827" s="3"/>
      <c r="AF827" s="3"/>
      <c r="AG827" s="3"/>
      <c r="AH827" s="3"/>
      <c r="AI827" s="3"/>
    </row>
    <row r="828" spans="1:35" x14ac:dyDescent="0.2">
      <c r="A828" s="2"/>
      <c r="L828" s="3"/>
      <c r="M828" s="3"/>
      <c r="N828" s="3"/>
      <c r="O828" s="3"/>
      <c r="P828" s="3"/>
      <c r="Q828" s="3"/>
      <c r="R828" s="3"/>
      <c r="S828" s="3"/>
      <c r="T828" s="3"/>
      <c r="U828" s="3"/>
      <c r="V828" s="3"/>
      <c r="W828" s="3"/>
      <c r="X828" s="3"/>
      <c r="Y828" s="3"/>
      <c r="Z828" s="3"/>
      <c r="AA828" s="3"/>
      <c r="AB828" s="3"/>
      <c r="AC828" s="3"/>
      <c r="AD828" s="3"/>
      <c r="AE828" s="3"/>
      <c r="AF828" s="3"/>
      <c r="AG828" s="3"/>
      <c r="AH828" s="3"/>
      <c r="AI828" s="3"/>
    </row>
    <row r="829" spans="1:35" x14ac:dyDescent="0.2">
      <c r="A829" s="2"/>
      <c r="L829" s="3"/>
      <c r="M829" s="3"/>
      <c r="N829" s="3"/>
      <c r="O829" s="3"/>
      <c r="P829" s="3"/>
      <c r="Q829" s="3"/>
      <c r="R829" s="3"/>
      <c r="S829" s="3"/>
      <c r="T829" s="3"/>
      <c r="U829" s="3"/>
      <c r="V829" s="3"/>
      <c r="W829" s="3"/>
      <c r="X829" s="3"/>
      <c r="Y829" s="3"/>
      <c r="Z829" s="3"/>
      <c r="AA829" s="3"/>
      <c r="AB829" s="3"/>
      <c r="AC829" s="3"/>
      <c r="AD829" s="3"/>
      <c r="AE829" s="3"/>
      <c r="AF829" s="3"/>
      <c r="AG829" s="3"/>
      <c r="AH829" s="3"/>
      <c r="AI829" s="3"/>
    </row>
    <row r="830" spans="1:35" x14ac:dyDescent="0.2">
      <c r="A830" s="2"/>
      <c r="L830" s="3"/>
      <c r="M830" s="3"/>
      <c r="N830" s="3"/>
      <c r="O830" s="3"/>
      <c r="P830" s="3"/>
      <c r="Q830" s="3"/>
      <c r="R830" s="3"/>
      <c r="S830" s="3"/>
      <c r="T830" s="3"/>
      <c r="U830" s="3"/>
      <c r="V830" s="3"/>
      <c r="W830" s="3"/>
      <c r="X830" s="3"/>
      <c r="Y830" s="3"/>
      <c r="Z830" s="3"/>
      <c r="AA830" s="3"/>
      <c r="AB830" s="3"/>
      <c r="AC830" s="3"/>
      <c r="AD830" s="3"/>
      <c r="AE830" s="3"/>
      <c r="AF830" s="3"/>
      <c r="AG830" s="3"/>
      <c r="AH830" s="3"/>
      <c r="AI830" s="3"/>
    </row>
    <row r="831" spans="1:35" x14ac:dyDescent="0.2">
      <c r="A831" s="2"/>
      <c r="L831" s="3"/>
      <c r="M831" s="3"/>
      <c r="N831" s="3"/>
      <c r="O831" s="3"/>
      <c r="P831" s="3"/>
      <c r="Q831" s="3"/>
      <c r="R831" s="3"/>
      <c r="S831" s="3"/>
      <c r="T831" s="3"/>
      <c r="U831" s="3"/>
      <c r="V831" s="3"/>
      <c r="W831" s="3"/>
      <c r="X831" s="3"/>
      <c r="Y831" s="3"/>
      <c r="Z831" s="3"/>
      <c r="AA831" s="3"/>
      <c r="AB831" s="3"/>
      <c r="AC831" s="3"/>
      <c r="AD831" s="3"/>
      <c r="AE831" s="3"/>
      <c r="AF831" s="3"/>
      <c r="AG831" s="3"/>
      <c r="AH831" s="3"/>
      <c r="AI831" s="3"/>
    </row>
    <row r="832" spans="1:35" x14ac:dyDescent="0.2">
      <c r="A832" s="2"/>
      <c r="L832" s="3"/>
      <c r="M832" s="3"/>
      <c r="N832" s="3"/>
      <c r="O832" s="3"/>
      <c r="P832" s="3"/>
      <c r="Q832" s="3"/>
      <c r="R832" s="3"/>
      <c r="S832" s="3"/>
      <c r="T832" s="3"/>
      <c r="U832" s="3"/>
      <c r="V832" s="3"/>
      <c r="W832" s="3"/>
      <c r="X832" s="3"/>
      <c r="Y832" s="3"/>
      <c r="Z832" s="3"/>
      <c r="AA832" s="3"/>
      <c r="AB832" s="3"/>
      <c r="AC832" s="3"/>
      <c r="AD832" s="3"/>
      <c r="AE832" s="3"/>
      <c r="AF832" s="3"/>
      <c r="AG832" s="3"/>
      <c r="AH832" s="3"/>
      <c r="AI832" s="3"/>
    </row>
    <row r="833" spans="1:35" x14ac:dyDescent="0.2">
      <c r="A833" s="2"/>
      <c r="L833" s="3"/>
      <c r="M833" s="3"/>
      <c r="N833" s="3"/>
      <c r="O833" s="3"/>
      <c r="P833" s="3"/>
      <c r="Q833" s="3"/>
      <c r="R833" s="3"/>
      <c r="S833" s="3"/>
      <c r="T833" s="3"/>
      <c r="U833" s="3"/>
      <c r="V833" s="3"/>
      <c r="W833" s="3"/>
      <c r="X833" s="3"/>
      <c r="Y833" s="3"/>
      <c r="Z833" s="3"/>
      <c r="AA833" s="3"/>
      <c r="AB833" s="3"/>
      <c r="AC833" s="3"/>
      <c r="AD833" s="3"/>
      <c r="AE833" s="3"/>
      <c r="AF833" s="3"/>
      <c r="AG833" s="3"/>
      <c r="AH833" s="3"/>
      <c r="AI833" s="3"/>
    </row>
    <row r="834" spans="1:35" x14ac:dyDescent="0.2">
      <c r="A834" s="2"/>
      <c r="L834" s="3"/>
      <c r="M834" s="3"/>
      <c r="N834" s="3"/>
      <c r="O834" s="3"/>
      <c r="P834" s="3"/>
      <c r="Q834" s="3"/>
      <c r="R834" s="3"/>
      <c r="S834" s="3"/>
      <c r="T834" s="3"/>
      <c r="U834" s="3"/>
      <c r="V834" s="3"/>
      <c r="W834" s="3"/>
      <c r="X834" s="3"/>
      <c r="Y834" s="3"/>
      <c r="Z834" s="3"/>
      <c r="AA834" s="3"/>
      <c r="AB834" s="3"/>
      <c r="AC834" s="3"/>
      <c r="AD834" s="3"/>
      <c r="AE834" s="3"/>
      <c r="AF834" s="3"/>
      <c r="AG834" s="3"/>
      <c r="AH834" s="3"/>
      <c r="AI834" s="3"/>
    </row>
    <row r="835" spans="1:35" x14ac:dyDescent="0.2">
      <c r="A835" s="2"/>
      <c r="L835" s="3"/>
      <c r="M835" s="3"/>
      <c r="N835" s="3"/>
      <c r="O835" s="3"/>
      <c r="P835" s="3"/>
      <c r="Q835" s="3"/>
      <c r="R835" s="3"/>
      <c r="S835" s="3"/>
      <c r="T835" s="3"/>
      <c r="U835" s="3"/>
      <c r="V835" s="3"/>
      <c r="W835" s="3"/>
      <c r="X835" s="3"/>
      <c r="Y835" s="3"/>
      <c r="Z835" s="3"/>
      <c r="AA835" s="3"/>
      <c r="AB835" s="3"/>
      <c r="AC835" s="3"/>
      <c r="AD835" s="3"/>
      <c r="AE835" s="3"/>
      <c r="AF835" s="3"/>
      <c r="AG835" s="3"/>
      <c r="AH835" s="3"/>
      <c r="AI835" s="3"/>
    </row>
    <row r="836" spans="1:35" x14ac:dyDescent="0.2">
      <c r="A836" s="2"/>
      <c r="L836" s="3"/>
      <c r="M836" s="3"/>
      <c r="N836" s="3"/>
      <c r="O836" s="3"/>
      <c r="P836" s="3"/>
      <c r="Q836" s="3"/>
      <c r="R836" s="3"/>
      <c r="S836" s="3"/>
      <c r="T836" s="3"/>
      <c r="U836" s="3"/>
      <c r="V836" s="3"/>
      <c r="W836" s="3"/>
      <c r="X836" s="3"/>
      <c r="Y836" s="3"/>
      <c r="Z836" s="3"/>
      <c r="AA836" s="3"/>
      <c r="AB836" s="3"/>
      <c r="AC836" s="3"/>
      <c r="AD836" s="3"/>
      <c r="AE836" s="3"/>
      <c r="AF836" s="3"/>
      <c r="AG836" s="3"/>
      <c r="AH836" s="3"/>
      <c r="AI836" s="3"/>
    </row>
    <row r="837" spans="1:35" x14ac:dyDescent="0.2">
      <c r="A837" s="2"/>
      <c r="L837" s="3"/>
      <c r="M837" s="3"/>
      <c r="N837" s="3"/>
      <c r="O837" s="3"/>
      <c r="P837" s="3"/>
      <c r="Q837" s="3"/>
      <c r="R837" s="3"/>
      <c r="S837" s="3"/>
      <c r="T837" s="3"/>
      <c r="U837" s="3"/>
      <c r="V837" s="3"/>
      <c r="W837" s="3"/>
      <c r="X837" s="3"/>
      <c r="Y837" s="3"/>
      <c r="Z837" s="3"/>
      <c r="AA837" s="3"/>
      <c r="AB837" s="3"/>
      <c r="AC837" s="3"/>
      <c r="AD837" s="3"/>
      <c r="AE837" s="3"/>
      <c r="AF837" s="3"/>
      <c r="AG837" s="3"/>
      <c r="AH837" s="3"/>
      <c r="AI837" s="3"/>
    </row>
    <row r="838" spans="1:35" x14ac:dyDescent="0.2">
      <c r="A838" s="2"/>
      <c r="L838" s="3"/>
      <c r="M838" s="3"/>
      <c r="N838" s="3"/>
      <c r="O838" s="3"/>
      <c r="P838" s="3"/>
      <c r="Q838" s="3"/>
      <c r="R838" s="3"/>
      <c r="S838" s="3"/>
      <c r="T838" s="3"/>
      <c r="U838" s="3"/>
      <c r="V838" s="3"/>
      <c r="W838" s="3"/>
      <c r="X838" s="3"/>
      <c r="Y838" s="3"/>
      <c r="Z838" s="3"/>
      <c r="AA838" s="3"/>
      <c r="AB838" s="3"/>
      <c r="AC838" s="3"/>
      <c r="AD838" s="3"/>
      <c r="AE838" s="3"/>
      <c r="AF838" s="3"/>
      <c r="AG838" s="3"/>
      <c r="AH838" s="3"/>
      <c r="AI838" s="3"/>
    </row>
    <row r="839" spans="1:35" x14ac:dyDescent="0.2">
      <c r="A839" s="2"/>
      <c r="L839" s="3"/>
      <c r="M839" s="3"/>
      <c r="N839" s="3"/>
      <c r="O839" s="3"/>
      <c r="P839" s="3"/>
      <c r="Q839" s="3"/>
      <c r="R839" s="3"/>
      <c r="S839" s="3"/>
      <c r="T839" s="3"/>
      <c r="U839" s="3"/>
      <c r="V839" s="3"/>
      <c r="W839" s="3"/>
      <c r="X839" s="3"/>
      <c r="Y839" s="3"/>
      <c r="Z839" s="3"/>
      <c r="AA839" s="3"/>
      <c r="AB839" s="3"/>
      <c r="AC839" s="3"/>
      <c r="AD839" s="3"/>
      <c r="AE839" s="3"/>
      <c r="AF839" s="3"/>
      <c r="AG839" s="3"/>
      <c r="AH839" s="3"/>
      <c r="AI839" s="3"/>
    </row>
    <row r="840" spans="1:35" x14ac:dyDescent="0.2">
      <c r="A840" s="2"/>
      <c r="L840" s="3"/>
      <c r="M840" s="3"/>
      <c r="N840" s="3"/>
      <c r="O840" s="3"/>
      <c r="P840" s="3"/>
      <c r="Q840" s="3"/>
      <c r="R840" s="3"/>
      <c r="S840" s="3"/>
      <c r="T840" s="3"/>
      <c r="U840" s="3"/>
      <c r="V840" s="3"/>
      <c r="W840" s="3"/>
      <c r="X840" s="3"/>
      <c r="Y840" s="3"/>
      <c r="Z840" s="3"/>
      <c r="AA840" s="3"/>
      <c r="AB840" s="3"/>
      <c r="AC840" s="3"/>
      <c r="AD840" s="3"/>
      <c r="AE840" s="3"/>
      <c r="AF840" s="3"/>
      <c r="AG840" s="3"/>
      <c r="AH840" s="3"/>
      <c r="AI840" s="3"/>
    </row>
    <row r="841" spans="1:35" x14ac:dyDescent="0.2">
      <c r="A841" s="2"/>
      <c r="L841" s="3"/>
      <c r="M841" s="3"/>
      <c r="N841" s="3"/>
      <c r="O841" s="3"/>
      <c r="P841" s="3"/>
      <c r="Q841" s="3"/>
      <c r="R841" s="3"/>
      <c r="S841" s="3"/>
      <c r="T841" s="3"/>
      <c r="U841" s="3"/>
      <c r="V841" s="3"/>
      <c r="W841" s="3"/>
      <c r="X841" s="3"/>
      <c r="Y841" s="3"/>
      <c r="Z841" s="3"/>
      <c r="AA841" s="3"/>
      <c r="AB841" s="3"/>
      <c r="AC841" s="3"/>
      <c r="AD841" s="3"/>
      <c r="AE841" s="3"/>
      <c r="AF841" s="3"/>
      <c r="AG841" s="3"/>
      <c r="AH841" s="3"/>
      <c r="AI841" s="3"/>
    </row>
    <row r="842" spans="1:35" x14ac:dyDescent="0.2">
      <c r="A842" s="2"/>
      <c r="L842" s="3"/>
      <c r="M842" s="3"/>
      <c r="N842" s="3"/>
      <c r="O842" s="3"/>
      <c r="P842" s="3"/>
      <c r="Q842" s="3"/>
      <c r="R842" s="3"/>
      <c r="S842" s="3"/>
      <c r="T842" s="3"/>
      <c r="U842" s="3"/>
      <c r="V842" s="3"/>
      <c r="W842" s="3"/>
      <c r="X842" s="3"/>
      <c r="Y842" s="3"/>
      <c r="Z842" s="3"/>
      <c r="AA842" s="3"/>
      <c r="AB842" s="3"/>
      <c r="AC842" s="3"/>
      <c r="AD842" s="3"/>
      <c r="AE842" s="3"/>
      <c r="AF842" s="3"/>
      <c r="AG842" s="3"/>
      <c r="AH842" s="3"/>
      <c r="AI842" s="3"/>
    </row>
    <row r="843" spans="1:35" x14ac:dyDescent="0.2">
      <c r="A843" s="2"/>
      <c r="L843" s="3"/>
      <c r="M843" s="3"/>
      <c r="N843" s="3"/>
      <c r="O843" s="3"/>
      <c r="P843" s="3"/>
      <c r="Q843" s="3"/>
      <c r="R843" s="3"/>
      <c r="S843" s="3"/>
      <c r="T843" s="3"/>
      <c r="U843" s="3"/>
      <c r="V843" s="3"/>
      <c r="W843" s="3"/>
      <c r="X843" s="3"/>
      <c r="Y843" s="3"/>
      <c r="Z843" s="3"/>
      <c r="AA843" s="3"/>
      <c r="AB843" s="3"/>
      <c r="AC843" s="3"/>
      <c r="AD843" s="3"/>
      <c r="AE843" s="3"/>
      <c r="AF843" s="3"/>
      <c r="AG843" s="3"/>
      <c r="AH843" s="3"/>
      <c r="AI843" s="3"/>
    </row>
    <row r="844" spans="1:35" x14ac:dyDescent="0.2">
      <c r="A844" s="2"/>
      <c r="L844" s="3"/>
      <c r="M844" s="3"/>
      <c r="N844" s="3"/>
      <c r="O844" s="3"/>
      <c r="P844" s="3"/>
      <c r="Q844" s="3"/>
      <c r="R844" s="3"/>
      <c r="S844" s="3"/>
      <c r="T844" s="3"/>
      <c r="U844" s="3"/>
      <c r="V844" s="3"/>
      <c r="W844" s="3"/>
      <c r="X844" s="3"/>
      <c r="Y844" s="3"/>
      <c r="Z844" s="3"/>
      <c r="AA844" s="3"/>
      <c r="AB844" s="3"/>
      <c r="AC844" s="3"/>
      <c r="AD844" s="3"/>
      <c r="AE844" s="3"/>
      <c r="AF844" s="3"/>
      <c r="AG844" s="3"/>
      <c r="AH844" s="3"/>
      <c r="AI844" s="3"/>
    </row>
    <row r="845" spans="1:35" x14ac:dyDescent="0.2">
      <c r="A845" s="2"/>
      <c r="L845" s="3"/>
      <c r="M845" s="3"/>
      <c r="N845" s="3"/>
      <c r="O845" s="3"/>
      <c r="P845" s="3"/>
      <c r="Q845" s="3"/>
      <c r="R845" s="3"/>
      <c r="S845" s="3"/>
      <c r="T845" s="3"/>
      <c r="U845" s="3"/>
      <c r="V845" s="3"/>
      <c r="W845" s="3"/>
      <c r="X845" s="3"/>
      <c r="Y845" s="3"/>
      <c r="Z845" s="3"/>
      <c r="AA845" s="3"/>
      <c r="AB845" s="3"/>
      <c r="AC845" s="3"/>
      <c r="AD845" s="3"/>
      <c r="AE845" s="3"/>
      <c r="AF845" s="3"/>
      <c r="AG845" s="3"/>
      <c r="AH845" s="3"/>
      <c r="AI845" s="3"/>
    </row>
    <row r="846" spans="1:35" x14ac:dyDescent="0.2">
      <c r="A846" s="2"/>
      <c r="L846" s="3"/>
      <c r="M846" s="3"/>
      <c r="N846" s="3"/>
      <c r="O846" s="3"/>
      <c r="P846" s="3"/>
      <c r="Q846" s="3"/>
      <c r="R846" s="3"/>
      <c r="S846" s="3"/>
      <c r="T846" s="3"/>
      <c r="U846" s="3"/>
      <c r="V846" s="3"/>
      <c r="W846" s="3"/>
      <c r="X846" s="3"/>
      <c r="Y846" s="3"/>
      <c r="Z846" s="3"/>
      <c r="AA846" s="3"/>
      <c r="AB846" s="3"/>
      <c r="AC846" s="3"/>
      <c r="AD846" s="3"/>
      <c r="AE846" s="3"/>
      <c r="AF846" s="3"/>
      <c r="AG846" s="3"/>
      <c r="AH846" s="3"/>
      <c r="AI846" s="3"/>
    </row>
    <row r="847" spans="1:35" x14ac:dyDescent="0.2">
      <c r="A847" s="2"/>
      <c r="L847" s="3"/>
      <c r="M847" s="3"/>
      <c r="N847" s="3"/>
      <c r="O847" s="3"/>
      <c r="P847" s="3"/>
      <c r="Q847" s="3"/>
      <c r="R847" s="3"/>
      <c r="S847" s="3"/>
      <c r="T847" s="3"/>
      <c r="U847" s="3"/>
      <c r="V847" s="3"/>
      <c r="W847" s="3"/>
      <c r="X847" s="3"/>
      <c r="Y847" s="3"/>
      <c r="Z847" s="3"/>
      <c r="AA847" s="3"/>
      <c r="AB847" s="3"/>
      <c r="AC847" s="3"/>
      <c r="AD847" s="3"/>
      <c r="AE847" s="3"/>
      <c r="AF847" s="3"/>
      <c r="AG847" s="3"/>
      <c r="AH847" s="3"/>
      <c r="AI847" s="3"/>
    </row>
    <row r="848" spans="1:35" x14ac:dyDescent="0.2">
      <c r="A848" s="2"/>
      <c r="L848" s="3"/>
      <c r="M848" s="3"/>
      <c r="N848" s="3"/>
      <c r="O848" s="3"/>
      <c r="P848" s="3"/>
      <c r="Q848" s="3"/>
      <c r="R848" s="3"/>
      <c r="S848" s="3"/>
      <c r="T848" s="3"/>
      <c r="U848" s="3"/>
      <c r="V848" s="3"/>
      <c r="W848" s="3"/>
      <c r="X848" s="3"/>
      <c r="Y848" s="3"/>
      <c r="Z848" s="3"/>
      <c r="AA848" s="3"/>
      <c r="AB848" s="3"/>
      <c r="AC848" s="3"/>
      <c r="AD848" s="3"/>
      <c r="AE848" s="3"/>
      <c r="AF848" s="3"/>
      <c r="AG848" s="3"/>
      <c r="AH848" s="3"/>
      <c r="AI848" s="3"/>
    </row>
    <row r="849" spans="1:35" x14ac:dyDescent="0.2">
      <c r="A849" s="2"/>
      <c r="L849" s="3"/>
      <c r="M849" s="3"/>
      <c r="N849" s="3"/>
      <c r="O849" s="3"/>
      <c r="P849" s="3"/>
      <c r="Q849" s="3"/>
      <c r="R849" s="3"/>
      <c r="S849" s="3"/>
      <c r="T849" s="3"/>
      <c r="U849" s="3"/>
      <c r="V849" s="3"/>
      <c r="W849" s="3"/>
      <c r="X849" s="3"/>
      <c r="Y849" s="3"/>
      <c r="Z849" s="3"/>
      <c r="AA849" s="3"/>
      <c r="AB849" s="3"/>
      <c r="AC849" s="3"/>
      <c r="AD849" s="3"/>
      <c r="AE849" s="3"/>
      <c r="AF849" s="3"/>
      <c r="AG849" s="3"/>
      <c r="AH849" s="3"/>
      <c r="AI849" s="3"/>
    </row>
    <row r="850" spans="1:35" x14ac:dyDescent="0.2">
      <c r="A850" s="2"/>
      <c r="L850" s="3"/>
      <c r="M850" s="3"/>
      <c r="N850" s="3"/>
      <c r="O850" s="3"/>
      <c r="P850" s="3"/>
      <c r="Q850" s="3"/>
      <c r="R850" s="3"/>
      <c r="S850" s="3"/>
      <c r="T850" s="3"/>
      <c r="U850" s="3"/>
      <c r="V850" s="3"/>
      <c r="W850" s="3"/>
      <c r="X850" s="3"/>
      <c r="Y850" s="3"/>
      <c r="Z850" s="3"/>
      <c r="AA850" s="3"/>
      <c r="AB850" s="3"/>
      <c r="AC850" s="3"/>
      <c r="AD850" s="3"/>
      <c r="AE850" s="3"/>
      <c r="AF850" s="3"/>
      <c r="AG850" s="3"/>
      <c r="AH850" s="3"/>
      <c r="AI850" s="3"/>
    </row>
    <row r="851" spans="1:35" x14ac:dyDescent="0.2">
      <c r="A851" s="2"/>
      <c r="L851" s="3"/>
      <c r="M851" s="3"/>
      <c r="N851" s="3"/>
      <c r="O851" s="3"/>
      <c r="P851" s="3"/>
      <c r="Q851" s="3"/>
      <c r="R851" s="3"/>
      <c r="S851" s="3"/>
      <c r="T851" s="3"/>
      <c r="U851" s="3"/>
      <c r="V851" s="3"/>
      <c r="W851" s="3"/>
      <c r="X851" s="3"/>
      <c r="Y851" s="3"/>
      <c r="Z851" s="3"/>
      <c r="AA851" s="3"/>
      <c r="AB851" s="3"/>
      <c r="AC851" s="3"/>
      <c r="AD851" s="3"/>
      <c r="AE851" s="3"/>
      <c r="AF851" s="3"/>
      <c r="AG851" s="3"/>
      <c r="AH851" s="3"/>
      <c r="AI851" s="3"/>
    </row>
    <row r="852" spans="1:35" x14ac:dyDescent="0.2">
      <c r="A852" s="2"/>
      <c r="L852" s="3"/>
      <c r="M852" s="3"/>
      <c r="N852" s="3"/>
      <c r="O852" s="3"/>
      <c r="P852" s="3"/>
      <c r="Q852" s="3"/>
      <c r="R852" s="3"/>
      <c r="S852" s="3"/>
      <c r="T852" s="3"/>
      <c r="U852" s="3"/>
      <c r="V852" s="3"/>
      <c r="W852" s="3"/>
      <c r="X852" s="3"/>
      <c r="Y852" s="3"/>
      <c r="Z852" s="3"/>
      <c r="AA852" s="3"/>
      <c r="AB852" s="3"/>
      <c r="AC852" s="3"/>
      <c r="AD852" s="3"/>
      <c r="AE852" s="3"/>
      <c r="AF852" s="3"/>
      <c r="AG852" s="3"/>
      <c r="AH852" s="3"/>
      <c r="AI852" s="3"/>
    </row>
    <row r="853" spans="1:35" x14ac:dyDescent="0.2">
      <c r="A853" s="2"/>
      <c r="L853" s="3"/>
      <c r="M853" s="3"/>
      <c r="N853" s="3"/>
      <c r="O853" s="3"/>
      <c r="P853" s="3"/>
      <c r="Q853" s="3"/>
      <c r="R853" s="3"/>
      <c r="S853" s="3"/>
      <c r="T853" s="3"/>
      <c r="U853" s="3"/>
      <c r="V853" s="3"/>
      <c r="W853" s="3"/>
      <c r="X853" s="3"/>
      <c r="Y853" s="3"/>
      <c r="Z853" s="3"/>
      <c r="AA853" s="3"/>
      <c r="AB853" s="3"/>
      <c r="AC853" s="3"/>
      <c r="AD853" s="3"/>
      <c r="AE853" s="3"/>
      <c r="AF853" s="3"/>
      <c r="AG853" s="3"/>
      <c r="AH853" s="3"/>
      <c r="AI853" s="3"/>
    </row>
    <row r="854" spans="1:35" x14ac:dyDescent="0.2">
      <c r="A854" s="2"/>
      <c r="L854" s="3"/>
      <c r="M854" s="3"/>
      <c r="N854" s="3"/>
      <c r="O854" s="3"/>
      <c r="P854" s="3"/>
      <c r="Q854" s="3"/>
      <c r="R854" s="3"/>
      <c r="S854" s="3"/>
      <c r="T854" s="3"/>
      <c r="U854" s="3"/>
      <c r="V854" s="3"/>
      <c r="W854" s="3"/>
      <c r="X854" s="3"/>
      <c r="Y854" s="3"/>
      <c r="Z854" s="3"/>
      <c r="AA854" s="3"/>
      <c r="AB854" s="3"/>
      <c r="AC854" s="3"/>
      <c r="AD854" s="3"/>
      <c r="AE854" s="3"/>
      <c r="AF854" s="3"/>
      <c r="AG854" s="3"/>
      <c r="AH854" s="3"/>
      <c r="AI854" s="3"/>
    </row>
    <row r="855" spans="1:35" x14ac:dyDescent="0.2">
      <c r="A855" s="2"/>
      <c r="L855" s="3"/>
      <c r="M855" s="3"/>
      <c r="N855" s="3"/>
      <c r="O855" s="3"/>
      <c r="P855" s="3"/>
      <c r="Q855" s="3"/>
      <c r="R855" s="3"/>
      <c r="S855" s="3"/>
      <c r="T855" s="3"/>
      <c r="U855" s="3"/>
      <c r="V855" s="3"/>
      <c r="W855" s="3"/>
      <c r="X855" s="3"/>
      <c r="Y855" s="3"/>
      <c r="Z855" s="3"/>
      <c r="AA855" s="3"/>
      <c r="AB855" s="3"/>
      <c r="AC855" s="3"/>
      <c r="AD855" s="3"/>
      <c r="AE855" s="3"/>
      <c r="AF855" s="3"/>
      <c r="AG855" s="3"/>
      <c r="AH855" s="3"/>
      <c r="AI855" s="3"/>
    </row>
    <row r="856" spans="1:35" x14ac:dyDescent="0.2">
      <c r="A856" s="2"/>
      <c r="L856" s="3"/>
      <c r="M856" s="3"/>
      <c r="N856" s="3"/>
      <c r="O856" s="3"/>
      <c r="P856" s="3"/>
      <c r="Q856" s="3"/>
      <c r="R856" s="3"/>
      <c r="S856" s="3"/>
      <c r="T856" s="3"/>
      <c r="U856" s="3"/>
      <c r="V856" s="3"/>
      <c r="W856" s="3"/>
      <c r="X856" s="3"/>
      <c r="Y856" s="3"/>
      <c r="Z856" s="3"/>
      <c r="AA856" s="3"/>
      <c r="AB856" s="3"/>
      <c r="AC856" s="3"/>
      <c r="AD856" s="3"/>
      <c r="AE856" s="3"/>
      <c r="AF856" s="3"/>
      <c r="AG856" s="3"/>
      <c r="AH856" s="3"/>
      <c r="AI856" s="3"/>
    </row>
    <row r="857" spans="1:35" x14ac:dyDescent="0.2">
      <c r="A857" s="2"/>
      <c r="L857" s="3"/>
      <c r="M857" s="3"/>
      <c r="N857" s="3"/>
      <c r="O857" s="3"/>
      <c r="P857" s="3"/>
      <c r="Q857" s="3"/>
      <c r="R857" s="3"/>
      <c r="S857" s="3"/>
      <c r="T857" s="3"/>
      <c r="U857" s="3"/>
      <c r="V857" s="3"/>
      <c r="W857" s="3"/>
      <c r="X857" s="3"/>
      <c r="Y857" s="3"/>
      <c r="Z857" s="3"/>
      <c r="AA857" s="3"/>
      <c r="AB857" s="3"/>
      <c r="AC857" s="3"/>
      <c r="AD857" s="3"/>
      <c r="AE857" s="3"/>
      <c r="AF857" s="3"/>
      <c r="AG857" s="3"/>
      <c r="AH857" s="3"/>
      <c r="AI857" s="3"/>
    </row>
    <row r="858" spans="1:35" x14ac:dyDescent="0.2">
      <c r="A858" s="2"/>
      <c r="L858" s="3"/>
      <c r="M858" s="3"/>
      <c r="N858" s="3"/>
      <c r="O858" s="3"/>
      <c r="P858" s="3"/>
      <c r="Q858" s="3"/>
      <c r="R858" s="3"/>
      <c r="S858" s="3"/>
      <c r="T858" s="3"/>
      <c r="U858" s="3"/>
      <c r="V858" s="3"/>
      <c r="W858" s="3"/>
      <c r="X858" s="3"/>
      <c r="Y858" s="3"/>
      <c r="Z858" s="3"/>
      <c r="AA858" s="3"/>
      <c r="AB858" s="3"/>
      <c r="AC858" s="3"/>
      <c r="AD858" s="3"/>
      <c r="AE858" s="3"/>
      <c r="AF858" s="3"/>
      <c r="AG858" s="3"/>
      <c r="AH858" s="3"/>
      <c r="AI858" s="3"/>
    </row>
    <row r="859" spans="1:35" x14ac:dyDescent="0.2">
      <c r="A859" s="2"/>
      <c r="L859" s="3"/>
      <c r="M859" s="3"/>
      <c r="N859" s="3"/>
      <c r="O859" s="3"/>
      <c r="P859" s="3"/>
      <c r="Q859" s="3"/>
      <c r="R859" s="3"/>
      <c r="S859" s="3"/>
      <c r="T859" s="3"/>
      <c r="U859" s="3"/>
      <c r="V859" s="3"/>
      <c r="W859" s="3"/>
      <c r="X859" s="3"/>
      <c r="Y859" s="3"/>
      <c r="Z859" s="3"/>
      <c r="AA859" s="3"/>
      <c r="AB859" s="3"/>
      <c r="AC859" s="3"/>
      <c r="AD859" s="3"/>
      <c r="AE859" s="3"/>
      <c r="AF859" s="3"/>
      <c r="AG859" s="3"/>
      <c r="AH859" s="3"/>
      <c r="AI859" s="3"/>
    </row>
    <row r="860" spans="1:35" x14ac:dyDescent="0.2">
      <c r="A860" s="2"/>
      <c r="L860" s="3"/>
      <c r="M860" s="3"/>
      <c r="N860" s="3"/>
      <c r="O860" s="3"/>
      <c r="P860" s="3"/>
      <c r="Q860" s="3"/>
      <c r="R860" s="3"/>
      <c r="S860" s="3"/>
      <c r="T860" s="3"/>
      <c r="U860" s="3"/>
      <c r="V860" s="3"/>
      <c r="W860" s="3"/>
      <c r="X860" s="3"/>
      <c r="Y860" s="3"/>
      <c r="Z860" s="3"/>
      <c r="AA860" s="3"/>
      <c r="AB860" s="3"/>
      <c r="AC860" s="3"/>
      <c r="AD860" s="3"/>
      <c r="AE860" s="3"/>
      <c r="AF860" s="3"/>
      <c r="AG860" s="3"/>
      <c r="AH860" s="3"/>
      <c r="AI860" s="3"/>
    </row>
    <row r="861" spans="1:35" x14ac:dyDescent="0.2">
      <c r="A861" s="2"/>
      <c r="L861" s="3"/>
      <c r="M861" s="3"/>
      <c r="N861" s="3"/>
      <c r="O861" s="3"/>
      <c r="P861" s="3"/>
      <c r="Q861" s="3"/>
      <c r="R861" s="3"/>
      <c r="S861" s="3"/>
      <c r="T861" s="3"/>
      <c r="U861" s="3"/>
      <c r="V861" s="3"/>
      <c r="W861" s="3"/>
      <c r="X861" s="3"/>
      <c r="Y861" s="3"/>
      <c r="Z861" s="3"/>
      <c r="AA861" s="3"/>
      <c r="AB861" s="3"/>
      <c r="AC861" s="3"/>
      <c r="AD861" s="3"/>
      <c r="AE861" s="3"/>
      <c r="AF861" s="3"/>
      <c r="AG861" s="3"/>
      <c r="AH861" s="3"/>
      <c r="AI861" s="3"/>
    </row>
    <row r="862" spans="1:35" x14ac:dyDescent="0.2">
      <c r="A862" s="2"/>
      <c r="L862" s="3"/>
      <c r="M862" s="3"/>
      <c r="N862" s="3"/>
      <c r="O862" s="3"/>
      <c r="P862" s="3"/>
      <c r="Q862" s="3"/>
      <c r="R862" s="3"/>
      <c r="S862" s="3"/>
      <c r="T862" s="3"/>
      <c r="U862" s="3"/>
      <c r="V862" s="3"/>
      <c r="W862" s="3"/>
      <c r="X862" s="3"/>
      <c r="Y862" s="3"/>
      <c r="Z862" s="3"/>
      <c r="AA862" s="3"/>
      <c r="AB862" s="3"/>
      <c r="AC862" s="3"/>
      <c r="AD862" s="3"/>
      <c r="AE862" s="3"/>
      <c r="AF862" s="3"/>
      <c r="AG862" s="3"/>
      <c r="AH862" s="3"/>
      <c r="AI862" s="3"/>
    </row>
    <row r="863" spans="1:35" x14ac:dyDescent="0.2">
      <c r="A863" s="2"/>
      <c r="L863" s="3"/>
      <c r="M863" s="3"/>
      <c r="N863" s="3"/>
      <c r="O863" s="3"/>
      <c r="P863" s="3"/>
      <c r="Q863" s="3"/>
      <c r="R863" s="3"/>
      <c r="S863" s="3"/>
      <c r="T863" s="3"/>
      <c r="U863" s="3"/>
      <c r="V863" s="3"/>
      <c r="W863" s="3"/>
      <c r="X863" s="3"/>
      <c r="Y863" s="3"/>
      <c r="Z863" s="3"/>
      <c r="AA863" s="3"/>
      <c r="AB863" s="3"/>
      <c r="AC863" s="3"/>
      <c r="AD863" s="3"/>
      <c r="AE863" s="3"/>
      <c r="AF863" s="3"/>
      <c r="AG863" s="3"/>
      <c r="AH863" s="3"/>
      <c r="AI863" s="3"/>
    </row>
    <row r="864" spans="1:35" x14ac:dyDescent="0.2">
      <c r="A864" s="2"/>
      <c r="L864" s="3"/>
      <c r="M864" s="3"/>
      <c r="N864" s="3"/>
      <c r="O864" s="3"/>
      <c r="P864" s="3"/>
      <c r="Q864" s="3"/>
      <c r="R864" s="3"/>
      <c r="S864" s="3"/>
      <c r="T864" s="3"/>
      <c r="U864" s="3"/>
      <c r="V864" s="3"/>
      <c r="W864" s="3"/>
      <c r="X864" s="3"/>
      <c r="Y864" s="3"/>
      <c r="Z864" s="3"/>
      <c r="AA864" s="3"/>
      <c r="AB864" s="3"/>
      <c r="AC864" s="3"/>
      <c r="AD864" s="3"/>
      <c r="AE864" s="3"/>
      <c r="AF864" s="3"/>
      <c r="AG864" s="3"/>
      <c r="AH864" s="3"/>
      <c r="AI864" s="3"/>
    </row>
    <row r="865" spans="1:35" x14ac:dyDescent="0.2">
      <c r="A865" s="2"/>
      <c r="L865" s="3"/>
      <c r="M865" s="3"/>
      <c r="N865" s="3"/>
      <c r="O865" s="3"/>
      <c r="P865" s="3"/>
      <c r="Q865" s="3"/>
      <c r="R865" s="3"/>
      <c r="S865" s="3"/>
      <c r="T865" s="3"/>
      <c r="U865" s="3"/>
      <c r="V865" s="3"/>
      <c r="W865" s="3"/>
      <c r="X865" s="3"/>
      <c r="Y865" s="3"/>
      <c r="Z865" s="3"/>
      <c r="AA865" s="3"/>
      <c r="AB865" s="3"/>
      <c r="AC865" s="3"/>
      <c r="AD865" s="3"/>
      <c r="AE865" s="3"/>
      <c r="AF865" s="3"/>
      <c r="AG865" s="3"/>
      <c r="AH865" s="3"/>
      <c r="AI865" s="3"/>
    </row>
    <row r="866" spans="1:35" x14ac:dyDescent="0.2">
      <c r="A866" s="2"/>
      <c r="L866" s="3"/>
      <c r="M866" s="3"/>
      <c r="N866" s="3"/>
      <c r="O866" s="3"/>
      <c r="P866" s="3"/>
      <c r="Q866" s="3"/>
      <c r="R866" s="3"/>
      <c r="S866" s="3"/>
      <c r="T866" s="3"/>
      <c r="U866" s="3"/>
      <c r="V866" s="3"/>
      <c r="W866" s="3"/>
      <c r="X866" s="3"/>
      <c r="Y866" s="3"/>
      <c r="Z866" s="3"/>
      <c r="AA866" s="3"/>
      <c r="AB866" s="3"/>
      <c r="AC866" s="3"/>
      <c r="AD866" s="3"/>
      <c r="AE866" s="3"/>
      <c r="AF866" s="3"/>
      <c r="AG866" s="3"/>
      <c r="AH866" s="3"/>
      <c r="AI866" s="3"/>
    </row>
    <row r="867" spans="1:35" x14ac:dyDescent="0.2">
      <c r="A867" s="2"/>
      <c r="L867" s="3"/>
      <c r="M867" s="3"/>
      <c r="N867" s="3"/>
      <c r="O867" s="3"/>
      <c r="P867" s="3"/>
      <c r="Q867" s="3"/>
      <c r="R867" s="3"/>
      <c r="S867" s="3"/>
      <c r="T867" s="3"/>
      <c r="U867" s="3"/>
      <c r="V867" s="3"/>
      <c r="W867" s="3"/>
      <c r="X867" s="3"/>
      <c r="Y867" s="3"/>
      <c r="Z867" s="3"/>
      <c r="AA867" s="3"/>
      <c r="AB867" s="3"/>
      <c r="AC867" s="3"/>
      <c r="AD867" s="3"/>
      <c r="AE867" s="3"/>
      <c r="AF867" s="3"/>
      <c r="AG867" s="3"/>
      <c r="AH867" s="3"/>
      <c r="AI867" s="3"/>
    </row>
    <row r="868" spans="1:35" x14ac:dyDescent="0.2">
      <c r="A868" s="2"/>
      <c r="L868" s="3"/>
      <c r="M868" s="3"/>
      <c r="N868" s="3"/>
      <c r="O868" s="3"/>
      <c r="P868" s="3"/>
      <c r="Q868" s="3"/>
      <c r="R868" s="3"/>
      <c r="S868" s="3"/>
      <c r="T868" s="3"/>
      <c r="U868" s="3"/>
      <c r="V868" s="3"/>
      <c r="W868" s="3"/>
      <c r="X868" s="3"/>
      <c r="Y868" s="3"/>
      <c r="Z868" s="3"/>
      <c r="AA868" s="3"/>
      <c r="AB868" s="3"/>
      <c r="AC868" s="3"/>
      <c r="AD868" s="3"/>
      <c r="AE868" s="3"/>
      <c r="AF868" s="3"/>
      <c r="AG868" s="3"/>
      <c r="AH868" s="3"/>
      <c r="AI868" s="3"/>
    </row>
    <row r="869" spans="1:35" x14ac:dyDescent="0.2">
      <c r="A869" s="2"/>
      <c r="L869" s="3"/>
      <c r="M869" s="3"/>
      <c r="N869" s="3"/>
      <c r="O869" s="3"/>
      <c r="P869" s="3"/>
      <c r="Q869" s="3"/>
      <c r="R869" s="3"/>
      <c r="S869" s="3"/>
      <c r="T869" s="3"/>
      <c r="U869" s="3"/>
      <c r="V869" s="3"/>
      <c r="W869" s="3"/>
      <c r="X869" s="3"/>
      <c r="Y869" s="3"/>
      <c r="Z869" s="3"/>
      <c r="AA869" s="3"/>
      <c r="AB869" s="3"/>
      <c r="AC869" s="3"/>
      <c r="AD869" s="3"/>
      <c r="AE869" s="3"/>
      <c r="AF869" s="3"/>
      <c r="AG869" s="3"/>
      <c r="AH869" s="3"/>
      <c r="AI869" s="3"/>
    </row>
    <row r="870" spans="1:35" x14ac:dyDescent="0.2">
      <c r="A870" s="2"/>
      <c r="L870" s="3"/>
      <c r="M870" s="3"/>
      <c r="N870" s="3"/>
      <c r="O870" s="3"/>
      <c r="P870" s="3"/>
      <c r="Q870" s="3"/>
      <c r="R870" s="3"/>
      <c r="S870" s="3"/>
      <c r="T870" s="3"/>
      <c r="U870" s="3"/>
      <c r="V870" s="3"/>
      <c r="W870" s="3"/>
      <c r="X870" s="3"/>
      <c r="Y870" s="3"/>
      <c r="Z870" s="3"/>
      <c r="AA870" s="3"/>
      <c r="AB870" s="3"/>
      <c r="AC870" s="3"/>
      <c r="AD870" s="3"/>
      <c r="AE870" s="3"/>
      <c r="AF870" s="3"/>
      <c r="AG870" s="3"/>
      <c r="AH870" s="3"/>
      <c r="AI870" s="3"/>
    </row>
    <row r="871" spans="1:35" x14ac:dyDescent="0.2">
      <c r="A871" s="2"/>
      <c r="L871" s="3"/>
      <c r="M871" s="3"/>
      <c r="N871" s="3"/>
      <c r="O871" s="3"/>
      <c r="P871" s="3"/>
      <c r="Q871" s="3"/>
      <c r="R871" s="3"/>
      <c r="S871" s="3"/>
      <c r="T871" s="3"/>
      <c r="U871" s="3"/>
      <c r="V871" s="3"/>
      <c r="W871" s="3"/>
      <c r="X871" s="3"/>
      <c r="Y871" s="3"/>
      <c r="Z871" s="3"/>
      <c r="AA871" s="3"/>
      <c r="AB871" s="3"/>
      <c r="AC871" s="3"/>
      <c r="AD871" s="3"/>
      <c r="AE871" s="3"/>
      <c r="AF871" s="3"/>
      <c r="AG871" s="3"/>
      <c r="AH871" s="3"/>
      <c r="AI871" s="3"/>
    </row>
    <row r="872" spans="1:35" x14ac:dyDescent="0.2">
      <c r="A872" s="2"/>
      <c r="L872" s="3"/>
      <c r="M872" s="3"/>
      <c r="N872" s="3"/>
      <c r="O872" s="3"/>
      <c r="P872" s="3"/>
      <c r="Q872" s="3"/>
      <c r="R872" s="3"/>
      <c r="S872" s="3"/>
      <c r="T872" s="3"/>
      <c r="U872" s="3"/>
      <c r="V872" s="3"/>
      <c r="W872" s="3"/>
      <c r="X872" s="3"/>
      <c r="Y872" s="3"/>
      <c r="Z872" s="3"/>
      <c r="AA872" s="3"/>
      <c r="AB872" s="3"/>
      <c r="AC872" s="3"/>
      <c r="AD872" s="3"/>
      <c r="AE872" s="3"/>
      <c r="AF872" s="3"/>
      <c r="AG872" s="3"/>
      <c r="AH872" s="3"/>
      <c r="AI872" s="3"/>
    </row>
    <row r="873" spans="1:35" x14ac:dyDescent="0.2">
      <c r="A873" s="2"/>
      <c r="L873" s="3"/>
      <c r="M873" s="3"/>
      <c r="N873" s="3"/>
      <c r="O873" s="3"/>
      <c r="P873" s="3"/>
      <c r="Q873" s="3"/>
      <c r="R873" s="3"/>
      <c r="S873" s="3"/>
      <c r="T873" s="3"/>
      <c r="U873" s="3"/>
      <c r="V873" s="3"/>
      <c r="W873" s="3"/>
      <c r="X873" s="3"/>
      <c r="Y873" s="3"/>
      <c r="Z873" s="3"/>
      <c r="AA873" s="3"/>
      <c r="AB873" s="3"/>
      <c r="AC873" s="3"/>
      <c r="AD873" s="3"/>
      <c r="AE873" s="3"/>
      <c r="AF873" s="3"/>
      <c r="AG873" s="3"/>
      <c r="AH873" s="3"/>
      <c r="AI873" s="3"/>
    </row>
    <row r="874" spans="1:35" x14ac:dyDescent="0.2">
      <c r="A874" s="2"/>
      <c r="L874" s="3"/>
      <c r="M874" s="3"/>
      <c r="N874" s="3"/>
      <c r="O874" s="3"/>
      <c r="P874" s="3"/>
      <c r="Q874" s="3"/>
      <c r="R874" s="3"/>
      <c r="S874" s="3"/>
      <c r="T874" s="3"/>
      <c r="U874" s="3"/>
      <c r="V874" s="3"/>
      <c r="W874" s="3"/>
      <c r="X874" s="3"/>
      <c r="Y874" s="3"/>
      <c r="Z874" s="3"/>
      <c r="AA874" s="3"/>
      <c r="AB874" s="3"/>
      <c r="AC874" s="3"/>
      <c r="AD874" s="3"/>
      <c r="AE874" s="3"/>
      <c r="AF874" s="3"/>
      <c r="AG874" s="3"/>
      <c r="AH874" s="3"/>
      <c r="AI874" s="3"/>
    </row>
    <row r="875" spans="1:35" x14ac:dyDescent="0.2">
      <c r="A875" s="2"/>
      <c r="L875" s="3"/>
      <c r="M875" s="3"/>
      <c r="N875" s="3"/>
      <c r="O875" s="3"/>
      <c r="P875" s="3"/>
      <c r="Q875" s="3"/>
      <c r="R875" s="3"/>
      <c r="S875" s="3"/>
      <c r="T875" s="3"/>
      <c r="U875" s="3"/>
      <c r="V875" s="3"/>
      <c r="W875" s="3"/>
      <c r="X875" s="3"/>
      <c r="Y875" s="3"/>
      <c r="Z875" s="3"/>
      <c r="AA875" s="3"/>
      <c r="AB875" s="3"/>
      <c r="AC875" s="3"/>
      <c r="AD875" s="3"/>
      <c r="AE875" s="3"/>
      <c r="AF875" s="3"/>
      <c r="AG875" s="3"/>
      <c r="AH875" s="3"/>
      <c r="AI875" s="3"/>
    </row>
    <row r="876" spans="1:35" x14ac:dyDescent="0.2">
      <c r="A876" s="2"/>
      <c r="L876" s="3"/>
      <c r="M876" s="3"/>
      <c r="N876" s="3"/>
      <c r="O876" s="3"/>
      <c r="P876" s="3"/>
      <c r="Q876" s="3"/>
      <c r="R876" s="3"/>
      <c r="S876" s="3"/>
      <c r="T876" s="3"/>
      <c r="U876" s="3"/>
      <c r="V876" s="3"/>
      <c r="W876" s="3"/>
      <c r="X876" s="3"/>
      <c r="Y876" s="3"/>
      <c r="Z876" s="3"/>
      <c r="AA876" s="3"/>
      <c r="AB876" s="3"/>
      <c r="AC876" s="3"/>
      <c r="AD876" s="3"/>
      <c r="AE876" s="3"/>
      <c r="AF876" s="3"/>
      <c r="AG876" s="3"/>
      <c r="AH876" s="3"/>
      <c r="AI876" s="3"/>
    </row>
    <row r="877" spans="1:35" x14ac:dyDescent="0.2">
      <c r="A877" s="2"/>
      <c r="L877" s="3"/>
      <c r="M877" s="3"/>
      <c r="N877" s="3"/>
      <c r="O877" s="3"/>
      <c r="P877" s="3"/>
      <c r="Q877" s="3"/>
      <c r="R877" s="3"/>
      <c r="S877" s="3"/>
      <c r="T877" s="3"/>
      <c r="U877" s="3"/>
      <c r="V877" s="3"/>
      <c r="W877" s="3"/>
      <c r="X877" s="3"/>
      <c r="Y877" s="3"/>
      <c r="Z877" s="3"/>
      <c r="AA877" s="3"/>
      <c r="AB877" s="3"/>
      <c r="AC877" s="3"/>
      <c r="AD877" s="3"/>
      <c r="AE877" s="3"/>
      <c r="AF877" s="3"/>
      <c r="AG877" s="3"/>
      <c r="AH877" s="3"/>
      <c r="AI877" s="3"/>
    </row>
    <row r="878" spans="1:35" x14ac:dyDescent="0.2">
      <c r="A878" s="2"/>
      <c r="L878" s="3"/>
      <c r="M878" s="3"/>
      <c r="N878" s="3"/>
      <c r="O878" s="3"/>
      <c r="P878" s="3"/>
      <c r="Q878" s="3"/>
      <c r="R878" s="3"/>
      <c r="S878" s="3"/>
      <c r="T878" s="3"/>
      <c r="U878" s="3"/>
      <c r="V878" s="3"/>
      <c r="W878" s="3"/>
      <c r="X878" s="3"/>
      <c r="Y878" s="3"/>
      <c r="Z878" s="3"/>
      <c r="AA878" s="3"/>
      <c r="AB878" s="3"/>
      <c r="AC878" s="3"/>
      <c r="AD878" s="3"/>
      <c r="AE878" s="3"/>
      <c r="AF878" s="3"/>
      <c r="AG878" s="3"/>
      <c r="AH878" s="3"/>
      <c r="AI878" s="3"/>
    </row>
    <row r="879" spans="1:35" x14ac:dyDescent="0.2">
      <c r="A879" s="2"/>
      <c r="L879" s="3"/>
      <c r="M879" s="3"/>
      <c r="N879" s="3"/>
      <c r="O879" s="3"/>
      <c r="P879" s="3"/>
      <c r="Q879" s="3"/>
      <c r="R879" s="3"/>
      <c r="S879" s="3"/>
      <c r="T879" s="3"/>
      <c r="U879" s="3"/>
      <c r="V879" s="3"/>
      <c r="W879" s="3"/>
      <c r="X879" s="3"/>
      <c r="Y879" s="3"/>
      <c r="Z879" s="3"/>
      <c r="AA879" s="3"/>
      <c r="AB879" s="3"/>
      <c r="AC879" s="3"/>
      <c r="AD879" s="3"/>
      <c r="AE879" s="3"/>
      <c r="AF879" s="3"/>
      <c r="AG879" s="3"/>
      <c r="AH879" s="3"/>
      <c r="AI879" s="3"/>
    </row>
    <row r="880" spans="1:35" x14ac:dyDescent="0.2">
      <c r="A880" s="2"/>
      <c r="L880" s="3"/>
      <c r="M880" s="3"/>
      <c r="N880" s="3"/>
      <c r="O880" s="3"/>
      <c r="P880" s="3"/>
      <c r="Q880" s="3"/>
      <c r="R880" s="3"/>
      <c r="S880" s="3"/>
      <c r="T880" s="3"/>
      <c r="U880" s="3"/>
      <c r="V880" s="3"/>
      <c r="W880" s="3"/>
      <c r="X880" s="3"/>
      <c r="Y880" s="3"/>
      <c r="Z880" s="3"/>
      <c r="AA880" s="3"/>
      <c r="AB880" s="3"/>
      <c r="AC880" s="3"/>
      <c r="AD880" s="3"/>
      <c r="AE880" s="3"/>
      <c r="AF880" s="3"/>
      <c r="AG880" s="3"/>
      <c r="AH880" s="3"/>
      <c r="AI880" s="3"/>
    </row>
    <row r="881" spans="1:35" x14ac:dyDescent="0.2">
      <c r="A881" s="2"/>
      <c r="L881" s="3"/>
      <c r="M881" s="3"/>
      <c r="N881" s="3"/>
      <c r="O881" s="3"/>
      <c r="P881" s="3"/>
      <c r="Q881" s="3"/>
      <c r="R881" s="3"/>
      <c r="S881" s="3"/>
      <c r="T881" s="3"/>
      <c r="U881" s="3"/>
      <c r="V881" s="3"/>
      <c r="W881" s="3"/>
      <c r="X881" s="3"/>
      <c r="Y881" s="3"/>
      <c r="Z881" s="3"/>
      <c r="AA881" s="3"/>
      <c r="AB881" s="3"/>
      <c r="AC881" s="3"/>
      <c r="AD881" s="3"/>
      <c r="AE881" s="3"/>
      <c r="AF881" s="3"/>
      <c r="AG881" s="3"/>
      <c r="AH881" s="3"/>
      <c r="AI881" s="3"/>
    </row>
    <row r="882" spans="1:35" x14ac:dyDescent="0.2">
      <c r="A882" s="2"/>
      <c r="L882" s="3"/>
      <c r="M882" s="3"/>
      <c r="N882" s="3"/>
      <c r="O882" s="3"/>
      <c r="P882" s="3"/>
      <c r="Q882" s="3"/>
      <c r="R882" s="3"/>
      <c r="S882" s="3"/>
      <c r="T882" s="3"/>
      <c r="U882" s="3"/>
      <c r="V882" s="3"/>
      <c r="W882" s="3"/>
      <c r="X882" s="3"/>
      <c r="Y882" s="3"/>
      <c r="Z882" s="3"/>
      <c r="AA882" s="3"/>
      <c r="AB882" s="3"/>
      <c r="AC882" s="3"/>
      <c r="AD882" s="3"/>
      <c r="AE882" s="3"/>
      <c r="AF882" s="3"/>
      <c r="AG882" s="3"/>
      <c r="AH882" s="3"/>
      <c r="AI882" s="3"/>
    </row>
    <row r="883" spans="1:35" x14ac:dyDescent="0.2">
      <c r="A883" s="2"/>
      <c r="L883" s="3"/>
      <c r="M883" s="3"/>
      <c r="N883" s="3"/>
      <c r="O883" s="3"/>
      <c r="P883" s="3"/>
      <c r="Q883" s="3"/>
      <c r="R883" s="3"/>
      <c r="S883" s="3"/>
      <c r="T883" s="3"/>
      <c r="U883" s="3"/>
      <c r="V883" s="3"/>
      <c r="W883" s="3"/>
      <c r="X883" s="3"/>
      <c r="Y883" s="3"/>
      <c r="Z883" s="3"/>
      <c r="AA883" s="3"/>
      <c r="AB883" s="3"/>
      <c r="AC883" s="3"/>
      <c r="AD883" s="3"/>
      <c r="AE883" s="3"/>
      <c r="AF883" s="3"/>
      <c r="AG883" s="3"/>
      <c r="AH883" s="3"/>
      <c r="AI883" s="3"/>
    </row>
    <row r="884" spans="1:35" x14ac:dyDescent="0.2">
      <c r="A884" s="2"/>
      <c r="L884" s="3"/>
      <c r="M884" s="3"/>
      <c r="N884" s="3"/>
      <c r="O884" s="3"/>
      <c r="P884" s="3"/>
      <c r="Q884" s="3"/>
      <c r="R884" s="3"/>
      <c r="S884" s="3"/>
      <c r="T884" s="3"/>
      <c r="U884" s="3"/>
      <c r="V884" s="3"/>
      <c r="W884" s="3"/>
      <c r="X884" s="3"/>
      <c r="Y884" s="3"/>
      <c r="Z884" s="3"/>
      <c r="AA884" s="3"/>
      <c r="AB884" s="3"/>
      <c r="AC884" s="3"/>
      <c r="AD884" s="3"/>
      <c r="AE884" s="3"/>
      <c r="AF884" s="3"/>
      <c r="AG884" s="3"/>
      <c r="AH884" s="3"/>
      <c r="AI884" s="3"/>
    </row>
    <row r="885" spans="1:35" x14ac:dyDescent="0.2">
      <c r="A885" s="2"/>
      <c r="L885" s="3"/>
      <c r="M885" s="3"/>
      <c r="N885" s="3"/>
      <c r="O885" s="3"/>
      <c r="P885" s="3"/>
      <c r="Q885" s="3"/>
      <c r="R885" s="3"/>
      <c r="S885" s="3"/>
      <c r="T885" s="3"/>
      <c r="U885" s="3"/>
      <c r="V885" s="3"/>
      <c r="W885" s="3"/>
      <c r="X885" s="3"/>
      <c r="Y885" s="3"/>
      <c r="Z885" s="3"/>
      <c r="AA885" s="3"/>
      <c r="AB885" s="3"/>
      <c r="AC885" s="3"/>
      <c r="AD885" s="3"/>
      <c r="AE885" s="3"/>
      <c r="AF885" s="3"/>
      <c r="AG885" s="3"/>
      <c r="AH885" s="3"/>
      <c r="AI885" s="3"/>
    </row>
    <row r="886" spans="1:35" x14ac:dyDescent="0.2">
      <c r="A886" s="2"/>
      <c r="L886" s="3"/>
      <c r="M886" s="3"/>
      <c r="N886" s="3"/>
      <c r="O886" s="3"/>
      <c r="P886" s="3"/>
      <c r="Q886" s="3"/>
      <c r="R886" s="3"/>
      <c r="S886" s="3"/>
      <c r="T886" s="3"/>
      <c r="U886" s="3"/>
      <c r="V886" s="3"/>
      <c r="W886" s="3"/>
      <c r="X886" s="3"/>
      <c r="Y886" s="3"/>
      <c r="Z886" s="3"/>
      <c r="AA886" s="3"/>
      <c r="AB886" s="3"/>
      <c r="AC886" s="3"/>
      <c r="AD886" s="3"/>
      <c r="AE886" s="3"/>
      <c r="AF886" s="3"/>
      <c r="AG886" s="3"/>
      <c r="AH886" s="3"/>
      <c r="AI886" s="3"/>
    </row>
    <row r="887" spans="1:35" x14ac:dyDescent="0.2">
      <c r="A887" s="2"/>
      <c r="L887" s="3"/>
      <c r="M887" s="3"/>
      <c r="N887" s="3"/>
      <c r="O887" s="3"/>
      <c r="P887" s="3"/>
      <c r="Q887" s="3"/>
      <c r="R887" s="3"/>
      <c r="S887" s="3"/>
      <c r="T887" s="3"/>
      <c r="U887" s="3"/>
      <c r="V887" s="3"/>
      <c r="W887" s="3"/>
      <c r="X887" s="3"/>
      <c r="Y887" s="3"/>
      <c r="Z887" s="3"/>
      <c r="AA887" s="3"/>
      <c r="AB887" s="3"/>
      <c r="AC887" s="3"/>
      <c r="AD887" s="3"/>
      <c r="AE887" s="3"/>
      <c r="AF887" s="3"/>
      <c r="AG887" s="3"/>
      <c r="AH887" s="3"/>
      <c r="AI887" s="3"/>
    </row>
    <row r="888" spans="1:35" x14ac:dyDescent="0.2">
      <c r="A888" s="2"/>
      <c r="L888" s="3"/>
      <c r="M888" s="3"/>
      <c r="N888" s="3"/>
      <c r="O888" s="3"/>
      <c r="P888" s="3"/>
      <c r="Q888" s="3"/>
      <c r="R888" s="3"/>
      <c r="S888" s="3"/>
      <c r="T888" s="3"/>
      <c r="U888" s="3"/>
      <c r="V888" s="3"/>
      <c r="W888" s="3"/>
      <c r="X888" s="3"/>
      <c r="Y888" s="3"/>
      <c r="Z888" s="3"/>
      <c r="AA888" s="3"/>
      <c r="AB888" s="3"/>
      <c r="AC888" s="3"/>
      <c r="AD888" s="3"/>
      <c r="AE888" s="3"/>
      <c r="AF888" s="3"/>
      <c r="AG888" s="3"/>
      <c r="AH888" s="3"/>
      <c r="AI888" s="3"/>
    </row>
    <row r="889" spans="1:35" x14ac:dyDescent="0.2">
      <c r="A889" s="2"/>
      <c r="L889" s="3"/>
      <c r="M889" s="3"/>
      <c r="N889" s="3"/>
      <c r="O889" s="3"/>
      <c r="P889" s="3"/>
      <c r="Q889" s="3"/>
      <c r="R889" s="3"/>
      <c r="S889" s="3"/>
      <c r="T889" s="3"/>
      <c r="U889" s="3"/>
      <c r="V889" s="3"/>
      <c r="W889" s="3"/>
      <c r="X889" s="3"/>
      <c r="Y889" s="3"/>
      <c r="Z889" s="3"/>
      <c r="AA889" s="3"/>
      <c r="AB889" s="3"/>
      <c r="AC889" s="3"/>
      <c r="AD889" s="3"/>
      <c r="AE889" s="3"/>
      <c r="AF889" s="3"/>
      <c r="AG889" s="3"/>
      <c r="AH889" s="3"/>
      <c r="AI889" s="3"/>
    </row>
    <row r="890" spans="1:35" x14ac:dyDescent="0.2">
      <c r="A890" s="2"/>
      <c r="L890" s="3"/>
      <c r="M890" s="3"/>
      <c r="N890" s="3"/>
      <c r="O890" s="3"/>
      <c r="P890" s="3"/>
      <c r="Q890" s="3"/>
      <c r="R890" s="3"/>
      <c r="S890" s="3"/>
      <c r="T890" s="3"/>
      <c r="U890" s="3"/>
      <c r="V890" s="3"/>
      <c r="W890" s="3"/>
      <c r="X890" s="3"/>
      <c r="Y890" s="3"/>
      <c r="Z890" s="3"/>
      <c r="AA890" s="3"/>
      <c r="AB890" s="3"/>
      <c r="AC890" s="3"/>
      <c r="AD890" s="3"/>
      <c r="AE890" s="3"/>
      <c r="AF890" s="3"/>
      <c r="AG890" s="3"/>
      <c r="AH890" s="3"/>
      <c r="AI890" s="3"/>
    </row>
    <row r="891" spans="1:35" x14ac:dyDescent="0.2">
      <c r="A891" s="2"/>
      <c r="L891" s="3"/>
      <c r="M891" s="3"/>
      <c r="N891" s="3"/>
      <c r="O891" s="3"/>
      <c r="P891" s="3"/>
      <c r="Q891" s="3"/>
      <c r="R891" s="3"/>
      <c r="S891" s="3"/>
      <c r="T891" s="3"/>
      <c r="U891" s="3"/>
      <c r="V891" s="3"/>
      <c r="W891" s="3"/>
      <c r="X891" s="3"/>
      <c r="Y891" s="3"/>
      <c r="Z891" s="3"/>
      <c r="AA891" s="3"/>
      <c r="AB891" s="3"/>
      <c r="AC891" s="3"/>
      <c r="AD891" s="3"/>
      <c r="AE891" s="3"/>
      <c r="AF891" s="3"/>
      <c r="AG891" s="3"/>
      <c r="AH891" s="3"/>
      <c r="AI891" s="3"/>
    </row>
    <row r="892" spans="1:35" x14ac:dyDescent="0.2">
      <c r="A892" s="2"/>
      <c r="L892" s="3"/>
      <c r="M892" s="3"/>
      <c r="N892" s="3"/>
      <c r="O892" s="3"/>
      <c r="P892" s="3"/>
      <c r="Q892" s="3"/>
      <c r="R892" s="3"/>
      <c r="S892" s="3"/>
      <c r="T892" s="3"/>
      <c r="U892" s="3"/>
      <c r="V892" s="3"/>
      <c r="W892" s="3"/>
      <c r="X892" s="3"/>
      <c r="Y892" s="3"/>
      <c r="Z892" s="3"/>
      <c r="AA892" s="3"/>
      <c r="AB892" s="3"/>
      <c r="AC892" s="3"/>
      <c r="AD892" s="3"/>
      <c r="AE892" s="3"/>
      <c r="AF892" s="3"/>
      <c r="AG892" s="3"/>
      <c r="AH892" s="3"/>
      <c r="AI892" s="3"/>
    </row>
    <row r="893" spans="1:35" x14ac:dyDescent="0.2">
      <c r="A893" s="2"/>
      <c r="L893" s="3"/>
      <c r="M893" s="3"/>
      <c r="N893" s="3"/>
      <c r="O893" s="3"/>
      <c r="P893" s="3"/>
      <c r="Q893" s="3"/>
      <c r="R893" s="3"/>
      <c r="S893" s="3"/>
      <c r="T893" s="3"/>
      <c r="U893" s="3"/>
      <c r="V893" s="3"/>
      <c r="W893" s="3"/>
      <c r="X893" s="3"/>
      <c r="Y893" s="3"/>
      <c r="Z893" s="3"/>
      <c r="AA893" s="3"/>
      <c r="AB893" s="3"/>
      <c r="AC893" s="3"/>
      <c r="AD893" s="3"/>
      <c r="AE893" s="3"/>
      <c r="AF893" s="3"/>
      <c r="AG893" s="3"/>
      <c r="AH893" s="3"/>
      <c r="AI893" s="3"/>
    </row>
    <row r="894" spans="1:35" x14ac:dyDescent="0.2">
      <c r="A894" s="2"/>
      <c r="L894" s="3"/>
      <c r="M894" s="3"/>
      <c r="N894" s="3"/>
      <c r="O894" s="3"/>
      <c r="P894" s="3"/>
      <c r="Q894" s="3"/>
      <c r="R894" s="3"/>
      <c r="S894" s="3"/>
      <c r="T894" s="3"/>
      <c r="U894" s="3"/>
      <c r="V894" s="3"/>
      <c r="W894" s="3"/>
      <c r="X894" s="3"/>
      <c r="Y894" s="3"/>
      <c r="Z894" s="3"/>
      <c r="AA894" s="3"/>
      <c r="AB894" s="3"/>
      <c r="AC894" s="3"/>
      <c r="AD894" s="3"/>
      <c r="AE894" s="3"/>
      <c r="AF894" s="3"/>
      <c r="AG894" s="3"/>
      <c r="AH894" s="3"/>
      <c r="AI894" s="3"/>
    </row>
    <row r="895" spans="1:35" x14ac:dyDescent="0.2">
      <c r="A895" s="2"/>
      <c r="L895" s="3"/>
      <c r="M895" s="3"/>
      <c r="N895" s="3"/>
      <c r="O895" s="3"/>
      <c r="P895" s="3"/>
      <c r="Q895" s="3"/>
      <c r="R895" s="3"/>
      <c r="S895" s="3"/>
      <c r="T895" s="3"/>
      <c r="U895" s="3"/>
      <c r="V895" s="3"/>
      <c r="W895" s="3"/>
      <c r="X895" s="3"/>
      <c r="Y895" s="3"/>
      <c r="Z895" s="3"/>
      <c r="AA895" s="3"/>
      <c r="AB895" s="3"/>
      <c r="AC895" s="3"/>
      <c r="AD895" s="3"/>
      <c r="AE895" s="3"/>
      <c r="AF895" s="3"/>
      <c r="AG895" s="3"/>
      <c r="AH895" s="3"/>
      <c r="AI895" s="3"/>
    </row>
    <row r="896" spans="1:35" x14ac:dyDescent="0.2">
      <c r="A896" s="2"/>
      <c r="L896" s="3"/>
      <c r="M896" s="3"/>
      <c r="N896" s="3"/>
      <c r="O896" s="3"/>
      <c r="P896" s="3"/>
      <c r="Q896" s="3"/>
      <c r="R896" s="3"/>
      <c r="S896" s="3"/>
      <c r="T896" s="3"/>
      <c r="U896" s="3"/>
      <c r="V896" s="3"/>
      <c r="W896" s="3"/>
      <c r="X896" s="3"/>
      <c r="Y896" s="3"/>
      <c r="Z896" s="3"/>
      <c r="AA896" s="3"/>
      <c r="AB896" s="3"/>
      <c r="AC896" s="3"/>
      <c r="AD896" s="3"/>
      <c r="AE896" s="3"/>
      <c r="AF896" s="3"/>
      <c r="AG896" s="3"/>
      <c r="AH896" s="3"/>
      <c r="AI896" s="3"/>
    </row>
    <row r="897" spans="1:35" x14ac:dyDescent="0.2">
      <c r="A897" s="2"/>
      <c r="L897" s="3"/>
      <c r="M897" s="3"/>
      <c r="N897" s="3"/>
      <c r="O897" s="3"/>
      <c r="P897" s="3"/>
      <c r="Q897" s="3"/>
      <c r="R897" s="3"/>
      <c r="S897" s="3"/>
      <c r="T897" s="3"/>
      <c r="U897" s="3"/>
      <c r="V897" s="3"/>
      <c r="W897" s="3"/>
      <c r="X897" s="3"/>
      <c r="Y897" s="3"/>
      <c r="Z897" s="3"/>
      <c r="AA897" s="3"/>
      <c r="AB897" s="3"/>
      <c r="AC897" s="3"/>
      <c r="AD897" s="3"/>
      <c r="AE897" s="3"/>
      <c r="AF897" s="3"/>
      <c r="AG897" s="3"/>
      <c r="AH897" s="3"/>
      <c r="AI897" s="3"/>
    </row>
    <row r="898" spans="1:35" x14ac:dyDescent="0.2">
      <c r="A898" s="2"/>
      <c r="L898" s="3"/>
      <c r="M898" s="3"/>
      <c r="N898" s="3"/>
      <c r="O898" s="3"/>
      <c r="P898" s="3"/>
      <c r="Q898" s="3"/>
      <c r="R898" s="3"/>
      <c r="S898" s="3"/>
      <c r="T898" s="3"/>
      <c r="U898" s="3"/>
      <c r="V898" s="3"/>
      <c r="W898" s="3"/>
      <c r="X898" s="3"/>
      <c r="Y898" s="3"/>
      <c r="Z898" s="3"/>
      <c r="AA898" s="3"/>
      <c r="AB898" s="3"/>
      <c r="AC898" s="3"/>
      <c r="AD898" s="3"/>
      <c r="AE898" s="3"/>
      <c r="AF898" s="3"/>
      <c r="AG898" s="3"/>
      <c r="AH898" s="3"/>
      <c r="AI898" s="3"/>
    </row>
    <row r="899" spans="1:35" x14ac:dyDescent="0.2">
      <c r="A899" s="2"/>
      <c r="L899" s="3"/>
      <c r="M899" s="3"/>
      <c r="N899" s="3"/>
      <c r="O899" s="3"/>
      <c r="P899" s="3"/>
      <c r="Q899" s="3"/>
      <c r="R899" s="3"/>
      <c r="S899" s="3"/>
      <c r="T899" s="3"/>
      <c r="U899" s="3"/>
      <c r="V899" s="3"/>
      <c r="W899" s="3"/>
      <c r="X899" s="3"/>
      <c r="Y899" s="3"/>
      <c r="Z899" s="3"/>
      <c r="AA899" s="3"/>
      <c r="AB899" s="3"/>
      <c r="AC899" s="3"/>
      <c r="AD899" s="3"/>
      <c r="AE899" s="3"/>
      <c r="AF899" s="3"/>
      <c r="AG899" s="3"/>
      <c r="AH899" s="3"/>
      <c r="AI899" s="3"/>
    </row>
    <row r="900" spans="1:35" x14ac:dyDescent="0.2">
      <c r="A900" s="2"/>
      <c r="L900" s="3"/>
      <c r="M900" s="3"/>
      <c r="N900" s="3"/>
      <c r="O900" s="3"/>
      <c r="P900" s="3"/>
      <c r="Q900" s="3"/>
      <c r="R900" s="3"/>
      <c r="S900" s="3"/>
      <c r="T900" s="3"/>
      <c r="U900" s="3"/>
      <c r="V900" s="3"/>
      <c r="W900" s="3"/>
      <c r="X900" s="3"/>
      <c r="Y900" s="3"/>
      <c r="Z900" s="3"/>
      <c r="AA900" s="3"/>
      <c r="AB900" s="3"/>
      <c r="AC900" s="3"/>
      <c r="AD900" s="3"/>
      <c r="AE900" s="3"/>
      <c r="AF900" s="3"/>
      <c r="AG900" s="3"/>
      <c r="AH900" s="3"/>
      <c r="AI900" s="3"/>
    </row>
    <row r="901" spans="1:35" x14ac:dyDescent="0.2">
      <c r="A901" s="2"/>
      <c r="L901" s="3"/>
      <c r="M901" s="3"/>
      <c r="N901" s="3"/>
      <c r="O901" s="3"/>
      <c r="P901" s="3"/>
      <c r="Q901" s="3"/>
      <c r="R901" s="3"/>
      <c r="S901" s="3"/>
      <c r="T901" s="3"/>
      <c r="U901" s="3"/>
      <c r="V901" s="3"/>
      <c r="W901" s="3"/>
      <c r="X901" s="3"/>
      <c r="Y901" s="3"/>
      <c r="Z901" s="3"/>
      <c r="AA901" s="3"/>
      <c r="AB901" s="3"/>
      <c r="AC901" s="3"/>
      <c r="AD901" s="3"/>
      <c r="AE901" s="3"/>
      <c r="AF901" s="3"/>
      <c r="AG901" s="3"/>
      <c r="AH901" s="3"/>
      <c r="AI901" s="3"/>
    </row>
    <row r="902" spans="1:35" x14ac:dyDescent="0.2">
      <c r="A902" s="2"/>
      <c r="L902" s="3"/>
      <c r="M902" s="3"/>
      <c r="N902" s="3"/>
      <c r="O902" s="3"/>
      <c r="P902" s="3"/>
      <c r="Q902" s="3"/>
      <c r="R902" s="3"/>
      <c r="S902" s="3"/>
      <c r="T902" s="3"/>
      <c r="U902" s="3"/>
      <c r="V902" s="3"/>
      <c r="W902" s="3"/>
      <c r="X902" s="3"/>
      <c r="Y902" s="3"/>
      <c r="Z902" s="3"/>
      <c r="AA902" s="3"/>
      <c r="AB902" s="3"/>
      <c r="AC902" s="3"/>
      <c r="AD902" s="3"/>
      <c r="AE902" s="3"/>
      <c r="AF902" s="3"/>
      <c r="AG902" s="3"/>
      <c r="AH902" s="3"/>
      <c r="AI902" s="3"/>
    </row>
    <row r="903" spans="1:35" x14ac:dyDescent="0.2">
      <c r="A903" s="2"/>
      <c r="L903" s="3"/>
      <c r="M903" s="3"/>
      <c r="N903" s="3"/>
      <c r="O903" s="3"/>
      <c r="P903" s="3"/>
      <c r="Q903" s="3"/>
      <c r="R903" s="3"/>
      <c r="S903" s="3"/>
      <c r="T903" s="3"/>
      <c r="U903" s="3"/>
      <c r="V903" s="3"/>
      <c r="W903" s="3"/>
      <c r="X903" s="3"/>
      <c r="Y903" s="3"/>
      <c r="Z903" s="3"/>
      <c r="AA903" s="3"/>
      <c r="AB903" s="3"/>
      <c r="AC903" s="3"/>
      <c r="AD903" s="3"/>
      <c r="AE903" s="3"/>
      <c r="AF903" s="3"/>
      <c r="AG903" s="3"/>
      <c r="AH903" s="3"/>
      <c r="AI903" s="3"/>
    </row>
    <row r="904" spans="1:35" x14ac:dyDescent="0.2">
      <c r="A904" s="2"/>
      <c r="L904" s="3"/>
      <c r="M904" s="3"/>
      <c r="N904" s="3"/>
      <c r="O904" s="3"/>
      <c r="P904" s="3"/>
      <c r="Q904" s="3"/>
      <c r="R904" s="3"/>
      <c r="S904" s="3"/>
      <c r="T904" s="3"/>
      <c r="U904" s="3"/>
      <c r="V904" s="3"/>
      <c r="W904" s="3"/>
      <c r="X904" s="3"/>
      <c r="Y904" s="3"/>
      <c r="Z904" s="3"/>
      <c r="AA904" s="3"/>
      <c r="AB904" s="3"/>
      <c r="AC904" s="3"/>
      <c r="AD904" s="3"/>
      <c r="AE904" s="3"/>
      <c r="AF904" s="3"/>
      <c r="AG904" s="3"/>
      <c r="AH904" s="3"/>
      <c r="AI904" s="3"/>
    </row>
    <row r="905" spans="1:35" x14ac:dyDescent="0.2">
      <c r="A905" s="2"/>
      <c r="L905" s="3"/>
      <c r="M905" s="3"/>
      <c r="N905" s="3"/>
      <c r="O905" s="3"/>
      <c r="P905" s="3"/>
      <c r="Q905" s="3"/>
      <c r="R905" s="3"/>
      <c r="S905" s="3"/>
      <c r="T905" s="3"/>
      <c r="U905" s="3"/>
      <c r="V905" s="3"/>
      <c r="W905" s="3"/>
      <c r="X905" s="3"/>
      <c r="Y905" s="3"/>
      <c r="Z905" s="3"/>
      <c r="AA905" s="3"/>
      <c r="AB905" s="3"/>
      <c r="AC905" s="3"/>
      <c r="AD905" s="3"/>
      <c r="AE905" s="3"/>
      <c r="AF905" s="3"/>
      <c r="AG905" s="3"/>
      <c r="AH905" s="3"/>
      <c r="AI905" s="3"/>
    </row>
    <row r="906" spans="1:35" x14ac:dyDescent="0.2">
      <c r="A906" s="2"/>
      <c r="L906" s="3"/>
      <c r="M906" s="3"/>
      <c r="N906" s="3"/>
      <c r="O906" s="3"/>
      <c r="P906" s="3"/>
      <c r="Q906" s="3"/>
      <c r="R906" s="3"/>
      <c r="S906" s="3"/>
      <c r="T906" s="3"/>
      <c r="U906" s="3"/>
      <c r="V906" s="3"/>
      <c r="W906" s="3"/>
      <c r="X906" s="3"/>
      <c r="Y906" s="3"/>
      <c r="Z906" s="3"/>
      <c r="AA906" s="3"/>
      <c r="AB906" s="3"/>
      <c r="AC906" s="3"/>
      <c r="AD906" s="3"/>
      <c r="AE906" s="3"/>
      <c r="AF906" s="3"/>
      <c r="AG906" s="3"/>
      <c r="AH906" s="3"/>
      <c r="AI906" s="3"/>
    </row>
    <row r="907" spans="1:35" x14ac:dyDescent="0.2">
      <c r="A907" s="2"/>
      <c r="L907" s="3"/>
      <c r="M907" s="3"/>
      <c r="N907" s="3"/>
      <c r="O907" s="3"/>
      <c r="P907" s="3"/>
      <c r="Q907" s="3"/>
      <c r="R907" s="3"/>
      <c r="S907" s="3"/>
      <c r="T907" s="3"/>
      <c r="U907" s="3"/>
      <c r="V907" s="3"/>
      <c r="W907" s="3"/>
      <c r="X907" s="3"/>
      <c r="Y907" s="3"/>
      <c r="Z907" s="3"/>
      <c r="AA907" s="3"/>
      <c r="AB907" s="3"/>
      <c r="AC907" s="3"/>
      <c r="AD907" s="3"/>
      <c r="AE907" s="3"/>
      <c r="AF907" s="3"/>
      <c r="AG907" s="3"/>
      <c r="AH907" s="3"/>
      <c r="AI907" s="3"/>
    </row>
    <row r="908" spans="1:35" x14ac:dyDescent="0.2">
      <c r="A908" s="2"/>
      <c r="L908" s="3"/>
      <c r="M908" s="3"/>
      <c r="N908" s="3"/>
      <c r="O908" s="3"/>
      <c r="P908" s="3"/>
      <c r="Q908" s="3"/>
      <c r="R908" s="3"/>
      <c r="S908" s="3"/>
      <c r="T908" s="3"/>
      <c r="U908" s="3"/>
      <c r="V908" s="3"/>
      <c r="W908" s="3"/>
      <c r="X908" s="3"/>
      <c r="Y908" s="3"/>
      <c r="Z908" s="3"/>
      <c r="AA908" s="3"/>
      <c r="AB908" s="3"/>
      <c r="AC908" s="3"/>
      <c r="AD908" s="3"/>
      <c r="AE908" s="3"/>
      <c r="AF908" s="3"/>
      <c r="AG908" s="3"/>
      <c r="AH908" s="3"/>
      <c r="AI908" s="3"/>
    </row>
    <row r="909" spans="1:35" x14ac:dyDescent="0.2">
      <c r="A909" s="2"/>
      <c r="L909" s="3"/>
      <c r="M909" s="3"/>
      <c r="N909" s="3"/>
      <c r="O909" s="3"/>
      <c r="P909" s="3"/>
      <c r="Q909" s="3"/>
      <c r="R909" s="3"/>
      <c r="S909" s="3"/>
      <c r="T909" s="3"/>
      <c r="U909" s="3"/>
      <c r="V909" s="3"/>
      <c r="W909" s="3"/>
      <c r="X909" s="3"/>
      <c r="Y909" s="3"/>
      <c r="Z909" s="3"/>
      <c r="AA909" s="3"/>
      <c r="AB909" s="3"/>
      <c r="AC909" s="3"/>
      <c r="AD909" s="3"/>
      <c r="AE909" s="3"/>
      <c r="AF909" s="3"/>
      <c r="AG909" s="3"/>
      <c r="AH909" s="3"/>
      <c r="AI909" s="3"/>
    </row>
    <row r="910" spans="1:35" x14ac:dyDescent="0.2">
      <c r="A910" s="2"/>
      <c r="L910" s="3"/>
      <c r="M910" s="3"/>
      <c r="N910" s="3"/>
      <c r="O910" s="3"/>
      <c r="P910" s="3"/>
      <c r="Q910" s="3"/>
      <c r="R910" s="3"/>
      <c r="S910" s="3"/>
      <c r="T910" s="3"/>
      <c r="U910" s="3"/>
      <c r="V910" s="3"/>
      <c r="W910" s="3"/>
      <c r="X910" s="3"/>
      <c r="Y910" s="3"/>
      <c r="Z910" s="3"/>
      <c r="AA910" s="3"/>
      <c r="AB910" s="3"/>
      <c r="AC910" s="3"/>
      <c r="AD910" s="3"/>
      <c r="AE910" s="3"/>
      <c r="AF910" s="3"/>
      <c r="AG910" s="3"/>
      <c r="AH910" s="3"/>
      <c r="AI910" s="3"/>
    </row>
    <row r="911" spans="1:35" x14ac:dyDescent="0.2">
      <c r="A911" s="2"/>
      <c r="L911" s="3"/>
      <c r="M911" s="3"/>
      <c r="N911" s="3"/>
      <c r="O911" s="3"/>
      <c r="P911" s="3"/>
      <c r="Q911" s="3"/>
      <c r="R911" s="3"/>
      <c r="S911" s="3"/>
      <c r="T911" s="3"/>
      <c r="U911" s="3"/>
      <c r="V911" s="3"/>
      <c r="W911" s="3"/>
      <c r="X911" s="3"/>
      <c r="Y911" s="3"/>
      <c r="Z911" s="3"/>
      <c r="AA911" s="3"/>
      <c r="AB911" s="3"/>
      <c r="AC911" s="3"/>
      <c r="AD911" s="3"/>
      <c r="AE911" s="3"/>
      <c r="AF911" s="3"/>
      <c r="AG911" s="3"/>
      <c r="AH911" s="3"/>
      <c r="AI911" s="3"/>
    </row>
    <row r="912" spans="1:35" x14ac:dyDescent="0.2">
      <c r="A912" s="2"/>
      <c r="L912" s="3"/>
      <c r="M912" s="3"/>
      <c r="N912" s="3"/>
      <c r="O912" s="3"/>
      <c r="P912" s="3"/>
      <c r="Q912" s="3"/>
      <c r="R912" s="3"/>
      <c r="S912" s="3"/>
      <c r="T912" s="3"/>
      <c r="U912" s="3"/>
      <c r="V912" s="3"/>
      <c r="W912" s="3"/>
      <c r="X912" s="3"/>
      <c r="Y912" s="3"/>
      <c r="Z912" s="3"/>
      <c r="AA912" s="3"/>
      <c r="AB912" s="3"/>
      <c r="AC912" s="3"/>
      <c r="AD912" s="3"/>
      <c r="AE912" s="3"/>
      <c r="AF912" s="3"/>
      <c r="AG912" s="3"/>
      <c r="AH912" s="3"/>
      <c r="AI912" s="3"/>
    </row>
    <row r="913" spans="1:35" x14ac:dyDescent="0.2">
      <c r="A913" s="2"/>
      <c r="L913" s="3"/>
      <c r="M913" s="3"/>
      <c r="N913" s="3"/>
      <c r="O913" s="3"/>
      <c r="P913" s="3"/>
      <c r="Q913" s="3"/>
      <c r="R913" s="3"/>
      <c r="S913" s="3"/>
      <c r="T913" s="3"/>
      <c r="U913" s="3"/>
      <c r="V913" s="3"/>
      <c r="W913" s="3"/>
      <c r="X913" s="3"/>
      <c r="Y913" s="3"/>
      <c r="Z913" s="3"/>
      <c r="AA913" s="3"/>
      <c r="AB913" s="3"/>
      <c r="AC913" s="3"/>
      <c r="AD913" s="3"/>
      <c r="AE913" s="3"/>
      <c r="AF913" s="3"/>
      <c r="AG913" s="3"/>
      <c r="AH913" s="3"/>
      <c r="AI913" s="3"/>
    </row>
    <row r="914" spans="1:35" x14ac:dyDescent="0.2">
      <c r="A914" s="2"/>
      <c r="L914" s="3"/>
      <c r="M914" s="3"/>
      <c r="N914" s="3"/>
      <c r="O914" s="3"/>
      <c r="P914" s="3"/>
      <c r="Q914" s="3"/>
      <c r="R914" s="3"/>
      <c r="S914" s="3"/>
      <c r="T914" s="3"/>
      <c r="U914" s="3"/>
      <c r="V914" s="3"/>
      <c r="W914" s="3"/>
      <c r="X914" s="3"/>
      <c r="Y914" s="3"/>
      <c r="Z914" s="3"/>
      <c r="AA914" s="3"/>
      <c r="AB914" s="3"/>
      <c r="AC914" s="3"/>
      <c r="AD914" s="3"/>
      <c r="AE914" s="3"/>
      <c r="AF914" s="3"/>
      <c r="AG914" s="3"/>
      <c r="AH914" s="3"/>
      <c r="AI914" s="3"/>
    </row>
    <row r="915" spans="1:35" x14ac:dyDescent="0.2">
      <c r="A915" s="2"/>
      <c r="L915" s="3"/>
      <c r="M915" s="3"/>
      <c r="N915" s="3"/>
      <c r="O915" s="3"/>
      <c r="P915" s="3"/>
      <c r="Q915" s="3"/>
      <c r="R915" s="3"/>
      <c r="S915" s="3"/>
      <c r="T915" s="3"/>
      <c r="U915" s="3"/>
      <c r="V915" s="3"/>
      <c r="W915" s="3"/>
      <c r="X915" s="3"/>
      <c r="Y915" s="3"/>
      <c r="Z915" s="3"/>
      <c r="AA915" s="3"/>
      <c r="AB915" s="3"/>
      <c r="AC915" s="3"/>
      <c r="AD915" s="3"/>
      <c r="AE915" s="3"/>
      <c r="AF915" s="3"/>
      <c r="AG915" s="3"/>
      <c r="AH915" s="3"/>
      <c r="AI915" s="3"/>
    </row>
    <row r="916" spans="1:35" x14ac:dyDescent="0.2">
      <c r="A916" s="2"/>
      <c r="L916" s="3"/>
      <c r="M916" s="3"/>
      <c r="N916" s="3"/>
      <c r="O916" s="3"/>
      <c r="P916" s="3"/>
      <c r="Q916" s="3"/>
      <c r="R916" s="3"/>
      <c r="S916" s="3"/>
      <c r="T916" s="3"/>
      <c r="U916" s="3"/>
      <c r="V916" s="3"/>
      <c r="W916" s="3"/>
      <c r="X916" s="3"/>
      <c r="Y916" s="3"/>
      <c r="Z916" s="3"/>
      <c r="AA916" s="3"/>
      <c r="AB916" s="3"/>
      <c r="AC916" s="3"/>
      <c r="AD916" s="3"/>
      <c r="AE916" s="3"/>
      <c r="AF916" s="3"/>
      <c r="AG916" s="3"/>
      <c r="AH916" s="3"/>
      <c r="AI916" s="3"/>
    </row>
    <row r="917" spans="1:35" x14ac:dyDescent="0.2">
      <c r="A917" s="2"/>
      <c r="L917" s="3"/>
      <c r="M917" s="3"/>
      <c r="N917" s="3"/>
      <c r="O917" s="3"/>
      <c r="P917" s="3"/>
      <c r="Q917" s="3"/>
      <c r="R917" s="3"/>
      <c r="S917" s="3"/>
      <c r="T917" s="3"/>
      <c r="U917" s="3"/>
      <c r="V917" s="3"/>
      <c r="W917" s="3"/>
      <c r="X917" s="3"/>
      <c r="Y917" s="3"/>
      <c r="Z917" s="3"/>
      <c r="AA917" s="3"/>
      <c r="AB917" s="3"/>
      <c r="AC917" s="3"/>
      <c r="AD917" s="3"/>
      <c r="AE917" s="3"/>
      <c r="AF917" s="3"/>
      <c r="AG917" s="3"/>
      <c r="AH917" s="3"/>
      <c r="AI917" s="3"/>
    </row>
    <row r="918" spans="1:35" x14ac:dyDescent="0.2">
      <c r="A918" s="2"/>
      <c r="L918" s="3"/>
      <c r="M918" s="3"/>
      <c r="N918" s="3"/>
      <c r="O918" s="3"/>
      <c r="P918" s="3"/>
      <c r="Q918" s="3"/>
      <c r="R918" s="3"/>
      <c r="S918" s="3"/>
      <c r="T918" s="3"/>
      <c r="U918" s="3"/>
      <c r="V918" s="3"/>
      <c r="W918" s="3"/>
      <c r="X918" s="3"/>
      <c r="Y918" s="3"/>
      <c r="Z918" s="3"/>
      <c r="AA918" s="3"/>
      <c r="AB918" s="3"/>
      <c r="AC918" s="3"/>
      <c r="AD918" s="3"/>
      <c r="AE918" s="3"/>
      <c r="AF918" s="3"/>
      <c r="AG918" s="3"/>
      <c r="AH918" s="3"/>
      <c r="AI918" s="3"/>
    </row>
    <row r="919" spans="1:35" x14ac:dyDescent="0.2">
      <c r="A919" s="2"/>
      <c r="L919" s="3"/>
      <c r="M919" s="3"/>
      <c r="N919" s="3"/>
      <c r="O919" s="3"/>
      <c r="P919" s="3"/>
      <c r="Q919" s="3"/>
      <c r="R919" s="3"/>
      <c r="S919" s="3"/>
      <c r="T919" s="3"/>
      <c r="U919" s="3"/>
      <c r="V919" s="3"/>
      <c r="W919" s="3"/>
      <c r="X919" s="3"/>
      <c r="Y919" s="3"/>
      <c r="Z919" s="3"/>
      <c r="AA919" s="3"/>
      <c r="AB919" s="3"/>
      <c r="AC919" s="3"/>
      <c r="AD919" s="3"/>
      <c r="AE919" s="3"/>
      <c r="AF919" s="3"/>
      <c r="AG919" s="3"/>
      <c r="AH919" s="3"/>
      <c r="AI919" s="3"/>
    </row>
    <row r="920" spans="1:35" x14ac:dyDescent="0.2">
      <c r="A920" s="2"/>
      <c r="L920" s="3"/>
      <c r="M920" s="3"/>
      <c r="N920" s="3"/>
      <c r="O920" s="3"/>
      <c r="P920" s="3"/>
      <c r="Q920" s="3"/>
      <c r="R920" s="3"/>
      <c r="S920" s="3"/>
      <c r="T920" s="3"/>
      <c r="U920" s="3"/>
      <c r="V920" s="3"/>
      <c r="W920" s="3"/>
      <c r="X920" s="3"/>
      <c r="Y920" s="3"/>
      <c r="Z920" s="3"/>
      <c r="AA920" s="3"/>
      <c r="AB920" s="3"/>
      <c r="AC920" s="3"/>
      <c r="AD920" s="3"/>
      <c r="AE920" s="3"/>
      <c r="AF920" s="3"/>
      <c r="AG920" s="3"/>
      <c r="AH920" s="3"/>
      <c r="AI920" s="3"/>
    </row>
    <row r="921" spans="1:35" x14ac:dyDescent="0.2">
      <c r="A921" s="2"/>
      <c r="L921" s="3"/>
      <c r="M921" s="3"/>
      <c r="N921" s="3"/>
      <c r="O921" s="3"/>
      <c r="P921" s="3"/>
      <c r="Q921" s="3"/>
      <c r="R921" s="3"/>
      <c r="S921" s="3"/>
      <c r="T921" s="3"/>
      <c r="U921" s="3"/>
      <c r="V921" s="3"/>
      <c r="W921" s="3"/>
      <c r="X921" s="3"/>
      <c r="Y921" s="3"/>
      <c r="Z921" s="3"/>
      <c r="AA921" s="3"/>
      <c r="AB921" s="3"/>
      <c r="AC921" s="3"/>
      <c r="AD921" s="3"/>
      <c r="AE921" s="3"/>
      <c r="AF921" s="3"/>
      <c r="AG921" s="3"/>
      <c r="AH921" s="3"/>
      <c r="AI921" s="3"/>
    </row>
    <row r="922" spans="1:35" x14ac:dyDescent="0.2">
      <c r="A922" s="2"/>
      <c r="L922" s="3"/>
      <c r="M922" s="3"/>
      <c r="N922" s="3"/>
      <c r="O922" s="3"/>
      <c r="P922" s="3"/>
      <c r="Q922" s="3"/>
      <c r="R922" s="3"/>
      <c r="S922" s="3"/>
      <c r="T922" s="3"/>
      <c r="U922" s="3"/>
      <c r="V922" s="3"/>
      <c r="W922" s="3"/>
      <c r="X922" s="3"/>
      <c r="Y922" s="3"/>
      <c r="Z922" s="3"/>
      <c r="AA922" s="3"/>
      <c r="AB922" s="3"/>
      <c r="AC922" s="3"/>
      <c r="AD922" s="3"/>
      <c r="AE922" s="3"/>
      <c r="AF922" s="3"/>
      <c r="AG922" s="3"/>
      <c r="AH922" s="3"/>
      <c r="AI922" s="3"/>
    </row>
    <row r="923" spans="1:35" x14ac:dyDescent="0.2">
      <c r="A923" s="2"/>
      <c r="L923" s="3"/>
      <c r="M923" s="3"/>
      <c r="N923" s="3"/>
      <c r="O923" s="3"/>
      <c r="P923" s="3"/>
      <c r="Q923" s="3"/>
      <c r="R923" s="3"/>
      <c r="S923" s="3"/>
      <c r="T923" s="3"/>
      <c r="U923" s="3"/>
      <c r="V923" s="3"/>
      <c r="W923" s="3"/>
      <c r="X923" s="3"/>
      <c r="Y923" s="3"/>
      <c r="Z923" s="3"/>
      <c r="AA923" s="3"/>
      <c r="AB923" s="3"/>
      <c r="AC923" s="3"/>
      <c r="AD923" s="3"/>
      <c r="AE923" s="3"/>
      <c r="AF923" s="3"/>
      <c r="AG923" s="3"/>
      <c r="AH923" s="3"/>
      <c r="AI923" s="3"/>
    </row>
    <row r="924" spans="1:35" x14ac:dyDescent="0.2">
      <c r="A924" s="2"/>
      <c r="L924" s="3"/>
      <c r="M924" s="3"/>
      <c r="N924" s="3"/>
      <c r="O924" s="3"/>
      <c r="P924" s="3"/>
      <c r="Q924" s="3"/>
      <c r="R924" s="3"/>
      <c r="S924" s="3"/>
      <c r="T924" s="3"/>
      <c r="U924" s="3"/>
      <c r="V924" s="3"/>
      <c r="W924" s="3"/>
      <c r="X924" s="3"/>
      <c r="Y924" s="3"/>
      <c r="Z924" s="3"/>
      <c r="AA924" s="3"/>
      <c r="AB924" s="3"/>
      <c r="AC924" s="3"/>
      <c r="AD924" s="3"/>
      <c r="AE924" s="3"/>
      <c r="AF924" s="3"/>
      <c r="AG924" s="3"/>
      <c r="AH924" s="3"/>
      <c r="AI924" s="3"/>
    </row>
    <row r="925" spans="1:35" x14ac:dyDescent="0.2">
      <c r="A925" s="2"/>
      <c r="L925" s="3"/>
      <c r="M925" s="3"/>
      <c r="N925" s="3"/>
      <c r="O925" s="3"/>
      <c r="P925" s="3"/>
      <c r="Q925" s="3"/>
      <c r="R925" s="3"/>
      <c r="S925" s="3"/>
      <c r="T925" s="3"/>
      <c r="U925" s="3"/>
      <c r="V925" s="3"/>
      <c r="W925" s="3"/>
      <c r="X925" s="3"/>
      <c r="Y925" s="3"/>
      <c r="Z925" s="3"/>
      <c r="AA925" s="3"/>
      <c r="AB925" s="3"/>
      <c r="AC925" s="3"/>
      <c r="AD925" s="3"/>
      <c r="AE925" s="3"/>
      <c r="AF925" s="3"/>
      <c r="AG925" s="3"/>
      <c r="AH925" s="3"/>
      <c r="AI925" s="3"/>
    </row>
    <row r="926" spans="1:35" x14ac:dyDescent="0.2">
      <c r="A926" s="2"/>
      <c r="L926" s="3"/>
      <c r="M926" s="3"/>
      <c r="N926" s="3"/>
      <c r="O926" s="3"/>
      <c r="P926" s="3"/>
      <c r="Q926" s="3"/>
      <c r="R926" s="3"/>
      <c r="S926" s="3"/>
      <c r="T926" s="3"/>
      <c r="U926" s="3"/>
      <c r="V926" s="3"/>
      <c r="W926" s="3"/>
      <c r="X926" s="3"/>
      <c r="Y926" s="3"/>
      <c r="Z926" s="3"/>
      <c r="AA926" s="3"/>
      <c r="AB926" s="3"/>
      <c r="AC926" s="3"/>
      <c r="AD926" s="3"/>
      <c r="AE926" s="3"/>
      <c r="AF926" s="3"/>
      <c r="AG926" s="3"/>
      <c r="AH926" s="3"/>
      <c r="AI926" s="3"/>
    </row>
    <row r="927" spans="1:35" x14ac:dyDescent="0.2">
      <c r="A927" s="2"/>
      <c r="L927" s="3"/>
      <c r="M927" s="3"/>
      <c r="N927" s="3"/>
      <c r="O927" s="3"/>
      <c r="P927" s="3"/>
      <c r="Q927" s="3"/>
      <c r="R927" s="3"/>
      <c r="S927" s="3"/>
      <c r="T927" s="3"/>
      <c r="U927" s="3"/>
      <c r="V927" s="3"/>
      <c r="W927" s="3"/>
      <c r="X927" s="3"/>
      <c r="Y927" s="3"/>
      <c r="Z927" s="3"/>
      <c r="AA927" s="3"/>
      <c r="AB927" s="3"/>
      <c r="AC927" s="3"/>
      <c r="AD927" s="3"/>
      <c r="AE927" s="3"/>
      <c r="AF927" s="3"/>
      <c r="AG927" s="3"/>
      <c r="AH927" s="3"/>
      <c r="AI927" s="3"/>
    </row>
    <row r="928" spans="1:35" x14ac:dyDescent="0.2">
      <c r="A928" s="2"/>
      <c r="L928" s="3"/>
      <c r="M928" s="3"/>
      <c r="N928" s="3"/>
      <c r="O928" s="3"/>
      <c r="P928" s="3"/>
      <c r="Q928" s="3"/>
      <c r="R928" s="3"/>
      <c r="S928" s="3"/>
      <c r="T928" s="3"/>
      <c r="U928" s="3"/>
      <c r="V928" s="3"/>
      <c r="W928" s="3"/>
      <c r="X928" s="3"/>
      <c r="Y928" s="3"/>
      <c r="Z928" s="3"/>
      <c r="AA928" s="3"/>
      <c r="AB928" s="3"/>
      <c r="AC928" s="3"/>
      <c r="AD928" s="3"/>
      <c r="AE928" s="3"/>
      <c r="AF928" s="3"/>
      <c r="AG928" s="3"/>
      <c r="AH928" s="3"/>
      <c r="AI928" s="3"/>
    </row>
    <row r="929" spans="1:35" x14ac:dyDescent="0.2">
      <c r="A929" s="2"/>
      <c r="L929" s="3"/>
      <c r="M929" s="3"/>
      <c r="N929" s="3"/>
      <c r="O929" s="3"/>
      <c r="P929" s="3"/>
      <c r="Q929" s="3"/>
      <c r="R929" s="3"/>
      <c r="S929" s="3"/>
      <c r="T929" s="3"/>
      <c r="U929" s="3"/>
      <c r="V929" s="3"/>
      <c r="W929" s="3"/>
      <c r="X929" s="3"/>
      <c r="Y929" s="3"/>
      <c r="Z929" s="3"/>
      <c r="AA929" s="3"/>
      <c r="AB929" s="3"/>
      <c r="AC929" s="3"/>
      <c r="AD929" s="3"/>
      <c r="AE929" s="3"/>
      <c r="AF929" s="3"/>
      <c r="AG929" s="3"/>
      <c r="AH929" s="3"/>
      <c r="AI929" s="3"/>
    </row>
    <row r="930" spans="1:35" x14ac:dyDescent="0.2">
      <c r="A930" s="2"/>
      <c r="L930" s="3"/>
      <c r="M930" s="3"/>
      <c r="N930" s="3"/>
      <c r="O930" s="3"/>
      <c r="P930" s="3"/>
      <c r="Q930" s="3"/>
      <c r="R930" s="3"/>
      <c r="S930" s="3"/>
      <c r="T930" s="3"/>
      <c r="U930" s="3"/>
      <c r="V930" s="3"/>
      <c r="W930" s="3"/>
      <c r="X930" s="3"/>
      <c r="Y930" s="3"/>
      <c r="Z930" s="3"/>
      <c r="AA930" s="3"/>
      <c r="AB930" s="3"/>
      <c r="AC930" s="3"/>
      <c r="AD930" s="3"/>
      <c r="AE930" s="3"/>
      <c r="AF930" s="3"/>
      <c r="AG930" s="3"/>
      <c r="AH930" s="3"/>
      <c r="AI930" s="3"/>
    </row>
    <row r="931" spans="1:35" x14ac:dyDescent="0.2">
      <c r="A931" s="2"/>
      <c r="L931" s="3"/>
      <c r="M931" s="3"/>
      <c r="N931" s="3"/>
      <c r="O931" s="3"/>
      <c r="P931" s="3"/>
      <c r="Q931" s="3"/>
      <c r="R931" s="3"/>
      <c r="S931" s="3"/>
      <c r="T931" s="3"/>
      <c r="U931" s="3"/>
      <c r="V931" s="3"/>
      <c r="W931" s="3"/>
      <c r="X931" s="3"/>
      <c r="Y931" s="3"/>
      <c r="Z931" s="3"/>
      <c r="AA931" s="3"/>
      <c r="AB931" s="3"/>
      <c r="AC931" s="3"/>
      <c r="AD931" s="3"/>
      <c r="AE931" s="3"/>
      <c r="AF931" s="3"/>
      <c r="AG931" s="3"/>
      <c r="AH931" s="3"/>
      <c r="AI931" s="3"/>
    </row>
    <row r="932" spans="1:35" x14ac:dyDescent="0.2">
      <c r="A932" s="2"/>
      <c r="L932" s="3"/>
      <c r="M932" s="3"/>
      <c r="N932" s="3"/>
      <c r="O932" s="3"/>
      <c r="P932" s="3"/>
      <c r="Q932" s="3"/>
      <c r="R932" s="3"/>
      <c r="S932" s="3"/>
      <c r="T932" s="3"/>
      <c r="U932" s="3"/>
      <c r="V932" s="3"/>
      <c r="W932" s="3"/>
      <c r="X932" s="3"/>
      <c r="Y932" s="3"/>
      <c r="Z932" s="3"/>
      <c r="AA932" s="3"/>
      <c r="AB932" s="3"/>
      <c r="AC932" s="3"/>
      <c r="AD932" s="3"/>
      <c r="AE932" s="3"/>
      <c r="AF932" s="3"/>
      <c r="AG932" s="3"/>
      <c r="AH932" s="3"/>
      <c r="AI932" s="3"/>
    </row>
    <row r="933" spans="1:35" x14ac:dyDescent="0.2">
      <c r="A933" s="2"/>
      <c r="L933" s="3"/>
      <c r="M933" s="3"/>
      <c r="N933" s="3"/>
      <c r="O933" s="3"/>
      <c r="P933" s="3"/>
      <c r="Q933" s="3"/>
      <c r="R933" s="3"/>
      <c r="S933" s="3"/>
      <c r="T933" s="3"/>
      <c r="U933" s="3"/>
      <c r="V933" s="3"/>
      <c r="W933" s="3"/>
      <c r="X933" s="3"/>
      <c r="Y933" s="3"/>
      <c r="Z933" s="3"/>
      <c r="AA933" s="3"/>
      <c r="AB933" s="3"/>
      <c r="AC933" s="3"/>
      <c r="AD933" s="3"/>
      <c r="AE933" s="3"/>
      <c r="AF933" s="3"/>
      <c r="AG933" s="3"/>
      <c r="AH933" s="3"/>
      <c r="AI933" s="3"/>
    </row>
    <row r="934" spans="1:35" x14ac:dyDescent="0.2">
      <c r="A934" s="2"/>
      <c r="L934" s="3"/>
      <c r="M934" s="3"/>
      <c r="N934" s="3"/>
      <c r="O934" s="3"/>
      <c r="P934" s="3"/>
      <c r="Q934" s="3"/>
      <c r="R934" s="3"/>
      <c r="S934" s="3"/>
      <c r="T934" s="3"/>
      <c r="U934" s="3"/>
      <c r="V934" s="3"/>
      <c r="W934" s="3"/>
      <c r="X934" s="3"/>
      <c r="Y934" s="3"/>
      <c r="Z934" s="3"/>
      <c r="AA934" s="3"/>
      <c r="AB934" s="3"/>
      <c r="AC934" s="3"/>
      <c r="AD934" s="3"/>
      <c r="AE934" s="3"/>
      <c r="AF934" s="3"/>
      <c r="AG934" s="3"/>
      <c r="AH934" s="3"/>
      <c r="AI934" s="3"/>
    </row>
    <row r="935" spans="1:35" x14ac:dyDescent="0.2">
      <c r="A935" s="2"/>
      <c r="L935" s="3"/>
      <c r="M935" s="3"/>
      <c r="N935" s="3"/>
      <c r="O935" s="3"/>
      <c r="P935" s="3"/>
      <c r="Q935" s="3"/>
      <c r="R935" s="3"/>
      <c r="S935" s="3"/>
      <c r="T935" s="3"/>
      <c r="U935" s="3"/>
      <c r="V935" s="3"/>
      <c r="W935" s="3"/>
      <c r="X935" s="3"/>
      <c r="Y935" s="3"/>
      <c r="Z935" s="3"/>
      <c r="AA935" s="3"/>
      <c r="AB935" s="3"/>
      <c r="AC935" s="3"/>
      <c r="AD935" s="3"/>
      <c r="AE935" s="3"/>
      <c r="AF935" s="3"/>
      <c r="AG935" s="3"/>
      <c r="AH935" s="3"/>
      <c r="AI935" s="3"/>
    </row>
    <row r="936" spans="1:35" x14ac:dyDescent="0.2">
      <c r="A936" s="2"/>
      <c r="L936" s="3"/>
      <c r="M936" s="3"/>
      <c r="N936" s="3"/>
      <c r="O936" s="3"/>
      <c r="P936" s="3"/>
      <c r="Q936" s="3"/>
      <c r="R936" s="3"/>
      <c r="S936" s="3"/>
      <c r="T936" s="3"/>
      <c r="U936" s="3"/>
      <c r="V936" s="3"/>
      <c r="W936" s="3"/>
      <c r="X936" s="3"/>
      <c r="Y936" s="3"/>
      <c r="Z936" s="3"/>
      <c r="AA936" s="3"/>
      <c r="AB936" s="3"/>
      <c r="AC936" s="3"/>
      <c r="AD936" s="3"/>
      <c r="AE936" s="3"/>
      <c r="AF936" s="3"/>
      <c r="AG936" s="3"/>
      <c r="AH936" s="3"/>
      <c r="AI936" s="3"/>
    </row>
    <row r="937" spans="1:35" x14ac:dyDescent="0.2">
      <c r="A937" s="2"/>
      <c r="L937" s="3"/>
      <c r="M937" s="3"/>
      <c r="N937" s="3"/>
      <c r="O937" s="3"/>
      <c r="P937" s="3"/>
      <c r="Q937" s="3"/>
      <c r="R937" s="3"/>
      <c r="S937" s="3"/>
      <c r="T937" s="3"/>
      <c r="U937" s="3"/>
      <c r="V937" s="3"/>
      <c r="W937" s="3"/>
      <c r="X937" s="3"/>
      <c r="Y937" s="3"/>
      <c r="Z937" s="3"/>
      <c r="AA937" s="3"/>
      <c r="AB937" s="3"/>
      <c r="AC937" s="3"/>
      <c r="AD937" s="3"/>
      <c r="AE937" s="3"/>
      <c r="AF937" s="3"/>
      <c r="AG937" s="3"/>
      <c r="AH937" s="3"/>
      <c r="AI937" s="3"/>
    </row>
    <row r="938" spans="1:35" x14ac:dyDescent="0.2">
      <c r="A938" s="2"/>
      <c r="L938" s="3"/>
      <c r="M938" s="3"/>
      <c r="N938" s="3"/>
      <c r="O938" s="3"/>
      <c r="P938" s="3"/>
      <c r="Q938" s="3"/>
      <c r="R938" s="3"/>
      <c r="S938" s="3"/>
      <c r="T938" s="3"/>
      <c r="U938" s="3"/>
      <c r="V938" s="3"/>
      <c r="W938" s="3"/>
      <c r="X938" s="3"/>
      <c r="Y938" s="3"/>
      <c r="Z938" s="3"/>
      <c r="AA938" s="3"/>
      <c r="AB938" s="3"/>
      <c r="AC938" s="3"/>
      <c r="AD938" s="3"/>
      <c r="AE938" s="3"/>
      <c r="AF938" s="3"/>
      <c r="AG938" s="3"/>
      <c r="AH938" s="3"/>
      <c r="AI938" s="3"/>
    </row>
    <row r="939" spans="1:35" x14ac:dyDescent="0.2">
      <c r="A939" s="2"/>
      <c r="L939" s="3"/>
      <c r="M939" s="3"/>
      <c r="N939" s="3"/>
      <c r="O939" s="3"/>
      <c r="P939" s="3"/>
      <c r="Q939" s="3"/>
      <c r="R939" s="3"/>
      <c r="S939" s="3"/>
      <c r="T939" s="3"/>
      <c r="U939" s="3"/>
      <c r="V939" s="3"/>
      <c r="W939" s="3"/>
      <c r="X939" s="3"/>
      <c r="Y939" s="3"/>
      <c r="Z939" s="3"/>
      <c r="AA939" s="3"/>
      <c r="AB939" s="3"/>
      <c r="AC939" s="3"/>
      <c r="AD939" s="3"/>
      <c r="AE939" s="3"/>
      <c r="AF939" s="3"/>
      <c r="AG939" s="3"/>
      <c r="AH939" s="3"/>
      <c r="AI939" s="3"/>
    </row>
    <row r="940" spans="1:35" x14ac:dyDescent="0.2">
      <c r="A940" s="2"/>
      <c r="L940" s="3"/>
      <c r="M940" s="3"/>
      <c r="N940" s="3"/>
      <c r="O940" s="3"/>
      <c r="P940" s="3"/>
      <c r="Q940" s="3"/>
      <c r="R940" s="3"/>
      <c r="S940" s="3"/>
      <c r="T940" s="3"/>
      <c r="U940" s="3"/>
      <c r="V940" s="3"/>
      <c r="W940" s="3"/>
      <c r="X940" s="3"/>
      <c r="Y940" s="3"/>
      <c r="Z940" s="3"/>
      <c r="AA940" s="3"/>
      <c r="AB940" s="3"/>
      <c r="AC940" s="3"/>
      <c r="AD940" s="3"/>
      <c r="AE940" s="3"/>
      <c r="AF940" s="3"/>
      <c r="AG940" s="3"/>
      <c r="AH940" s="3"/>
      <c r="AI940" s="3"/>
    </row>
    <row r="941" spans="1:35" x14ac:dyDescent="0.2">
      <c r="A941" s="2"/>
      <c r="L941" s="3"/>
      <c r="M941" s="3"/>
      <c r="N941" s="3"/>
      <c r="O941" s="3"/>
      <c r="P941" s="3"/>
      <c r="Q941" s="3"/>
      <c r="R941" s="3"/>
      <c r="S941" s="3"/>
      <c r="T941" s="3"/>
      <c r="U941" s="3"/>
      <c r="V941" s="3"/>
      <c r="W941" s="3"/>
      <c r="X941" s="3"/>
      <c r="Y941" s="3"/>
      <c r="Z941" s="3"/>
      <c r="AA941" s="3"/>
      <c r="AB941" s="3"/>
      <c r="AC941" s="3"/>
      <c r="AD941" s="3"/>
      <c r="AE941" s="3"/>
      <c r="AF941" s="3"/>
      <c r="AG941" s="3"/>
      <c r="AH941" s="3"/>
      <c r="AI941" s="3"/>
    </row>
    <row r="942" spans="1:35" x14ac:dyDescent="0.2">
      <c r="A942" s="2"/>
      <c r="L942" s="3"/>
      <c r="M942" s="3"/>
      <c r="N942" s="3"/>
      <c r="O942" s="3"/>
      <c r="P942" s="3"/>
      <c r="Q942" s="3"/>
      <c r="R942" s="3"/>
      <c r="S942" s="3"/>
      <c r="T942" s="3"/>
      <c r="U942" s="3"/>
      <c r="V942" s="3"/>
      <c r="W942" s="3"/>
      <c r="X942" s="3"/>
      <c r="Y942" s="3"/>
      <c r="Z942" s="3"/>
      <c r="AA942" s="3"/>
      <c r="AB942" s="3"/>
      <c r="AC942" s="3"/>
      <c r="AD942" s="3"/>
      <c r="AE942" s="3"/>
      <c r="AF942" s="3"/>
      <c r="AG942" s="3"/>
      <c r="AH942" s="3"/>
      <c r="AI942" s="3"/>
    </row>
    <row r="943" spans="1:35" x14ac:dyDescent="0.2">
      <c r="A943" s="2"/>
      <c r="L943" s="3"/>
      <c r="M943" s="3"/>
      <c r="N943" s="3"/>
      <c r="O943" s="3"/>
      <c r="P943" s="3"/>
      <c r="Q943" s="3"/>
      <c r="R943" s="3"/>
      <c r="S943" s="3"/>
      <c r="T943" s="3"/>
      <c r="U943" s="3"/>
      <c r="V943" s="3"/>
      <c r="W943" s="3"/>
      <c r="X943" s="3"/>
      <c r="Y943" s="3"/>
      <c r="Z943" s="3"/>
      <c r="AA943" s="3"/>
      <c r="AB943" s="3"/>
      <c r="AC943" s="3"/>
      <c r="AD943" s="3"/>
      <c r="AE943" s="3"/>
      <c r="AF943" s="3"/>
      <c r="AG943" s="3"/>
      <c r="AH943" s="3"/>
      <c r="AI943" s="3"/>
    </row>
    <row r="944" spans="1:35" x14ac:dyDescent="0.2">
      <c r="A944" s="2"/>
      <c r="L944" s="3"/>
      <c r="M944" s="3"/>
      <c r="N944" s="3"/>
      <c r="O944" s="3"/>
      <c r="P944" s="3"/>
      <c r="Q944" s="3"/>
      <c r="R944" s="3"/>
      <c r="S944" s="3"/>
      <c r="T944" s="3"/>
      <c r="U944" s="3"/>
      <c r="V944" s="3"/>
      <c r="W944" s="3"/>
      <c r="X944" s="3"/>
      <c r="Y944" s="3"/>
      <c r="Z944" s="3"/>
      <c r="AA944" s="3"/>
      <c r="AB944" s="3"/>
      <c r="AC944" s="3"/>
      <c r="AD944" s="3"/>
      <c r="AE944" s="3"/>
      <c r="AF944" s="3"/>
      <c r="AG944" s="3"/>
      <c r="AH944" s="3"/>
      <c r="AI944" s="3"/>
    </row>
    <row r="945" spans="1:35" x14ac:dyDescent="0.2">
      <c r="A945" s="2"/>
      <c r="L945" s="3"/>
      <c r="M945" s="3"/>
      <c r="N945" s="3"/>
      <c r="O945" s="3"/>
      <c r="P945" s="3"/>
      <c r="Q945" s="3"/>
      <c r="R945" s="3"/>
      <c r="S945" s="3"/>
      <c r="T945" s="3"/>
      <c r="U945" s="3"/>
      <c r="V945" s="3"/>
      <c r="W945" s="3"/>
      <c r="X945" s="3"/>
      <c r="Y945" s="3"/>
      <c r="Z945" s="3"/>
      <c r="AA945" s="3"/>
      <c r="AB945" s="3"/>
      <c r="AC945" s="3"/>
      <c r="AD945" s="3"/>
      <c r="AE945" s="3"/>
      <c r="AF945" s="3"/>
      <c r="AG945" s="3"/>
      <c r="AH945" s="3"/>
      <c r="AI945" s="3"/>
    </row>
    <row r="946" spans="1:35" x14ac:dyDescent="0.2">
      <c r="A946" s="2"/>
      <c r="L946" s="3"/>
      <c r="M946" s="3"/>
      <c r="N946" s="3"/>
      <c r="O946" s="3"/>
      <c r="P946" s="3"/>
      <c r="Q946" s="3"/>
      <c r="R946" s="3"/>
      <c r="S946" s="3"/>
      <c r="T946" s="3"/>
      <c r="U946" s="3"/>
      <c r="V946" s="3"/>
      <c r="W946" s="3"/>
      <c r="X946" s="3"/>
      <c r="Y946" s="3"/>
      <c r="Z946" s="3"/>
      <c r="AA946" s="3"/>
      <c r="AB946" s="3"/>
      <c r="AC946" s="3"/>
      <c r="AD946" s="3"/>
      <c r="AE946" s="3"/>
      <c r="AF946" s="3"/>
      <c r="AG946" s="3"/>
      <c r="AH946" s="3"/>
      <c r="AI946" s="3"/>
    </row>
    <row r="947" spans="1:35" x14ac:dyDescent="0.2">
      <c r="A947" s="2"/>
      <c r="L947" s="3"/>
      <c r="M947" s="3"/>
      <c r="N947" s="3"/>
      <c r="O947" s="3"/>
      <c r="P947" s="3"/>
      <c r="Q947" s="3"/>
      <c r="R947" s="3"/>
      <c r="S947" s="3"/>
      <c r="T947" s="3"/>
      <c r="U947" s="3"/>
      <c r="V947" s="3"/>
      <c r="W947" s="3"/>
      <c r="X947" s="3"/>
      <c r="Y947" s="3"/>
      <c r="Z947" s="3"/>
      <c r="AA947" s="3"/>
      <c r="AB947" s="3"/>
      <c r="AC947" s="3"/>
      <c r="AD947" s="3"/>
      <c r="AE947" s="3"/>
      <c r="AF947" s="3"/>
      <c r="AG947" s="3"/>
      <c r="AH947" s="3"/>
      <c r="AI947" s="3"/>
    </row>
    <row r="948" spans="1:35" x14ac:dyDescent="0.2">
      <c r="A948" s="2"/>
      <c r="L948" s="3"/>
      <c r="M948" s="3"/>
      <c r="N948" s="3"/>
      <c r="O948" s="3"/>
      <c r="P948" s="3"/>
      <c r="Q948" s="3"/>
      <c r="R948" s="3"/>
      <c r="S948" s="3"/>
      <c r="T948" s="3"/>
      <c r="U948" s="3"/>
      <c r="V948" s="3"/>
      <c r="W948" s="3"/>
      <c r="X948" s="3"/>
      <c r="Y948" s="3"/>
      <c r="Z948" s="3"/>
      <c r="AA948" s="3"/>
      <c r="AB948" s="3"/>
      <c r="AC948" s="3"/>
      <c r="AD948" s="3"/>
      <c r="AE948" s="3"/>
      <c r="AF948" s="3"/>
      <c r="AG948" s="3"/>
      <c r="AH948" s="3"/>
      <c r="AI948" s="3"/>
    </row>
    <row r="949" spans="1:35" x14ac:dyDescent="0.2">
      <c r="A949" s="2"/>
      <c r="L949" s="3"/>
      <c r="M949" s="3"/>
      <c r="N949" s="3"/>
      <c r="O949" s="3"/>
      <c r="P949" s="3"/>
      <c r="Q949" s="3"/>
      <c r="R949" s="3"/>
      <c r="S949" s="3"/>
      <c r="T949" s="3"/>
      <c r="U949" s="3"/>
      <c r="V949" s="3"/>
      <c r="W949" s="3"/>
      <c r="X949" s="3"/>
      <c r="Y949" s="3"/>
      <c r="Z949" s="3"/>
      <c r="AA949" s="3"/>
      <c r="AB949" s="3"/>
      <c r="AC949" s="3"/>
      <c r="AD949" s="3"/>
      <c r="AE949" s="3"/>
      <c r="AF949" s="3"/>
      <c r="AG949" s="3"/>
      <c r="AH949" s="3"/>
      <c r="AI949" s="3"/>
    </row>
    <row r="950" spans="1:35" x14ac:dyDescent="0.2">
      <c r="A950" s="2"/>
      <c r="L950" s="3"/>
      <c r="M950" s="3"/>
      <c r="N950" s="3"/>
      <c r="O950" s="3"/>
      <c r="P950" s="3"/>
      <c r="Q950" s="3"/>
      <c r="R950" s="3"/>
      <c r="S950" s="3"/>
      <c r="T950" s="3"/>
      <c r="U950" s="3"/>
      <c r="V950" s="3"/>
      <c r="W950" s="3"/>
      <c r="X950" s="3"/>
      <c r="Y950" s="3"/>
      <c r="Z950" s="3"/>
      <c r="AA950" s="3"/>
      <c r="AB950" s="3"/>
      <c r="AC950" s="3"/>
      <c r="AD950" s="3"/>
      <c r="AE950" s="3"/>
      <c r="AF950" s="3"/>
      <c r="AG950" s="3"/>
      <c r="AH950" s="3"/>
      <c r="AI950" s="3"/>
    </row>
    <row r="951" spans="1:35" x14ac:dyDescent="0.2">
      <c r="A951" s="2"/>
      <c r="L951" s="3"/>
      <c r="M951" s="3"/>
      <c r="N951" s="3"/>
      <c r="O951" s="3"/>
      <c r="P951" s="3"/>
      <c r="Q951" s="3"/>
      <c r="R951" s="3"/>
      <c r="S951" s="3"/>
      <c r="T951" s="3"/>
      <c r="U951" s="3"/>
      <c r="V951" s="3"/>
      <c r="W951" s="3"/>
      <c r="X951" s="3"/>
      <c r="Y951" s="3"/>
      <c r="Z951" s="3"/>
      <c r="AA951" s="3"/>
      <c r="AB951" s="3"/>
      <c r="AC951" s="3"/>
      <c r="AD951" s="3"/>
      <c r="AE951" s="3"/>
      <c r="AF951" s="3"/>
      <c r="AG951" s="3"/>
      <c r="AH951" s="3"/>
      <c r="AI951" s="3"/>
    </row>
    <row r="952" spans="1:35" x14ac:dyDescent="0.2">
      <c r="A952" s="2"/>
      <c r="L952" s="3"/>
      <c r="M952" s="3"/>
      <c r="N952" s="3"/>
      <c r="O952" s="3"/>
      <c r="P952" s="3"/>
      <c r="Q952" s="3"/>
      <c r="R952" s="3"/>
      <c r="S952" s="3"/>
      <c r="T952" s="3"/>
      <c r="U952" s="3"/>
      <c r="V952" s="3"/>
      <c r="W952" s="3"/>
      <c r="X952" s="3"/>
      <c r="Y952" s="3"/>
      <c r="Z952" s="3"/>
      <c r="AA952" s="3"/>
      <c r="AB952" s="3"/>
      <c r="AC952" s="3"/>
      <c r="AD952" s="3"/>
      <c r="AE952" s="3"/>
      <c r="AF952" s="3"/>
      <c r="AG952" s="3"/>
      <c r="AH952" s="3"/>
      <c r="AI952" s="3"/>
    </row>
    <row r="953" spans="1:35" x14ac:dyDescent="0.2">
      <c r="A953" s="2"/>
      <c r="L953" s="3"/>
      <c r="M953" s="3"/>
      <c r="N953" s="3"/>
      <c r="O953" s="3"/>
      <c r="P953" s="3"/>
      <c r="Q953" s="3"/>
      <c r="R953" s="3"/>
      <c r="S953" s="3"/>
      <c r="T953" s="3"/>
      <c r="U953" s="3"/>
      <c r="V953" s="3"/>
      <c r="W953" s="3"/>
      <c r="X953" s="3"/>
      <c r="Y953" s="3"/>
      <c r="Z953" s="3"/>
      <c r="AA953" s="3"/>
      <c r="AB953" s="3"/>
      <c r="AC953" s="3"/>
      <c r="AD953" s="3"/>
      <c r="AE953" s="3"/>
      <c r="AF953" s="3"/>
      <c r="AG953" s="3"/>
      <c r="AH953" s="3"/>
      <c r="AI953" s="3"/>
    </row>
    <row r="954" spans="1:35" x14ac:dyDescent="0.2">
      <c r="A954" s="2"/>
      <c r="L954" s="3"/>
      <c r="M954" s="3"/>
      <c r="N954" s="3"/>
      <c r="O954" s="3"/>
      <c r="P954" s="3"/>
      <c r="Q954" s="3"/>
      <c r="R954" s="3"/>
      <c r="S954" s="3"/>
      <c r="T954" s="3"/>
      <c r="U954" s="3"/>
      <c r="V954" s="3"/>
      <c r="W954" s="3"/>
      <c r="X954" s="3"/>
      <c r="Y954" s="3"/>
      <c r="Z954" s="3"/>
      <c r="AA954" s="3"/>
      <c r="AB954" s="3"/>
      <c r="AC954" s="3"/>
      <c r="AD954" s="3"/>
      <c r="AE954" s="3"/>
      <c r="AF954" s="3"/>
      <c r="AG954" s="3"/>
      <c r="AH954" s="3"/>
      <c r="AI954" s="3"/>
    </row>
    <row r="955" spans="1:35" x14ac:dyDescent="0.2">
      <c r="A955" s="2"/>
      <c r="L955" s="3"/>
      <c r="M955" s="3"/>
      <c r="N955" s="3"/>
      <c r="O955" s="3"/>
      <c r="P955" s="3"/>
      <c r="Q955" s="3"/>
      <c r="R955" s="3"/>
      <c r="S955" s="3"/>
      <c r="T955" s="3"/>
      <c r="U955" s="3"/>
      <c r="V955" s="3"/>
      <c r="W955" s="3"/>
      <c r="X955" s="3"/>
      <c r="Y955" s="3"/>
      <c r="Z955" s="3"/>
      <c r="AA955" s="3"/>
      <c r="AB955" s="3"/>
      <c r="AC955" s="3"/>
      <c r="AD955" s="3"/>
      <c r="AE955" s="3"/>
      <c r="AF955" s="3"/>
      <c r="AG955" s="3"/>
      <c r="AH955" s="3"/>
      <c r="AI955" s="3"/>
    </row>
    <row r="956" spans="1:35" x14ac:dyDescent="0.2">
      <c r="A956" s="2"/>
      <c r="L956" s="3"/>
      <c r="M956" s="3"/>
      <c r="N956" s="3"/>
      <c r="O956" s="3"/>
      <c r="P956" s="3"/>
      <c r="Q956" s="3"/>
      <c r="R956" s="3"/>
      <c r="S956" s="3"/>
      <c r="T956" s="3"/>
      <c r="U956" s="3"/>
      <c r="V956" s="3"/>
      <c r="W956" s="3"/>
      <c r="X956" s="3"/>
      <c r="Y956" s="3"/>
      <c r="Z956" s="3"/>
      <c r="AA956" s="3"/>
      <c r="AB956" s="3"/>
      <c r="AC956" s="3"/>
      <c r="AD956" s="3"/>
      <c r="AE956" s="3"/>
      <c r="AF956" s="3"/>
      <c r="AG956" s="3"/>
      <c r="AH956" s="3"/>
      <c r="AI956" s="3"/>
    </row>
    <row r="957" spans="1:35" x14ac:dyDescent="0.2">
      <c r="A957" s="2"/>
      <c r="L957" s="3"/>
      <c r="M957" s="3"/>
      <c r="N957" s="3"/>
      <c r="O957" s="3"/>
      <c r="P957" s="3"/>
      <c r="Q957" s="3"/>
      <c r="R957" s="3"/>
      <c r="S957" s="3"/>
      <c r="T957" s="3"/>
      <c r="U957" s="3"/>
      <c r="V957" s="3"/>
      <c r="W957" s="3"/>
      <c r="X957" s="3"/>
      <c r="Y957" s="3"/>
      <c r="Z957" s="3"/>
      <c r="AA957" s="3"/>
      <c r="AB957" s="3"/>
      <c r="AC957" s="3"/>
      <c r="AD957" s="3"/>
      <c r="AE957" s="3"/>
      <c r="AF957" s="3"/>
      <c r="AG957" s="3"/>
      <c r="AH957" s="3"/>
      <c r="AI957" s="3"/>
    </row>
    <row r="958" spans="1:35" x14ac:dyDescent="0.2">
      <c r="A958" s="2"/>
      <c r="L958" s="3"/>
      <c r="M958" s="3"/>
      <c r="N958" s="3"/>
      <c r="O958" s="3"/>
      <c r="P958" s="3"/>
      <c r="Q958" s="3"/>
      <c r="R958" s="3"/>
      <c r="S958" s="3"/>
      <c r="T958" s="3"/>
      <c r="U958" s="3"/>
      <c r="V958" s="3"/>
      <c r="W958" s="3"/>
      <c r="X958" s="3"/>
      <c r="Y958" s="3"/>
      <c r="Z958" s="3"/>
      <c r="AA958" s="3"/>
      <c r="AB958" s="3"/>
      <c r="AC958" s="3"/>
      <c r="AD958" s="3"/>
      <c r="AE958" s="3"/>
      <c r="AF958" s="3"/>
      <c r="AG958" s="3"/>
      <c r="AH958" s="3"/>
      <c r="AI958" s="3"/>
    </row>
    <row r="959" spans="1:35" x14ac:dyDescent="0.2">
      <c r="A959" s="2"/>
      <c r="L959" s="3"/>
      <c r="M959" s="3"/>
      <c r="N959" s="3"/>
      <c r="O959" s="3"/>
      <c r="P959" s="3"/>
      <c r="Q959" s="3"/>
      <c r="R959" s="3"/>
      <c r="S959" s="3"/>
      <c r="T959" s="3"/>
      <c r="U959" s="3"/>
      <c r="V959" s="3"/>
      <c r="W959" s="3"/>
      <c r="X959" s="3"/>
      <c r="Y959" s="3"/>
      <c r="Z959" s="3"/>
      <c r="AA959" s="3"/>
      <c r="AB959" s="3"/>
      <c r="AC959" s="3"/>
      <c r="AD959" s="3"/>
      <c r="AE959" s="3"/>
      <c r="AF959" s="3"/>
      <c r="AG959" s="3"/>
      <c r="AH959" s="3"/>
      <c r="AI959" s="3"/>
    </row>
    <row r="960" spans="1:35" x14ac:dyDescent="0.2">
      <c r="A960" s="2"/>
      <c r="L960" s="3"/>
      <c r="M960" s="3"/>
      <c r="N960" s="3"/>
      <c r="O960" s="3"/>
      <c r="P960" s="3"/>
      <c r="Q960" s="3"/>
      <c r="R960" s="3"/>
      <c r="S960" s="3"/>
      <c r="T960" s="3"/>
      <c r="U960" s="3"/>
      <c r="V960" s="3"/>
      <c r="W960" s="3"/>
      <c r="X960" s="3"/>
      <c r="Y960" s="3"/>
      <c r="Z960" s="3"/>
      <c r="AA960" s="3"/>
      <c r="AB960" s="3"/>
      <c r="AC960" s="3"/>
      <c r="AD960" s="3"/>
      <c r="AE960" s="3"/>
      <c r="AF960" s="3"/>
      <c r="AG960" s="3"/>
      <c r="AH960" s="3"/>
      <c r="AI960" s="3"/>
    </row>
    <row r="961" spans="1:35" x14ac:dyDescent="0.2">
      <c r="A961" s="2"/>
      <c r="L961" s="3"/>
      <c r="M961" s="3"/>
      <c r="N961" s="3"/>
      <c r="O961" s="3"/>
      <c r="P961" s="3"/>
      <c r="Q961" s="3"/>
      <c r="R961" s="3"/>
      <c r="S961" s="3"/>
      <c r="T961" s="3"/>
      <c r="U961" s="3"/>
      <c r="V961" s="3"/>
      <c r="W961" s="3"/>
      <c r="X961" s="3"/>
      <c r="Y961" s="3"/>
      <c r="Z961" s="3"/>
      <c r="AA961" s="3"/>
      <c r="AB961" s="3"/>
      <c r="AC961" s="3"/>
      <c r="AD961" s="3"/>
      <c r="AE961" s="3"/>
      <c r="AF961" s="3"/>
      <c r="AG961" s="3"/>
      <c r="AH961" s="3"/>
      <c r="AI961" s="3"/>
    </row>
    <row r="962" spans="1:35" x14ac:dyDescent="0.2">
      <c r="A962" s="2"/>
      <c r="L962" s="3"/>
      <c r="M962" s="3"/>
      <c r="N962" s="3"/>
      <c r="O962" s="3"/>
      <c r="P962" s="3"/>
      <c r="Q962" s="3"/>
      <c r="R962" s="3"/>
      <c r="S962" s="3"/>
      <c r="T962" s="3"/>
      <c r="U962" s="3"/>
      <c r="V962" s="3"/>
      <c r="W962" s="3"/>
      <c r="X962" s="3"/>
      <c r="Y962" s="3"/>
      <c r="Z962" s="3"/>
      <c r="AA962" s="3"/>
      <c r="AB962" s="3"/>
      <c r="AC962" s="3"/>
      <c r="AD962" s="3"/>
      <c r="AE962" s="3"/>
      <c r="AF962" s="3"/>
      <c r="AG962" s="3"/>
      <c r="AH962" s="3"/>
      <c r="AI962" s="3"/>
    </row>
    <row r="963" spans="1:35" x14ac:dyDescent="0.2">
      <c r="A963" s="2"/>
      <c r="L963" s="3"/>
      <c r="M963" s="3"/>
      <c r="N963" s="3"/>
      <c r="O963" s="3"/>
      <c r="P963" s="3"/>
      <c r="Q963" s="3"/>
      <c r="R963" s="3"/>
      <c r="S963" s="3"/>
      <c r="T963" s="3"/>
      <c r="U963" s="3"/>
      <c r="V963" s="3"/>
      <c r="W963" s="3"/>
      <c r="X963" s="3"/>
      <c r="Y963" s="3"/>
      <c r="Z963" s="3"/>
      <c r="AA963" s="3"/>
      <c r="AB963" s="3"/>
      <c r="AC963" s="3"/>
      <c r="AD963" s="3"/>
      <c r="AE963" s="3"/>
      <c r="AF963" s="3"/>
      <c r="AG963" s="3"/>
      <c r="AH963" s="3"/>
      <c r="AI963" s="3"/>
    </row>
    <row r="964" spans="1:35" x14ac:dyDescent="0.2">
      <c r="A964" s="2"/>
      <c r="L964" s="3"/>
      <c r="M964" s="3"/>
      <c r="N964" s="3"/>
      <c r="O964" s="3"/>
      <c r="P964" s="3"/>
      <c r="Q964" s="3"/>
      <c r="R964" s="3"/>
      <c r="S964" s="3"/>
      <c r="T964" s="3"/>
      <c r="U964" s="3"/>
      <c r="V964" s="3"/>
      <c r="W964" s="3"/>
      <c r="X964" s="3"/>
      <c r="Y964" s="3"/>
      <c r="Z964" s="3"/>
      <c r="AA964" s="3"/>
      <c r="AB964" s="3"/>
      <c r="AC964" s="3"/>
      <c r="AD964" s="3"/>
      <c r="AE964" s="3"/>
      <c r="AF964" s="3"/>
      <c r="AG964" s="3"/>
      <c r="AH964" s="3"/>
      <c r="AI964" s="3"/>
    </row>
    <row r="965" spans="1:35" x14ac:dyDescent="0.2">
      <c r="A965" s="2"/>
      <c r="L965" s="3"/>
      <c r="M965" s="3"/>
      <c r="N965" s="3"/>
      <c r="O965" s="3"/>
      <c r="P965" s="3"/>
      <c r="Q965" s="3"/>
      <c r="R965" s="3"/>
      <c r="S965" s="3"/>
      <c r="T965" s="3"/>
      <c r="U965" s="3"/>
      <c r="V965" s="3"/>
      <c r="W965" s="3"/>
      <c r="X965" s="3"/>
      <c r="Y965" s="3"/>
      <c r="Z965" s="3"/>
      <c r="AA965" s="3"/>
      <c r="AB965" s="3"/>
      <c r="AC965" s="3"/>
      <c r="AD965" s="3"/>
      <c r="AE965" s="3"/>
      <c r="AF965" s="3"/>
      <c r="AG965" s="3"/>
      <c r="AH965" s="3"/>
      <c r="AI965" s="3"/>
    </row>
    <row r="966" spans="1:35" x14ac:dyDescent="0.2">
      <c r="A966" s="2"/>
      <c r="L966" s="3"/>
      <c r="M966" s="3"/>
      <c r="N966" s="3"/>
      <c r="O966" s="3"/>
      <c r="P966" s="3"/>
      <c r="Q966" s="3"/>
      <c r="R966" s="3"/>
      <c r="S966" s="3"/>
      <c r="T966" s="3"/>
      <c r="U966" s="3"/>
      <c r="V966" s="3"/>
      <c r="W966" s="3"/>
      <c r="X966" s="3"/>
      <c r="Y966" s="3"/>
      <c r="Z966" s="3"/>
      <c r="AA966" s="3"/>
      <c r="AB966" s="3"/>
      <c r="AC966" s="3"/>
      <c r="AD966" s="3"/>
      <c r="AE966" s="3"/>
      <c r="AF966" s="3"/>
      <c r="AG966" s="3"/>
      <c r="AH966" s="3"/>
      <c r="AI966" s="3"/>
    </row>
    <row r="967" spans="1:35" x14ac:dyDescent="0.2">
      <c r="A967" s="2"/>
      <c r="L967" s="3"/>
      <c r="M967" s="3"/>
      <c r="N967" s="3"/>
      <c r="O967" s="3"/>
      <c r="P967" s="3"/>
      <c r="Q967" s="3"/>
      <c r="R967" s="3"/>
      <c r="S967" s="3"/>
      <c r="T967" s="3"/>
      <c r="U967" s="3"/>
      <c r="V967" s="3"/>
      <c r="W967" s="3"/>
      <c r="X967" s="3"/>
      <c r="Y967" s="3"/>
      <c r="Z967" s="3"/>
      <c r="AA967" s="3"/>
      <c r="AB967" s="3"/>
      <c r="AC967" s="3"/>
      <c r="AD967" s="3"/>
      <c r="AE967" s="3"/>
      <c r="AF967" s="3"/>
      <c r="AG967" s="3"/>
      <c r="AH967" s="3"/>
      <c r="AI967" s="3"/>
    </row>
    <row r="968" spans="1:35" x14ac:dyDescent="0.2">
      <c r="A968" s="2"/>
      <c r="L968" s="3"/>
      <c r="M968" s="3"/>
      <c r="N968" s="3"/>
      <c r="O968" s="3"/>
      <c r="P968" s="3"/>
      <c r="Q968" s="3"/>
      <c r="R968" s="3"/>
      <c r="S968" s="3"/>
      <c r="T968" s="3"/>
      <c r="U968" s="3"/>
      <c r="V968" s="3"/>
      <c r="W968" s="3"/>
      <c r="X968" s="3"/>
      <c r="Y968" s="3"/>
      <c r="Z968" s="3"/>
      <c r="AA968" s="3"/>
      <c r="AB968" s="3"/>
      <c r="AC968" s="3"/>
      <c r="AD968" s="3"/>
      <c r="AE968" s="3"/>
      <c r="AF968" s="3"/>
      <c r="AG968" s="3"/>
      <c r="AH968" s="3"/>
      <c r="AI968" s="3"/>
    </row>
    <row r="969" spans="1:35" x14ac:dyDescent="0.2">
      <c r="A969" s="2"/>
      <c r="L969" s="3"/>
      <c r="M969" s="3"/>
      <c r="N969" s="3"/>
      <c r="O969" s="3"/>
      <c r="P969" s="3"/>
      <c r="Q969" s="3"/>
      <c r="R969" s="3"/>
      <c r="S969" s="3"/>
      <c r="T969" s="3"/>
      <c r="U969" s="3"/>
      <c r="V969" s="3"/>
      <c r="W969" s="3"/>
      <c r="X969" s="3"/>
      <c r="Y969" s="3"/>
      <c r="Z969" s="3"/>
      <c r="AA969" s="3"/>
      <c r="AB969" s="3"/>
      <c r="AC969" s="3"/>
      <c r="AD969" s="3"/>
      <c r="AE969" s="3"/>
      <c r="AF969" s="3"/>
      <c r="AG969" s="3"/>
      <c r="AH969" s="3"/>
      <c r="AI969" s="3"/>
    </row>
    <row r="970" spans="1:35" x14ac:dyDescent="0.2">
      <c r="A970" s="2"/>
      <c r="L970" s="3"/>
      <c r="M970" s="3"/>
      <c r="N970" s="3"/>
      <c r="O970" s="3"/>
      <c r="P970" s="3"/>
      <c r="Q970" s="3"/>
      <c r="R970" s="3"/>
      <c r="S970" s="3"/>
      <c r="T970" s="3"/>
      <c r="U970" s="3"/>
      <c r="V970" s="3"/>
      <c r="W970" s="3"/>
      <c r="X970" s="3"/>
      <c r="Y970" s="3"/>
      <c r="Z970" s="3"/>
      <c r="AA970" s="3"/>
      <c r="AB970" s="3"/>
      <c r="AC970" s="3"/>
      <c r="AD970" s="3"/>
      <c r="AE970" s="3"/>
      <c r="AF970" s="3"/>
      <c r="AG970" s="3"/>
      <c r="AH970" s="3"/>
      <c r="AI970" s="3"/>
    </row>
    <row r="971" spans="1:35" x14ac:dyDescent="0.2">
      <c r="A971" s="2"/>
      <c r="L971" s="3"/>
      <c r="M971" s="3"/>
      <c r="N971" s="3"/>
      <c r="O971" s="3"/>
      <c r="P971" s="3"/>
      <c r="Q971" s="3"/>
      <c r="R971" s="3"/>
      <c r="S971" s="3"/>
      <c r="T971" s="3"/>
      <c r="U971" s="3"/>
      <c r="V971" s="3"/>
      <c r="W971" s="3"/>
      <c r="X971" s="3"/>
      <c r="Y971" s="3"/>
      <c r="Z971" s="3"/>
      <c r="AA971" s="3"/>
      <c r="AB971" s="3"/>
      <c r="AC971" s="3"/>
      <c r="AD971" s="3"/>
      <c r="AE971" s="3"/>
      <c r="AF971" s="3"/>
      <c r="AG971" s="3"/>
      <c r="AH971" s="3"/>
      <c r="AI971" s="3"/>
    </row>
    <row r="972" spans="1:35" x14ac:dyDescent="0.2">
      <c r="A972" s="2"/>
      <c r="L972" s="3"/>
      <c r="M972" s="3"/>
      <c r="N972" s="3"/>
      <c r="O972" s="3"/>
      <c r="P972" s="3"/>
      <c r="Q972" s="3"/>
      <c r="R972" s="3"/>
      <c r="S972" s="3"/>
      <c r="T972" s="3"/>
      <c r="U972" s="3"/>
      <c r="V972" s="3"/>
      <c r="W972" s="3"/>
      <c r="X972" s="3"/>
      <c r="Y972" s="3"/>
      <c r="Z972" s="3"/>
      <c r="AA972" s="3"/>
      <c r="AB972" s="3"/>
      <c r="AC972" s="3"/>
      <c r="AD972" s="3"/>
      <c r="AE972" s="3"/>
      <c r="AF972" s="3"/>
      <c r="AG972" s="3"/>
      <c r="AH972" s="3"/>
      <c r="AI972" s="3"/>
    </row>
    <row r="973" spans="1:35" x14ac:dyDescent="0.2">
      <c r="A973" s="2"/>
      <c r="L973" s="3"/>
      <c r="M973" s="3"/>
      <c r="N973" s="3"/>
      <c r="O973" s="3"/>
      <c r="P973" s="3"/>
      <c r="Q973" s="3"/>
      <c r="R973" s="3"/>
      <c r="S973" s="3"/>
      <c r="T973" s="3"/>
      <c r="U973" s="3"/>
      <c r="V973" s="3"/>
      <c r="W973" s="3"/>
      <c r="X973" s="3"/>
      <c r="Y973" s="3"/>
      <c r="Z973" s="3"/>
      <c r="AA973" s="3"/>
      <c r="AB973" s="3"/>
      <c r="AC973" s="3"/>
      <c r="AD973" s="3"/>
      <c r="AE973" s="3"/>
      <c r="AF973" s="3"/>
      <c r="AG973" s="3"/>
      <c r="AH973" s="3"/>
      <c r="AI973" s="3"/>
    </row>
    <row r="974" spans="1:35" x14ac:dyDescent="0.2">
      <c r="A974" s="2"/>
      <c r="L974" s="3"/>
      <c r="M974" s="3"/>
      <c r="N974" s="3"/>
      <c r="O974" s="3"/>
      <c r="P974" s="3"/>
      <c r="Q974" s="3"/>
      <c r="R974" s="3"/>
      <c r="S974" s="3"/>
      <c r="T974" s="3"/>
      <c r="U974" s="3"/>
      <c r="V974" s="3"/>
      <c r="W974" s="3"/>
      <c r="X974" s="3"/>
      <c r="Y974" s="3"/>
      <c r="Z974" s="3"/>
      <c r="AA974" s="3"/>
      <c r="AB974" s="3"/>
      <c r="AC974" s="3"/>
      <c r="AD974" s="3"/>
      <c r="AE974" s="3"/>
      <c r="AF974" s="3"/>
      <c r="AG974" s="3"/>
      <c r="AH974" s="3"/>
      <c r="AI974" s="3"/>
    </row>
    <row r="975" spans="1:35" x14ac:dyDescent="0.2">
      <c r="A975" s="2"/>
      <c r="L975" s="3"/>
      <c r="M975" s="3"/>
      <c r="N975" s="3"/>
      <c r="O975" s="3"/>
      <c r="P975" s="3"/>
      <c r="Q975" s="3"/>
      <c r="R975" s="3"/>
      <c r="S975" s="3"/>
      <c r="T975" s="3"/>
      <c r="U975" s="3"/>
      <c r="V975" s="3"/>
      <c r="W975" s="3"/>
      <c r="X975" s="3"/>
      <c r="Y975" s="3"/>
      <c r="Z975" s="3"/>
      <c r="AA975" s="3"/>
      <c r="AB975" s="3"/>
      <c r="AC975" s="3"/>
      <c r="AD975" s="3"/>
      <c r="AE975" s="3"/>
      <c r="AF975" s="3"/>
      <c r="AG975" s="3"/>
      <c r="AH975" s="3"/>
      <c r="AI975" s="3"/>
    </row>
    <row r="976" spans="1:35" x14ac:dyDescent="0.2">
      <c r="A976" s="2"/>
      <c r="L976" s="3"/>
      <c r="M976" s="3"/>
      <c r="N976" s="3"/>
      <c r="O976" s="3"/>
      <c r="P976" s="3"/>
      <c r="Q976" s="3"/>
      <c r="R976" s="3"/>
      <c r="S976" s="3"/>
      <c r="T976" s="3"/>
      <c r="U976" s="3"/>
      <c r="V976" s="3"/>
      <c r="W976" s="3"/>
      <c r="X976" s="3"/>
      <c r="Y976" s="3"/>
      <c r="Z976" s="3"/>
      <c r="AA976" s="3"/>
      <c r="AB976" s="3"/>
      <c r="AC976" s="3"/>
      <c r="AD976" s="3"/>
      <c r="AE976" s="3"/>
      <c r="AF976" s="3"/>
      <c r="AG976" s="3"/>
      <c r="AH976" s="3"/>
      <c r="AI976" s="3"/>
    </row>
    <row r="977" spans="1:35" x14ac:dyDescent="0.2">
      <c r="A977" s="2"/>
      <c r="L977" s="3"/>
      <c r="M977" s="3"/>
      <c r="N977" s="3"/>
      <c r="O977" s="3"/>
      <c r="P977" s="3"/>
      <c r="Q977" s="3"/>
      <c r="R977" s="3"/>
      <c r="S977" s="3"/>
      <c r="T977" s="3"/>
      <c r="U977" s="3"/>
      <c r="V977" s="3"/>
      <c r="W977" s="3"/>
      <c r="X977" s="3"/>
      <c r="Y977" s="3"/>
      <c r="Z977" s="3"/>
      <c r="AA977" s="3"/>
      <c r="AB977" s="3"/>
      <c r="AC977" s="3"/>
      <c r="AD977" s="3"/>
      <c r="AE977" s="3"/>
      <c r="AF977" s="3"/>
      <c r="AG977" s="3"/>
      <c r="AH977" s="3"/>
      <c r="AI977" s="3"/>
    </row>
    <row r="978" spans="1:35" x14ac:dyDescent="0.2">
      <c r="A978" s="2"/>
      <c r="L978" s="3"/>
      <c r="M978" s="3"/>
      <c r="N978" s="3"/>
      <c r="O978" s="3"/>
      <c r="P978" s="3"/>
      <c r="Q978" s="3"/>
      <c r="R978" s="3"/>
      <c r="S978" s="3"/>
      <c r="T978" s="3"/>
      <c r="U978" s="3"/>
      <c r="V978" s="3"/>
      <c r="W978" s="3"/>
      <c r="X978" s="3"/>
      <c r="Y978" s="3"/>
      <c r="Z978" s="3"/>
      <c r="AA978" s="3"/>
      <c r="AB978" s="3"/>
      <c r="AC978" s="3"/>
      <c r="AD978" s="3"/>
      <c r="AE978" s="3"/>
      <c r="AF978" s="3"/>
      <c r="AG978" s="3"/>
      <c r="AH978" s="3"/>
      <c r="AI978" s="3"/>
    </row>
    <row r="979" spans="1:35" x14ac:dyDescent="0.2">
      <c r="A979" s="2"/>
      <c r="L979" s="3"/>
      <c r="M979" s="3"/>
      <c r="N979" s="3"/>
      <c r="O979" s="3"/>
      <c r="P979" s="3"/>
      <c r="Q979" s="3"/>
      <c r="R979" s="3"/>
      <c r="S979" s="3"/>
      <c r="T979" s="3"/>
      <c r="U979" s="3"/>
      <c r="V979" s="3"/>
      <c r="W979" s="3"/>
      <c r="X979" s="3"/>
      <c r="Y979" s="3"/>
      <c r="Z979" s="3"/>
      <c r="AA979" s="3"/>
      <c r="AB979" s="3"/>
      <c r="AC979" s="3"/>
      <c r="AD979" s="3"/>
      <c r="AE979" s="3"/>
      <c r="AF979" s="3"/>
      <c r="AG979" s="3"/>
      <c r="AH979" s="3"/>
      <c r="AI979" s="3"/>
    </row>
    <row r="980" spans="1:35" x14ac:dyDescent="0.2">
      <c r="A980" s="2"/>
      <c r="L980" s="3"/>
      <c r="M980" s="3"/>
      <c r="N980" s="3"/>
      <c r="O980" s="3"/>
      <c r="P980" s="3"/>
      <c r="Q980" s="3"/>
      <c r="R980" s="3"/>
      <c r="S980" s="3"/>
      <c r="T980" s="3"/>
      <c r="U980" s="3"/>
      <c r="V980" s="3"/>
      <c r="W980" s="3"/>
      <c r="X980" s="3"/>
      <c r="Y980" s="3"/>
      <c r="Z980" s="3"/>
      <c r="AA980" s="3"/>
      <c r="AB980" s="3"/>
      <c r="AC980" s="3"/>
      <c r="AD980" s="3"/>
      <c r="AE980" s="3"/>
      <c r="AF980" s="3"/>
      <c r="AG980" s="3"/>
      <c r="AH980" s="3"/>
      <c r="AI980" s="3"/>
    </row>
    <row r="981" spans="1:35" x14ac:dyDescent="0.2">
      <c r="A981" s="2"/>
      <c r="L981" s="3"/>
      <c r="M981" s="3"/>
      <c r="N981" s="3"/>
      <c r="O981" s="3"/>
      <c r="P981" s="3"/>
      <c r="Q981" s="3"/>
      <c r="R981" s="3"/>
      <c r="S981" s="3"/>
      <c r="T981" s="3"/>
      <c r="U981" s="3"/>
      <c r="V981" s="3"/>
      <c r="W981" s="3"/>
      <c r="X981" s="3"/>
      <c r="Y981" s="3"/>
      <c r="Z981" s="3"/>
      <c r="AA981" s="3"/>
      <c r="AB981" s="3"/>
      <c r="AC981" s="3"/>
      <c r="AD981" s="3"/>
      <c r="AE981" s="3"/>
      <c r="AF981" s="3"/>
      <c r="AG981" s="3"/>
      <c r="AH981" s="3"/>
      <c r="AI981" s="3"/>
    </row>
    <row r="982" spans="1:35" x14ac:dyDescent="0.2">
      <c r="A982" s="2"/>
      <c r="L982" s="3"/>
      <c r="M982" s="3"/>
      <c r="N982" s="3"/>
      <c r="O982" s="3"/>
      <c r="P982" s="3"/>
      <c r="Q982" s="3"/>
      <c r="R982" s="3"/>
      <c r="S982" s="3"/>
      <c r="T982" s="3"/>
      <c r="U982" s="3"/>
      <c r="V982" s="3"/>
      <c r="W982" s="3"/>
      <c r="X982" s="3"/>
      <c r="Y982" s="3"/>
      <c r="Z982" s="3"/>
      <c r="AA982" s="3"/>
      <c r="AB982" s="3"/>
      <c r="AC982" s="3"/>
      <c r="AD982" s="3"/>
      <c r="AE982" s="3"/>
      <c r="AF982" s="3"/>
      <c r="AG982" s="3"/>
      <c r="AH982" s="3"/>
      <c r="AI982" s="3"/>
    </row>
    <row r="983" spans="1:35" x14ac:dyDescent="0.2">
      <c r="A983" s="2"/>
      <c r="L983" s="3"/>
      <c r="M983" s="3"/>
      <c r="N983" s="3"/>
      <c r="O983" s="3"/>
      <c r="P983" s="3"/>
      <c r="Q983" s="3"/>
      <c r="R983" s="3"/>
      <c r="S983" s="3"/>
      <c r="T983" s="3"/>
      <c r="U983" s="3"/>
      <c r="V983" s="3"/>
      <c r="W983" s="3"/>
      <c r="X983" s="3"/>
      <c r="Y983" s="3"/>
      <c r="Z983" s="3"/>
      <c r="AA983" s="3"/>
      <c r="AB983" s="3"/>
      <c r="AC983" s="3"/>
      <c r="AD983" s="3"/>
      <c r="AE983" s="3"/>
      <c r="AF983" s="3"/>
      <c r="AG983" s="3"/>
      <c r="AH983" s="3"/>
      <c r="AI983" s="3"/>
    </row>
    <row r="984" spans="1:35" x14ac:dyDescent="0.2">
      <c r="A984" s="2"/>
      <c r="L984" s="3"/>
      <c r="M984" s="3"/>
      <c r="N984" s="3"/>
      <c r="O984" s="3"/>
      <c r="P984" s="3"/>
      <c r="Q984" s="3"/>
      <c r="R984" s="3"/>
      <c r="S984" s="3"/>
      <c r="T984" s="3"/>
      <c r="U984" s="3"/>
      <c r="V984" s="3"/>
      <c r="W984" s="3"/>
      <c r="X984" s="3"/>
      <c r="Y984" s="3"/>
      <c r="Z984" s="3"/>
      <c r="AA984" s="3"/>
      <c r="AB984" s="3"/>
      <c r="AC984" s="3"/>
      <c r="AD984" s="3"/>
      <c r="AE984" s="3"/>
      <c r="AF984" s="3"/>
      <c r="AG984" s="3"/>
      <c r="AH984" s="3"/>
      <c r="AI984" s="3"/>
    </row>
    <row r="985" spans="1:35" x14ac:dyDescent="0.2">
      <c r="A985" s="2"/>
      <c r="L985" s="3"/>
      <c r="M985" s="3"/>
      <c r="N985" s="3"/>
      <c r="O985" s="3"/>
      <c r="P985" s="3"/>
      <c r="Q985" s="3"/>
      <c r="R985" s="3"/>
      <c r="S985" s="3"/>
      <c r="T985" s="3"/>
      <c r="U985" s="3"/>
      <c r="V985" s="3"/>
      <c r="W985" s="3"/>
      <c r="X985" s="3"/>
      <c r="Y985" s="3"/>
      <c r="Z985" s="3"/>
      <c r="AA985" s="3"/>
      <c r="AB985" s="3"/>
      <c r="AC985" s="3"/>
      <c r="AD985" s="3"/>
      <c r="AE985" s="3"/>
      <c r="AF985" s="3"/>
      <c r="AG985" s="3"/>
      <c r="AH985" s="3"/>
      <c r="AI985" s="3"/>
    </row>
    <row r="986" spans="1:35" x14ac:dyDescent="0.2">
      <c r="A986" s="2"/>
      <c r="L986" s="3"/>
      <c r="M986" s="3"/>
      <c r="N986" s="3"/>
      <c r="O986" s="3"/>
      <c r="P986" s="3"/>
      <c r="Q986" s="3"/>
      <c r="R986" s="3"/>
      <c r="S986" s="3"/>
      <c r="T986" s="3"/>
      <c r="U986" s="3"/>
      <c r="V986" s="3"/>
      <c r="W986" s="3"/>
      <c r="X986" s="3"/>
      <c r="Y986" s="3"/>
      <c r="Z986" s="3"/>
      <c r="AA986" s="3"/>
      <c r="AB986" s="3"/>
      <c r="AC986" s="3"/>
      <c r="AD986" s="3"/>
      <c r="AE986" s="3"/>
      <c r="AF986" s="3"/>
      <c r="AG986" s="3"/>
      <c r="AH986" s="3"/>
      <c r="AI986" s="3"/>
    </row>
    <row r="987" spans="1:35" x14ac:dyDescent="0.2">
      <c r="A987" s="2"/>
      <c r="L987" s="3"/>
      <c r="M987" s="3"/>
      <c r="N987" s="3"/>
      <c r="O987" s="3"/>
      <c r="P987" s="3"/>
      <c r="Q987" s="3"/>
      <c r="R987" s="3"/>
      <c r="S987" s="3"/>
      <c r="T987" s="3"/>
      <c r="U987" s="3"/>
      <c r="V987" s="3"/>
      <c r="W987" s="3"/>
      <c r="X987" s="3"/>
      <c r="Y987" s="3"/>
      <c r="Z987" s="3"/>
      <c r="AA987" s="3"/>
      <c r="AB987" s="3"/>
      <c r="AC987" s="3"/>
      <c r="AD987" s="3"/>
      <c r="AE987" s="3"/>
      <c r="AF987" s="3"/>
      <c r="AG987" s="3"/>
      <c r="AH987" s="3"/>
      <c r="AI987" s="3"/>
    </row>
    <row r="988" spans="1:35" x14ac:dyDescent="0.2">
      <c r="A988" s="2"/>
      <c r="L988" s="3"/>
      <c r="M988" s="3"/>
      <c r="N988" s="3"/>
      <c r="O988" s="3"/>
      <c r="P988" s="3"/>
      <c r="Q988" s="3"/>
      <c r="R988" s="3"/>
      <c r="S988" s="3"/>
      <c r="T988" s="3"/>
      <c r="U988" s="3"/>
      <c r="V988" s="3"/>
      <c r="W988" s="3"/>
      <c r="X988" s="3"/>
      <c r="Y988" s="3"/>
      <c r="Z988" s="3"/>
      <c r="AA988" s="3"/>
      <c r="AB988" s="3"/>
      <c r="AC988" s="3"/>
      <c r="AD988" s="3"/>
      <c r="AE988" s="3"/>
      <c r="AF988" s="3"/>
      <c r="AG988" s="3"/>
      <c r="AH988" s="3"/>
      <c r="AI988" s="3"/>
    </row>
    <row r="989" spans="1:35" x14ac:dyDescent="0.2">
      <c r="A989" s="2"/>
      <c r="L989" s="3"/>
      <c r="M989" s="3"/>
      <c r="N989" s="3"/>
      <c r="O989" s="3"/>
      <c r="P989" s="3"/>
      <c r="Q989" s="3"/>
      <c r="R989" s="3"/>
      <c r="S989" s="3"/>
      <c r="T989" s="3"/>
      <c r="U989" s="3"/>
      <c r="V989" s="3"/>
      <c r="W989" s="3"/>
      <c r="X989" s="3"/>
      <c r="Y989" s="3"/>
      <c r="Z989" s="3"/>
      <c r="AA989" s="3"/>
      <c r="AB989" s="3"/>
      <c r="AC989" s="3"/>
      <c r="AD989" s="3"/>
      <c r="AE989" s="3"/>
      <c r="AF989" s="3"/>
      <c r="AG989" s="3"/>
      <c r="AH989" s="3"/>
      <c r="AI989" s="3"/>
    </row>
    <row r="990" spans="1:35" x14ac:dyDescent="0.2">
      <c r="A990" s="2"/>
      <c r="L990" s="3"/>
      <c r="M990" s="3"/>
      <c r="N990" s="3"/>
      <c r="O990" s="3"/>
      <c r="P990" s="3"/>
      <c r="Q990" s="3"/>
      <c r="R990" s="3"/>
      <c r="S990" s="3"/>
      <c r="T990" s="3"/>
      <c r="U990" s="3"/>
      <c r="V990" s="3"/>
      <c r="W990" s="3"/>
      <c r="X990" s="3"/>
      <c r="Y990" s="3"/>
      <c r="Z990" s="3"/>
      <c r="AA990" s="3"/>
      <c r="AB990" s="3"/>
      <c r="AC990" s="3"/>
      <c r="AD990" s="3"/>
      <c r="AE990" s="3"/>
      <c r="AF990" s="3"/>
      <c r="AG990" s="3"/>
      <c r="AH990" s="3"/>
      <c r="AI990" s="3"/>
    </row>
    <row r="991" spans="1:35" x14ac:dyDescent="0.2">
      <c r="A991" s="2"/>
      <c r="L991" s="3"/>
      <c r="M991" s="3"/>
      <c r="N991" s="3"/>
      <c r="O991" s="3"/>
      <c r="P991" s="3"/>
      <c r="Q991" s="3"/>
      <c r="R991" s="3"/>
      <c r="S991" s="3"/>
      <c r="T991" s="3"/>
      <c r="U991" s="3"/>
      <c r="V991" s="3"/>
      <c r="W991" s="3"/>
      <c r="X991" s="3"/>
      <c r="Y991" s="3"/>
      <c r="Z991" s="3"/>
      <c r="AA991" s="3"/>
      <c r="AB991" s="3"/>
      <c r="AC991" s="3"/>
      <c r="AD991" s="3"/>
      <c r="AE991" s="3"/>
      <c r="AF991" s="3"/>
      <c r="AG991" s="3"/>
      <c r="AH991" s="3"/>
      <c r="AI991" s="3"/>
    </row>
    <row r="992" spans="1:35" x14ac:dyDescent="0.2">
      <c r="A992" s="2"/>
      <c r="L992" s="3"/>
      <c r="M992" s="3"/>
      <c r="N992" s="3"/>
      <c r="O992" s="3"/>
      <c r="P992" s="3"/>
      <c r="Q992" s="3"/>
      <c r="R992" s="3"/>
      <c r="S992" s="3"/>
      <c r="T992" s="3"/>
      <c r="U992" s="3"/>
      <c r="V992" s="3"/>
      <c r="W992" s="3"/>
      <c r="X992" s="3"/>
      <c r="Y992" s="3"/>
      <c r="Z992" s="3"/>
      <c r="AA992" s="3"/>
      <c r="AB992" s="3"/>
      <c r="AC992" s="3"/>
      <c r="AD992" s="3"/>
      <c r="AE992" s="3"/>
      <c r="AF992" s="3"/>
      <c r="AG992" s="3"/>
      <c r="AH992" s="3"/>
      <c r="AI992" s="3"/>
    </row>
    <row r="993" spans="1:35" x14ac:dyDescent="0.2">
      <c r="A993" s="2"/>
      <c r="L993" s="3"/>
      <c r="M993" s="3"/>
      <c r="N993" s="3"/>
      <c r="O993" s="3"/>
      <c r="P993" s="3"/>
      <c r="Q993" s="3"/>
      <c r="R993" s="3"/>
      <c r="S993" s="3"/>
      <c r="T993" s="3"/>
      <c r="U993" s="3"/>
      <c r="V993" s="3"/>
      <c r="W993" s="3"/>
      <c r="X993" s="3"/>
      <c r="Y993" s="3"/>
      <c r="Z993" s="3"/>
      <c r="AA993" s="3"/>
      <c r="AB993" s="3"/>
      <c r="AC993" s="3"/>
      <c r="AD993" s="3"/>
      <c r="AE993" s="3"/>
      <c r="AF993" s="3"/>
      <c r="AG993" s="3"/>
      <c r="AH993" s="3"/>
      <c r="AI993" s="3"/>
    </row>
    <row r="994" spans="1:35" x14ac:dyDescent="0.2">
      <c r="A994" s="2"/>
      <c r="L994" s="3"/>
      <c r="M994" s="3"/>
      <c r="N994" s="3"/>
      <c r="O994" s="3"/>
      <c r="P994" s="3"/>
      <c r="Q994" s="3"/>
      <c r="R994" s="3"/>
      <c r="S994" s="3"/>
      <c r="T994" s="3"/>
      <c r="U994" s="3"/>
      <c r="V994" s="3"/>
      <c r="W994" s="3"/>
      <c r="X994" s="3"/>
      <c r="Y994" s="3"/>
      <c r="Z994" s="3"/>
      <c r="AA994" s="3"/>
      <c r="AB994" s="3"/>
      <c r="AC994" s="3"/>
      <c r="AD994" s="3"/>
      <c r="AE994" s="3"/>
      <c r="AF994" s="3"/>
      <c r="AG994" s="3"/>
      <c r="AH994" s="3"/>
      <c r="AI994" s="3"/>
    </row>
    <row r="995" spans="1:35" x14ac:dyDescent="0.2">
      <c r="A995" s="2"/>
      <c r="L995" s="3"/>
      <c r="M995" s="3"/>
      <c r="N995" s="3"/>
      <c r="O995" s="3"/>
      <c r="P995" s="3"/>
      <c r="Q995" s="3"/>
      <c r="R995" s="3"/>
      <c r="S995" s="3"/>
      <c r="T995" s="3"/>
      <c r="U995" s="3"/>
      <c r="V995" s="3"/>
      <c r="W995" s="3"/>
      <c r="X995" s="3"/>
      <c r="Y995" s="3"/>
      <c r="Z995" s="3"/>
      <c r="AA995" s="3"/>
      <c r="AB995" s="3"/>
      <c r="AC995" s="3"/>
      <c r="AD995" s="3"/>
      <c r="AE995" s="3"/>
      <c r="AF995" s="3"/>
      <c r="AG995" s="3"/>
      <c r="AH995" s="3"/>
      <c r="AI995" s="3"/>
    </row>
    <row r="996" spans="1:35" x14ac:dyDescent="0.2">
      <c r="A996" s="2"/>
      <c r="L996" s="3"/>
      <c r="M996" s="3"/>
      <c r="N996" s="3"/>
      <c r="O996" s="3"/>
      <c r="P996" s="3"/>
      <c r="Q996" s="3"/>
      <c r="R996" s="3"/>
      <c r="S996" s="3"/>
      <c r="T996" s="3"/>
      <c r="U996" s="3"/>
      <c r="V996" s="3"/>
      <c r="W996" s="3"/>
      <c r="X996" s="3"/>
      <c r="Y996" s="3"/>
      <c r="Z996" s="3"/>
      <c r="AA996" s="3"/>
      <c r="AB996" s="3"/>
      <c r="AC996" s="3"/>
      <c r="AD996" s="3"/>
      <c r="AE996" s="3"/>
      <c r="AF996" s="3"/>
      <c r="AG996" s="3"/>
      <c r="AH996" s="3"/>
      <c r="AI996" s="3"/>
    </row>
    <row r="997" spans="1:35" x14ac:dyDescent="0.2">
      <c r="A997" s="2"/>
      <c r="L997" s="3"/>
      <c r="M997" s="3"/>
      <c r="N997" s="3"/>
      <c r="O997" s="3"/>
      <c r="P997" s="3"/>
      <c r="Q997" s="3"/>
      <c r="R997" s="3"/>
      <c r="S997" s="3"/>
      <c r="T997" s="3"/>
      <c r="U997" s="3"/>
      <c r="V997" s="3"/>
      <c r="W997" s="3"/>
      <c r="X997" s="3"/>
      <c r="Y997" s="3"/>
      <c r="Z997" s="3"/>
      <c r="AA997" s="3"/>
      <c r="AB997" s="3"/>
      <c r="AC997" s="3"/>
      <c r="AD997" s="3"/>
      <c r="AE997" s="3"/>
      <c r="AF997" s="3"/>
      <c r="AG997" s="3"/>
      <c r="AH997" s="3"/>
      <c r="AI997" s="3"/>
    </row>
    <row r="998" spans="1:35" x14ac:dyDescent="0.2">
      <c r="A998" s="2"/>
      <c r="L998" s="3"/>
      <c r="M998" s="3"/>
      <c r="N998" s="3"/>
      <c r="O998" s="3"/>
      <c r="P998" s="3"/>
      <c r="Q998" s="3"/>
      <c r="R998" s="3"/>
      <c r="S998" s="3"/>
      <c r="T998" s="3"/>
      <c r="U998" s="3"/>
      <c r="V998" s="3"/>
      <c r="W998" s="3"/>
      <c r="X998" s="3"/>
      <c r="Y998" s="3"/>
      <c r="Z998" s="3"/>
      <c r="AA998" s="3"/>
      <c r="AB998" s="3"/>
      <c r="AC998" s="3"/>
      <c r="AD998" s="3"/>
      <c r="AE998" s="3"/>
      <c r="AF998" s="3"/>
      <c r="AG998" s="3"/>
      <c r="AH998" s="3"/>
      <c r="AI998" s="3"/>
    </row>
    <row r="999" spans="1:35" x14ac:dyDescent="0.2">
      <c r="A999" s="2"/>
      <c r="L999" s="3"/>
      <c r="M999" s="3"/>
      <c r="N999" s="3"/>
      <c r="O999" s="3"/>
      <c r="P999" s="3"/>
      <c r="Q999" s="3"/>
      <c r="R999" s="3"/>
      <c r="S999" s="3"/>
      <c r="T999" s="3"/>
      <c r="U999" s="3"/>
      <c r="V999" s="3"/>
      <c r="W999" s="3"/>
      <c r="X999" s="3"/>
      <c r="Y999" s="3"/>
      <c r="Z999" s="3"/>
      <c r="AA999" s="3"/>
      <c r="AB999" s="3"/>
      <c r="AC999" s="3"/>
      <c r="AD999" s="3"/>
      <c r="AE999" s="3"/>
      <c r="AF999" s="3"/>
      <c r="AG999" s="3"/>
      <c r="AH999" s="3"/>
      <c r="AI999" s="3"/>
    </row>
    <row r="1000" spans="1:35" x14ac:dyDescent="0.2">
      <c r="A1000" s="2"/>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row>
    <row r="1001" spans="1:35" ht="12.75" customHeight="1" x14ac:dyDescent="0.2">
      <c r="A1001" s="24" t="s">
        <v>811</v>
      </c>
      <c r="O1001" s="17" t="s">
        <v>721</v>
      </c>
    </row>
    <row r="1002" spans="1:35" ht="12.75" customHeight="1" x14ac:dyDescent="0.2">
      <c r="N1002" s="5">
        <v>1</v>
      </c>
      <c r="O1002" s="6">
        <v>1</v>
      </c>
      <c r="P1002" s="6">
        <f t="shared" ref="P1002:Y1005" si="0">(COUNTIF(P$2:P$1000,$N1002))</f>
        <v>54</v>
      </c>
      <c r="Q1002" s="6">
        <f t="shared" si="0"/>
        <v>125</v>
      </c>
      <c r="R1002" s="6">
        <f t="shared" si="0"/>
        <v>28</v>
      </c>
      <c r="S1002" s="6">
        <f t="shared" si="0"/>
        <v>47</v>
      </c>
      <c r="T1002" s="6">
        <f t="shared" si="0"/>
        <v>89</v>
      </c>
      <c r="U1002" s="6">
        <f t="shared" si="0"/>
        <v>92</v>
      </c>
      <c r="V1002" s="6">
        <f t="shared" si="0"/>
        <v>38</v>
      </c>
      <c r="W1002" s="6">
        <f t="shared" si="0"/>
        <v>84</v>
      </c>
      <c r="X1002" s="6">
        <f t="shared" si="0"/>
        <v>40</v>
      </c>
      <c r="Y1002" s="6">
        <f t="shared" si="0"/>
        <v>33</v>
      </c>
      <c r="AH1002" s="6">
        <f t="shared" ref="AH1002:AI1005" si="1">(COUNTIF(AH$2:AH$1000,$N1002))</f>
        <v>96</v>
      </c>
      <c r="AI1002" s="6">
        <f t="shared" si="1"/>
        <v>36</v>
      </c>
    </row>
    <row r="1003" spans="1:35" ht="12.75" customHeight="1" x14ac:dyDescent="0.2">
      <c r="N1003" s="7">
        <v>2</v>
      </c>
      <c r="O1003" s="8">
        <v>2</v>
      </c>
      <c r="P1003" s="8">
        <f t="shared" si="0"/>
        <v>183</v>
      </c>
      <c r="Q1003" s="8">
        <f t="shared" si="0"/>
        <v>269</v>
      </c>
      <c r="R1003" s="8">
        <f t="shared" si="0"/>
        <v>111</v>
      </c>
      <c r="S1003" s="8">
        <f t="shared" si="0"/>
        <v>175</v>
      </c>
      <c r="T1003" s="8">
        <f t="shared" si="0"/>
        <v>238</v>
      </c>
      <c r="U1003" s="8">
        <f t="shared" si="0"/>
        <v>247</v>
      </c>
      <c r="V1003" s="8">
        <f t="shared" si="0"/>
        <v>161</v>
      </c>
      <c r="W1003" s="8">
        <f t="shared" si="0"/>
        <v>182</v>
      </c>
      <c r="X1003" s="8">
        <f t="shared" si="0"/>
        <v>78</v>
      </c>
      <c r="Y1003" s="8">
        <f t="shared" si="0"/>
        <v>85</v>
      </c>
      <c r="AH1003" s="8">
        <f t="shared" si="1"/>
        <v>266</v>
      </c>
      <c r="AI1003" s="8">
        <f t="shared" si="1"/>
        <v>67</v>
      </c>
    </row>
    <row r="1004" spans="1:35" ht="12.75" customHeight="1" x14ac:dyDescent="0.2">
      <c r="N1004" s="7">
        <v>3</v>
      </c>
      <c r="O1004" s="8">
        <v>3</v>
      </c>
      <c r="P1004" s="8">
        <f t="shared" si="0"/>
        <v>352</v>
      </c>
      <c r="Q1004" s="8">
        <f t="shared" si="0"/>
        <v>251</v>
      </c>
      <c r="R1004" s="8">
        <f t="shared" si="0"/>
        <v>294</v>
      </c>
      <c r="S1004" s="8">
        <f t="shared" si="0"/>
        <v>279</v>
      </c>
      <c r="T1004" s="8">
        <f t="shared" si="0"/>
        <v>286</v>
      </c>
      <c r="U1004" s="8">
        <f t="shared" si="0"/>
        <v>283</v>
      </c>
      <c r="V1004" s="8">
        <f t="shared" si="0"/>
        <v>325</v>
      </c>
      <c r="W1004" s="8">
        <f t="shared" si="0"/>
        <v>318</v>
      </c>
      <c r="X1004" s="8">
        <f t="shared" si="0"/>
        <v>193</v>
      </c>
      <c r="Y1004" s="8">
        <f t="shared" si="0"/>
        <v>257</v>
      </c>
      <c r="AH1004" s="8">
        <f t="shared" si="1"/>
        <v>312</v>
      </c>
      <c r="AI1004" s="8">
        <f t="shared" si="1"/>
        <v>139</v>
      </c>
    </row>
    <row r="1005" spans="1:35" ht="12.75" customHeight="1" x14ac:dyDescent="0.2">
      <c r="N1005" s="9">
        <v>4</v>
      </c>
      <c r="O1005" s="10">
        <v>4</v>
      </c>
      <c r="P1005" s="10">
        <f t="shared" si="0"/>
        <v>216</v>
      </c>
      <c r="Q1005" s="10">
        <f t="shared" si="0"/>
        <v>157</v>
      </c>
      <c r="R1005" s="10">
        <f t="shared" si="0"/>
        <v>366</v>
      </c>
      <c r="S1005" s="10">
        <f t="shared" si="0"/>
        <v>301</v>
      </c>
      <c r="T1005" s="10">
        <f t="shared" si="0"/>
        <v>188</v>
      </c>
      <c r="U1005" s="10">
        <f t="shared" si="0"/>
        <v>175</v>
      </c>
      <c r="V1005" s="10">
        <f t="shared" si="0"/>
        <v>269</v>
      </c>
      <c r="W1005" s="10">
        <f t="shared" si="0"/>
        <v>217</v>
      </c>
      <c r="X1005" s="10">
        <f t="shared" si="0"/>
        <v>489</v>
      </c>
      <c r="Y1005" s="10">
        <f t="shared" si="0"/>
        <v>424</v>
      </c>
      <c r="AH1005" s="10">
        <f t="shared" si="1"/>
        <v>122</v>
      </c>
      <c r="AI1005" s="10">
        <f t="shared" si="1"/>
        <v>558</v>
      </c>
    </row>
    <row r="1006" spans="1:35" ht="12.75" customHeight="1" x14ac:dyDescent="0.2">
      <c r="N1006" s="3"/>
      <c r="O1006" s="4" t="s">
        <v>722</v>
      </c>
      <c r="P1006">
        <f>SUM(P1002:P1005)</f>
        <v>805</v>
      </c>
      <c r="Q1006">
        <f t="shared" ref="Q1006:Y1006" si="2">SUM(Q1002:Q1005)</f>
        <v>802</v>
      </c>
      <c r="R1006">
        <f t="shared" si="2"/>
        <v>799</v>
      </c>
      <c r="S1006">
        <f t="shared" si="2"/>
        <v>802</v>
      </c>
      <c r="T1006">
        <f t="shared" si="2"/>
        <v>801</v>
      </c>
      <c r="U1006">
        <f t="shared" si="2"/>
        <v>797</v>
      </c>
      <c r="V1006">
        <f t="shared" si="2"/>
        <v>793</v>
      </c>
      <c r="W1006">
        <f t="shared" si="2"/>
        <v>801</v>
      </c>
      <c r="X1006">
        <f t="shared" si="2"/>
        <v>800</v>
      </c>
      <c r="Y1006">
        <f t="shared" si="2"/>
        <v>799</v>
      </c>
      <c r="AH1006">
        <f t="shared" ref="AH1006" si="3">SUM(AH1002:AH1005)</f>
        <v>796</v>
      </c>
      <c r="AI1006">
        <f t="shared" ref="AI1006" si="4">SUM(AI1002:AI1005)</f>
        <v>800</v>
      </c>
    </row>
    <row r="1007" spans="1:35" ht="12.75" customHeight="1" x14ac:dyDescent="0.2">
      <c r="N1007" s="3"/>
    </row>
    <row r="1008" spans="1:35" ht="12.75" customHeight="1" x14ac:dyDescent="0.2">
      <c r="N1008" s="11" t="s">
        <v>116</v>
      </c>
      <c r="O1008" s="6">
        <v>1</v>
      </c>
      <c r="P1008" s="6">
        <f t="shared" ref="P1008:Y1011" si="5">COUNTIFS(P$2:P$1000,$O1008,$O$2:$O$1000,$N$1008)</f>
        <v>36</v>
      </c>
      <c r="Q1008" s="6">
        <f t="shared" si="5"/>
        <v>95</v>
      </c>
      <c r="R1008" s="6">
        <f t="shared" si="5"/>
        <v>21</v>
      </c>
      <c r="S1008" s="6">
        <f t="shared" si="5"/>
        <v>31</v>
      </c>
      <c r="T1008" s="6">
        <f t="shared" si="5"/>
        <v>67</v>
      </c>
      <c r="U1008" s="6">
        <f t="shared" si="5"/>
        <v>68</v>
      </c>
      <c r="V1008" s="6">
        <f t="shared" si="5"/>
        <v>26</v>
      </c>
      <c r="W1008" s="6">
        <f t="shared" si="5"/>
        <v>59</v>
      </c>
      <c r="X1008" s="6">
        <f t="shared" si="5"/>
        <v>26</v>
      </c>
      <c r="Y1008" s="6">
        <f t="shared" si="5"/>
        <v>20</v>
      </c>
      <c r="AH1008" s="6">
        <f t="shared" ref="AH1008:AI1011" si="6">COUNTIFS(AH$2:AH$1000,$O1008,$O$2:$O$1000,$N$1008)</f>
        <v>60</v>
      </c>
      <c r="AI1008" s="6">
        <f t="shared" si="6"/>
        <v>22</v>
      </c>
    </row>
    <row r="1009" spans="14:35" ht="12.75" customHeight="1" x14ac:dyDescent="0.2">
      <c r="N1009" s="12"/>
      <c r="O1009" s="8">
        <v>2</v>
      </c>
      <c r="P1009" s="8">
        <f t="shared" si="5"/>
        <v>117</v>
      </c>
      <c r="Q1009" s="8">
        <f t="shared" si="5"/>
        <v>187</v>
      </c>
      <c r="R1009" s="8">
        <f t="shared" si="5"/>
        <v>53</v>
      </c>
      <c r="S1009" s="8">
        <f t="shared" si="5"/>
        <v>108</v>
      </c>
      <c r="T1009" s="8">
        <f t="shared" si="5"/>
        <v>156</v>
      </c>
      <c r="U1009" s="8">
        <f t="shared" si="5"/>
        <v>161</v>
      </c>
      <c r="V1009" s="8">
        <f t="shared" si="5"/>
        <v>109</v>
      </c>
      <c r="W1009" s="8">
        <f t="shared" si="5"/>
        <v>106</v>
      </c>
      <c r="X1009" s="8">
        <f t="shared" si="5"/>
        <v>59</v>
      </c>
      <c r="Y1009" s="8">
        <f t="shared" si="5"/>
        <v>50</v>
      </c>
      <c r="AH1009" s="8">
        <f t="shared" si="6"/>
        <v>183</v>
      </c>
      <c r="AI1009" s="8">
        <f t="shared" si="6"/>
        <v>54</v>
      </c>
    </row>
    <row r="1010" spans="14:35" ht="12.75" customHeight="1" x14ac:dyDescent="0.2">
      <c r="N1010" s="12"/>
      <c r="O1010" s="8">
        <v>3</v>
      </c>
      <c r="P1010" s="8">
        <f t="shared" si="5"/>
        <v>196</v>
      </c>
      <c r="Q1010" s="8">
        <f t="shared" si="5"/>
        <v>138</v>
      </c>
      <c r="R1010" s="8">
        <f t="shared" si="5"/>
        <v>163</v>
      </c>
      <c r="S1010" s="8">
        <f t="shared" si="5"/>
        <v>155</v>
      </c>
      <c r="T1010" s="8">
        <f t="shared" si="5"/>
        <v>161</v>
      </c>
      <c r="U1010" s="8">
        <f t="shared" si="5"/>
        <v>160</v>
      </c>
      <c r="V1010" s="8">
        <f t="shared" si="5"/>
        <v>195</v>
      </c>
      <c r="W1010" s="8">
        <f t="shared" si="5"/>
        <v>201</v>
      </c>
      <c r="X1010" s="8">
        <f t="shared" si="5"/>
        <v>110</v>
      </c>
      <c r="Y1010" s="8">
        <f t="shared" si="5"/>
        <v>157</v>
      </c>
      <c r="AH1010" s="8">
        <f t="shared" si="6"/>
        <v>167</v>
      </c>
      <c r="AI1010" s="8">
        <f t="shared" si="6"/>
        <v>90</v>
      </c>
    </row>
    <row r="1011" spans="14:35" ht="12.75" customHeight="1" x14ac:dyDescent="0.2">
      <c r="N1011" s="13"/>
      <c r="O1011" s="10">
        <v>4</v>
      </c>
      <c r="P1011" s="10">
        <f t="shared" si="5"/>
        <v>118</v>
      </c>
      <c r="Q1011" s="10">
        <f t="shared" si="5"/>
        <v>46</v>
      </c>
      <c r="R1011" s="10">
        <f t="shared" si="5"/>
        <v>226</v>
      </c>
      <c r="S1011" s="10">
        <f t="shared" si="5"/>
        <v>172</v>
      </c>
      <c r="T1011" s="10">
        <f t="shared" si="5"/>
        <v>81</v>
      </c>
      <c r="U1011" s="10">
        <f t="shared" si="5"/>
        <v>73</v>
      </c>
      <c r="V1011" s="10">
        <f t="shared" si="5"/>
        <v>130</v>
      </c>
      <c r="W1011" s="10">
        <f t="shared" si="5"/>
        <v>99</v>
      </c>
      <c r="X1011" s="10">
        <f t="shared" si="5"/>
        <v>270</v>
      </c>
      <c r="Y1011" s="10">
        <f t="shared" si="5"/>
        <v>238</v>
      </c>
      <c r="AH1011" s="10">
        <f t="shared" si="6"/>
        <v>54</v>
      </c>
      <c r="AI1011" s="10">
        <f t="shared" si="6"/>
        <v>300</v>
      </c>
    </row>
    <row r="1012" spans="14:35" ht="12.75" customHeight="1" x14ac:dyDescent="0.2">
      <c r="N1012" s="3"/>
      <c r="O1012" s="4" t="s">
        <v>722</v>
      </c>
      <c r="P1012">
        <f>SUM(P1008:P1011)</f>
        <v>467</v>
      </c>
      <c r="Q1012">
        <f t="shared" ref="Q1012:Y1012" si="7">SUM(Q1008:Q1011)</f>
        <v>466</v>
      </c>
      <c r="R1012">
        <f t="shared" si="7"/>
        <v>463</v>
      </c>
      <c r="S1012">
        <f t="shared" si="7"/>
        <v>466</v>
      </c>
      <c r="T1012">
        <f t="shared" si="7"/>
        <v>465</v>
      </c>
      <c r="U1012">
        <f t="shared" si="7"/>
        <v>462</v>
      </c>
      <c r="V1012">
        <f t="shared" si="7"/>
        <v>460</v>
      </c>
      <c r="W1012">
        <f t="shared" si="7"/>
        <v>465</v>
      </c>
      <c r="X1012">
        <f t="shared" si="7"/>
        <v>465</v>
      </c>
      <c r="Y1012">
        <f t="shared" si="7"/>
        <v>465</v>
      </c>
      <c r="AH1012">
        <f t="shared" ref="AH1012" si="8">SUM(AH1008:AH1011)</f>
        <v>464</v>
      </c>
      <c r="AI1012">
        <f t="shared" ref="AI1012" si="9">SUM(AI1008:AI1011)</f>
        <v>466</v>
      </c>
    </row>
    <row r="1013" spans="14:35" ht="12.75" customHeight="1" x14ac:dyDescent="0.2">
      <c r="N1013" s="3"/>
      <c r="O1013" s="4"/>
    </row>
    <row r="1014" spans="14:35" ht="12.75" customHeight="1" x14ac:dyDescent="0.2">
      <c r="N1014" s="11" t="s">
        <v>641</v>
      </c>
      <c r="O1014" s="6">
        <v>1</v>
      </c>
      <c r="P1014" s="6">
        <f t="shared" ref="P1014:Y1017" si="10">COUNTIFS(P$2:P$1000,$O1014,$O$2:$O$1000,$N$1014)</f>
        <v>17</v>
      </c>
      <c r="Q1014" s="6">
        <f t="shared" si="10"/>
        <v>28</v>
      </c>
      <c r="R1014" s="6">
        <f t="shared" si="10"/>
        <v>7</v>
      </c>
      <c r="S1014" s="6">
        <f t="shared" si="10"/>
        <v>15</v>
      </c>
      <c r="T1014" s="6">
        <f t="shared" si="10"/>
        <v>21</v>
      </c>
      <c r="U1014" s="6">
        <f t="shared" si="10"/>
        <v>23</v>
      </c>
      <c r="V1014" s="6">
        <f t="shared" si="10"/>
        <v>11</v>
      </c>
      <c r="W1014" s="6">
        <f t="shared" si="10"/>
        <v>24</v>
      </c>
      <c r="X1014" s="6">
        <f t="shared" si="10"/>
        <v>13</v>
      </c>
      <c r="Y1014" s="6">
        <f t="shared" si="10"/>
        <v>13</v>
      </c>
      <c r="AH1014" s="6">
        <f t="shared" ref="AH1014:AI1017" si="11">COUNTIFS(AH$2:AH$1000,$O1014,$O$2:$O$1000,$N$1014)</f>
        <v>35</v>
      </c>
      <c r="AI1014" s="6">
        <f t="shared" si="11"/>
        <v>14</v>
      </c>
    </row>
    <row r="1015" spans="14:35" ht="12.75" customHeight="1" x14ac:dyDescent="0.2">
      <c r="N1015" s="12"/>
      <c r="O1015" s="8">
        <v>2</v>
      </c>
      <c r="P1015" s="8">
        <f t="shared" si="10"/>
        <v>61</v>
      </c>
      <c r="Q1015" s="8">
        <f t="shared" si="10"/>
        <v>79</v>
      </c>
      <c r="R1015" s="8">
        <f t="shared" si="10"/>
        <v>55</v>
      </c>
      <c r="S1015" s="8">
        <f t="shared" si="10"/>
        <v>61</v>
      </c>
      <c r="T1015" s="8">
        <f t="shared" si="10"/>
        <v>79</v>
      </c>
      <c r="U1015" s="8">
        <f t="shared" si="10"/>
        <v>82</v>
      </c>
      <c r="V1015" s="8">
        <f t="shared" si="10"/>
        <v>50</v>
      </c>
      <c r="W1015" s="8">
        <f t="shared" si="10"/>
        <v>72</v>
      </c>
      <c r="X1015" s="8">
        <f t="shared" si="10"/>
        <v>17</v>
      </c>
      <c r="Y1015" s="8">
        <f t="shared" si="10"/>
        <v>34</v>
      </c>
      <c r="AH1015" s="8">
        <f t="shared" si="11"/>
        <v>81</v>
      </c>
      <c r="AI1015" s="8">
        <f t="shared" si="11"/>
        <v>12</v>
      </c>
    </row>
    <row r="1016" spans="14:35" ht="12.75" customHeight="1" x14ac:dyDescent="0.2">
      <c r="N1016" s="12"/>
      <c r="O1016" s="8">
        <v>3</v>
      </c>
      <c r="P1016" s="8">
        <f t="shared" si="10"/>
        <v>151</v>
      </c>
      <c r="Q1016" s="8">
        <f t="shared" si="10"/>
        <v>110</v>
      </c>
      <c r="R1016" s="8">
        <f t="shared" si="10"/>
        <v>127</v>
      </c>
      <c r="S1016" s="8">
        <f t="shared" si="10"/>
        <v>123</v>
      </c>
      <c r="T1016" s="8">
        <f t="shared" si="10"/>
        <v>120</v>
      </c>
      <c r="U1016" s="8">
        <f t="shared" si="10"/>
        <v>118</v>
      </c>
      <c r="V1016" s="8">
        <f t="shared" si="10"/>
        <v>125</v>
      </c>
      <c r="W1016" s="8">
        <f t="shared" si="10"/>
        <v>112</v>
      </c>
      <c r="X1016" s="8">
        <f t="shared" si="10"/>
        <v>80</v>
      </c>
      <c r="Y1016" s="8">
        <f t="shared" si="10"/>
        <v>98</v>
      </c>
      <c r="AH1016" s="8">
        <f t="shared" si="11"/>
        <v>140</v>
      </c>
      <c r="AI1016" s="8">
        <f t="shared" si="11"/>
        <v>45</v>
      </c>
    </row>
    <row r="1017" spans="14:35" ht="12.75" customHeight="1" x14ac:dyDescent="0.2">
      <c r="N1017" s="13"/>
      <c r="O1017" s="10">
        <v>4</v>
      </c>
      <c r="P1017" s="10">
        <f t="shared" si="10"/>
        <v>97</v>
      </c>
      <c r="Q1017" s="10">
        <f t="shared" si="10"/>
        <v>108</v>
      </c>
      <c r="R1017" s="10">
        <f t="shared" si="10"/>
        <v>136</v>
      </c>
      <c r="S1017" s="10">
        <f t="shared" si="10"/>
        <v>126</v>
      </c>
      <c r="T1017" s="10">
        <f t="shared" si="10"/>
        <v>105</v>
      </c>
      <c r="U1017" s="10">
        <f t="shared" si="10"/>
        <v>101</v>
      </c>
      <c r="V1017" s="10">
        <f t="shared" si="10"/>
        <v>136</v>
      </c>
      <c r="W1017" s="10">
        <f t="shared" si="10"/>
        <v>117</v>
      </c>
      <c r="X1017" s="10">
        <f t="shared" si="10"/>
        <v>215</v>
      </c>
      <c r="Y1017" s="10">
        <f t="shared" si="10"/>
        <v>180</v>
      </c>
      <c r="AH1017" s="10">
        <f t="shared" si="11"/>
        <v>66</v>
      </c>
      <c r="AI1017" s="10">
        <f t="shared" si="11"/>
        <v>253</v>
      </c>
    </row>
    <row r="1018" spans="14:35" ht="12.75" customHeight="1" x14ac:dyDescent="0.2">
      <c r="N1018" s="3"/>
      <c r="O1018" s="4" t="s">
        <v>722</v>
      </c>
      <c r="P1018">
        <f>SUM(P1014:P1017)</f>
        <v>326</v>
      </c>
      <c r="Q1018">
        <f t="shared" ref="Q1018:Y1018" si="12">SUM(Q1014:Q1017)</f>
        <v>325</v>
      </c>
      <c r="R1018">
        <f t="shared" si="12"/>
        <v>325</v>
      </c>
      <c r="S1018">
        <f t="shared" si="12"/>
        <v>325</v>
      </c>
      <c r="T1018">
        <f t="shared" si="12"/>
        <v>325</v>
      </c>
      <c r="U1018">
        <f t="shared" si="12"/>
        <v>324</v>
      </c>
      <c r="V1018">
        <f t="shared" si="12"/>
        <v>322</v>
      </c>
      <c r="W1018">
        <f t="shared" si="12"/>
        <v>325</v>
      </c>
      <c r="X1018">
        <f t="shared" si="12"/>
        <v>325</v>
      </c>
      <c r="Y1018">
        <f t="shared" si="12"/>
        <v>325</v>
      </c>
      <c r="AH1018">
        <f t="shared" ref="AH1018" si="13">SUM(AH1014:AH1017)</f>
        <v>322</v>
      </c>
      <c r="AI1018">
        <f t="shared" ref="AI1018" si="14">SUM(AI1014:AI1017)</f>
        <v>324</v>
      </c>
    </row>
    <row r="1019" spans="14:35" ht="12.75" customHeight="1" x14ac:dyDescent="0.2">
      <c r="N1019" s="3"/>
    </row>
    <row r="1020" spans="14:35" ht="12.75" customHeight="1" x14ac:dyDescent="0.2">
      <c r="N1020" s="14" t="s">
        <v>116</v>
      </c>
      <c r="O1020" s="6">
        <v>1</v>
      </c>
      <c r="P1020" s="6">
        <f t="shared" ref="P1020:Y1023" si="15">COUNTIFS(P$2:P$1000,$O1020,$O$2:$O$1000,$N$1020,$AA$2:$AA$1000,$N$1021)+COUNTIFS(P$2:P$1000,$O1020,$O$2:$O$1000,$N$1020,$AA$2:$AA$1000,$N$1022)</f>
        <v>10</v>
      </c>
      <c r="Q1020" s="6">
        <f t="shared" si="15"/>
        <v>30</v>
      </c>
      <c r="R1020" s="6">
        <f t="shared" si="15"/>
        <v>4</v>
      </c>
      <c r="S1020" s="6">
        <f t="shared" si="15"/>
        <v>7</v>
      </c>
      <c r="T1020" s="6">
        <f t="shared" si="15"/>
        <v>19</v>
      </c>
      <c r="U1020" s="6">
        <f t="shared" si="15"/>
        <v>15</v>
      </c>
      <c r="V1020" s="6">
        <f t="shared" si="15"/>
        <v>8</v>
      </c>
      <c r="W1020" s="6">
        <f t="shared" si="15"/>
        <v>13</v>
      </c>
      <c r="X1020" s="6">
        <f t="shared" si="15"/>
        <v>6</v>
      </c>
      <c r="Y1020" s="6">
        <f t="shared" si="15"/>
        <v>5</v>
      </c>
      <c r="AH1020" s="6">
        <f t="shared" ref="AH1020:AI1023" si="16">COUNTIFS(AH$2:AH$1000,$O1020,$O$2:$O$1000,$N$1020,$AA$2:$AA$1000,$N$1021)+COUNTIFS(AH$2:AH$1000,$O1020,$O$2:$O$1000,$N$1020,$AA$2:$AA$1000,$N$1022)</f>
        <v>10</v>
      </c>
      <c r="AI1020" s="6">
        <f t="shared" si="16"/>
        <v>3</v>
      </c>
    </row>
    <row r="1021" spans="14:35" ht="12.75" customHeight="1" x14ac:dyDescent="0.25">
      <c r="N1021" s="15" t="s">
        <v>253</v>
      </c>
      <c r="O1021" s="8">
        <v>2</v>
      </c>
      <c r="P1021" s="8">
        <f t="shared" si="15"/>
        <v>35</v>
      </c>
      <c r="Q1021" s="8">
        <f t="shared" si="15"/>
        <v>54</v>
      </c>
      <c r="R1021" s="8">
        <f t="shared" si="15"/>
        <v>15</v>
      </c>
      <c r="S1021" s="8">
        <f t="shared" si="15"/>
        <v>31</v>
      </c>
      <c r="T1021" s="8">
        <f t="shared" si="15"/>
        <v>44</v>
      </c>
      <c r="U1021" s="8">
        <f t="shared" si="15"/>
        <v>46</v>
      </c>
      <c r="V1021" s="8">
        <f t="shared" si="15"/>
        <v>32</v>
      </c>
      <c r="W1021" s="8">
        <f t="shared" si="15"/>
        <v>33</v>
      </c>
      <c r="X1021" s="8">
        <f t="shared" si="15"/>
        <v>16</v>
      </c>
      <c r="Y1021" s="8">
        <f t="shared" si="15"/>
        <v>18</v>
      </c>
      <c r="AH1021" s="8">
        <f t="shared" si="16"/>
        <v>48</v>
      </c>
      <c r="AI1021" s="8">
        <f t="shared" si="16"/>
        <v>16</v>
      </c>
    </row>
    <row r="1022" spans="14:35" ht="12.75" customHeight="1" x14ac:dyDescent="0.25">
      <c r="N1022" s="15" t="s">
        <v>35</v>
      </c>
      <c r="O1022" s="8">
        <v>3</v>
      </c>
      <c r="P1022" s="8">
        <f t="shared" si="15"/>
        <v>65</v>
      </c>
      <c r="Q1022" s="8">
        <f t="shared" si="15"/>
        <v>38</v>
      </c>
      <c r="R1022" s="8">
        <f t="shared" si="15"/>
        <v>42</v>
      </c>
      <c r="S1022" s="8">
        <f t="shared" si="15"/>
        <v>52</v>
      </c>
      <c r="T1022" s="8">
        <f t="shared" si="15"/>
        <v>55</v>
      </c>
      <c r="U1022" s="8">
        <f t="shared" si="15"/>
        <v>52</v>
      </c>
      <c r="V1022" s="8">
        <f t="shared" si="15"/>
        <v>58</v>
      </c>
      <c r="W1022" s="8">
        <f t="shared" si="15"/>
        <v>62</v>
      </c>
      <c r="X1022" s="8">
        <f t="shared" si="15"/>
        <v>36</v>
      </c>
      <c r="Y1022" s="8">
        <f t="shared" si="15"/>
        <v>51</v>
      </c>
      <c r="AH1022" s="8">
        <f t="shared" si="16"/>
        <v>67</v>
      </c>
      <c r="AI1022" s="8">
        <f t="shared" si="16"/>
        <v>27</v>
      </c>
    </row>
    <row r="1023" spans="14:35" ht="12.75" customHeight="1" x14ac:dyDescent="0.2">
      <c r="N1023" s="9"/>
      <c r="O1023" s="10">
        <v>4</v>
      </c>
      <c r="P1023" s="10">
        <f t="shared" si="15"/>
        <v>27</v>
      </c>
      <c r="Q1023" s="10">
        <f t="shared" si="15"/>
        <v>15</v>
      </c>
      <c r="R1023" s="10">
        <f t="shared" si="15"/>
        <v>75</v>
      </c>
      <c r="S1023" s="10">
        <f t="shared" si="15"/>
        <v>46</v>
      </c>
      <c r="T1023" s="10">
        <f t="shared" si="15"/>
        <v>18</v>
      </c>
      <c r="U1023" s="10">
        <f t="shared" si="15"/>
        <v>20</v>
      </c>
      <c r="V1023" s="10">
        <f t="shared" si="15"/>
        <v>39</v>
      </c>
      <c r="W1023" s="10">
        <f t="shared" si="15"/>
        <v>28</v>
      </c>
      <c r="X1023" s="10">
        <f t="shared" si="15"/>
        <v>78</v>
      </c>
      <c r="Y1023" s="10">
        <f t="shared" si="15"/>
        <v>63</v>
      </c>
      <c r="AH1023" s="10">
        <f t="shared" si="16"/>
        <v>11</v>
      </c>
      <c r="AI1023" s="10">
        <f t="shared" si="16"/>
        <v>90</v>
      </c>
    </row>
    <row r="1024" spans="14:35" ht="12.75" customHeight="1" x14ac:dyDescent="0.2">
      <c r="N1024" s="3"/>
      <c r="O1024" s="4" t="s">
        <v>722</v>
      </c>
      <c r="P1024">
        <f>SUM(P1020:P1023)</f>
        <v>137</v>
      </c>
      <c r="Q1024">
        <f t="shared" ref="Q1024:Y1024" si="17">SUM(Q1020:Q1023)</f>
        <v>137</v>
      </c>
      <c r="R1024">
        <f t="shared" si="17"/>
        <v>136</v>
      </c>
      <c r="S1024">
        <f t="shared" si="17"/>
        <v>136</v>
      </c>
      <c r="T1024">
        <f t="shared" si="17"/>
        <v>136</v>
      </c>
      <c r="U1024">
        <f t="shared" si="17"/>
        <v>133</v>
      </c>
      <c r="V1024">
        <f t="shared" si="17"/>
        <v>137</v>
      </c>
      <c r="W1024">
        <f t="shared" si="17"/>
        <v>136</v>
      </c>
      <c r="X1024">
        <f t="shared" si="17"/>
        <v>136</v>
      </c>
      <c r="Y1024">
        <f t="shared" si="17"/>
        <v>137</v>
      </c>
      <c r="AH1024">
        <f t="shared" ref="AH1024" si="18">SUM(AH1020:AH1023)</f>
        <v>136</v>
      </c>
      <c r="AI1024">
        <f t="shared" ref="AI1024" si="19">SUM(AI1020:AI1023)</f>
        <v>136</v>
      </c>
    </row>
    <row r="1025" spans="14:35" ht="12.75" customHeight="1" x14ac:dyDescent="0.2">
      <c r="N1025" s="3"/>
    </row>
    <row r="1026" spans="14:35" ht="12.75" customHeight="1" x14ac:dyDescent="0.2">
      <c r="N1026" s="14" t="s">
        <v>116</v>
      </c>
      <c r="O1026" s="6">
        <v>1</v>
      </c>
      <c r="P1026" s="6">
        <f t="shared" ref="P1026:Y1029" si="20">COUNTIFS(P$2:P$1000,$O1026,$O$2:$O$1000,$N$1026,$AA$2:$AA$1000,$N$1027)+COUNTIFS(P$2:P$1000,$O1026,$O$2:$O$1000,$N$1026,$AA$2:$AA$1000,$N$1028)+COUNTIFS(P$2:P$1000,$O1026,$O$2:$O$1000,$N$1026,$AA$2:$AA$1000,$N$1029)</f>
        <v>20</v>
      </c>
      <c r="Q1026" s="6">
        <f t="shared" si="20"/>
        <v>53</v>
      </c>
      <c r="R1026" s="6">
        <f t="shared" si="20"/>
        <v>15</v>
      </c>
      <c r="S1026" s="6">
        <f t="shared" si="20"/>
        <v>21</v>
      </c>
      <c r="T1026" s="6">
        <f t="shared" si="20"/>
        <v>37</v>
      </c>
      <c r="U1026" s="6">
        <f t="shared" si="20"/>
        <v>41</v>
      </c>
      <c r="V1026" s="6">
        <f t="shared" si="20"/>
        <v>16</v>
      </c>
      <c r="W1026" s="6">
        <f t="shared" si="20"/>
        <v>36</v>
      </c>
      <c r="X1026" s="6">
        <f t="shared" si="20"/>
        <v>16</v>
      </c>
      <c r="Y1026" s="6">
        <f t="shared" si="20"/>
        <v>12</v>
      </c>
      <c r="AH1026" s="6">
        <f t="shared" ref="AH1026:AI1029" si="21">COUNTIFS(AH$2:AH$1000,$O1026,$O$2:$O$1000,$N$1026,$AA$2:$AA$1000,$N$1027)+COUNTIFS(AH$2:AH$1000,$O1026,$O$2:$O$1000,$N$1026,$AA$2:$AA$1000,$N$1028)+COUNTIFS(AH$2:AH$1000,$O1026,$O$2:$O$1000,$N$1026,$AA$2:$AA$1000,$N$1029)</f>
        <v>38</v>
      </c>
      <c r="AI1026" s="6">
        <f t="shared" si="21"/>
        <v>16</v>
      </c>
    </row>
    <row r="1027" spans="14:35" ht="12.75" customHeight="1" x14ac:dyDescent="0.25">
      <c r="N1027" s="15" t="s">
        <v>702</v>
      </c>
      <c r="O1027" s="8">
        <v>2</v>
      </c>
      <c r="P1027" s="8">
        <f t="shared" si="20"/>
        <v>66</v>
      </c>
      <c r="Q1027" s="8">
        <f t="shared" si="20"/>
        <v>99</v>
      </c>
      <c r="R1027" s="8">
        <f t="shared" si="20"/>
        <v>31</v>
      </c>
      <c r="S1027" s="8">
        <f t="shared" si="20"/>
        <v>63</v>
      </c>
      <c r="T1027" s="8">
        <f t="shared" si="20"/>
        <v>88</v>
      </c>
      <c r="U1027" s="8">
        <f t="shared" si="20"/>
        <v>94</v>
      </c>
      <c r="V1027" s="8">
        <f t="shared" si="20"/>
        <v>63</v>
      </c>
      <c r="W1027" s="8">
        <f t="shared" si="20"/>
        <v>58</v>
      </c>
      <c r="X1027" s="8">
        <f t="shared" si="20"/>
        <v>34</v>
      </c>
      <c r="Y1027" s="8">
        <f t="shared" si="20"/>
        <v>24</v>
      </c>
      <c r="AH1027" s="8">
        <f t="shared" si="21"/>
        <v>98</v>
      </c>
      <c r="AI1027" s="8">
        <f t="shared" si="21"/>
        <v>30</v>
      </c>
    </row>
    <row r="1028" spans="14:35" ht="12.75" customHeight="1" x14ac:dyDescent="0.25">
      <c r="N1028" s="15" t="s">
        <v>238</v>
      </c>
      <c r="O1028" s="8">
        <v>3</v>
      </c>
      <c r="P1028" s="8">
        <f t="shared" si="20"/>
        <v>100</v>
      </c>
      <c r="Q1028" s="8">
        <f t="shared" si="20"/>
        <v>70</v>
      </c>
      <c r="R1028" s="8">
        <f t="shared" si="20"/>
        <v>96</v>
      </c>
      <c r="S1028" s="8">
        <f t="shared" si="20"/>
        <v>70</v>
      </c>
      <c r="T1028" s="8">
        <f t="shared" si="20"/>
        <v>71</v>
      </c>
      <c r="U1028" s="8">
        <f t="shared" si="20"/>
        <v>69</v>
      </c>
      <c r="V1028" s="8">
        <f t="shared" si="20"/>
        <v>101</v>
      </c>
      <c r="W1028" s="8">
        <f t="shared" si="20"/>
        <v>103</v>
      </c>
      <c r="X1028" s="8">
        <f t="shared" si="20"/>
        <v>53</v>
      </c>
      <c r="Y1028" s="8">
        <f t="shared" si="20"/>
        <v>76</v>
      </c>
      <c r="AH1028" s="8">
        <f t="shared" si="21"/>
        <v>74</v>
      </c>
      <c r="AI1028" s="8">
        <f t="shared" si="21"/>
        <v>45</v>
      </c>
    </row>
    <row r="1029" spans="14:35" ht="12.75" customHeight="1" x14ac:dyDescent="0.25">
      <c r="N1029" s="16" t="s">
        <v>135</v>
      </c>
      <c r="O1029" s="10">
        <v>4</v>
      </c>
      <c r="P1029" s="10">
        <f t="shared" si="20"/>
        <v>55</v>
      </c>
      <c r="Q1029" s="10">
        <f t="shared" si="20"/>
        <v>18</v>
      </c>
      <c r="R1029" s="10">
        <f t="shared" si="20"/>
        <v>96</v>
      </c>
      <c r="S1029" s="10">
        <f t="shared" si="20"/>
        <v>87</v>
      </c>
      <c r="T1029" s="10">
        <f t="shared" si="20"/>
        <v>44</v>
      </c>
      <c r="U1029" s="10">
        <f t="shared" si="20"/>
        <v>36</v>
      </c>
      <c r="V1029" s="10">
        <f t="shared" si="20"/>
        <v>61</v>
      </c>
      <c r="W1029" s="10">
        <f t="shared" si="20"/>
        <v>44</v>
      </c>
      <c r="X1029" s="10">
        <f t="shared" si="20"/>
        <v>137</v>
      </c>
      <c r="Y1029" s="10">
        <f t="shared" si="20"/>
        <v>128</v>
      </c>
      <c r="AH1029" s="10">
        <f t="shared" si="21"/>
        <v>30</v>
      </c>
      <c r="AI1029" s="10">
        <f t="shared" si="21"/>
        <v>150</v>
      </c>
    </row>
    <row r="1030" spans="14:35" ht="12.75" customHeight="1" x14ac:dyDescent="0.2">
      <c r="O1030" s="4" t="s">
        <v>722</v>
      </c>
      <c r="P1030">
        <f>SUM(P1026:P1029)</f>
        <v>241</v>
      </c>
      <c r="Q1030">
        <f t="shared" ref="Q1030:Y1030" si="22">SUM(Q1026:Q1029)</f>
        <v>240</v>
      </c>
      <c r="R1030">
        <f t="shared" si="22"/>
        <v>238</v>
      </c>
      <c r="S1030">
        <f t="shared" si="22"/>
        <v>241</v>
      </c>
      <c r="T1030">
        <f t="shared" si="22"/>
        <v>240</v>
      </c>
      <c r="U1030">
        <f t="shared" si="22"/>
        <v>240</v>
      </c>
      <c r="V1030">
        <f t="shared" si="22"/>
        <v>241</v>
      </c>
      <c r="W1030">
        <f t="shared" si="22"/>
        <v>241</v>
      </c>
      <c r="X1030">
        <f t="shared" si="22"/>
        <v>240</v>
      </c>
      <c r="Y1030">
        <f t="shared" si="22"/>
        <v>240</v>
      </c>
      <c r="AH1030">
        <f t="shared" ref="AH1030" si="23">SUM(AH1026:AH1029)</f>
        <v>240</v>
      </c>
      <c r="AI1030">
        <f t="shared" ref="AI1030" si="24">SUM(AI1026:AI1029)</f>
        <v>241</v>
      </c>
    </row>
    <row r="1031" spans="14:35" ht="12.75" customHeight="1" x14ac:dyDescent="0.2">
      <c r="N1031" s="3"/>
    </row>
    <row r="1032" spans="14:35" ht="12.75" customHeight="1" x14ac:dyDescent="0.2">
      <c r="N1032" s="14" t="s">
        <v>641</v>
      </c>
      <c r="O1032" s="6">
        <v>1</v>
      </c>
      <c r="P1032" s="6">
        <f t="shared" ref="P1032:Y1035" si="25">COUNTIFS(P$2:P$1000,$O1032,$O$2:$O$1000,$N$1032,$AA$2:$AA$1000,$N$1033)+COUNTIFS(P$2:P$1000,$O1032,$O$2:$O$1000,$N$1032,$AA$2:$AA$1000,$N$1034)</f>
        <v>5</v>
      </c>
      <c r="Q1032" s="6">
        <f t="shared" si="25"/>
        <v>8</v>
      </c>
      <c r="R1032" s="6">
        <f t="shared" si="25"/>
        <v>2</v>
      </c>
      <c r="S1032" s="6">
        <f t="shared" si="25"/>
        <v>6</v>
      </c>
      <c r="T1032" s="6">
        <f t="shared" si="25"/>
        <v>7</v>
      </c>
      <c r="U1032" s="6">
        <f t="shared" si="25"/>
        <v>7</v>
      </c>
      <c r="V1032" s="6">
        <f t="shared" si="25"/>
        <v>5</v>
      </c>
      <c r="W1032" s="6">
        <f t="shared" si="25"/>
        <v>7</v>
      </c>
      <c r="X1032" s="6">
        <f t="shared" si="25"/>
        <v>6</v>
      </c>
      <c r="Y1032" s="6">
        <f t="shared" si="25"/>
        <v>7</v>
      </c>
      <c r="AH1032" s="6">
        <f t="shared" ref="AH1032:AI1035" si="26">COUNTIFS(AH$2:AH$1000,$O1032,$O$2:$O$1000,$N$1032,$AA$2:$AA$1000,$N$1033)+COUNTIFS(AH$2:AH$1000,$O1032,$O$2:$O$1000,$N$1032,$AA$2:$AA$1000,$N$1034)</f>
        <v>18</v>
      </c>
      <c r="AI1032" s="6">
        <f t="shared" si="26"/>
        <v>6</v>
      </c>
    </row>
    <row r="1033" spans="14:35" ht="12.75" customHeight="1" x14ac:dyDescent="0.25">
      <c r="N1033" s="15" t="s">
        <v>253</v>
      </c>
      <c r="O1033" s="8">
        <v>2</v>
      </c>
      <c r="P1033" s="8">
        <f t="shared" si="25"/>
        <v>27</v>
      </c>
      <c r="Q1033" s="8">
        <f t="shared" si="25"/>
        <v>31</v>
      </c>
      <c r="R1033" s="8">
        <f t="shared" si="25"/>
        <v>21</v>
      </c>
      <c r="S1033" s="8">
        <f t="shared" si="25"/>
        <v>24</v>
      </c>
      <c r="T1033" s="8">
        <f t="shared" si="25"/>
        <v>25</v>
      </c>
      <c r="U1033" s="8">
        <f t="shared" si="25"/>
        <v>29</v>
      </c>
      <c r="V1033" s="8">
        <f t="shared" si="25"/>
        <v>24</v>
      </c>
      <c r="W1033" s="8">
        <f t="shared" si="25"/>
        <v>32</v>
      </c>
      <c r="X1033" s="8">
        <f t="shared" si="25"/>
        <v>4</v>
      </c>
      <c r="Y1033" s="8">
        <f t="shared" si="25"/>
        <v>13</v>
      </c>
      <c r="AH1033" s="8">
        <f t="shared" si="26"/>
        <v>33</v>
      </c>
      <c r="AI1033" s="8">
        <f t="shared" si="26"/>
        <v>5</v>
      </c>
    </row>
    <row r="1034" spans="14:35" ht="12.75" customHeight="1" x14ac:dyDescent="0.25">
      <c r="N1034" s="15" t="s">
        <v>35</v>
      </c>
      <c r="O1034" s="8">
        <v>3</v>
      </c>
      <c r="P1034" s="8">
        <f t="shared" si="25"/>
        <v>66</v>
      </c>
      <c r="Q1034" s="8">
        <f t="shared" si="25"/>
        <v>56</v>
      </c>
      <c r="R1034" s="8">
        <f t="shared" si="25"/>
        <v>57</v>
      </c>
      <c r="S1034" s="8">
        <f t="shared" si="25"/>
        <v>54</v>
      </c>
      <c r="T1034" s="8">
        <f t="shared" si="25"/>
        <v>60</v>
      </c>
      <c r="U1034" s="8">
        <f t="shared" si="25"/>
        <v>57</v>
      </c>
      <c r="V1034" s="8">
        <f t="shared" si="25"/>
        <v>48</v>
      </c>
      <c r="W1034" s="8">
        <f t="shared" si="25"/>
        <v>48</v>
      </c>
      <c r="X1034" s="8">
        <f t="shared" si="25"/>
        <v>34</v>
      </c>
      <c r="Y1034" s="8">
        <f t="shared" si="25"/>
        <v>43</v>
      </c>
      <c r="AH1034" s="8">
        <f t="shared" si="26"/>
        <v>68</v>
      </c>
      <c r="AI1034" s="8">
        <f t="shared" si="26"/>
        <v>17</v>
      </c>
    </row>
    <row r="1035" spans="14:35" ht="12.75" customHeight="1" x14ac:dyDescent="0.2">
      <c r="N1035" s="9"/>
      <c r="O1035" s="10">
        <v>4</v>
      </c>
      <c r="P1035" s="10">
        <f t="shared" si="25"/>
        <v>53</v>
      </c>
      <c r="Q1035" s="10">
        <f t="shared" si="25"/>
        <v>56</v>
      </c>
      <c r="R1035" s="10">
        <f t="shared" si="25"/>
        <v>71</v>
      </c>
      <c r="S1035" s="10">
        <f t="shared" si="25"/>
        <v>66</v>
      </c>
      <c r="T1035" s="10">
        <f t="shared" si="25"/>
        <v>59</v>
      </c>
      <c r="U1035" s="10">
        <f t="shared" si="25"/>
        <v>57</v>
      </c>
      <c r="V1035" s="10">
        <f t="shared" si="25"/>
        <v>71</v>
      </c>
      <c r="W1035" s="10">
        <f t="shared" si="25"/>
        <v>64</v>
      </c>
      <c r="X1035" s="10">
        <f t="shared" si="25"/>
        <v>106</v>
      </c>
      <c r="Y1035" s="10">
        <f t="shared" si="25"/>
        <v>88</v>
      </c>
      <c r="AH1035" s="10">
        <f t="shared" si="26"/>
        <v>32</v>
      </c>
      <c r="AI1035" s="10">
        <f t="shared" si="26"/>
        <v>121</v>
      </c>
    </row>
    <row r="1036" spans="14:35" ht="12.75" customHeight="1" x14ac:dyDescent="0.2">
      <c r="O1036" s="4" t="s">
        <v>722</v>
      </c>
      <c r="P1036">
        <f>SUM(P1032:P1035)</f>
        <v>151</v>
      </c>
      <c r="Q1036">
        <f t="shared" ref="Q1036:Y1036" si="27">SUM(Q1032:Q1035)</f>
        <v>151</v>
      </c>
      <c r="R1036">
        <f t="shared" si="27"/>
        <v>151</v>
      </c>
      <c r="S1036">
        <f t="shared" si="27"/>
        <v>150</v>
      </c>
      <c r="T1036">
        <f t="shared" si="27"/>
        <v>151</v>
      </c>
      <c r="U1036">
        <f t="shared" si="27"/>
        <v>150</v>
      </c>
      <c r="V1036">
        <f t="shared" si="27"/>
        <v>148</v>
      </c>
      <c r="W1036">
        <f t="shared" si="27"/>
        <v>151</v>
      </c>
      <c r="X1036">
        <f t="shared" si="27"/>
        <v>150</v>
      </c>
      <c r="Y1036">
        <f t="shared" si="27"/>
        <v>151</v>
      </c>
      <c r="AH1036">
        <f t="shared" ref="AH1036:AI1036" si="28">SUM(AH1032:AH1035)</f>
        <v>151</v>
      </c>
      <c r="AI1036">
        <f t="shared" si="28"/>
        <v>149</v>
      </c>
    </row>
    <row r="1038" spans="14:35" ht="12.75" customHeight="1" x14ac:dyDescent="0.2">
      <c r="N1038" s="14" t="s">
        <v>641</v>
      </c>
      <c r="O1038" s="6">
        <v>1</v>
      </c>
      <c r="P1038" s="6">
        <f t="shared" ref="P1038:Y1041" si="29">COUNTIFS(P$2:P$1000,$O1038,$O$2:$O$1000,$N$1038,$AA$2:$AA$1000,$N$1039)+COUNTIFS(P$2:P$1000,$O1038,$O$2:$O$1000,$N$1038,$AA$2:$AA$1000,$N$1040)+COUNTIFS(P$2:P$1000,$O1038,$O$2:$O$1000,$N$1038,$AA$2:$AA$1000,$N$1041)</f>
        <v>9</v>
      </c>
      <c r="Q1038" s="6">
        <f t="shared" si="29"/>
        <v>15</v>
      </c>
      <c r="R1038" s="6">
        <f t="shared" si="29"/>
        <v>3</v>
      </c>
      <c r="S1038" s="6">
        <f t="shared" si="29"/>
        <v>6</v>
      </c>
      <c r="T1038" s="6">
        <f t="shared" si="29"/>
        <v>11</v>
      </c>
      <c r="U1038" s="6">
        <f t="shared" si="29"/>
        <v>13</v>
      </c>
      <c r="V1038" s="6">
        <f t="shared" si="29"/>
        <v>5</v>
      </c>
      <c r="W1038" s="6">
        <f t="shared" si="29"/>
        <v>13</v>
      </c>
      <c r="X1038" s="6">
        <f t="shared" si="29"/>
        <v>5</v>
      </c>
      <c r="Y1038" s="6">
        <f t="shared" si="29"/>
        <v>4</v>
      </c>
      <c r="AH1038" s="6">
        <f t="shared" ref="AH1038:AI1041" si="30">COUNTIFS(AH$2:AH$1000,$O1038,$O$2:$O$1000,$N$1038,$AA$2:$AA$1000,$N$1039)+COUNTIFS(AH$2:AH$1000,$O1038,$O$2:$O$1000,$N$1038,$AA$2:$AA$1000,$N$1040)+COUNTIFS(AH$2:AH$1000,$O1038,$O$2:$O$1000,$N$1038,$AA$2:$AA$1000,$N$1041)</f>
        <v>12</v>
      </c>
      <c r="AI1038" s="6">
        <f t="shared" si="30"/>
        <v>6</v>
      </c>
    </row>
    <row r="1039" spans="14:35" ht="12.75" customHeight="1" x14ac:dyDescent="0.25">
      <c r="N1039" s="15" t="s">
        <v>702</v>
      </c>
      <c r="O1039" s="8">
        <v>2</v>
      </c>
      <c r="P1039" s="8">
        <f t="shared" si="29"/>
        <v>30</v>
      </c>
      <c r="Q1039" s="8">
        <f t="shared" si="29"/>
        <v>45</v>
      </c>
      <c r="R1039" s="8">
        <f t="shared" si="29"/>
        <v>29</v>
      </c>
      <c r="S1039" s="8">
        <f t="shared" si="29"/>
        <v>33</v>
      </c>
      <c r="T1039" s="8">
        <f t="shared" si="29"/>
        <v>48</v>
      </c>
      <c r="U1039" s="8">
        <f t="shared" si="29"/>
        <v>46</v>
      </c>
      <c r="V1039" s="8">
        <f t="shared" si="29"/>
        <v>23</v>
      </c>
      <c r="W1039" s="8">
        <f t="shared" si="29"/>
        <v>36</v>
      </c>
      <c r="X1039" s="8">
        <f t="shared" si="29"/>
        <v>11</v>
      </c>
      <c r="Y1039" s="8">
        <f t="shared" si="29"/>
        <v>19</v>
      </c>
      <c r="AH1039" s="8">
        <f t="shared" si="30"/>
        <v>39</v>
      </c>
      <c r="AI1039" s="8">
        <f t="shared" si="30"/>
        <v>5</v>
      </c>
    </row>
    <row r="1040" spans="14:35" ht="12.75" customHeight="1" x14ac:dyDescent="0.25">
      <c r="N1040" s="15" t="s">
        <v>238</v>
      </c>
      <c r="O1040" s="8">
        <v>3</v>
      </c>
      <c r="P1040" s="8">
        <f t="shared" si="29"/>
        <v>72</v>
      </c>
      <c r="Q1040" s="8">
        <f t="shared" si="29"/>
        <v>41</v>
      </c>
      <c r="R1040" s="8">
        <f t="shared" si="29"/>
        <v>57</v>
      </c>
      <c r="S1040" s="8">
        <f t="shared" si="29"/>
        <v>60</v>
      </c>
      <c r="T1040" s="8">
        <f t="shared" si="29"/>
        <v>45</v>
      </c>
      <c r="U1040" s="8">
        <f t="shared" si="29"/>
        <v>48</v>
      </c>
      <c r="V1040" s="8">
        <f t="shared" si="29"/>
        <v>64</v>
      </c>
      <c r="W1040" s="8">
        <f t="shared" si="29"/>
        <v>53</v>
      </c>
      <c r="X1040" s="8">
        <f t="shared" si="29"/>
        <v>40</v>
      </c>
      <c r="Y1040" s="8">
        <f t="shared" si="29"/>
        <v>46</v>
      </c>
      <c r="AH1040" s="8">
        <f t="shared" si="30"/>
        <v>62</v>
      </c>
      <c r="AI1040" s="8">
        <f t="shared" si="30"/>
        <v>27</v>
      </c>
    </row>
    <row r="1041" spans="13:35" ht="12.75" customHeight="1" x14ac:dyDescent="0.25">
      <c r="N1041" s="16" t="s">
        <v>135</v>
      </c>
      <c r="O1041" s="10">
        <v>4</v>
      </c>
      <c r="P1041" s="10">
        <f t="shared" si="29"/>
        <v>34</v>
      </c>
      <c r="Q1041" s="10">
        <f t="shared" si="29"/>
        <v>44</v>
      </c>
      <c r="R1041" s="10">
        <f t="shared" si="29"/>
        <v>55</v>
      </c>
      <c r="S1041" s="10">
        <f t="shared" si="29"/>
        <v>46</v>
      </c>
      <c r="T1041" s="10">
        <f t="shared" si="29"/>
        <v>41</v>
      </c>
      <c r="U1041" s="10">
        <f t="shared" si="29"/>
        <v>37</v>
      </c>
      <c r="V1041" s="10">
        <f t="shared" si="29"/>
        <v>52</v>
      </c>
      <c r="W1041" s="10">
        <f t="shared" si="29"/>
        <v>42</v>
      </c>
      <c r="X1041" s="10">
        <f t="shared" si="29"/>
        <v>89</v>
      </c>
      <c r="Y1041" s="10">
        <f t="shared" si="29"/>
        <v>75</v>
      </c>
      <c r="AH1041" s="10">
        <f t="shared" si="30"/>
        <v>29</v>
      </c>
      <c r="AI1041" s="10">
        <f t="shared" si="30"/>
        <v>107</v>
      </c>
    </row>
    <row r="1042" spans="13:35" ht="12.75" customHeight="1" x14ac:dyDescent="0.2">
      <c r="M1042" t="s">
        <v>721</v>
      </c>
      <c r="O1042" s="4" t="s">
        <v>722</v>
      </c>
      <c r="P1042">
        <f>SUM(P1038:P1041)</f>
        <v>145</v>
      </c>
      <c r="Q1042">
        <f t="shared" ref="Q1042:Y1042" si="31">SUM(Q1038:Q1041)</f>
        <v>145</v>
      </c>
      <c r="R1042">
        <f t="shared" si="31"/>
        <v>144</v>
      </c>
      <c r="S1042">
        <f t="shared" si="31"/>
        <v>145</v>
      </c>
      <c r="T1042">
        <f t="shared" si="31"/>
        <v>145</v>
      </c>
      <c r="U1042">
        <f t="shared" si="31"/>
        <v>144</v>
      </c>
      <c r="V1042">
        <f t="shared" si="31"/>
        <v>144</v>
      </c>
      <c r="W1042">
        <f t="shared" si="31"/>
        <v>144</v>
      </c>
      <c r="X1042">
        <f t="shared" si="31"/>
        <v>145</v>
      </c>
      <c r="Y1042">
        <f t="shared" si="31"/>
        <v>144</v>
      </c>
      <c r="AH1042">
        <f t="shared" ref="AH1042" si="32">SUM(AH1038:AH1041)</f>
        <v>142</v>
      </c>
      <c r="AI1042">
        <f t="shared" ref="AI1042" si="33">SUM(AI1038:AI1041)</f>
        <v>145</v>
      </c>
    </row>
    <row r="1043" spans="13:35" ht="12.75" customHeight="1" x14ac:dyDescent="0.2">
      <c r="O1043" s="4"/>
    </row>
    <row r="1044" spans="13:35" ht="12.75" customHeight="1" x14ac:dyDescent="0.2">
      <c r="N1044" s="14" t="s">
        <v>810</v>
      </c>
      <c r="O1044" s="6">
        <v>1</v>
      </c>
      <c r="P1044" s="6">
        <f>P1020+P1032</f>
        <v>15</v>
      </c>
      <c r="Q1044" s="6">
        <f t="shared" ref="Q1044:Y1044" si="34">Q1020+Q1032</f>
        <v>38</v>
      </c>
      <c r="R1044" s="6">
        <f t="shared" si="34"/>
        <v>6</v>
      </c>
      <c r="S1044" s="6">
        <f t="shared" si="34"/>
        <v>13</v>
      </c>
      <c r="T1044" s="6">
        <f t="shared" si="34"/>
        <v>26</v>
      </c>
      <c r="U1044" s="6">
        <f t="shared" si="34"/>
        <v>22</v>
      </c>
      <c r="V1044" s="6">
        <f t="shared" si="34"/>
        <v>13</v>
      </c>
      <c r="W1044" s="6">
        <f t="shared" si="34"/>
        <v>20</v>
      </c>
      <c r="X1044" s="6">
        <f t="shared" si="34"/>
        <v>12</v>
      </c>
      <c r="Y1044" s="6">
        <f t="shared" si="34"/>
        <v>12</v>
      </c>
      <c r="AH1044" s="6">
        <f t="shared" ref="AH1044:AI1044" si="35">AH1020+AH1032</f>
        <v>28</v>
      </c>
      <c r="AI1044" s="6">
        <f t="shared" si="35"/>
        <v>9</v>
      </c>
    </row>
    <row r="1045" spans="13:35" ht="12.75" customHeight="1" x14ac:dyDescent="0.25">
      <c r="N1045" s="15" t="s">
        <v>253</v>
      </c>
      <c r="O1045" s="8">
        <v>2</v>
      </c>
      <c r="P1045" s="8">
        <f t="shared" ref="P1045:Y1047" si="36">P1021+P1033</f>
        <v>62</v>
      </c>
      <c r="Q1045" s="8">
        <f t="shared" si="36"/>
        <v>85</v>
      </c>
      <c r="R1045" s="8">
        <f t="shared" si="36"/>
        <v>36</v>
      </c>
      <c r="S1045" s="8">
        <f t="shared" si="36"/>
        <v>55</v>
      </c>
      <c r="T1045" s="8">
        <f t="shared" si="36"/>
        <v>69</v>
      </c>
      <c r="U1045" s="8">
        <f t="shared" si="36"/>
        <v>75</v>
      </c>
      <c r="V1045" s="8">
        <f t="shared" si="36"/>
        <v>56</v>
      </c>
      <c r="W1045" s="8">
        <f t="shared" si="36"/>
        <v>65</v>
      </c>
      <c r="X1045" s="8">
        <f t="shared" si="36"/>
        <v>20</v>
      </c>
      <c r="Y1045" s="8">
        <f t="shared" si="36"/>
        <v>31</v>
      </c>
      <c r="AH1045" s="8">
        <f t="shared" ref="AH1045:AI1045" si="37">AH1021+AH1033</f>
        <v>81</v>
      </c>
      <c r="AI1045" s="8">
        <f t="shared" si="37"/>
        <v>21</v>
      </c>
    </row>
    <row r="1046" spans="13:35" ht="12.75" customHeight="1" x14ac:dyDescent="0.25">
      <c r="N1046" s="15" t="s">
        <v>35</v>
      </c>
      <c r="O1046" s="8">
        <v>3</v>
      </c>
      <c r="P1046" s="8">
        <f t="shared" si="36"/>
        <v>131</v>
      </c>
      <c r="Q1046" s="8">
        <f t="shared" si="36"/>
        <v>94</v>
      </c>
      <c r="R1046" s="8">
        <f t="shared" si="36"/>
        <v>99</v>
      </c>
      <c r="S1046" s="8">
        <f t="shared" si="36"/>
        <v>106</v>
      </c>
      <c r="T1046" s="8">
        <f t="shared" si="36"/>
        <v>115</v>
      </c>
      <c r="U1046" s="8">
        <f t="shared" si="36"/>
        <v>109</v>
      </c>
      <c r="V1046" s="8">
        <f t="shared" si="36"/>
        <v>106</v>
      </c>
      <c r="W1046" s="8">
        <f t="shared" si="36"/>
        <v>110</v>
      </c>
      <c r="X1046" s="8">
        <f t="shared" si="36"/>
        <v>70</v>
      </c>
      <c r="Y1046" s="8">
        <f t="shared" si="36"/>
        <v>94</v>
      </c>
      <c r="AH1046" s="8">
        <f t="shared" ref="AH1046:AI1046" si="38">AH1022+AH1034</f>
        <v>135</v>
      </c>
      <c r="AI1046" s="8">
        <f t="shared" si="38"/>
        <v>44</v>
      </c>
    </row>
    <row r="1047" spans="13:35" ht="12.75" customHeight="1" x14ac:dyDescent="0.2">
      <c r="N1047" s="9"/>
      <c r="O1047" s="10">
        <v>4</v>
      </c>
      <c r="P1047" s="10">
        <f t="shared" si="36"/>
        <v>80</v>
      </c>
      <c r="Q1047" s="10">
        <f t="shared" si="36"/>
        <v>71</v>
      </c>
      <c r="R1047" s="10">
        <f t="shared" si="36"/>
        <v>146</v>
      </c>
      <c r="S1047" s="10">
        <f t="shared" si="36"/>
        <v>112</v>
      </c>
      <c r="T1047" s="10">
        <f t="shared" si="36"/>
        <v>77</v>
      </c>
      <c r="U1047" s="10">
        <f t="shared" si="36"/>
        <v>77</v>
      </c>
      <c r="V1047" s="10">
        <f t="shared" si="36"/>
        <v>110</v>
      </c>
      <c r="W1047" s="10">
        <f t="shared" si="36"/>
        <v>92</v>
      </c>
      <c r="X1047" s="10">
        <f t="shared" si="36"/>
        <v>184</v>
      </c>
      <c r="Y1047" s="10">
        <f t="shared" si="36"/>
        <v>151</v>
      </c>
      <c r="AH1047" s="10">
        <f t="shared" ref="AH1047:AI1047" si="39">AH1023+AH1035</f>
        <v>43</v>
      </c>
      <c r="AI1047" s="10">
        <f t="shared" si="39"/>
        <v>211</v>
      </c>
    </row>
    <row r="1048" spans="13:35" ht="12.75" customHeight="1" x14ac:dyDescent="0.2">
      <c r="O1048" s="4" t="s">
        <v>722</v>
      </c>
      <c r="P1048">
        <f>SUM(P1044:P1047)</f>
        <v>288</v>
      </c>
      <c r="Q1048">
        <f t="shared" ref="Q1048:Y1048" si="40">SUM(Q1044:Q1047)</f>
        <v>288</v>
      </c>
      <c r="R1048">
        <f t="shared" si="40"/>
        <v>287</v>
      </c>
      <c r="S1048">
        <f t="shared" si="40"/>
        <v>286</v>
      </c>
      <c r="T1048">
        <f t="shared" si="40"/>
        <v>287</v>
      </c>
      <c r="U1048">
        <f t="shared" si="40"/>
        <v>283</v>
      </c>
      <c r="V1048">
        <f t="shared" si="40"/>
        <v>285</v>
      </c>
      <c r="W1048">
        <f t="shared" si="40"/>
        <v>287</v>
      </c>
      <c r="X1048">
        <f t="shared" si="40"/>
        <v>286</v>
      </c>
      <c r="Y1048">
        <f t="shared" si="40"/>
        <v>288</v>
      </c>
      <c r="AH1048">
        <f t="shared" ref="AH1048:AI1048" si="41">SUM(AH1044:AH1047)</f>
        <v>287</v>
      </c>
      <c r="AI1048">
        <f t="shared" si="41"/>
        <v>285</v>
      </c>
    </row>
    <row r="1050" spans="13:35" ht="12.75" customHeight="1" x14ac:dyDescent="0.2">
      <c r="N1050" s="14" t="s">
        <v>810</v>
      </c>
      <c r="O1050" s="6">
        <v>1</v>
      </c>
      <c r="P1050" s="6">
        <f>P1026+P1038</f>
        <v>29</v>
      </c>
      <c r="Q1050" s="6">
        <f t="shared" ref="Q1050:Y1050" si="42">Q1026+Q1038</f>
        <v>68</v>
      </c>
      <c r="R1050" s="6">
        <f t="shared" si="42"/>
        <v>18</v>
      </c>
      <c r="S1050" s="6">
        <f t="shared" si="42"/>
        <v>27</v>
      </c>
      <c r="T1050" s="6">
        <f t="shared" si="42"/>
        <v>48</v>
      </c>
      <c r="U1050" s="6">
        <f t="shared" si="42"/>
        <v>54</v>
      </c>
      <c r="V1050" s="6">
        <f t="shared" si="42"/>
        <v>21</v>
      </c>
      <c r="W1050" s="6">
        <f t="shared" si="42"/>
        <v>49</v>
      </c>
      <c r="X1050" s="6">
        <f t="shared" si="42"/>
        <v>21</v>
      </c>
      <c r="Y1050" s="6">
        <f t="shared" si="42"/>
        <v>16</v>
      </c>
      <c r="AH1050" s="6">
        <f t="shared" ref="AH1050:AI1050" si="43">AH1026+AH1038</f>
        <v>50</v>
      </c>
      <c r="AI1050" s="6">
        <f t="shared" si="43"/>
        <v>22</v>
      </c>
    </row>
    <row r="1051" spans="13:35" ht="12.75" customHeight="1" x14ac:dyDescent="0.25">
      <c r="N1051" s="15" t="s">
        <v>702</v>
      </c>
      <c r="O1051" s="8">
        <v>2</v>
      </c>
      <c r="P1051" s="8">
        <f t="shared" ref="P1051:Y1053" si="44">P1027+P1039</f>
        <v>96</v>
      </c>
      <c r="Q1051" s="8">
        <f t="shared" si="44"/>
        <v>144</v>
      </c>
      <c r="R1051" s="8">
        <f t="shared" si="44"/>
        <v>60</v>
      </c>
      <c r="S1051" s="8">
        <f t="shared" si="44"/>
        <v>96</v>
      </c>
      <c r="T1051" s="8">
        <f t="shared" si="44"/>
        <v>136</v>
      </c>
      <c r="U1051" s="8">
        <f t="shared" si="44"/>
        <v>140</v>
      </c>
      <c r="V1051" s="8">
        <f t="shared" si="44"/>
        <v>86</v>
      </c>
      <c r="W1051" s="8">
        <f t="shared" si="44"/>
        <v>94</v>
      </c>
      <c r="X1051" s="8">
        <f t="shared" si="44"/>
        <v>45</v>
      </c>
      <c r="Y1051" s="8">
        <f t="shared" si="44"/>
        <v>43</v>
      </c>
      <c r="AH1051" s="8">
        <f t="shared" ref="AH1051:AI1051" si="45">AH1027+AH1039</f>
        <v>137</v>
      </c>
      <c r="AI1051" s="8">
        <f t="shared" si="45"/>
        <v>35</v>
      </c>
    </row>
    <row r="1052" spans="13:35" ht="12.75" customHeight="1" x14ac:dyDescent="0.25">
      <c r="N1052" s="15" t="s">
        <v>238</v>
      </c>
      <c r="O1052" s="8">
        <v>3</v>
      </c>
      <c r="P1052" s="8">
        <f t="shared" si="44"/>
        <v>172</v>
      </c>
      <c r="Q1052" s="8">
        <f t="shared" si="44"/>
        <v>111</v>
      </c>
      <c r="R1052" s="8">
        <f t="shared" si="44"/>
        <v>153</v>
      </c>
      <c r="S1052" s="8">
        <f t="shared" si="44"/>
        <v>130</v>
      </c>
      <c r="T1052" s="8">
        <f t="shared" si="44"/>
        <v>116</v>
      </c>
      <c r="U1052" s="8">
        <f t="shared" si="44"/>
        <v>117</v>
      </c>
      <c r="V1052" s="8">
        <f t="shared" si="44"/>
        <v>165</v>
      </c>
      <c r="W1052" s="8">
        <f t="shared" si="44"/>
        <v>156</v>
      </c>
      <c r="X1052" s="8">
        <f t="shared" si="44"/>
        <v>93</v>
      </c>
      <c r="Y1052" s="8">
        <f t="shared" si="44"/>
        <v>122</v>
      </c>
      <c r="AH1052" s="8">
        <f t="shared" ref="AH1052:AI1052" si="46">AH1028+AH1040</f>
        <v>136</v>
      </c>
      <c r="AI1052" s="8">
        <f t="shared" si="46"/>
        <v>72</v>
      </c>
    </row>
    <row r="1053" spans="13:35" ht="12.75" customHeight="1" x14ac:dyDescent="0.25">
      <c r="N1053" s="16" t="s">
        <v>135</v>
      </c>
      <c r="O1053" s="10">
        <v>4</v>
      </c>
      <c r="P1053" s="10">
        <f t="shared" si="44"/>
        <v>89</v>
      </c>
      <c r="Q1053" s="10">
        <f t="shared" si="44"/>
        <v>62</v>
      </c>
      <c r="R1053" s="10">
        <f t="shared" si="44"/>
        <v>151</v>
      </c>
      <c r="S1053" s="10">
        <f t="shared" si="44"/>
        <v>133</v>
      </c>
      <c r="T1053" s="10">
        <f t="shared" si="44"/>
        <v>85</v>
      </c>
      <c r="U1053" s="10">
        <f t="shared" si="44"/>
        <v>73</v>
      </c>
      <c r="V1053" s="10">
        <f t="shared" si="44"/>
        <v>113</v>
      </c>
      <c r="W1053" s="10">
        <f t="shared" si="44"/>
        <v>86</v>
      </c>
      <c r="X1053" s="10">
        <f t="shared" si="44"/>
        <v>226</v>
      </c>
      <c r="Y1053" s="10">
        <f t="shared" si="44"/>
        <v>203</v>
      </c>
      <c r="AH1053" s="10">
        <f t="shared" ref="AH1053:AI1053" si="47">AH1029+AH1041</f>
        <v>59</v>
      </c>
      <c r="AI1053" s="10">
        <f t="shared" si="47"/>
        <v>257</v>
      </c>
    </row>
    <row r="1054" spans="13:35" ht="12.75" customHeight="1" x14ac:dyDescent="0.2">
      <c r="O1054" s="4" t="s">
        <v>722</v>
      </c>
      <c r="P1054">
        <f>SUM(P1050:P1053)</f>
        <v>386</v>
      </c>
      <c r="Q1054">
        <f t="shared" ref="Q1054:Y1054" si="48">SUM(Q1050:Q1053)</f>
        <v>385</v>
      </c>
      <c r="R1054">
        <f t="shared" si="48"/>
        <v>382</v>
      </c>
      <c r="S1054">
        <f t="shared" si="48"/>
        <v>386</v>
      </c>
      <c r="T1054">
        <f t="shared" si="48"/>
        <v>385</v>
      </c>
      <c r="U1054">
        <f t="shared" si="48"/>
        <v>384</v>
      </c>
      <c r="V1054">
        <f t="shared" si="48"/>
        <v>385</v>
      </c>
      <c r="W1054">
        <f t="shared" si="48"/>
        <v>385</v>
      </c>
      <c r="X1054">
        <f t="shared" si="48"/>
        <v>385</v>
      </c>
      <c r="Y1054">
        <f t="shared" si="48"/>
        <v>384</v>
      </c>
      <c r="AH1054">
        <f t="shared" ref="AH1054:AI1054" si="49">SUM(AH1050:AH1053)</f>
        <v>382</v>
      </c>
      <c r="AI1054">
        <f t="shared" si="49"/>
        <v>386</v>
      </c>
    </row>
    <row r="1055" spans="13:35" ht="12.75" customHeight="1" x14ac:dyDescent="0.2">
      <c r="O1055" s="4"/>
    </row>
    <row r="1056" spans="13:35" ht="12.75" customHeight="1" x14ac:dyDescent="0.2">
      <c r="O1056" s="4"/>
    </row>
    <row r="1057" spans="1:35" ht="12.75" customHeight="1" x14ac:dyDescent="0.25">
      <c r="A1057" s="23" t="s">
        <v>991</v>
      </c>
      <c r="N1057" s="23" t="s">
        <v>721</v>
      </c>
      <c r="O1057" s="18" t="s">
        <v>721</v>
      </c>
    </row>
    <row r="1058" spans="1:35" ht="12.75" customHeight="1" x14ac:dyDescent="0.2">
      <c r="N1058" s="5">
        <v>1</v>
      </c>
      <c r="O1058" s="6">
        <v>1</v>
      </c>
      <c r="P1058" s="20">
        <f>P1002/P$1006</f>
        <v>6.70807453416149E-2</v>
      </c>
      <c r="Q1058" s="20">
        <f t="shared" ref="Q1058:Y1058" si="50">Q1002/Q$1006</f>
        <v>0.15586034912718205</v>
      </c>
      <c r="R1058" s="20">
        <f t="shared" si="50"/>
        <v>3.5043804755944929E-2</v>
      </c>
      <c r="S1058" s="20">
        <f t="shared" si="50"/>
        <v>5.8603491271820449E-2</v>
      </c>
      <c r="T1058" s="20">
        <f t="shared" si="50"/>
        <v>0.1111111111111111</v>
      </c>
      <c r="U1058" s="20">
        <f t="shared" si="50"/>
        <v>0.11543287327478043</v>
      </c>
      <c r="V1058" s="20">
        <f t="shared" si="50"/>
        <v>4.7919293820933163E-2</v>
      </c>
      <c r="W1058" s="20">
        <f t="shared" si="50"/>
        <v>0.10486891385767791</v>
      </c>
      <c r="X1058" s="20">
        <f t="shared" si="50"/>
        <v>0.05</v>
      </c>
      <c r="Y1058" s="20">
        <f t="shared" si="50"/>
        <v>4.130162703379224E-2</v>
      </c>
      <c r="AH1058" s="20">
        <f t="shared" ref="AH1058:AI1058" si="51">AH1002/AH$1006</f>
        <v>0.12060301507537688</v>
      </c>
      <c r="AI1058" s="20">
        <f t="shared" si="51"/>
        <v>4.4999999999999998E-2</v>
      </c>
    </row>
    <row r="1059" spans="1:35" ht="12.75" customHeight="1" x14ac:dyDescent="0.2">
      <c r="N1059" s="7">
        <v>2</v>
      </c>
      <c r="O1059" s="8">
        <v>2</v>
      </c>
      <c r="P1059" s="21">
        <f t="shared" ref="P1059:P1061" si="52">P1003/P$1006</f>
        <v>0.22732919254658385</v>
      </c>
      <c r="Q1059" s="21">
        <f t="shared" ref="Q1059:Y1059" si="53">Q1003/Q$1006</f>
        <v>0.33541147132169574</v>
      </c>
      <c r="R1059" s="21">
        <f t="shared" si="53"/>
        <v>0.13892365456821026</v>
      </c>
      <c r="S1059" s="21">
        <f t="shared" si="53"/>
        <v>0.21820448877805487</v>
      </c>
      <c r="T1059" s="21">
        <f t="shared" si="53"/>
        <v>0.29712858926342073</v>
      </c>
      <c r="U1059" s="21">
        <f t="shared" si="53"/>
        <v>0.30991217063989962</v>
      </c>
      <c r="V1059" s="21">
        <f t="shared" si="53"/>
        <v>0.20302648171500631</v>
      </c>
      <c r="W1059" s="21">
        <f t="shared" si="53"/>
        <v>0.22721598002496879</v>
      </c>
      <c r="X1059" s="21">
        <f t="shared" si="53"/>
        <v>9.7500000000000003E-2</v>
      </c>
      <c r="Y1059" s="21">
        <f t="shared" si="53"/>
        <v>0.10638297872340426</v>
      </c>
      <c r="AH1059" s="21">
        <f t="shared" ref="AH1059:AI1059" si="54">AH1003/AH$1006</f>
        <v>0.33417085427135679</v>
      </c>
      <c r="AI1059" s="21">
        <f t="shared" si="54"/>
        <v>8.3750000000000005E-2</v>
      </c>
    </row>
    <row r="1060" spans="1:35" ht="12.75" customHeight="1" x14ac:dyDescent="0.2">
      <c r="N1060" s="7">
        <v>3</v>
      </c>
      <c r="O1060" s="8">
        <v>3</v>
      </c>
      <c r="P1060" s="21">
        <f t="shared" si="52"/>
        <v>0.4372670807453416</v>
      </c>
      <c r="Q1060" s="21">
        <f t="shared" ref="Q1060:Y1060" si="55">Q1004/Q$1006</f>
        <v>0.31296758104738154</v>
      </c>
      <c r="R1060" s="21">
        <f t="shared" si="55"/>
        <v>0.36795994993742176</v>
      </c>
      <c r="S1060" s="21">
        <f t="shared" si="55"/>
        <v>0.34788029925187031</v>
      </c>
      <c r="T1060" s="21">
        <f t="shared" si="55"/>
        <v>0.35705368289637951</v>
      </c>
      <c r="U1060" s="21">
        <f t="shared" si="55"/>
        <v>0.35508155583437895</v>
      </c>
      <c r="V1060" s="21">
        <f t="shared" si="55"/>
        <v>0.4098360655737705</v>
      </c>
      <c r="W1060" s="21">
        <f t="shared" si="55"/>
        <v>0.39700374531835209</v>
      </c>
      <c r="X1060" s="21">
        <f t="shared" si="55"/>
        <v>0.24124999999999999</v>
      </c>
      <c r="Y1060" s="21">
        <f t="shared" si="55"/>
        <v>0.32165206508135169</v>
      </c>
      <c r="AH1060" s="21">
        <f t="shared" ref="AH1060:AI1060" si="56">AH1004/AH$1006</f>
        <v>0.39195979899497485</v>
      </c>
      <c r="AI1060" s="21">
        <f t="shared" si="56"/>
        <v>0.17374999999999999</v>
      </c>
    </row>
    <row r="1061" spans="1:35" ht="12.75" customHeight="1" x14ac:dyDescent="0.2">
      <c r="N1061" s="9">
        <v>4</v>
      </c>
      <c r="O1061" s="10">
        <v>4</v>
      </c>
      <c r="P1061" s="22">
        <f t="shared" si="52"/>
        <v>0.2683229813664596</v>
      </c>
      <c r="Q1061" s="22">
        <f t="shared" ref="Q1061:Y1061" si="57">Q1005/Q$1006</f>
        <v>0.19576059850374064</v>
      </c>
      <c r="R1061" s="22">
        <f t="shared" si="57"/>
        <v>0.45807259073842305</v>
      </c>
      <c r="S1061" s="22">
        <f t="shared" si="57"/>
        <v>0.37531172069825436</v>
      </c>
      <c r="T1061" s="22">
        <f t="shared" si="57"/>
        <v>0.23470661672908863</v>
      </c>
      <c r="U1061" s="22">
        <f t="shared" si="57"/>
        <v>0.21957340025094102</v>
      </c>
      <c r="V1061" s="22">
        <f t="shared" si="57"/>
        <v>0.33921815889029006</v>
      </c>
      <c r="W1061" s="22">
        <f t="shared" si="57"/>
        <v>0.27091136079900124</v>
      </c>
      <c r="X1061" s="22">
        <f t="shared" si="57"/>
        <v>0.61124999999999996</v>
      </c>
      <c r="Y1061" s="22">
        <f t="shared" si="57"/>
        <v>0.53066332916145187</v>
      </c>
      <c r="AH1061" s="22">
        <f t="shared" ref="AH1061:AI1061" si="58">AH1005/AH$1006</f>
        <v>0.15326633165829145</v>
      </c>
      <c r="AI1061" s="22">
        <f t="shared" si="58"/>
        <v>0.69750000000000001</v>
      </c>
    </row>
    <row r="1062" spans="1:35" ht="12.75" customHeight="1" x14ac:dyDescent="0.2">
      <c r="N1062" s="3"/>
      <c r="O1062" s="4" t="s">
        <v>722</v>
      </c>
      <c r="P1062" s="19">
        <f>SUM(P1058:P1061)</f>
        <v>1</v>
      </c>
      <c r="Q1062" s="19">
        <f t="shared" ref="Q1062:Y1062" si="59">SUM(Q1058:Q1061)</f>
        <v>0.99999999999999989</v>
      </c>
      <c r="R1062" s="19">
        <f t="shared" si="59"/>
        <v>1</v>
      </c>
      <c r="S1062" s="19">
        <f t="shared" si="59"/>
        <v>1</v>
      </c>
      <c r="T1062" s="19">
        <f t="shared" si="59"/>
        <v>1</v>
      </c>
      <c r="U1062" s="19">
        <f t="shared" si="59"/>
        <v>1</v>
      </c>
      <c r="V1062" s="19">
        <f t="shared" si="59"/>
        <v>1</v>
      </c>
      <c r="W1062" s="19">
        <f t="shared" si="59"/>
        <v>1</v>
      </c>
      <c r="X1062" s="19">
        <f t="shared" si="59"/>
        <v>1</v>
      </c>
      <c r="Y1062" s="19">
        <f t="shared" si="59"/>
        <v>1</v>
      </c>
      <c r="AH1062" s="19">
        <f t="shared" ref="AH1062:AI1062" si="60">SUM(AH1058:AH1061)</f>
        <v>1</v>
      </c>
      <c r="AI1062" s="19">
        <f t="shared" si="60"/>
        <v>1</v>
      </c>
    </row>
    <row r="1063" spans="1:35" ht="12.75" customHeight="1" x14ac:dyDescent="0.2">
      <c r="N1063" s="3"/>
    </row>
    <row r="1064" spans="1:35" ht="12.75" customHeight="1" x14ac:dyDescent="0.2">
      <c r="N1064" s="11" t="s">
        <v>116</v>
      </c>
      <c r="O1064" s="6">
        <v>1</v>
      </c>
      <c r="P1064" s="20">
        <f>P1008/P$1012</f>
        <v>7.7087794432548179E-2</v>
      </c>
      <c r="Q1064" s="20">
        <f t="shared" ref="Q1064:Y1064" si="61">Q1008/Q$1012</f>
        <v>0.20386266094420602</v>
      </c>
      <c r="R1064" s="20">
        <f t="shared" si="61"/>
        <v>4.5356371490280781E-2</v>
      </c>
      <c r="S1064" s="20">
        <f t="shared" si="61"/>
        <v>6.652360515021459E-2</v>
      </c>
      <c r="T1064" s="20">
        <f t="shared" si="61"/>
        <v>0.14408602150537633</v>
      </c>
      <c r="U1064" s="20">
        <f t="shared" si="61"/>
        <v>0.1471861471861472</v>
      </c>
      <c r="V1064" s="20">
        <f t="shared" si="61"/>
        <v>5.6521739130434782E-2</v>
      </c>
      <c r="W1064" s="20">
        <f t="shared" si="61"/>
        <v>0.12688172043010754</v>
      </c>
      <c r="X1064" s="20">
        <f t="shared" si="61"/>
        <v>5.5913978494623658E-2</v>
      </c>
      <c r="Y1064" s="20">
        <f t="shared" si="61"/>
        <v>4.3010752688172046E-2</v>
      </c>
      <c r="AH1064" s="20">
        <f t="shared" ref="AH1064:AI1064" si="62">AH1008/AH$1012</f>
        <v>0.12931034482758622</v>
      </c>
      <c r="AI1064" s="20">
        <f t="shared" si="62"/>
        <v>4.7210300429184553E-2</v>
      </c>
    </row>
    <row r="1065" spans="1:35" ht="12.75" customHeight="1" x14ac:dyDescent="0.2">
      <c r="N1065" s="12"/>
      <c r="O1065" s="8">
        <v>2</v>
      </c>
      <c r="P1065" s="21">
        <f t="shared" ref="P1065:Y1067" si="63">P1009/P$1012</f>
        <v>0.25053533190578159</v>
      </c>
      <c r="Q1065" s="21">
        <f t="shared" si="63"/>
        <v>0.40128755364806867</v>
      </c>
      <c r="R1065" s="21">
        <f t="shared" si="63"/>
        <v>0.11447084233261338</v>
      </c>
      <c r="S1065" s="21">
        <f t="shared" si="63"/>
        <v>0.23175965665236051</v>
      </c>
      <c r="T1065" s="21">
        <f t="shared" si="63"/>
        <v>0.33548387096774196</v>
      </c>
      <c r="U1065" s="21">
        <f t="shared" si="63"/>
        <v>0.34848484848484851</v>
      </c>
      <c r="V1065" s="21">
        <f t="shared" si="63"/>
        <v>0.23695652173913043</v>
      </c>
      <c r="W1065" s="21">
        <f t="shared" si="63"/>
        <v>0.22795698924731184</v>
      </c>
      <c r="X1065" s="21">
        <f t="shared" si="63"/>
        <v>0.12688172043010754</v>
      </c>
      <c r="Y1065" s="21">
        <f t="shared" si="63"/>
        <v>0.10752688172043011</v>
      </c>
      <c r="AH1065" s="21">
        <f t="shared" ref="AH1065:AI1065" si="64">AH1009/AH$1012</f>
        <v>0.39439655172413796</v>
      </c>
      <c r="AI1065" s="21">
        <f t="shared" si="64"/>
        <v>0.11587982832618025</v>
      </c>
    </row>
    <row r="1066" spans="1:35" ht="12.75" customHeight="1" x14ac:dyDescent="0.2">
      <c r="N1066" s="12"/>
      <c r="O1066" s="8">
        <v>3</v>
      </c>
      <c r="P1066" s="21">
        <f t="shared" si="63"/>
        <v>0.41970021413276232</v>
      </c>
      <c r="Q1066" s="21">
        <f t="shared" si="63"/>
        <v>0.29613733905579398</v>
      </c>
      <c r="R1066" s="21">
        <f t="shared" si="63"/>
        <v>0.35205183585313177</v>
      </c>
      <c r="S1066" s="21">
        <f t="shared" si="63"/>
        <v>0.33261802575107297</v>
      </c>
      <c r="T1066" s="21">
        <f t="shared" si="63"/>
        <v>0.34623655913978496</v>
      </c>
      <c r="U1066" s="21">
        <f t="shared" si="63"/>
        <v>0.34632034632034631</v>
      </c>
      <c r="V1066" s="21">
        <f t="shared" si="63"/>
        <v>0.42391304347826086</v>
      </c>
      <c r="W1066" s="21">
        <f t="shared" si="63"/>
        <v>0.43225806451612903</v>
      </c>
      <c r="X1066" s="21">
        <f t="shared" si="63"/>
        <v>0.23655913978494625</v>
      </c>
      <c r="Y1066" s="21">
        <f t="shared" si="63"/>
        <v>0.33763440860215055</v>
      </c>
      <c r="AH1066" s="21">
        <f t="shared" ref="AH1066:AI1066" si="65">AH1010/AH$1012</f>
        <v>0.35991379310344829</v>
      </c>
      <c r="AI1066" s="21">
        <f t="shared" si="65"/>
        <v>0.19313304721030042</v>
      </c>
    </row>
    <row r="1067" spans="1:35" ht="12.75" customHeight="1" x14ac:dyDescent="0.2">
      <c r="N1067" s="13"/>
      <c r="O1067" s="10">
        <v>4</v>
      </c>
      <c r="P1067" s="22">
        <f t="shared" si="63"/>
        <v>0.25267665952890794</v>
      </c>
      <c r="Q1067" s="22">
        <f t="shared" si="63"/>
        <v>9.8712446351931327E-2</v>
      </c>
      <c r="R1067" s="22">
        <f t="shared" si="63"/>
        <v>0.48812095032397407</v>
      </c>
      <c r="S1067" s="22">
        <f t="shared" si="63"/>
        <v>0.36909871244635195</v>
      </c>
      <c r="T1067" s="22">
        <f t="shared" si="63"/>
        <v>0.17419354838709677</v>
      </c>
      <c r="U1067" s="22">
        <f t="shared" si="63"/>
        <v>0.15800865800865802</v>
      </c>
      <c r="V1067" s="22">
        <f t="shared" si="63"/>
        <v>0.28260869565217389</v>
      </c>
      <c r="W1067" s="22">
        <f t="shared" si="63"/>
        <v>0.2129032258064516</v>
      </c>
      <c r="X1067" s="22">
        <f t="shared" si="63"/>
        <v>0.58064516129032262</v>
      </c>
      <c r="Y1067" s="22">
        <f t="shared" si="63"/>
        <v>0.51182795698924732</v>
      </c>
      <c r="AH1067" s="22">
        <f t="shared" ref="AH1067:AI1067" si="66">AH1011/AH$1012</f>
        <v>0.11637931034482758</v>
      </c>
      <c r="AI1067" s="22">
        <f t="shared" si="66"/>
        <v>0.64377682403433478</v>
      </c>
    </row>
    <row r="1068" spans="1:35" ht="12.75" customHeight="1" x14ac:dyDescent="0.2">
      <c r="N1068" s="3"/>
      <c r="O1068" s="4" t="s">
        <v>722</v>
      </c>
      <c r="P1068" s="19">
        <f>SUM(P1064:P1067)</f>
        <v>1</v>
      </c>
      <c r="Q1068" s="19">
        <f t="shared" ref="Q1068:Y1068" si="67">SUM(Q1064:Q1067)</f>
        <v>1</v>
      </c>
      <c r="R1068" s="19">
        <f t="shared" si="67"/>
        <v>1</v>
      </c>
      <c r="S1068" s="19">
        <f t="shared" si="67"/>
        <v>1</v>
      </c>
      <c r="T1068" s="19">
        <f t="shared" si="67"/>
        <v>1</v>
      </c>
      <c r="U1068" s="19">
        <f t="shared" si="67"/>
        <v>1</v>
      </c>
      <c r="V1068" s="19">
        <f t="shared" si="67"/>
        <v>1</v>
      </c>
      <c r="W1068" s="19">
        <f t="shared" si="67"/>
        <v>1</v>
      </c>
      <c r="X1068" s="19">
        <f t="shared" si="67"/>
        <v>1</v>
      </c>
      <c r="Y1068" s="19">
        <f t="shared" si="67"/>
        <v>1</v>
      </c>
      <c r="AH1068" s="19">
        <f t="shared" ref="AH1068:AI1068" si="68">SUM(AH1064:AH1067)</f>
        <v>1</v>
      </c>
      <c r="AI1068" s="19">
        <f t="shared" si="68"/>
        <v>1</v>
      </c>
    </row>
    <row r="1069" spans="1:35" ht="12.75" customHeight="1" x14ac:dyDescent="0.2">
      <c r="N1069" s="3"/>
      <c r="O1069" s="4"/>
    </row>
    <row r="1070" spans="1:35" ht="12.75" customHeight="1" x14ac:dyDescent="0.2">
      <c r="N1070" s="11" t="s">
        <v>641</v>
      </c>
      <c r="O1070" s="6">
        <v>1</v>
      </c>
      <c r="P1070" s="20">
        <f>P1014/P$1018</f>
        <v>5.2147239263803678E-2</v>
      </c>
      <c r="Q1070" s="20">
        <f t="shared" ref="Q1070:Y1070" si="69">Q1014/Q$1018</f>
        <v>8.615384615384615E-2</v>
      </c>
      <c r="R1070" s="20">
        <f t="shared" si="69"/>
        <v>2.1538461538461538E-2</v>
      </c>
      <c r="S1070" s="20">
        <f t="shared" si="69"/>
        <v>4.6153846153846156E-2</v>
      </c>
      <c r="T1070" s="20">
        <f t="shared" si="69"/>
        <v>6.4615384615384616E-2</v>
      </c>
      <c r="U1070" s="20">
        <f t="shared" si="69"/>
        <v>7.098765432098765E-2</v>
      </c>
      <c r="V1070" s="20">
        <f t="shared" si="69"/>
        <v>3.4161490683229816E-2</v>
      </c>
      <c r="W1070" s="20">
        <f t="shared" si="69"/>
        <v>7.3846153846153853E-2</v>
      </c>
      <c r="X1070" s="20">
        <f t="shared" si="69"/>
        <v>0.04</v>
      </c>
      <c r="Y1070" s="20">
        <f t="shared" si="69"/>
        <v>0.04</v>
      </c>
      <c r="AH1070" s="20">
        <f t="shared" ref="AH1070:AI1070" si="70">AH1014/AH$1018</f>
        <v>0.10869565217391304</v>
      </c>
      <c r="AI1070" s="20">
        <f t="shared" si="70"/>
        <v>4.3209876543209874E-2</v>
      </c>
    </row>
    <row r="1071" spans="1:35" ht="12.75" customHeight="1" x14ac:dyDescent="0.2">
      <c r="N1071" s="12"/>
      <c r="O1071" s="8">
        <v>2</v>
      </c>
      <c r="P1071" s="21">
        <f t="shared" ref="P1071:Y1073" si="71">P1015/P$1018</f>
        <v>0.18711656441717792</v>
      </c>
      <c r="Q1071" s="21">
        <f t="shared" si="71"/>
        <v>0.24307692307692308</v>
      </c>
      <c r="R1071" s="21">
        <f t="shared" si="71"/>
        <v>0.16923076923076924</v>
      </c>
      <c r="S1071" s="21">
        <f t="shared" si="71"/>
        <v>0.18769230769230769</v>
      </c>
      <c r="T1071" s="21">
        <f t="shared" si="71"/>
        <v>0.24307692307692308</v>
      </c>
      <c r="U1071" s="21">
        <f t="shared" si="71"/>
        <v>0.25308641975308643</v>
      </c>
      <c r="V1071" s="21">
        <f t="shared" si="71"/>
        <v>0.15527950310559005</v>
      </c>
      <c r="W1071" s="21">
        <f t="shared" si="71"/>
        <v>0.22153846153846155</v>
      </c>
      <c r="X1071" s="21">
        <f t="shared" si="71"/>
        <v>5.2307692307692305E-2</v>
      </c>
      <c r="Y1071" s="21">
        <f t="shared" si="71"/>
        <v>0.10461538461538461</v>
      </c>
      <c r="AH1071" s="21">
        <f t="shared" ref="AH1071:AI1071" si="72">AH1015/AH$1018</f>
        <v>0.25155279503105588</v>
      </c>
      <c r="AI1071" s="21">
        <f t="shared" si="72"/>
        <v>3.7037037037037035E-2</v>
      </c>
    </row>
    <row r="1072" spans="1:35" ht="12.75" customHeight="1" x14ac:dyDescent="0.2">
      <c r="N1072" s="12"/>
      <c r="O1072" s="8">
        <v>3</v>
      </c>
      <c r="P1072" s="21">
        <f t="shared" si="71"/>
        <v>0.46319018404907975</v>
      </c>
      <c r="Q1072" s="21">
        <f t="shared" si="71"/>
        <v>0.33846153846153848</v>
      </c>
      <c r="R1072" s="21">
        <f t="shared" si="71"/>
        <v>0.39076923076923076</v>
      </c>
      <c r="S1072" s="21">
        <f t="shared" si="71"/>
        <v>0.37846153846153846</v>
      </c>
      <c r="T1072" s="21">
        <f t="shared" si="71"/>
        <v>0.36923076923076925</v>
      </c>
      <c r="U1072" s="21">
        <f t="shared" si="71"/>
        <v>0.36419753086419754</v>
      </c>
      <c r="V1072" s="21">
        <f t="shared" si="71"/>
        <v>0.38819875776397517</v>
      </c>
      <c r="W1072" s="21">
        <f t="shared" si="71"/>
        <v>0.3446153846153846</v>
      </c>
      <c r="X1072" s="21">
        <f t="shared" si="71"/>
        <v>0.24615384615384617</v>
      </c>
      <c r="Y1072" s="21">
        <f t="shared" si="71"/>
        <v>0.30153846153846153</v>
      </c>
      <c r="AH1072" s="21">
        <f t="shared" ref="AH1072:AI1072" si="73">AH1016/AH$1018</f>
        <v>0.43478260869565216</v>
      </c>
      <c r="AI1072" s="21">
        <f t="shared" si="73"/>
        <v>0.1388888888888889</v>
      </c>
    </row>
    <row r="1073" spans="14:35" ht="12.75" customHeight="1" x14ac:dyDescent="0.2">
      <c r="N1073" s="13"/>
      <c r="O1073" s="10">
        <v>4</v>
      </c>
      <c r="P1073" s="22">
        <f t="shared" si="71"/>
        <v>0.29754601226993865</v>
      </c>
      <c r="Q1073" s="22">
        <f t="shared" si="71"/>
        <v>0.3323076923076923</v>
      </c>
      <c r="R1073" s="22">
        <f t="shared" si="71"/>
        <v>0.41846153846153844</v>
      </c>
      <c r="S1073" s="22">
        <f t="shared" si="71"/>
        <v>0.38769230769230767</v>
      </c>
      <c r="T1073" s="22">
        <f t="shared" si="71"/>
        <v>0.32307692307692309</v>
      </c>
      <c r="U1073" s="22">
        <f t="shared" si="71"/>
        <v>0.31172839506172839</v>
      </c>
      <c r="V1073" s="22">
        <f t="shared" si="71"/>
        <v>0.42236024844720499</v>
      </c>
      <c r="W1073" s="22">
        <f t="shared" si="71"/>
        <v>0.36</v>
      </c>
      <c r="X1073" s="22">
        <f t="shared" si="71"/>
        <v>0.66153846153846152</v>
      </c>
      <c r="Y1073" s="22">
        <f t="shared" si="71"/>
        <v>0.55384615384615388</v>
      </c>
      <c r="AH1073" s="22">
        <f t="shared" ref="AH1073:AI1073" si="74">AH1017/AH$1018</f>
        <v>0.20496894409937888</v>
      </c>
      <c r="AI1073" s="22">
        <f t="shared" si="74"/>
        <v>0.78086419753086422</v>
      </c>
    </row>
    <row r="1074" spans="14:35" ht="12.75" customHeight="1" x14ac:dyDescent="0.2">
      <c r="N1074" s="3"/>
      <c r="O1074" s="4" t="s">
        <v>722</v>
      </c>
      <c r="P1074" s="19">
        <f>SUM(P1070:P1073)</f>
        <v>1</v>
      </c>
      <c r="Q1074" s="19">
        <f t="shared" ref="Q1074:Y1074" si="75">SUM(Q1070:Q1073)</f>
        <v>1</v>
      </c>
      <c r="R1074" s="19">
        <f t="shared" si="75"/>
        <v>1</v>
      </c>
      <c r="S1074" s="19">
        <f t="shared" si="75"/>
        <v>1</v>
      </c>
      <c r="T1074" s="19">
        <f t="shared" si="75"/>
        <v>1</v>
      </c>
      <c r="U1074" s="19">
        <f t="shared" si="75"/>
        <v>1</v>
      </c>
      <c r="V1074" s="19">
        <f t="shared" si="75"/>
        <v>1</v>
      </c>
      <c r="W1074" s="19">
        <f t="shared" si="75"/>
        <v>1</v>
      </c>
      <c r="X1074" s="19">
        <f t="shared" si="75"/>
        <v>1</v>
      </c>
      <c r="Y1074" s="19">
        <f t="shared" si="75"/>
        <v>1</v>
      </c>
      <c r="AH1074" s="19">
        <f t="shared" ref="AH1074:AI1074" si="76">SUM(AH1070:AH1073)</f>
        <v>1</v>
      </c>
      <c r="AI1074" s="19">
        <f t="shared" si="76"/>
        <v>1</v>
      </c>
    </row>
    <row r="1075" spans="14:35" ht="12.75" customHeight="1" x14ac:dyDescent="0.2">
      <c r="N1075" s="3"/>
    </row>
    <row r="1076" spans="14:35" ht="12.75" customHeight="1" x14ac:dyDescent="0.2">
      <c r="N1076" s="14" t="s">
        <v>116</v>
      </c>
      <c r="O1076" s="6">
        <v>1</v>
      </c>
      <c r="P1076" s="20">
        <f>P1020/P$1024</f>
        <v>7.2992700729927001E-2</v>
      </c>
      <c r="Q1076" s="20">
        <f t="shared" ref="Q1076:Y1076" si="77">Q1020/Q$1024</f>
        <v>0.21897810218978103</v>
      </c>
      <c r="R1076" s="20">
        <f t="shared" si="77"/>
        <v>2.9411764705882353E-2</v>
      </c>
      <c r="S1076" s="20">
        <f t="shared" si="77"/>
        <v>5.1470588235294115E-2</v>
      </c>
      <c r="T1076" s="20">
        <f t="shared" si="77"/>
        <v>0.13970588235294118</v>
      </c>
      <c r="U1076" s="20">
        <f t="shared" si="77"/>
        <v>0.11278195488721804</v>
      </c>
      <c r="V1076" s="20">
        <f t="shared" si="77"/>
        <v>5.8394160583941604E-2</v>
      </c>
      <c r="W1076" s="20">
        <f t="shared" si="77"/>
        <v>9.5588235294117641E-2</v>
      </c>
      <c r="X1076" s="20">
        <f t="shared" si="77"/>
        <v>4.4117647058823532E-2</v>
      </c>
      <c r="Y1076" s="20">
        <f t="shared" si="77"/>
        <v>3.6496350364963501E-2</v>
      </c>
      <c r="AH1076" s="20">
        <f t="shared" ref="AH1076:AI1076" si="78">AH1020/AH$1024</f>
        <v>7.3529411764705885E-2</v>
      </c>
      <c r="AI1076" s="20">
        <f t="shared" si="78"/>
        <v>2.2058823529411766E-2</v>
      </c>
    </row>
    <row r="1077" spans="14:35" ht="12.75" customHeight="1" x14ac:dyDescent="0.25">
      <c r="N1077" s="15" t="s">
        <v>253</v>
      </c>
      <c r="O1077" s="8">
        <v>2</v>
      </c>
      <c r="P1077" s="21">
        <f t="shared" ref="P1077:Y1079" si="79">P1021/P$1024</f>
        <v>0.25547445255474455</v>
      </c>
      <c r="Q1077" s="21">
        <f t="shared" si="79"/>
        <v>0.39416058394160586</v>
      </c>
      <c r="R1077" s="21">
        <f t="shared" si="79"/>
        <v>0.11029411764705882</v>
      </c>
      <c r="S1077" s="21">
        <f t="shared" si="79"/>
        <v>0.22794117647058823</v>
      </c>
      <c r="T1077" s="21">
        <f t="shared" si="79"/>
        <v>0.3235294117647059</v>
      </c>
      <c r="U1077" s="21">
        <f t="shared" si="79"/>
        <v>0.34586466165413532</v>
      </c>
      <c r="V1077" s="21">
        <f t="shared" si="79"/>
        <v>0.23357664233576642</v>
      </c>
      <c r="W1077" s="21">
        <f t="shared" si="79"/>
        <v>0.24264705882352941</v>
      </c>
      <c r="X1077" s="21">
        <f t="shared" si="79"/>
        <v>0.11764705882352941</v>
      </c>
      <c r="Y1077" s="21">
        <f t="shared" si="79"/>
        <v>0.13138686131386862</v>
      </c>
      <c r="AH1077" s="21">
        <f t="shared" ref="AH1077:AI1077" si="80">AH1021/AH$1024</f>
        <v>0.35294117647058826</v>
      </c>
      <c r="AI1077" s="21">
        <f t="shared" si="80"/>
        <v>0.11764705882352941</v>
      </c>
    </row>
    <row r="1078" spans="14:35" ht="12.75" customHeight="1" x14ac:dyDescent="0.25">
      <c r="N1078" s="15" t="s">
        <v>35</v>
      </c>
      <c r="O1078" s="8">
        <v>3</v>
      </c>
      <c r="P1078" s="21">
        <f t="shared" si="79"/>
        <v>0.47445255474452552</v>
      </c>
      <c r="Q1078" s="21">
        <f t="shared" si="79"/>
        <v>0.27737226277372262</v>
      </c>
      <c r="R1078" s="21">
        <f t="shared" si="79"/>
        <v>0.30882352941176472</v>
      </c>
      <c r="S1078" s="21">
        <f t="shared" si="79"/>
        <v>0.38235294117647056</v>
      </c>
      <c r="T1078" s="21">
        <f t="shared" si="79"/>
        <v>0.40441176470588236</v>
      </c>
      <c r="U1078" s="21">
        <f t="shared" si="79"/>
        <v>0.39097744360902253</v>
      </c>
      <c r="V1078" s="21">
        <f t="shared" si="79"/>
        <v>0.42335766423357662</v>
      </c>
      <c r="W1078" s="21">
        <f t="shared" si="79"/>
        <v>0.45588235294117646</v>
      </c>
      <c r="X1078" s="21">
        <f t="shared" si="79"/>
        <v>0.26470588235294118</v>
      </c>
      <c r="Y1078" s="21">
        <f t="shared" si="79"/>
        <v>0.37226277372262773</v>
      </c>
      <c r="AH1078" s="21">
        <f t="shared" ref="AH1078:AI1078" si="81">AH1022/AH$1024</f>
        <v>0.49264705882352944</v>
      </c>
      <c r="AI1078" s="21">
        <f t="shared" si="81"/>
        <v>0.19852941176470587</v>
      </c>
    </row>
    <row r="1079" spans="14:35" ht="12.75" customHeight="1" x14ac:dyDescent="0.2">
      <c r="N1079" s="9"/>
      <c r="O1079" s="10">
        <v>4</v>
      </c>
      <c r="P1079" s="22">
        <f t="shared" si="79"/>
        <v>0.19708029197080293</v>
      </c>
      <c r="Q1079" s="22">
        <f t="shared" si="79"/>
        <v>0.10948905109489052</v>
      </c>
      <c r="R1079" s="22">
        <f t="shared" si="79"/>
        <v>0.55147058823529416</v>
      </c>
      <c r="S1079" s="22">
        <f t="shared" si="79"/>
        <v>0.33823529411764708</v>
      </c>
      <c r="T1079" s="22">
        <f t="shared" si="79"/>
        <v>0.13235294117647059</v>
      </c>
      <c r="U1079" s="22">
        <f t="shared" si="79"/>
        <v>0.15037593984962405</v>
      </c>
      <c r="V1079" s="22">
        <f t="shared" si="79"/>
        <v>0.28467153284671531</v>
      </c>
      <c r="W1079" s="22">
        <f t="shared" si="79"/>
        <v>0.20588235294117646</v>
      </c>
      <c r="X1079" s="22">
        <f t="shared" si="79"/>
        <v>0.57352941176470584</v>
      </c>
      <c r="Y1079" s="22">
        <f t="shared" si="79"/>
        <v>0.45985401459854014</v>
      </c>
      <c r="AH1079" s="22">
        <f t="shared" ref="AH1079:AI1079" si="82">AH1023/AH$1024</f>
        <v>8.0882352941176475E-2</v>
      </c>
      <c r="AI1079" s="22">
        <f t="shared" si="82"/>
        <v>0.66176470588235292</v>
      </c>
    </row>
    <row r="1080" spans="14:35" ht="12.75" customHeight="1" x14ac:dyDescent="0.2">
      <c r="N1080" s="3"/>
      <c r="O1080" s="4" t="s">
        <v>722</v>
      </c>
      <c r="P1080" s="19">
        <f>SUM(P1076:P1079)</f>
        <v>1</v>
      </c>
      <c r="Q1080" s="19">
        <f t="shared" ref="Q1080:Y1080" si="83">SUM(Q1076:Q1079)</f>
        <v>1</v>
      </c>
      <c r="R1080" s="19">
        <f t="shared" si="83"/>
        <v>1</v>
      </c>
      <c r="S1080" s="19">
        <f t="shared" si="83"/>
        <v>1</v>
      </c>
      <c r="T1080" s="19">
        <f t="shared" si="83"/>
        <v>1</v>
      </c>
      <c r="U1080" s="19">
        <f t="shared" si="83"/>
        <v>1</v>
      </c>
      <c r="V1080" s="19">
        <f t="shared" si="83"/>
        <v>1</v>
      </c>
      <c r="W1080" s="19">
        <f t="shared" si="83"/>
        <v>1</v>
      </c>
      <c r="X1080" s="19">
        <f t="shared" si="83"/>
        <v>1</v>
      </c>
      <c r="Y1080" s="19">
        <f t="shared" si="83"/>
        <v>1</v>
      </c>
      <c r="AH1080" s="19">
        <f t="shared" ref="AH1080:AI1080" si="84">SUM(AH1076:AH1079)</f>
        <v>1</v>
      </c>
      <c r="AI1080" s="19">
        <f t="shared" si="84"/>
        <v>1</v>
      </c>
    </row>
    <row r="1081" spans="14:35" ht="12.75" customHeight="1" x14ac:dyDescent="0.2">
      <c r="N1081" s="3"/>
    </row>
    <row r="1082" spans="14:35" ht="12.75" customHeight="1" x14ac:dyDescent="0.2">
      <c r="N1082" s="14" t="s">
        <v>116</v>
      </c>
      <c r="O1082" s="6">
        <v>1</v>
      </c>
      <c r="P1082" s="20">
        <f>P1026/P$1030</f>
        <v>8.2987551867219914E-2</v>
      </c>
      <c r="Q1082" s="20">
        <f t="shared" ref="Q1082:Y1082" si="85">Q1026/Q$1030</f>
        <v>0.22083333333333333</v>
      </c>
      <c r="R1082" s="20">
        <f t="shared" si="85"/>
        <v>6.3025210084033612E-2</v>
      </c>
      <c r="S1082" s="20">
        <f t="shared" si="85"/>
        <v>8.7136929460580909E-2</v>
      </c>
      <c r="T1082" s="20">
        <f t="shared" si="85"/>
        <v>0.15416666666666667</v>
      </c>
      <c r="U1082" s="20">
        <f t="shared" si="85"/>
        <v>0.17083333333333334</v>
      </c>
      <c r="V1082" s="20">
        <f t="shared" si="85"/>
        <v>6.6390041493775934E-2</v>
      </c>
      <c r="W1082" s="20">
        <f t="shared" si="85"/>
        <v>0.14937759336099585</v>
      </c>
      <c r="X1082" s="20">
        <f t="shared" si="85"/>
        <v>6.6666666666666666E-2</v>
      </c>
      <c r="Y1082" s="20">
        <f t="shared" si="85"/>
        <v>0.05</v>
      </c>
      <c r="AH1082" s="20">
        <f t="shared" ref="AH1082:AI1082" si="86">AH1026/AH$1030</f>
        <v>0.15833333333333333</v>
      </c>
      <c r="AI1082" s="20">
        <f t="shared" si="86"/>
        <v>6.6390041493775934E-2</v>
      </c>
    </row>
    <row r="1083" spans="14:35" ht="12.75" customHeight="1" x14ac:dyDescent="0.25">
      <c r="N1083" s="15" t="s">
        <v>702</v>
      </c>
      <c r="O1083" s="8">
        <v>2</v>
      </c>
      <c r="P1083" s="21">
        <f t="shared" ref="P1083:Y1085" si="87">P1027/P$1030</f>
        <v>0.27385892116182575</v>
      </c>
      <c r="Q1083" s="21">
        <f t="shared" si="87"/>
        <v>0.41249999999999998</v>
      </c>
      <c r="R1083" s="21">
        <f t="shared" si="87"/>
        <v>0.13025210084033614</v>
      </c>
      <c r="S1083" s="21">
        <f t="shared" si="87"/>
        <v>0.26141078838174275</v>
      </c>
      <c r="T1083" s="21">
        <f t="shared" si="87"/>
        <v>0.36666666666666664</v>
      </c>
      <c r="U1083" s="21">
        <f t="shared" si="87"/>
        <v>0.39166666666666666</v>
      </c>
      <c r="V1083" s="21">
        <f t="shared" si="87"/>
        <v>0.26141078838174275</v>
      </c>
      <c r="W1083" s="21">
        <f t="shared" si="87"/>
        <v>0.24066390041493776</v>
      </c>
      <c r="X1083" s="21">
        <f t="shared" si="87"/>
        <v>0.14166666666666666</v>
      </c>
      <c r="Y1083" s="21">
        <f t="shared" si="87"/>
        <v>0.1</v>
      </c>
      <c r="AH1083" s="21">
        <f t="shared" ref="AH1083:AI1083" si="88">AH1027/AH$1030</f>
        <v>0.40833333333333333</v>
      </c>
      <c r="AI1083" s="21">
        <f t="shared" si="88"/>
        <v>0.12448132780082988</v>
      </c>
    </row>
    <row r="1084" spans="14:35" ht="12.75" customHeight="1" x14ac:dyDescent="0.25">
      <c r="N1084" s="15" t="s">
        <v>238</v>
      </c>
      <c r="O1084" s="8">
        <v>3</v>
      </c>
      <c r="P1084" s="21">
        <f t="shared" si="87"/>
        <v>0.41493775933609961</v>
      </c>
      <c r="Q1084" s="21">
        <f t="shared" si="87"/>
        <v>0.29166666666666669</v>
      </c>
      <c r="R1084" s="21">
        <f t="shared" si="87"/>
        <v>0.40336134453781514</v>
      </c>
      <c r="S1084" s="21">
        <f t="shared" si="87"/>
        <v>0.29045643153526973</v>
      </c>
      <c r="T1084" s="21">
        <f t="shared" si="87"/>
        <v>0.29583333333333334</v>
      </c>
      <c r="U1084" s="21">
        <f t="shared" si="87"/>
        <v>0.28749999999999998</v>
      </c>
      <c r="V1084" s="21">
        <f t="shared" si="87"/>
        <v>0.41908713692946059</v>
      </c>
      <c r="W1084" s="21">
        <f t="shared" si="87"/>
        <v>0.42738589211618255</v>
      </c>
      <c r="X1084" s="21">
        <f t="shared" si="87"/>
        <v>0.22083333333333333</v>
      </c>
      <c r="Y1084" s="21">
        <f t="shared" si="87"/>
        <v>0.31666666666666665</v>
      </c>
      <c r="AH1084" s="21">
        <f t="shared" ref="AH1084:AI1084" si="89">AH1028/AH$1030</f>
        <v>0.30833333333333335</v>
      </c>
      <c r="AI1084" s="21">
        <f t="shared" si="89"/>
        <v>0.18672199170124482</v>
      </c>
    </row>
    <row r="1085" spans="14:35" ht="12.75" customHeight="1" x14ac:dyDescent="0.25">
      <c r="N1085" s="16" t="s">
        <v>135</v>
      </c>
      <c r="O1085" s="10">
        <v>4</v>
      </c>
      <c r="P1085" s="22">
        <f t="shared" si="87"/>
        <v>0.22821576763485477</v>
      </c>
      <c r="Q1085" s="22">
        <f t="shared" si="87"/>
        <v>7.4999999999999997E-2</v>
      </c>
      <c r="R1085" s="22">
        <f t="shared" si="87"/>
        <v>0.40336134453781514</v>
      </c>
      <c r="S1085" s="22">
        <f t="shared" si="87"/>
        <v>0.36099585062240663</v>
      </c>
      <c r="T1085" s="22">
        <f t="shared" si="87"/>
        <v>0.18333333333333332</v>
      </c>
      <c r="U1085" s="22">
        <f t="shared" si="87"/>
        <v>0.15</v>
      </c>
      <c r="V1085" s="22">
        <f t="shared" si="87"/>
        <v>0.25311203319502074</v>
      </c>
      <c r="W1085" s="22">
        <f t="shared" si="87"/>
        <v>0.18257261410788381</v>
      </c>
      <c r="X1085" s="22">
        <f t="shared" si="87"/>
        <v>0.5708333333333333</v>
      </c>
      <c r="Y1085" s="22">
        <f t="shared" si="87"/>
        <v>0.53333333333333333</v>
      </c>
      <c r="AH1085" s="22">
        <f t="shared" ref="AH1085:AI1085" si="90">AH1029/AH$1030</f>
        <v>0.125</v>
      </c>
      <c r="AI1085" s="22">
        <f t="shared" si="90"/>
        <v>0.62240663900414939</v>
      </c>
    </row>
    <row r="1086" spans="14:35" ht="12.75" customHeight="1" x14ac:dyDescent="0.2">
      <c r="O1086" s="4" t="s">
        <v>722</v>
      </c>
      <c r="P1086" s="19">
        <f>SUM(P1082:P1085)</f>
        <v>1</v>
      </c>
      <c r="Q1086" s="19">
        <f t="shared" ref="Q1086:Y1086" si="91">SUM(Q1082:Q1085)</f>
        <v>1</v>
      </c>
      <c r="R1086" s="19">
        <f t="shared" si="91"/>
        <v>1</v>
      </c>
      <c r="S1086" s="19">
        <f t="shared" si="91"/>
        <v>1</v>
      </c>
      <c r="T1086" s="19">
        <f t="shared" si="91"/>
        <v>1</v>
      </c>
      <c r="U1086" s="19">
        <f t="shared" si="91"/>
        <v>1</v>
      </c>
      <c r="V1086" s="19">
        <f t="shared" si="91"/>
        <v>1</v>
      </c>
      <c r="W1086" s="19">
        <f t="shared" si="91"/>
        <v>1</v>
      </c>
      <c r="X1086" s="19">
        <f t="shared" si="91"/>
        <v>1</v>
      </c>
      <c r="Y1086" s="19">
        <f t="shared" si="91"/>
        <v>1</v>
      </c>
      <c r="AH1086" s="19">
        <f t="shared" ref="AH1086:AI1086" si="92">SUM(AH1082:AH1085)</f>
        <v>1</v>
      </c>
      <c r="AI1086" s="19">
        <f t="shared" si="92"/>
        <v>1</v>
      </c>
    </row>
    <row r="1087" spans="14:35" ht="12.75" customHeight="1" x14ac:dyDescent="0.2">
      <c r="N1087" s="3"/>
    </row>
    <row r="1088" spans="14:35" ht="12.75" customHeight="1" x14ac:dyDescent="0.2">
      <c r="N1088" s="14" t="s">
        <v>641</v>
      </c>
      <c r="O1088" s="6">
        <v>1</v>
      </c>
      <c r="P1088" s="20">
        <f>P1032/P$1036</f>
        <v>3.3112582781456956E-2</v>
      </c>
      <c r="Q1088" s="20">
        <f t="shared" ref="Q1088:Y1088" si="93">Q1032/Q$1036</f>
        <v>5.2980132450331126E-2</v>
      </c>
      <c r="R1088" s="20">
        <f t="shared" si="93"/>
        <v>1.3245033112582781E-2</v>
      </c>
      <c r="S1088" s="20">
        <f t="shared" si="93"/>
        <v>0.04</v>
      </c>
      <c r="T1088" s="20">
        <f t="shared" si="93"/>
        <v>4.6357615894039736E-2</v>
      </c>
      <c r="U1088" s="20">
        <f t="shared" si="93"/>
        <v>4.6666666666666669E-2</v>
      </c>
      <c r="V1088" s="20">
        <f t="shared" si="93"/>
        <v>3.3783783783783786E-2</v>
      </c>
      <c r="W1088" s="20">
        <f t="shared" si="93"/>
        <v>4.6357615894039736E-2</v>
      </c>
      <c r="X1088" s="20">
        <f t="shared" si="93"/>
        <v>0.04</v>
      </c>
      <c r="Y1088" s="20">
        <f t="shared" si="93"/>
        <v>4.6357615894039736E-2</v>
      </c>
      <c r="AH1088" s="20">
        <f t="shared" ref="AH1088:AI1088" si="94">AH1032/AH$1036</f>
        <v>0.11920529801324503</v>
      </c>
      <c r="AI1088" s="20">
        <f t="shared" si="94"/>
        <v>4.0268456375838924E-2</v>
      </c>
    </row>
    <row r="1089" spans="14:35" ht="12.75" customHeight="1" x14ac:dyDescent="0.25">
      <c r="N1089" s="15" t="s">
        <v>253</v>
      </c>
      <c r="O1089" s="8">
        <v>2</v>
      </c>
      <c r="P1089" s="21">
        <f t="shared" ref="P1089:Y1091" si="95">P1033/P$1036</f>
        <v>0.17880794701986755</v>
      </c>
      <c r="Q1089" s="21">
        <f t="shared" si="95"/>
        <v>0.20529801324503311</v>
      </c>
      <c r="R1089" s="21">
        <f t="shared" si="95"/>
        <v>0.13907284768211919</v>
      </c>
      <c r="S1089" s="21">
        <f t="shared" si="95"/>
        <v>0.16</v>
      </c>
      <c r="T1089" s="21">
        <f t="shared" si="95"/>
        <v>0.16556291390728478</v>
      </c>
      <c r="U1089" s="21">
        <f t="shared" si="95"/>
        <v>0.19333333333333333</v>
      </c>
      <c r="V1089" s="21">
        <f t="shared" si="95"/>
        <v>0.16216216216216217</v>
      </c>
      <c r="W1089" s="21">
        <f t="shared" si="95"/>
        <v>0.2119205298013245</v>
      </c>
      <c r="X1089" s="21">
        <f t="shared" si="95"/>
        <v>2.6666666666666668E-2</v>
      </c>
      <c r="Y1089" s="21">
        <f t="shared" si="95"/>
        <v>8.6092715231788075E-2</v>
      </c>
      <c r="AH1089" s="21">
        <f t="shared" ref="AH1089:AI1089" si="96">AH1033/AH$1036</f>
        <v>0.2185430463576159</v>
      </c>
      <c r="AI1089" s="21">
        <f t="shared" si="96"/>
        <v>3.3557046979865772E-2</v>
      </c>
    </row>
    <row r="1090" spans="14:35" ht="12.75" customHeight="1" x14ac:dyDescent="0.25">
      <c r="N1090" s="15" t="s">
        <v>35</v>
      </c>
      <c r="O1090" s="8">
        <v>3</v>
      </c>
      <c r="P1090" s="21">
        <f t="shared" si="95"/>
        <v>0.4370860927152318</v>
      </c>
      <c r="Q1090" s="21">
        <f t="shared" si="95"/>
        <v>0.37086092715231789</v>
      </c>
      <c r="R1090" s="21">
        <f t="shared" si="95"/>
        <v>0.37748344370860926</v>
      </c>
      <c r="S1090" s="21">
        <f t="shared" si="95"/>
        <v>0.36</v>
      </c>
      <c r="T1090" s="21">
        <f t="shared" si="95"/>
        <v>0.39735099337748342</v>
      </c>
      <c r="U1090" s="21">
        <f t="shared" si="95"/>
        <v>0.38</v>
      </c>
      <c r="V1090" s="21">
        <f t="shared" si="95"/>
        <v>0.32432432432432434</v>
      </c>
      <c r="W1090" s="21">
        <f t="shared" si="95"/>
        <v>0.31788079470198677</v>
      </c>
      <c r="X1090" s="21">
        <f t="shared" si="95"/>
        <v>0.22666666666666666</v>
      </c>
      <c r="Y1090" s="21">
        <f t="shared" si="95"/>
        <v>0.28476821192052981</v>
      </c>
      <c r="AH1090" s="21">
        <f t="shared" ref="AH1090:AI1090" si="97">AH1034/AH$1036</f>
        <v>0.45033112582781459</v>
      </c>
      <c r="AI1090" s="21">
        <f t="shared" si="97"/>
        <v>0.11409395973154363</v>
      </c>
    </row>
    <row r="1091" spans="14:35" ht="12.75" customHeight="1" x14ac:dyDescent="0.2">
      <c r="N1091" s="9"/>
      <c r="O1091" s="10">
        <v>4</v>
      </c>
      <c r="P1091" s="22">
        <f t="shared" si="95"/>
        <v>0.35099337748344372</v>
      </c>
      <c r="Q1091" s="22">
        <f t="shared" si="95"/>
        <v>0.37086092715231789</v>
      </c>
      <c r="R1091" s="22">
        <f t="shared" si="95"/>
        <v>0.47019867549668876</v>
      </c>
      <c r="S1091" s="22">
        <f t="shared" si="95"/>
        <v>0.44</v>
      </c>
      <c r="T1091" s="22">
        <f t="shared" si="95"/>
        <v>0.39072847682119205</v>
      </c>
      <c r="U1091" s="22">
        <f t="shared" si="95"/>
        <v>0.38</v>
      </c>
      <c r="V1091" s="22">
        <f t="shared" si="95"/>
        <v>0.47972972972972971</v>
      </c>
      <c r="W1091" s="22">
        <f t="shared" si="95"/>
        <v>0.42384105960264901</v>
      </c>
      <c r="X1091" s="22">
        <f t="shared" si="95"/>
        <v>0.70666666666666667</v>
      </c>
      <c r="Y1091" s="22">
        <f t="shared" si="95"/>
        <v>0.58278145695364236</v>
      </c>
      <c r="AH1091" s="22">
        <f t="shared" ref="AH1091:AI1091" si="98">AH1035/AH$1036</f>
        <v>0.2119205298013245</v>
      </c>
      <c r="AI1091" s="22">
        <f t="shared" si="98"/>
        <v>0.81208053691275173</v>
      </c>
    </row>
    <row r="1092" spans="14:35" ht="12.75" customHeight="1" x14ac:dyDescent="0.2">
      <c r="O1092" s="4" t="s">
        <v>722</v>
      </c>
      <c r="P1092" s="19">
        <f>SUM(P1088:P1091)</f>
        <v>1</v>
      </c>
      <c r="Q1092" s="19">
        <f t="shared" ref="Q1092:Y1092" si="99">SUM(Q1088:Q1091)</f>
        <v>1</v>
      </c>
      <c r="R1092" s="19">
        <f t="shared" si="99"/>
        <v>1</v>
      </c>
      <c r="S1092" s="19">
        <f t="shared" si="99"/>
        <v>1</v>
      </c>
      <c r="T1092" s="19">
        <f t="shared" si="99"/>
        <v>1</v>
      </c>
      <c r="U1092" s="19">
        <f t="shared" si="99"/>
        <v>1</v>
      </c>
      <c r="V1092" s="19">
        <f t="shared" si="99"/>
        <v>1</v>
      </c>
      <c r="W1092" s="19">
        <f t="shared" si="99"/>
        <v>1</v>
      </c>
      <c r="X1092" s="19">
        <f t="shared" si="99"/>
        <v>1</v>
      </c>
      <c r="Y1092" s="19">
        <f t="shared" si="99"/>
        <v>1</v>
      </c>
      <c r="AH1092" s="19">
        <f t="shared" ref="AH1092:AI1092" si="100">SUM(AH1088:AH1091)</f>
        <v>1</v>
      </c>
      <c r="AI1092" s="19">
        <f t="shared" si="100"/>
        <v>1</v>
      </c>
    </row>
    <row r="1094" spans="14:35" ht="12.75" customHeight="1" x14ac:dyDescent="0.2">
      <c r="N1094" s="14" t="s">
        <v>641</v>
      </c>
      <c r="O1094" s="6">
        <v>1</v>
      </c>
      <c r="P1094" s="20">
        <f>P1038/P$1042</f>
        <v>6.2068965517241378E-2</v>
      </c>
      <c r="Q1094" s="20">
        <f t="shared" ref="Q1094:Y1094" si="101">Q1038/Q$1042</f>
        <v>0.10344827586206896</v>
      </c>
      <c r="R1094" s="20">
        <f t="shared" si="101"/>
        <v>2.0833333333333332E-2</v>
      </c>
      <c r="S1094" s="20">
        <f t="shared" si="101"/>
        <v>4.1379310344827586E-2</v>
      </c>
      <c r="T1094" s="20">
        <f t="shared" si="101"/>
        <v>7.586206896551724E-2</v>
      </c>
      <c r="U1094" s="20">
        <f t="shared" si="101"/>
        <v>9.0277777777777776E-2</v>
      </c>
      <c r="V1094" s="20">
        <f t="shared" si="101"/>
        <v>3.4722222222222224E-2</v>
      </c>
      <c r="W1094" s="20">
        <f t="shared" si="101"/>
        <v>9.0277777777777776E-2</v>
      </c>
      <c r="X1094" s="20">
        <f t="shared" si="101"/>
        <v>3.4482758620689655E-2</v>
      </c>
      <c r="Y1094" s="20">
        <f t="shared" si="101"/>
        <v>2.7777777777777776E-2</v>
      </c>
      <c r="AH1094" s="20">
        <f t="shared" ref="AH1094:AI1094" si="102">AH1038/AH$1042</f>
        <v>8.4507042253521125E-2</v>
      </c>
      <c r="AI1094" s="20">
        <f t="shared" si="102"/>
        <v>4.1379310344827586E-2</v>
      </c>
    </row>
    <row r="1095" spans="14:35" ht="12.75" customHeight="1" x14ac:dyDescent="0.25">
      <c r="N1095" s="15" t="s">
        <v>702</v>
      </c>
      <c r="O1095" s="8">
        <v>2</v>
      </c>
      <c r="P1095" s="21">
        <f t="shared" ref="P1095:Y1097" si="103">P1039/P$1042</f>
        <v>0.20689655172413793</v>
      </c>
      <c r="Q1095" s="21">
        <f t="shared" si="103"/>
        <v>0.31034482758620691</v>
      </c>
      <c r="R1095" s="21">
        <f t="shared" si="103"/>
        <v>0.2013888888888889</v>
      </c>
      <c r="S1095" s="21">
        <f t="shared" si="103"/>
        <v>0.22758620689655173</v>
      </c>
      <c r="T1095" s="21">
        <f t="shared" si="103"/>
        <v>0.33103448275862069</v>
      </c>
      <c r="U1095" s="21">
        <f t="shared" si="103"/>
        <v>0.31944444444444442</v>
      </c>
      <c r="V1095" s="21">
        <f t="shared" si="103"/>
        <v>0.15972222222222221</v>
      </c>
      <c r="W1095" s="21">
        <f t="shared" si="103"/>
        <v>0.25</v>
      </c>
      <c r="X1095" s="21">
        <f t="shared" si="103"/>
        <v>7.586206896551724E-2</v>
      </c>
      <c r="Y1095" s="21">
        <f t="shared" si="103"/>
        <v>0.13194444444444445</v>
      </c>
      <c r="AH1095" s="21">
        <f t="shared" ref="AH1095:AI1095" si="104">AH1039/AH$1042</f>
        <v>0.27464788732394368</v>
      </c>
      <c r="AI1095" s="21">
        <f t="shared" si="104"/>
        <v>3.4482758620689655E-2</v>
      </c>
    </row>
    <row r="1096" spans="14:35" ht="12.75" customHeight="1" x14ac:dyDescent="0.25">
      <c r="N1096" s="15" t="s">
        <v>238</v>
      </c>
      <c r="O1096" s="8">
        <v>3</v>
      </c>
      <c r="P1096" s="21">
        <f t="shared" si="103"/>
        <v>0.49655172413793103</v>
      </c>
      <c r="Q1096" s="21">
        <f t="shared" si="103"/>
        <v>0.28275862068965518</v>
      </c>
      <c r="R1096" s="21">
        <f t="shared" si="103"/>
        <v>0.39583333333333331</v>
      </c>
      <c r="S1096" s="21">
        <f t="shared" si="103"/>
        <v>0.41379310344827586</v>
      </c>
      <c r="T1096" s="21">
        <f t="shared" si="103"/>
        <v>0.31034482758620691</v>
      </c>
      <c r="U1096" s="21">
        <f t="shared" si="103"/>
        <v>0.33333333333333331</v>
      </c>
      <c r="V1096" s="21">
        <f t="shared" si="103"/>
        <v>0.44444444444444442</v>
      </c>
      <c r="W1096" s="21">
        <f t="shared" si="103"/>
        <v>0.36805555555555558</v>
      </c>
      <c r="X1096" s="21">
        <f t="shared" si="103"/>
        <v>0.27586206896551724</v>
      </c>
      <c r="Y1096" s="21">
        <f t="shared" si="103"/>
        <v>0.31944444444444442</v>
      </c>
      <c r="AH1096" s="21">
        <f t="shared" ref="AH1096:AI1096" si="105">AH1040/AH$1042</f>
        <v>0.43661971830985913</v>
      </c>
      <c r="AI1096" s="21">
        <f t="shared" si="105"/>
        <v>0.18620689655172415</v>
      </c>
    </row>
    <row r="1097" spans="14:35" ht="12.75" customHeight="1" x14ac:dyDescent="0.25">
      <c r="N1097" s="16" t="s">
        <v>135</v>
      </c>
      <c r="O1097" s="10">
        <v>4</v>
      </c>
      <c r="P1097" s="22">
        <f t="shared" si="103"/>
        <v>0.23448275862068965</v>
      </c>
      <c r="Q1097" s="22">
        <f t="shared" si="103"/>
        <v>0.30344827586206896</v>
      </c>
      <c r="R1097" s="22">
        <f t="shared" si="103"/>
        <v>0.38194444444444442</v>
      </c>
      <c r="S1097" s="22">
        <f t="shared" si="103"/>
        <v>0.31724137931034485</v>
      </c>
      <c r="T1097" s="22">
        <f t="shared" si="103"/>
        <v>0.28275862068965518</v>
      </c>
      <c r="U1097" s="22">
        <f t="shared" si="103"/>
        <v>0.25694444444444442</v>
      </c>
      <c r="V1097" s="22">
        <f t="shared" si="103"/>
        <v>0.3611111111111111</v>
      </c>
      <c r="W1097" s="22">
        <f t="shared" si="103"/>
        <v>0.29166666666666669</v>
      </c>
      <c r="X1097" s="22">
        <f t="shared" si="103"/>
        <v>0.61379310344827587</v>
      </c>
      <c r="Y1097" s="22">
        <f t="shared" si="103"/>
        <v>0.52083333333333337</v>
      </c>
      <c r="AH1097" s="22">
        <f t="shared" ref="AH1097:AI1097" si="106">AH1041/AH$1042</f>
        <v>0.20422535211267606</v>
      </c>
      <c r="AI1097" s="22">
        <f t="shared" si="106"/>
        <v>0.73793103448275865</v>
      </c>
    </row>
    <row r="1098" spans="14:35" ht="12.75" customHeight="1" x14ac:dyDescent="0.2">
      <c r="O1098" s="4" t="s">
        <v>722</v>
      </c>
      <c r="P1098" s="19">
        <f>SUM(P1094:P1097)</f>
        <v>1</v>
      </c>
      <c r="Q1098" s="19">
        <f t="shared" ref="Q1098:Y1098" si="107">SUM(Q1094:Q1097)</f>
        <v>1</v>
      </c>
      <c r="R1098" s="19">
        <f t="shared" si="107"/>
        <v>1</v>
      </c>
      <c r="S1098" s="19">
        <f t="shared" si="107"/>
        <v>1</v>
      </c>
      <c r="T1098" s="19">
        <f t="shared" si="107"/>
        <v>1</v>
      </c>
      <c r="U1098" s="19">
        <f t="shared" si="107"/>
        <v>1</v>
      </c>
      <c r="V1098" s="19">
        <f t="shared" si="107"/>
        <v>1</v>
      </c>
      <c r="W1098" s="19">
        <f t="shared" si="107"/>
        <v>1</v>
      </c>
      <c r="X1098" s="19">
        <f t="shared" si="107"/>
        <v>1</v>
      </c>
      <c r="Y1098" s="19">
        <f t="shared" si="107"/>
        <v>1</v>
      </c>
      <c r="AH1098" s="19">
        <f t="shared" ref="AH1098:AI1098" si="108">SUM(AH1094:AH1097)</f>
        <v>1</v>
      </c>
      <c r="AI1098" s="19">
        <f t="shared" si="108"/>
        <v>1</v>
      </c>
    </row>
    <row r="1099" spans="14:35" ht="12.75" customHeight="1" x14ac:dyDescent="0.2">
      <c r="O1099" s="4"/>
    </row>
    <row r="1100" spans="14:35" ht="12.75" customHeight="1" x14ac:dyDescent="0.2">
      <c r="N1100" s="14" t="s">
        <v>810</v>
      </c>
      <c r="O1100" s="6">
        <v>1</v>
      </c>
      <c r="P1100" s="20">
        <f>P1044/P$1048</f>
        <v>5.2083333333333336E-2</v>
      </c>
      <c r="Q1100" s="20">
        <f t="shared" ref="Q1100:Y1100" si="109">Q1044/Q$1048</f>
        <v>0.13194444444444445</v>
      </c>
      <c r="R1100" s="20">
        <f t="shared" si="109"/>
        <v>2.0905923344947737E-2</v>
      </c>
      <c r="S1100" s="20">
        <f t="shared" si="109"/>
        <v>4.5454545454545456E-2</v>
      </c>
      <c r="T1100" s="20">
        <f t="shared" si="109"/>
        <v>9.0592334494773524E-2</v>
      </c>
      <c r="U1100" s="20">
        <f t="shared" si="109"/>
        <v>7.7738515901060068E-2</v>
      </c>
      <c r="V1100" s="20">
        <f t="shared" si="109"/>
        <v>4.5614035087719301E-2</v>
      </c>
      <c r="W1100" s="20">
        <f t="shared" si="109"/>
        <v>6.968641114982578E-2</v>
      </c>
      <c r="X1100" s="20">
        <f t="shared" si="109"/>
        <v>4.195804195804196E-2</v>
      </c>
      <c r="Y1100" s="20">
        <f t="shared" si="109"/>
        <v>4.1666666666666664E-2</v>
      </c>
      <c r="AH1100" s="20">
        <f t="shared" ref="AH1100:AI1100" si="110">AH1044/AH$1048</f>
        <v>9.7560975609756101E-2</v>
      </c>
      <c r="AI1100" s="20">
        <f t="shared" si="110"/>
        <v>3.1578947368421054E-2</v>
      </c>
    </row>
    <row r="1101" spans="14:35" ht="12.75" customHeight="1" x14ac:dyDescent="0.25">
      <c r="N1101" s="15" t="s">
        <v>253</v>
      </c>
      <c r="O1101" s="8">
        <v>2</v>
      </c>
      <c r="P1101" s="21">
        <f t="shared" ref="P1101:Y1103" si="111">P1045/P$1048</f>
        <v>0.21527777777777779</v>
      </c>
      <c r="Q1101" s="21">
        <f t="shared" si="111"/>
        <v>0.2951388888888889</v>
      </c>
      <c r="R1101" s="21">
        <f t="shared" si="111"/>
        <v>0.12543554006968641</v>
      </c>
      <c r="S1101" s="21">
        <f t="shared" si="111"/>
        <v>0.19230769230769232</v>
      </c>
      <c r="T1101" s="21">
        <f t="shared" si="111"/>
        <v>0.24041811846689895</v>
      </c>
      <c r="U1101" s="21">
        <f t="shared" si="111"/>
        <v>0.26501766784452296</v>
      </c>
      <c r="V1101" s="21">
        <f t="shared" si="111"/>
        <v>0.19649122807017544</v>
      </c>
      <c r="W1101" s="21">
        <f t="shared" si="111"/>
        <v>0.2264808362369338</v>
      </c>
      <c r="X1101" s="21">
        <f t="shared" si="111"/>
        <v>6.9930069930069935E-2</v>
      </c>
      <c r="Y1101" s="21">
        <f t="shared" si="111"/>
        <v>0.1076388888888889</v>
      </c>
      <c r="AH1101" s="21">
        <f t="shared" ref="AH1101:AI1101" si="112">AH1045/AH$1048</f>
        <v>0.28222996515679444</v>
      </c>
      <c r="AI1101" s="21">
        <f t="shared" si="112"/>
        <v>7.3684210526315783E-2</v>
      </c>
    </row>
    <row r="1102" spans="14:35" ht="12.75" customHeight="1" x14ac:dyDescent="0.25">
      <c r="N1102" s="15" t="s">
        <v>35</v>
      </c>
      <c r="O1102" s="8">
        <v>3</v>
      </c>
      <c r="P1102" s="21">
        <f t="shared" si="111"/>
        <v>0.4548611111111111</v>
      </c>
      <c r="Q1102" s="21">
        <f t="shared" si="111"/>
        <v>0.3263888888888889</v>
      </c>
      <c r="R1102" s="21">
        <f t="shared" si="111"/>
        <v>0.34494773519163763</v>
      </c>
      <c r="S1102" s="21">
        <f t="shared" si="111"/>
        <v>0.37062937062937062</v>
      </c>
      <c r="T1102" s="21">
        <f t="shared" si="111"/>
        <v>0.40069686411149824</v>
      </c>
      <c r="U1102" s="21">
        <f t="shared" si="111"/>
        <v>0.38515901060070673</v>
      </c>
      <c r="V1102" s="21">
        <f t="shared" si="111"/>
        <v>0.3719298245614035</v>
      </c>
      <c r="W1102" s="21">
        <f t="shared" si="111"/>
        <v>0.38327526132404183</v>
      </c>
      <c r="X1102" s="21">
        <f t="shared" si="111"/>
        <v>0.24475524475524477</v>
      </c>
      <c r="Y1102" s="21">
        <f t="shared" si="111"/>
        <v>0.3263888888888889</v>
      </c>
      <c r="AH1102" s="21">
        <f t="shared" ref="AH1102:AI1102" si="113">AH1046/AH$1048</f>
        <v>0.47038327526132406</v>
      </c>
      <c r="AI1102" s="21">
        <f t="shared" si="113"/>
        <v>0.15438596491228071</v>
      </c>
    </row>
    <row r="1103" spans="14:35" ht="12.75" customHeight="1" x14ac:dyDescent="0.2">
      <c r="N1103" s="9"/>
      <c r="O1103" s="10">
        <v>4</v>
      </c>
      <c r="P1103" s="22">
        <f t="shared" si="111"/>
        <v>0.27777777777777779</v>
      </c>
      <c r="Q1103" s="22">
        <f t="shared" si="111"/>
        <v>0.24652777777777779</v>
      </c>
      <c r="R1103" s="22">
        <f t="shared" si="111"/>
        <v>0.50871080139372826</v>
      </c>
      <c r="S1103" s="22">
        <f t="shared" si="111"/>
        <v>0.39160839160839161</v>
      </c>
      <c r="T1103" s="22">
        <f t="shared" si="111"/>
        <v>0.26829268292682928</v>
      </c>
      <c r="U1103" s="22">
        <f t="shared" si="111"/>
        <v>0.27208480565371024</v>
      </c>
      <c r="V1103" s="22">
        <f t="shared" si="111"/>
        <v>0.38596491228070173</v>
      </c>
      <c r="W1103" s="22">
        <f t="shared" si="111"/>
        <v>0.32055749128919858</v>
      </c>
      <c r="X1103" s="22">
        <f t="shared" si="111"/>
        <v>0.64335664335664333</v>
      </c>
      <c r="Y1103" s="22">
        <f t="shared" si="111"/>
        <v>0.52430555555555558</v>
      </c>
      <c r="AH1103" s="22">
        <f t="shared" ref="AH1103:AI1103" si="114">AH1047/AH$1048</f>
        <v>0.14982578397212543</v>
      </c>
      <c r="AI1103" s="22">
        <f t="shared" si="114"/>
        <v>0.74035087719298243</v>
      </c>
    </row>
    <row r="1104" spans="14:35" ht="12.75" customHeight="1" x14ac:dyDescent="0.2">
      <c r="O1104" s="4" t="s">
        <v>722</v>
      </c>
      <c r="P1104" s="19">
        <f>SUM(P1100:P1103)</f>
        <v>1</v>
      </c>
      <c r="Q1104" s="19">
        <f t="shared" ref="Q1104:Y1104" si="115">SUM(Q1100:Q1103)</f>
        <v>1</v>
      </c>
      <c r="R1104" s="19">
        <f t="shared" si="115"/>
        <v>1</v>
      </c>
      <c r="S1104" s="19">
        <f t="shared" si="115"/>
        <v>1</v>
      </c>
      <c r="T1104" s="19">
        <f t="shared" si="115"/>
        <v>1</v>
      </c>
      <c r="U1104" s="19">
        <f t="shared" si="115"/>
        <v>1</v>
      </c>
      <c r="V1104" s="19">
        <f t="shared" si="115"/>
        <v>1</v>
      </c>
      <c r="W1104" s="19">
        <f t="shared" si="115"/>
        <v>1</v>
      </c>
      <c r="X1104" s="19">
        <f t="shared" si="115"/>
        <v>1</v>
      </c>
      <c r="Y1104" s="19">
        <f t="shared" si="115"/>
        <v>1</v>
      </c>
      <c r="AH1104" s="19">
        <f t="shared" ref="AH1104:AI1104" si="116">SUM(AH1100:AH1103)</f>
        <v>1</v>
      </c>
      <c r="AI1104" s="19">
        <f t="shared" si="116"/>
        <v>1</v>
      </c>
    </row>
    <row r="1106" spans="14:35" ht="12.75" customHeight="1" x14ac:dyDescent="0.2">
      <c r="N1106" s="14" t="s">
        <v>810</v>
      </c>
      <c r="O1106" s="6">
        <v>1</v>
      </c>
      <c r="P1106" s="20">
        <f>P1050/P$1054</f>
        <v>7.512953367875648E-2</v>
      </c>
      <c r="Q1106" s="20">
        <f t="shared" ref="Q1106:Y1106" si="117">Q1050/Q$1054</f>
        <v>0.17662337662337663</v>
      </c>
      <c r="R1106" s="20">
        <f t="shared" si="117"/>
        <v>4.712041884816754E-2</v>
      </c>
      <c r="S1106" s="20">
        <f t="shared" si="117"/>
        <v>6.9948186528497408E-2</v>
      </c>
      <c r="T1106" s="20">
        <f t="shared" si="117"/>
        <v>0.12467532467532468</v>
      </c>
      <c r="U1106" s="20">
        <f t="shared" si="117"/>
        <v>0.140625</v>
      </c>
      <c r="V1106" s="20">
        <f t="shared" si="117"/>
        <v>5.4545454545454543E-2</v>
      </c>
      <c r="W1106" s="20">
        <f t="shared" si="117"/>
        <v>0.12727272727272726</v>
      </c>
      <c r="X1106" s="20">
        <f t="shared" si="117"/>
        <v>5.4545454545454543E-2</v>
      </c>
      <c r="Y1106" s="20">
        <f t="shared" si="117"/>
        <v>4.1666666666666664E-2</v>
      </c>
      <c r="AH1106" s="20">
        <f t="shared" ref="AH1106:AI1106" si="118">AH1050/AH$1054</f>
        <v>0.13089005235602094</v>
      </c>
      <c r="AI1106" s="20">
        <f t="shared" si="118"/>
        <v>5.6994818652849742E-2</v>
      </c>
    </row>
    <row r="1107" spans="14:35" ht="12.75" customHeight="1" x14ac:dyDescent="0.25">
      <c r="N1107" s="15" t="s">
        <v>702</v>
      </c>
      <c r="O1107" s="8">
        <v>2</v>
      </c>
      <c r="P1107" s="21">
        <f>P1051/P$1054</f>
        <v>0.24870466321243523</v>
      </c>
      <c r="Q1107" s="21">
        <f t="shared" ref="Q1107:Y1107" si="119">Q1051/Q$1054</f>
        <v>0.37402597402597404</v>
      </c>
      <c r="R1107" s="21">
        <f t="shared" si="119"/>
        <v>0.15706806282722513</v>
      </c>
      <c r="S1107" s="21">
        <f t="shared" si="119"/>
        <v>0.24870466321243523</v>
      </c>
      <c r="T1107" s="21">
        <f t="shared" si="119"/>
        <v>0.35324675324675325</v>
      </c>
      <c r="U1107" s="21">
        <f t="shared" si="119"/>
        <v>0.36458333333333331</v>
      </c>
      <c r="V1107" s="21">
        <f t="shared" si="119"/>
        <v>0.22337662337662337</v>
      </c>
      <c r="W1107" s="21">
        <f t="shared" si="119"/>
        <v>0.24415584415584415</v>
      </c>
      <c r="X1107" s="21">
        <f t="shared" si="119"/>
        <v>0.11688311688311688</v>
      </c>
      <c r="Y1107" s="21">
        <f t="shared" si="119"/>
        <v>0.11197916666666667</v>
      </c>
      <c r="AH1107" s="21">
        <f t="shared" ref="AH1107:AI1107" si="120">AH1051/AH$1054</f>
        <v>0.3586387434554974</v>
      </c>
      <c r="AI1107" s="21">
        <f t="shared" si="120"/>
        <v>9.0673575129533682E-2</v>
      </c>
    </row>
    <row r="1108" spans="14:35" ht="12.75" customHeight="1" x14ac:dyDescent="0.25">
      <c r="N1108" s="15" t="s">
        <v>238</v>
      </c>
      <c r="O1108" s="8">
        <v>3</v>
      </c>
      <c r="P1108" s="21">
        <f>P1052/P$1054</f>
        <v>0.44559585492227977</v>
      </c>
      <c r="Q1108" s="21">
        <f t="shared" ref="Q1108:Y1108" si="121">Q1052/Q$1054</f>
        <v>0.2883116883116883</v>
      </c>
      <c r="R1108" s="21">
        <f t="shared" si="121"/>
        <v>0.40052356020942409</v>
      </c>
      <c r="S1108" s="21">
        <f t="shared" si="121"/>
        <v>0.33678756476683935</v>
      </c>
      <c r="T1108" s="21">
        <f t="shared" si="121"/>
        <v>0.30129870129870129</v>
      </c>
      <c r="U1108" s="21">
        <f t="shared" si="121"/>
        <v>0.3046875</v>
      </c>
      <c r="V1108" s="21">
        <f t="shared" si="121"/>
        <v>0.42857142857142855</v>
      </c>
      <c r="W1108" s="21">
        <f t="shared" si="121"/>
        <v>0.40519480519480522</v>
      </c>
      <c r="X1108" s="21">
        <f t="shared" si="121"/>
        <v>0.24155844155844156</v>
      </c>
      <c r="Y1108" s="21">
        <f t="shared" si="121"/>
        <v>0.31770833333333331</v>
      </c>
      <c r="AH1108" s="21">
        <f t="shared" ref="AH1108:AI1108" si="122">AH1052/AH$1054</f>
        <v>0.35602094240837695</v>
      </c>
      <c r="AI1108" s="21">
        <f t="shared" si="122"/>
        <v>0.18652849740932642</v>
      </c>
    </row>
    <row r="1109" spans="14:35" ht="12.75" customHeight="1" x14ac:dyDescent="0.25">
      <c r="N1109" s="16" t="s">
        <v>135</v>
      </c>
      <c r="O1109" s="10">
        <v>4</v>
      </c>
      <c r="P1109" s="22">
        <f>P1053/P$1054</f>
        <v>0.23056994818652848</v>
      </c>
      <c r="Q1109" s="22">
        <f t="shared" ref="Q1109:Y1109" si="123">Q1053/Q$1054</f>
        <v>0.16103896103896104</v>
      </c>
      <c r="R1109" s="22">
        <f t="shared" si="123"/>
        <v>0.39528795811518325</v>
      </c>
      <c r="S1109" s="22">
        <f t="shared" si="123"/>
        <v>0.34455958549222798</v>
      </c>
      <c r="T1109" s="22">
        <f t="shared" si="123"/>
        <v>0.22077922077922077</v>
      </c>
      <c r="U1109" s="22">
        <f t="shared" si="123"/>
        <v>0.19010416666666666</v>
      </c>
      <c r="V1109" s="22">
        <f t="shared" si="123"/>
        <v>0.29350649350649349</v>
      </c>
      <c r="W1109" s="22">
        <f t="shared" si="123"/>
        <v>0.22337662337662337</v>
      </c>
      <c r="X1109" s="22">
        <f t="shared" si="123"/>
        <v>0.58701298701298699</v>
      </c>
      <c r="Y1109" s="22">
        <f t="shared" si="123"/>
        <v>0.52864583333333337</v>
      </c>
      <c r="AH1109" s="22">
        <f t="shared" ref="AH1109:AI1109" si="124">AH1053/AH$1054</f>
        <v>0.15445026178010471</v>
      </c>
      <c r="AI1109" s="22">
        <f t="shared" si="124"/>
        <v>0.66580310880829019</v>
      </c>
    </row>
    <row r="1110" spans="14:35" ht="12.75" customHeight="1" x14ac:dyDescent="0.2">
      <c r="O1110" s="4" t="s">
        <v>722</v>
      </c>
      <c r="P1110" s="19">
        <f>SUM(P1106:P1109)</f>
        <v>1</v>
      </c>
      <c r="Q1110" s="19">
        <f t="shared" ref="Q1110:Y1110" si="125">SUM(Q1106:Q1109)</f>
        <v>1</v>
      </c>
      <c r="R1110" s="19">
        <f t="shared" si="125"/>
        <v>1</v>
      </c>
      <c r="S1110" s="19">
        <f t="shared" si="125"/>
        <v>1</v>
      </c>
      <c r="T1110" s="19">
        <f t="shared" si="125"/>
        <v>1</v>
      </c>
      <c r="U1110" s="19">
        <f t="shared" si="125"/>
        <v>0.99999999999999989</v>
      </c>
      <c r="V1110" s="19">
        <f t="shared" si="125"/>
        <v>1</v>
      </c>
      <c r="W1110" s="19">
        <f t="shared" si="125"/>
        <v>1</v>
      </c>
      <c r="X1110" s="19">
        <f t="shared" si="125"/>
        <v>1</v>
      </c>
      <c r="Y1110" s="19">
        <f t="shared" si="125"/>
        <v>1</v>
      </c>
      <c r="AH1110" s="19">
        <f t="shared" ref="AH1110:AI1110" si="126">SUM(AH1106:AH1109)</f>
        <v>1</v>
      </c>
      <c r="AI1110" s="19">
        <f t="shared" si="126"/>
        <v>1</v>
      </c>
    </row>
  </sheetData>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484"/>
  <sheetViews>
    <sheetView topLeftCell="P1" zoomScale="70" zoomScaleNormal="70" workbookViewId="0">
      <pane ySplit="999" topLeftCell="A1230" activePane="bottomLeft" state="frozen"/>
      <selection pane="bottomLeft" activeCell="AM1235" sqref="AM1235"/>
    </sheetView>
  </sheetViews>
  <sheetFormatPr defaultColWidth="17.140625" defaultRowHeight="12.75" x14ac:dyDescent="0.2"/>
  <cols>
    <col min="1" max="1" width="17.140625" customWidth="1"/>
    <col min="2" max="13" width="17.140625" hidden="1" customWidth="1"/>
    <col min="14" max="14" width="25.28515625" customWidth="1"/>
    <col min="15" max="15" width="23.85546875" customWidth="1"/>
    <col min="16" max="18" width="9.7109375" customWidth="1"/>
    <col min="19" max="19" width="12.85546875" customWidth="1"/>
    <col min="20" max="25" width="9.7109375" customWidth="1"/>
    <col min="26" max="33" width="9.7109375" hidden="1" customWidth="1"/>
    <col min="34" max="34" width="13.42578125" customWidth="1"/>
    <col min="35" max="35" width="9.7109375" customWidth="1"/>
    <col min="36" max="36" width="13.5703125" customWidth="1"/>
  </cols>
  <sheetData>
    <row r="1" spans="1:35" ht="102" x14ac:dyDescent="0.2">
      <c r="A1" s="1" t="s">
        <v>721</v>
      </c>
      <c r="B1" s="1" t="s">
        <v>216</v>
      </c>
      <c r="C1" s="1" t="s">
        <v>316</v>
      </c>
      <c r="D1" s="1" t="s">
        <v>106</v>
      </c>
      <c r="E1" s="1" t="s">
        <v>232</v>
      </c>
      <c r="F1" s="1" t="s">
        <v>512</v>
      </c>
      <c r="G1" s="1" t="s">
        <v>674</v>
      </c>
      <c r="H1" s="1" t="s">
        <v>421</v>
      </c>
      <c r="I1" s="1" t="s">
        <v>368</v>
      </c>
      <c r="J1" s="1" t="s">
        <v>621</v>
      </c>
      <c r="K1" s="1" t="s">
        <v>109</v>
      </c>
      <c r="L1" s="1" t="s">
        <v>631</v>
      </c>
      <c r="M1" s="1" t="s">
        <v>628</v>
      </c>
      <c r="N1" s="1" t="s">
        <v>989</v>
      </c>
      <c r="O1" s="1" t="s">
        <v>990</v>
      </c>
      <c r="P1" s="34" t="s">
        <v>1211</v>
      </c>
      <c r="Q1" s="34" t="s">
        <v>1212</v>
      </c>
      <c r="R1" s="1" t="s">
        <v>1213</v>
      </c>
      <c r="S1" s="1" t="s">
        <v>1214</v>
      </c>
      <c r="T1" s="1" t="s">
        <v>1215</v>
      </c>
      <c r="U1" s="1" t="s">
        <v>1216</v>
      </c>
      <c r="V1" s="1" t="s">
        <v>1217</v>
      </c>
      <c r="W1" s="1" t="s">
        <v>1218</v>
      </c>
      <c r="X1" s="1" t="s">
        <v>1219</v>
      </c>
      <c r="Y1" s="1" t="s">
        <v>1220</v>
      </c>
      <c r="Z1" s="1" t="s">
        <v>122</v>
      </c>
      <c r="AA1" s="1" t="s">
        <v>629</v>
      </c>
      <c r="AB1" s="1" t="s">
        <v>110</v>
      </c>
      <c r="AC1" s="1" t="s">
        <v>233</v>
      </c>
      <c r="AD1" s="1" t="s">
        <v>560</v>
      </c>
      <c r="AE1" s="1" t="s">
        <v>327</v>
      </c>
      <c r="AF1" s="1" t="s">
        <v>51</v>
      </c>
      <c r="AG1" s="1" t="s">
        <v>1220</v>
      </c>
      <c r="AH1" s="1" t="s">
        <v>1221</v>
      </c>
      <c r="AI1" s="1" t="s">
        <v>1420</v>
      </c>
    </row>
    <row r="2" spans="1:35" ht="63.75" hidden="1" x14ac:dyDescent="0.2">
      <c r="A2" s="2">
        <v>40594.525821759264</v>
      </c>
      <c r="L2" s="3" t="s">
        <v>105</v>
      </c>
      <c r="M2" s="3" t="s">
        <v>205</v>
      </c>
      <c r="N2" s="3"/>
      <c r="O2" s="3" t="s">
        <v>116</v>
      </c>
      <c r="P2" s="3">
        <v>3</v>
      </c>
      <c r="Q2" s="3">
        <v>2</v>
      </c>
      <c r="R2" s="3">
        <v>4</v>
      </c>
      <c r="S2" s="3">
        <v>3</v>
      </c>
      <c r="T2" s="3">
        <v>2</v>
      </c>
      <c r="U2" s="3">
        <v>3</v>
      </c>
      <c r="V2" s="3">
        <v>2</v>
      </c>
      <c r="W2" s="3">
        <v>3</v>
      </c>
      <c r="X2" s="3">
        <v>3</v>
      </c>
      <c r="Y2" s="3">
        <v>4</v>
      </c>
      <c r="Z2" s="3">
        <v>2008</v>
      </c>
      <c r="AA2" s="3" t="s">
        <v>281</v>
      </c>
      <c r="AB2" s="3" t="s">
        <v>563</v>
      </c>
      <c r="AC2" s="3" t="s">
        <v>281</v>
      </c>
      <c r="AD2" s="3"/>
      <c r="AE2" s="3"/>
      <c r="AF2" s="3" t="s">
        <v>246</v>
      </c>
      <c r="AG2" s="3"/>
      <c r="AH2" s="3">
        <v>2</v>
      </c>
      <c r="AI2" s="3">
        <v>3</v>
      </c>
    </row>
    <row r="3" spans="1:35" ht="38.25" hidden="1" x14ac:dyDescent="0.2">
      <c r="A3" s="2">
        <v>40594.529872685183</v>
      </c>
      <c r="L3" s="3"/>
      <c r="M3" s="3"/>
      <c r="N3" s="3"/>
      <c r="O3" s="3" t="s">
        <v>641</v>
      </c>
      <c r="P3" s="3">
        <v>4</v>
      </c>
      <c r="Q3" s="3">
        <v>1</v>
      </c>
      <c r="R3" s="3">
        <v>2</v>
      </c>
      <c r="S3" s="3">
        <v>1</v>
      </c>
      <c r="T3" s="3">
        <v>2</v>
      </c>
      <c r="U3" s="3">
        <v>4</v>
      </c>
      <c r="V3" s="3">
        <v>2</v>
      </c>
      <c r="W3" s="3">
        <v>2</v>
      </c>
      <c r="X3" s="3">
        <v>4</v>
      </c>
      <c r="Y3" s="3">
        <v>1</v>
      </c>
      <c r="Z3" s="3">
        <v>2009</v>
      </c>
      <c r="AA3" s="3" t="s">
        <v>702</v>
      </c>
      <c r="AB3" s="3" t="s">
        <v>287</v>
      </c>
      <c r="AC3" s="3" t="s">
        <v>582</v>
      </c>
      <c r="AD3" s="3"/>
      <c r="AE3" s="3" t="s">
        <v>647</v>
      </c>
      <c r="AF3" s="3" t="s">
        <v>246</v>
      </c>
      <c r="AG3" s="3"/>
      <c r="AH3" s="3">
        <v>3</v>
      </c>
      <c r="AI3" s="3">
        <v>3</v>
      </c>
    </row>
    <row r="4" spans="1:35" ht="140.25" hidden="1" x14ac:dyDescent="0.2">
      <c r="A4" s="2">
        <v>40594.53334490741</v>
      </c>
      <c r="L4" s="3" t="s">
        <v>15</v>
      </c>
      <c r="M4" s="3" t="s">
        <v>86</v>
      </c>
      <c r="N4" s="3" t="s">
        <v>569</v>
      </c>
      <c r="O4" s="3" t="s">
        <v>641</v>
      </c>
      <c r="P4" s="3">
        <v>3</v>
      </c>
      <c r="Q4" s="3">
        <v>3</v>
      </c>
      <c r="R4" s="3">
        <v>4</v>
      </c>
      <c r="S4" s="3">
        <v>2</v>
      </c>
      <c r="T4" s="3">
        <v>4</v>
      </c>
      <c r="U4" s="3">
        <v>4</v>
      </c>
      <c r="V4" s="3">
        <v>4</v>
      </c>
      <c r="W4" s="3">
        <v>4</v>
      </c>
      <c r="X4" s="3">
        <v>4</v>
      </c>
      <c r="Y4" s="3">
        <v>4</v>
      </c>
      <c r="Z4" s="3">
        <v>2009</v>
      </c>
      <c r="AA4" s="3" t="s">
        <v>702</v>
      </c>
      <c r="AB4" s="3" t="s">
        <v>460</v>
      </c>
      <c r="AC4" s="3" t="s">
        <v>393</v>
      </c>
      <c r="AD4" s="3"/>
      <c r="AE4" s="3" t="s">
        <v>647</v>
      </c>
      <c r="AF4" s="3" t="s">
        <v>522</v>
      </c>
      <c r="AG4" s="3" t="s">
        <v>477</v>
      </c>
      <c r="AH4" s="3">
        <v>4</v>
      </c>
      <c r="AI4" s="3">
        <v>4</v>
      </c>
    </row>
    <row r="5" spans="1:35" ht="140.25" hidden="1" x14ac:dyDescent="0.2">
      <c r="A5" s="2">
        <v>40594.540775462963</v>
      </c>
      <c r="L5" s="3"/>
      <c r="M5" s="3" t="s">
        <v>372</v>
      </c>
      <c r="N5" s="3" t="s">
        <v>46</v>
      </c>
      <c r="O5" s="3" t="s">
        <v>116</v>
      </c>
      <c r="P5" s="3">
        <v>4</v>
      </c>
      <c r="Q5" s="3">
        <v>1</v>
      </c>
      <c r="R5" s="3">
        <v>4</v>
      </c>
      <c r="S5" s="3">
        <v>3</v>
      </c>
      <c r="T5" s="3">
        <v>1</v>
      </c>
      <c r="U5" s="3">
        <v>1</v>
      </c>
      <c r="V5" s="3">
        <v>3</v>
      </c>
      <c r="W5" s="3">
        <v>3</v>
      </c>
      <c r="X5" s="3">
        <v>4</v>
      </c>
      <c r="Y5" s="3">
        <v>2</v>
      </c>
      <c r="Z5" s="3">
        <v>2009</v>
      </c>
      <c r="AA5" s="3" t="s">
        <v>702</v>
      </c>
      <c r="AB5" s="3" t="s">
        <v>198</v>
      </c>
      <c r="AC5" s="3" t="s">
        <v>393</v>
      </c>
      <c r="AD5" s="3"/>
      <c r="AE5" s="3" t="s">
        <v>647</v>
      </c>
      <c r="AF5" s="3" t="s">
        <v>246</v>
      </c>
      <c r="AG5" s="3" t="s">
        <v>24</v>
      </c>
      <c r="AH5" s="3">
        <v>1</v>
      </c>
      <c r="AI5" s="3">
        <v>3</v>
      </c>
    </row>
    <row r="6" spans="1:35" ht="114.75" hidden="1" x14ac:dyDescent="0.2">
      <c r="A6" s="2">
        <v>40594.54724537037</v>
      </c>
      <c r="L6" s="3" t="s">
        <v>379</v>
      </c>
      <c r="M6" s="3" t="s">
        <v>176</v>
      </c>
      <c r="N6" s="3" t="s">
        <v>250</v>
      </c>
      <c r="O6" s="3" t="s">
        <v>641</v>
      </c>
      <c r="P6" s="3">
        <v>4</v>
      </c>
      <c r="Q6" s="3">
        <v>3</v>
      </c>
      <c r="R6" s="3">
        <v>4</v>
      </c>
      <c r="S6" s="3">
        <v>4</v>
      </c>
      <c r="T6" s="3">
        <v>4</v>
      </c>
      <c r="U6" s="3">
        <v>2</v>
      </c>
      <c r="V6" s="3">
        <v>3</v>
      </c>
      <c r="W6" s="3">
        <v>4</v>
      </c>
      <c r="X6" s="3">
        <v>3</v>
      </c>
      <c r="Y6" s="3">
        <v>4</v>
      </c>
      <c r="Z6" s="3">
        <v>2010</v>
      </c>
      <c r="AA6" s="3" t="s">
        <v>354</v>
      </c>
      <c r="AB6" s="3" t="s">
        <v>377</v>
      </c>
      <c r="AC6" s="3" t="s">
        <v>281</v>
      </c>
      <c r="AD6" s="3"/>
      <c r="AE6" s="3"/>
      <c r="AF6" s="3" t="s">
        <v>246</v>
      </c>
      <c r="AG6" s="3" t="s">
        <v>425</v>
      </c>
      <c r="AH6" s="3">
        <v>2</v>
      </c>
      <c r="AI6" s="3">
        <v>4</v>
      </c>
    </row>
    <row r="7" spans="1:35" ht="38.25" hidden="1" x14ac:dyDescent="0.2">
      <c r="A7" s="2">
        <v>40594.551574074074</v>
      </c>
      <c r="L7" s="3"/>
      <c r="M7" s="3"/>
      <c r="N7" s="3"/>
      <c r="O7" s="3" t="s">
        <v>641</v>
      </c>
      <c r="P7" s="3">
        <v>3</v>
      </c>
      <c r="Q7" s="3">
        <v>3</v>
      </c>
      <c r="R7" s="3">
        <v>3</v>
      </c>
      <c r="S7" s="3">
        <v>3</v>
      </c>
      <c r="T7" s="3">
        <v>3</v>
      </c>
      <c r="U7" s="3">
        <v>4</v>
      </c>
      <c r="V7" s="3">
        <v>4</v>
      </c>
      <c r="W7" s="3">
        <v>3</v>
      </c>
      <c r="X7" s="3">
        <v>3</v>
      </c>
      <c r="Y7" s="3">
        <v>4</v>
      </c>
      <c r="Z7" s="3">
        <v>2010</v>
      </c>
      <c r="AA7" s="3" t="s">
        <v>253</v>
      </c>
      <c r="AB7" s="3" t="s">
        <v>563</v>
      </c>
      <c r="AC7" s="3" t="s">
        <v>672</v>
      </c>
      <c r="AD7" s="3" t="s">
        <v>335</v>
      </c>
      <c r="AE7" s="3" t="s">
        <v>647</v>
      </c>
      <c r="AF7" s="3" t="s">
        <v>246</v>
      </c>
      <c r="AG7" s="3"/>
      <c r="AH7" s="3">
        <v>3</v>
      </c>
      <c r="AI7" s="3">
        <v>3</v>
      </c>
    </row>
    <row r="8" spans="1:35" ht="38.25" hidden="1" x14ac:dyDescent="0.2">
      <c r="A8" s="2">
        <v>40594.555405092593</v>
      </c>
      <c r="L8" s="3"/>
      <c r="M8" s="3"/>
      <c r="N8" s="3"/>
      <c r="O8" s="3" t="s">
        <v>116</v>
      </c>
      <c r="P8" s="3">
        <v>4</v>
      </c>
      <c r="Q8" s="3">
        <v>3</v>
      </c>
      <c r="R8" s="3">
        <v>4</v>
      </c>
      <c r="S8" s="3">
        <v>4</v>
      </c>
      <c r="T8" s="3">
        <v>3</v>
      </c>
      <c r="U8" s="3">
        <v>2</v>
      </c>
      <c r="V8" s="3">
        <v>3</v>
      </c>
      <c r="W8" s="3">
        <v>3</v>
      </c>
      <c r="X8" s="3">
        <v>3</v>
      </c>
      <c r="Y8" s="3">
        <v>4</v>
      </c>
      <c r="Z8" s="3">
        <v>2009</v>
      </c>
      <c r="AA8" s="3" t="s">
        <v>281</v>
      </c>
      <c r="AB8" s="3" t="s">
        <v>264</v>
      </c>
      <c r="AC8" s="3" t="s">
        <v>281</v>
      </c>
      <c r="AD8" s="3" t="s">
        <v>296</v>
      </c>
      <c r="AE8" s="3"/>
      <c r="AF8" s="3" t="s">
        <v>246</v>
      </c>
      <c r="AG8" s="3"/>
      <c r="AH8" s="3">
        <v>3</v>
      </c>
      <c r="AI8" s="3">
        <v>4</v>
      </c>
    </row>
    <row r="9" spans="1:35" ht="38.25" hidden="1" x14ac:dyDescent="0.2">
      <c r="A9" s="2">
        <v>40594.556076388893</v>
      </c>
      <c r="L9" s="3"/>
      <c r="M9" s="3"/>
      <c r="N9" s="3"/>
      <c r="O9" s="3" t="s">
        <v>641</v>
      </c>
      <c r="P9" s="3">
        <v>4</v>
      </c>
      <c r="Q9" s="3">
        <v>4</v>
      </c>
      <c r="R9" s="3">
        <v>4</v>
      </c>
      <c r="S9" s="3">
        <v>4</v>
      </c>
      <c r="T9" s="3">
        <v>4</v>
      </c>
      <c r="U9" s="3">
        <v>4</v>
      </c>
      <c r="V9" s="3">
        <v>4</v>
      </c>
      <c r="W9" s="3">
        <v>4</v>
      </c>
      <c r="X9" s="3">
        <v>4</v>
      </c>
      <c r="Y9" s="3">
        <v>4</v>
      </c>
      <c r="Z9" s="3">
        <v>2009</v>
      </c>
      <c r="AA9" s="3" t="s">
        <v>702</v>
      </c>
      <c r="AB9" s="3" t="s">
        <v>563</v>
      </c>
      <c r="AC9" s="3" t="s">
        <v>720</v>
      </c>
      <c r="AD9" s="3"/>
      <c r="AE9" s="3" t="s">
        <v>647</v>
      </c>
      <c r="AF9" s="3" t="s">
        <v>522</v>
      </c>
      <c r="AG9" s="3"/>
      <c r="AH9" s="3">
        <v>4</v>
      </c>
      <c r="AI9" s="3">
        <v>4</v>
      </c>
    </row>
    <row r="10" spans="1:35" ht="38.25" hidden="1" x14ac:dyDescent="0.2">
      <c r="A10" s="2">
        <v>40594.556840277779</v>
      </c>
      <c r="L10" s="3"/>
      <c r="M10" s="3"/>
      <c r="N10" s="3"/>
      <c r="O10" s="3" t="s">
        <v>116</v>
      </c>
      <c r="P10" s="3">
        <v>3</v>
      </c>
      <c r="Q10" s="3">
        <v>3</v>
      </c>
      <c r="R10" s="3">
        <v>3</v>
      </c>
      <c r="S10" s="3">
        <v>4</v>
      </c>
      <c r="T10" s="3">
        <v>3</v>
      </c>
      <c r="U10" s="3">
        <v>3</v>
      </c>
      <c r="V10" s="3">
        <v>4</v>
      </c>
      <c r="W10" s="3">
        <v>4</v>
      </c>
      <c r="X10" s="3">
        <v>4</v>
      </c>
      <c r="Y10" s="3">
        <v>4</v>
      </c>
      <c r="Z10" s="3">
        <v>2010</v>
      </c>
      <c r="AA10" s="3" t="s">
        <v>35</v>
      </c>
      <c r="AB10" s="3" t="s">
        <v>664</v>
      </c>
      <c r="AC10" s="3" t="s">
        <v>45</v>
      </c>
      <c r="AD10" s="3"/>
      <c r="AE10" s="3" t="s">
        <v>647</v>
      </c>
      <c r="AF10" s="3" t="s">
        <v>522</v>
      </c>
      <c r="AG10" s="3"/>
      <c r="AH10" s="3">
        <v>3</v>
      </c>
      <c r="AI10" s="3">
        <v>4</v>
      </c>
    </row>
    <row r="11" spans="1:35" ht="38.25" hidden="1" x14ac:dyDescent="0.2">
      <c r="A11" s="2">
        <v>40594.556932870371</v>
      </c>
      <c r="L11" s="3"/>
      <c r="M11" s="3"/>
      <c r="N11" s="3"/>
      <c r="O11" s="3" t="s">
        <v>116</v>
      </c>
      <c r="P11" s="3">
        <v>1</v>
      </c>
      <c r="Q11" s="3">
        <v>2</v>
      </c>
      <c r="R11" s="3">
        <v>1</v>
      </c>
      <c r="S11" s="3">
        <v>2</v>
      </c>
      <c r="T11" s="3">
        <v>2</v>
      </c>
      <c r="U11" s="3">
        <v>2</v>
      </c>
      <c r="V11" s="3">
        <v>2</v>
      </c>
      <c r="W11" s="3">
        <v>2</v>
      </c>
      <c r="X11" s="3">
        <v>2</v>
      </c>
      <c r="Y11" s="3">
        <v>2</v>
      </c>
      <c r="Z11" s="3">
        <v>2010</v>
      </c>
      <c r="AA11" s="3" t="s">
        <v>35</v>
      </c>
      <c r="AB11" s="3" t="s">
        <v>488</v>
      </c>
      <c r="AC11" s="3" t="s">
        <v>281</v>
      </c>
      <c r="AD11" s="3"/>
      <c r="AE11" s="3"/>
      <c r="AF11" s="3" t="s">
        <v>522</v>
      </c>
      <c r="AG11" s="3"/>
      <c r="AH11" s="3">
        <v>2</v>
      </c>
      <c r="AI11" s="3">
        <v>2</v>
      </c>
    </row>
    <row r="12" spans="1:35" ht="38.25" hidden="1" x14ac:dyDescent="0.2">
      <c r="A12" s="2">
        <v>40594.560902777775</v>
      </c>
      <c r="L12" s="3"/>
      <c r="M12" s="3"/>
      <c r="N12" s="3"/>
      <c r="O12" s="3" t="s">
        <v>116</v>
      </c>
      <c r="P12" s="3">
        <v>3</v>
      </c>
      <c r="Q12" s="3">
        <v>2</v>
      </c>
      <c r="R12" s="3">
        <v>4</v>
      </c>
      <c r="S12" s="3">
        <v>4</v>
      </c>
      <c r="T12" s="3">
        <v>3</v>
      </c>
      <c r="U12" s="3">
        <v>3</v>
      </c>
      <c r="V12" s="3">
        <v>2</v>
      </c>
      <c r="W12" s="3">
        <v>3</v>
      </c>
      <c r="X12" s="3">
        <v>4</v>
      </c>
      <c r="Y12" s="3">
        <v>2</v>
      </c>
      <c r="Z12" s="3">
        <v>2010</v>
      </c>
      <c r="AA12" s="3" t="s">
        <v>35</v>
      </c>
      <c r="AB12" s="3" t="s">
        <v>198</v>
      </c>
      <c r="AC12" s="3" t="s">
        <v>281</v>
      </c>
      <c r="AD12" s="3"/>
      <c r="AE12" s="3"/>
      <c r="AF12" s="3" t="s">
        <v>522</v>
      </c>
      <c r="AG12" s="3"/>
      <c r="AH12" s="3">
        <v>2</v>
      </c>
      <c r="AI12" s="3">
        <v>4</v>
      </c>
    </row>
    <row r="13" spans="1:35" ht="38.25" hidden="1" x14ac:dyDescent="0.2">
      <c r="A13" s="2">
        <v>40594.575520833336</v>
      </c>
      <c r="L13" s="3"/>
      <c r="M13" s="3"/>
      <c r="N13" s="3"/>
      <c r="O13" s="3" t="s">
        <v>116</v>
      </c>
      <c r="P13" s="3">
        <v>4</v>
      </c>
      <c r="Q13" s="3">
        <v>4</v>
      </c>
      <c r="R13" s="3">
        <v>4</v>
      </c>
      <c r="S13" s="3">
        <v>4</v>
      </c>
      <c r="T13" s="3">
        <v>4</v>
      </c>
      <c r="U13" s="3">
        <v>4</v>
      </c>
      <c r="V13" s="3">
        <v>4</v>
      </c>
      <c r="W13" s="3">
        <v>3</v>
      </c>
      <c r="X13" s="3">
        <v>4</v>
      </c>
      <c r="Y13" s="3">
        <v>2</v>
      </c>
      <c r="Z13" s="3">
        <v>2009</v>
      </c>
      <c r="AA13" s="3" t="s">
        <v>702</v>
      </c>
      <c r="AB13" s="3" t="s">
        <v>563</v>
      </c>
      <c r="AC13" s="3" t="s">
        <v>393</v>
      </c>
      <c r="AD13" s="3"/>
      <c r="AE13" s="3" t="s">
        <v>647</v>
      </c>
      <c r="AF13" s="3" t="s">
        <v>522</v>
      </c>
      <c r="AG13" s="3"/>
      <c r="AH13" s="3">
        <v>3</v>
      </c>
      <c r="AI13" s="3">
        <v>4</v>
      </c>
    </row>
    <row r="14" spans="1:35" ht="38.25" hidden="1" x14ac:dyDescent="0.2">
      <c r="A14" s="2">
        <v>40594.580729166664</v>
      </c>
      <c r="L14" s="3"/>
      <c r="M14" s="3"/>
      <c r="N14" s="3"/>
      <c r="O14" s="3" t="s">
        <v>641</v>
      </c>
      <c r="P14" s="3">
        <v>3</v>
      </c>
      <c r="Q14" s="3">
        <v>3</v>
      </c>
      <c r="R14" s="3">
        <v>2</v>
      </c>
      <c r="S14" s="3">
        <v>2</v>
      </c>
      <c r="T14" s="3">
        <v>3</v>
      </c>
      <c r="U14" s="3">
        <v>3</v>
      </c>
      <c r="V14" s="3">
        <v>3</v>
      </c>
      <c r="W14" s="3">
        <v>2</v>
      </c>
      <c r="X14" s="3">
        <v>3</v>
      </c>
      <c r="Y14" s="3">
        <v>3</v>
      </c>
      <c r="Z14" s="3" t="s">
        <v>551</v>
      </c>
      <c r="AA14" s="3" t="s">
        <v>35</v>
      </c>
      <c r="AB14" s="3" t="s">
        <v>454</v>
      </c>
      <c r="AC14" s="3" t="s">
        <v>281</v>
      </c>
      <c r="AD14" s="3"/>
      <c r="AE14" s="3" t="s">
        <v>647</v>
      </c>
      <c r="AF14" s="3" t="s">
        <v>522</v>
      </c>
      <c r="AG14" s="3"/>
      <c r="AH14" s="3">
        <v>3</v>
      </c>
      <c r="AI14" s="3">
        <v>4</v>
      </c>
    </row>
    <row r="15" spans="1:35" ht="38.25" hidden="1" x14ac:dyDescent="0.2">
      <c r="A15" s="2">
        <v>40594.580949074072</v>
      </c>
      <c r="L15" s="3"/>
      <c r="M15" s="3"/>
      <c r="N15" s="3"/>
      <c r="O15" s="3" t="s">
        <v>641</v>
      </c>
      <c r="P15" s="3">
        <v>3</v>
      </c>
      <c r="Q15" s="3">
        <v>3</v>
      </c>
      <c r="R15" s="3">
        <v>2</v>
      </c>
      <c r="S15" s="3">
        <v>2</v>
      </c>
      <c r="T15" s="3">
        <v>3</v>
      </c>
      <c r="U15" s="3">
        <v>3</v>
      </c>
      <c r="V15" s="3">
        <v>3</v>
      </c>
      <c r="W15" s="3">
        <v>2</v>
      </c>
      <c r="X15" s="3">
        <v>3</v>
      </c>
      <c r="Y15" s="3">
        <v>3</v>
      </c>
      <c r="Z15" s="3" t="s">
        <v>551</v>
      </c>
      <c r="AA15" s="3" t="s">
        <v>35</v>
      </c>
      <c r="AB15" s="3" t="s">
        <v>454</v>
      </c>
      <c r="AC15" s="3" t="s">
        <v>281</v>
      </c>
      <c r="AD15" s="3"/>
      <c r="AE15" s="3" t="s">
        <v>647</v>
      </c>
      <c r="AF15" s="3" t="s">
        <v>522</v>
      </c>
      <c r="AG15" s="3"/>
      <c r="AH15" s="3">
        <v>3</v>
      </c>
      <c r="AI15" s="3">
        <v>4</v>
      </c>
    </row>
    <row r="16" spans="1:35" ht="63.75" hidden="1" x14ac:dyDescent="0.2">
      <c r="A16" s="2">
        <v>40594.587453703702</v>
      </c>
      <c r="L16" s="3" t="s">
        <v>93</v>
      </c>
      <c r="M16" s="3" t="s">
        <v>671</v>
      </c>
      <c r="N16" s="3" t="s">
        <v>525</v>
      </c>
      <c r="O16" s="3" t="s">
        <v>641</v>
      </c>
      <c r="P16" s="3">
        <v>4</v>
      </c>
      <c r="Q16" s="3">
        <v>3</v>
      </c>
      <c r="R16" s="3">
        <v>4</v>
      </c>
      <c r="S16" s="3">
        <v>3</v>
      </c>
      <c r="T16" s="3">
        <v>4</v>
      </c>
      <c r="U16" s="3">
        <v>4</v>
      </c>
      <c r="V16" s="3">
        <v>3</v>
      </c>
      <c r="W16" s="3">
        <v>3</v>
      </c>
      <c r="X16" s="3">
        <v>4</v>
      </c>
      <c r="Y16" s="3">
        <v>3</v>
      </c>
      <c r="Z16" s="3">
        <v>2010</v>
      </c>
      <c r="AA16" s="3" t="s">
        <v>35</v>
      </c>
      <c r="AB16" s="3" t="s">
        <v>563</v>
      </c>
      <c r="AC16" s="3" t="s">
        <v>672</v>
      </c>
      <c r="AD16" s="3" t="s">
        <v>154</v>
      </c>
      <c r="AE16" s="3"/>
      <c r="AF16" s="3" t="s">
        <v>246</v>
      </c>
      <c r="AG16" s="3" t="s">
        <v>434</v>
      </c>
      <c r="AH16" s="3">
        <v>4</v>
      </c>
      <c r="AI16" s="3">
        <v>4</v>
      </c>
    </row>
    <row r="17" spans="1:35" ht="38.25" hidden="1" x14ac:dyDescent="0.2">
      <c r="A17" s="2">
        <v>40594.589942129627</v>
      </c>
      <c r="L17" s="3"/>
      <c r="M17" s="3"/>
      <c r="N17" s="3"/>
      <c r="O17" s="3" t="s">
        <v>116</v>
      </c>
      <c r="P17" s="3">
        <v>2</v>
      </c>
      <c r="Q17" s="3">
        <v>1</v>
      </c>
      <c r="R17" s="3">
        <v>2</v>
      </c>
      <c r="S17" s="3">
        <v>2</v>
      </c>
      <c r="T17" s="3">
        <v>1</v>
      </c>
      <c r="U17" s="3">
        <v>1</v>
      </c>
      <c r="V17" s="3">
        <v>3</v>
      </c>
      <c r="W17" s="3">
        <v>2</v>
      </c>
      <c r="X17" s="3">
        <v>1</v>
      </c>
      <c r="Y17" s="3">
        <v>3</v>
      </c>
      <c r="Z17" s="3">
        <v>2009</v>
      </c>
      <c r="AA17" s="3" t="s">
        <v>702</v>
      </c>
      <c r="AB17" s="3" t="s">
        <v>377</v>
      </c>
      <c r="AC17" s="3" t="s">
        <v>45</v>
      </c>
      <c r="AD17" s="3"/>
      <c r="AE17" s="3" t="s">
        <v>647</v>
      </c>
      <c r="AF17" s="3" t="s">
        <v>246</v>
      </c>
      <c r="AG17" s="3"/>
      <c r="AH17" s="3">
        <v>1</v>
      </c>
      <c r="AI17" s="3">
        <v>1</v>
      </c>
    </row>
    <row r="18" spans="1:35" ht="38.25" hidden="1" x14ac:dyDescent="0.2">
      <c r="A18" s="2">
        <v>40594.606203703705</v>
      </c>
      <c r="L18" s="3"/>
      <c r="M18" s="3"/>
      <c r="N18" s="3"/>
      <c r="O18" s="3" t="s">
        <v>116</v>
      </c>
      <c r="P18" s="3">
        <v>3</v>
      </c>
      <c r="Q18" s="3">
        <v>3</v>
      </c>
      <c r="R18" s="3">
        <v>3</v>
      </c>
      <c r="S18" s="3">
        <v>3</v>
      </c>
      <c r="T18" s="3">
        <v>3</v>
      </c>
      <c r="U18" s="3">
        <v>3</v>
      </c>
      <c r="V18" s="3">
        <v>2</v>
      </c>
      <c r="W18" s="3">
        <v>3</v>
      </c>
      <c r="X18" s="3">
        <v>4</v>
      </c>
      <c r="Y18" s="3">
        <v>2</v>
      </c>
      <c r="Z18" s="3">
        <v>2009</v>
      </c>
      <c r="AA18" s="3" t="s">
        <v>702</v>
      </c>
      <c r="AB18" s="3" t="s">
        <v>454</v>
      </c>
      <c r="AC18" s="3" t="s">
        <v>582</v>
      </c>
      <c r="AD18" s="3"/>
      <c r="AE18" s="3" t="s">
        <v>208</v>
      </c>
      <c r="AF18" s="3" t="s">
        <v>246</v>
      </c>
      <c r="AG18" s="3"/>
      <c r="AH18" s="3">
        <v>2</v>
      </c>
      <c r="AI18" s="3">
        <v>4</v>
      </c>
    </row>
    <row r="19" spans="1:35" ht="38.25" hidden="1" x14ac:dyDescent="0.2">
      <c r="A19" s="2">
        <v>40594.612615740742</v>
      </c>
      <c r="L19" s="3"/>
      <c r="M19" s="3"/>
      <c r="N19" s="3"/>
      <c r="O19" s="3" t="s">
        <v>116</v>
      </c>
      <c r="P19" s="3">
        <v>2</v>
      </c>
      <c r="Q19" s="3">
        <v>2</v>
      </c>
      <c r="R19" s="3">
        <v>4</v>
      </c>
      <c r="S19" s="3">
        <v>3</v>
      </c>
      <c r="T19" s="3">
        <v>3</v>
      </c>
      <c r="U19" s="3">
        <v>2</v>
      </c>
      <c r="V19" s="3">
        <v>2</v>
      </c>
      <c r="W19" s="3">
        <v>2</v>
      </c>
      <c r="X19" s="3">
        <v>3</v>
      </c>
      <c r="Y19" s="3">
        <v>3</v>
      </c>
      <c r="Z19" s="3">
        <v>2010</v>
      </c>
      <c r="AA19" s="3" t="s">
        <v>35</v>
      </c>
      <c r="AB19" s="3" t="s">
        <v>664</v>
      </c>
      <c r="AC19" s="3" t="s">
        <v>281</v>
      </c>
      <c r="AD19" s="3"/>
      <c r="AE19" s="3" t="s">
        <v>647</v>
      </c>
      <c r="AF19" s="3" t="s">
        <v>246</v>
      </c>
      <c r="AG19" s="3"/>
      <c r="AH19" s="3">
        <v>3</v>
      </c>
      <c r="AI19" s="3">
        <v>4</v>
      </c>
    </row>
    <row r="20" spans="1:35" ht="38.25" hidden="1" x14ac:dyDescent="0.2">
      <c r="A20" s="2">
        <v>40594.622476851851</v>
      </c>
      <c r="L20" s="3"/>
      <c r="M20" s="3" t="s">
        <v>366</v>
      </c>
      <c r="N20" s="3"/>
      <c r="O20" s="3" t="s">
        <v>116</v>
      </c>
      <c r="P20" s="3">
        <v>2</v>
      </c>
      <c r="Q20" s="3">
        <v>3</v>
      </c>
      <c r="R20" s="3">
        <v>2</v>
      </c>
      <c r="S20" s="3">
        <v>3</v>
      </c>
      <c r="T20" s="3">
        <v>3</v>
      </c>
      <c r="U20" s="3">
        <v>3</v>
      </c>
      <c r="V20" s="3">
        <v>2</v>
      </c>
      <c r="W20" s="3">
        <v>4</v>
      </c>
      <c r="X20" s="3">
        <v>3</v>
      </c>
      <c r="Y20" s="3">
        <v>3</v>
      </c>
      <c r="Z20" s="3">
        <v>2010</v>
      </c>
      <c r="AA20" s="3" t="s">
        <v>35</v>
      </c>
      <c r="AB20" s="3" t="s">
        <v>507</v>
      </c>
      <c r="AC20" s="3" t="s">
        <v>281</v>
      </c>
      <c r="AD20" s="3"/>
      <c r="AE20" s="3"/>
      <c r="AF20" s="3" t="s">
        <v>522</v>
      </c>
      <c r="AG20" s="3"/>
      <c r="AH20" s="3">
        <v>2</v>
      </c>
      <c r="AI20" s="3">
        <v>4</v>
      </c>
    </row>
    <row r="21" spans="1:35" ht="63.75" hidden="1" x14ac:dyDescent="0.2">
      <c r="A21" s="2">
        <v>40594.624861111108</v>
      </c>
      <c r="L21" s="3" t="s">
        <v>424</v>
      </c>
      <c r="M21" s="3" t="s">
        <v>301</v>
      </c>
      <c r="N21" s="3" t="s">
        <v>149</v>
      </c>
      <c r="O21" s="3" t="s">
        <v>116</v>
      </c>
      <c r="P21" s="3">
        <v>2</v>
      </c>
      <c r="Q21" s="3">
        <v>3</v>
      </c>
      <c r="R21" s="3">
        <v>1</v>
      </c>
      <c r="S21" s="3">
        <v>2</v>
      </c>
      <c r="T21" s="3">
        <v>3</v>
      </c>
      <c r="U21" s="3">
        <v>1</v>
      </c>
      <c r="V21" s="3">
        <v>1</v>
      </c>
      <c r="W21" s="3">
        <v>1</v>
      </c>
      <c r="X21" s="3">
        <v>2</v>
      </c>
      <c r="Y21" s="3">
        <v>2</v>
      </c>
      <c r="Z21" s="3">
        <v>2009</v>
      </c>
      <c r="AA21" s="3" t="s">
        <v>702</v>
      </c>
      <c r="AB21" s="3" t="s">
        <v>133</v>
      </c>
      <c r="AC21" s="3" t="s">
        <v>720</v>
      </c>
      <c r="AD21" s="3"/>
      <c r="AE21" s="3" t="s">
        <v>647</v>
      </c>
      <c r="AF21" s="3" t="s">
        <v>246</v>
      </c>
      <c r="AG21" s="3"/>
      <c r="AH21" s="3">
        <v>3</v>
      </c>
      <c r="AI21" s="3">
        <v>2</v>
      </c>
    </row>
    <row r="22" spans="1:35" ht="25.5" hidden="1" x14ac:dyDescent="0.2">
      <c r="A22" s="2">
        <v>40594.631203703706</v>
      </c>
      <c r="L22" s="3"/>
      <c r="M22" s="3"/>
      <c r="N22" s="3"/>
      <c r="O22" s="3" t="s">
        <v>116</v>
      </c>
      <c r="P22" s="3">
        <v>2</v>
      </c>
      <c r="Q22" s="3">
        <v>2</v>
      </c>
      <c r="R22" s="3">
        <v>3</v>
      </c>
      <c r="S22" s="3">
        <v>2</v>
      </c>
      <c r="T22" s="3">
        <v>3</v>
      </c>
      <c r="U22" s="3">
        <v>3</v>
      </c>
      <c r="V22" s="3">
        <v>1</v>
      </c>
      <c r="W22" s="3">
        <v>2</v>
      </c>
      <c r="X22" s="3">
        <v>2</v>
      </c>
      <c r="Y22" s="3">
        <v>3</v>
      </c>
      <c r="Z22" s="3">
        <v>2010</v>
      </c>
      <c r="AA22" s="3" t="s">
        <v>35</v>
      </c>
      <c r="AB22" s="3" t="s">
        <v>664</v>
      </c>
      <c r="AC22" s="3" t="s">
        <v>393</v>
      </c>
      <c r="AD22" s="3"/>
      <c r="AE22" s="3" t="s">
        <v>647</v>
      </c>
      <c r="AF22" s="3" t="s">
        <v>522</v>
      </c>
      <c r="AG22" s="3"/>
      <c r="AH22" s="3">
        <v>2</v>
      </c>
      <c r="AI22" s="3">
        <v>2</v>
      </c>
    </row>
    <row r="23" spans="1:35" ht="63.75" hidden="1" x14ac:dyDescent="0.2">
      <c r="A23" s="2">
        <v>40594.632789351854</v>
      </c>
      <c r="L23" s="3" t="s">
        <v>484</v>
      </c>
      <c r="M23" s="3" t="s">
        <v>532</v>
      </c>
      <c r="N23" s="3" t="s">
        <v>11</v>
      </c>
      <c r="O23" s="3" t="s">
        <v>116</v>
      </c>
      <c r="P23" s="3">
        <v>3</v>
      </c>
      <c r="Q23" s="3">
        <v>3</v>
      </c>
      <c r="R23" s="3">
        <v>3</v>
      </c>
      <c r="S23" s="3">
        <v>3</v>
      </c>
      <c r="T23" s="3">
        <v>2</v>
      </c>
      <c r="U23" s="3">
        <v>2</v>
      </c>
      <c r="V23" s="3">
        <v>4</v>
      </c>
      <c r="W23" s="3">
        <v>3</v>
      </c>
      <c r="X23" s="3">
        <v>4</v>
      </c>
      <c r="Y23" s="3">
        <v>4</v>
      </c>
      <c r="Z23" s="3">
        <v>2010</v>
      </c>
      <c r="AA23" s="3" t="s">
        <v>702</v>
      </c>
      <c r="AB23" s="3" t="s">
        <v>710</v>
      </c>
      <c r="AC23" s="3" t="s">
        <v>461</v>
      </c>
      <c r="AD23" s="3" t="s">
        <v>595</v>
      </c>
      <c r="AE23" s="3" t="s">
        <v>647</v>
      </c>
      <c r="AF23" s="3" t="s">
        <v>522</v>
      </c>
      <c r="AG23" s="3"/>
      <c r="AH23" s="3">
        <v>2</v>
      </c>
      <c r="AI23" s="3">
        <v>4</v>
      </c>
    </row>
    <row r="24" spans="1:35" ht="38.25" hidden="1" x14ac:dyDescent="0.2">
      <c r="A24" s="2">
        <v>40594.641655092593</v>
      </c>
      <c r="L24" s="3"/>
      <c r="M24" s="3"/>
      <c r="N24" s="3"/>
      <c r="O24" s="3" t="s">
        <v>116</v>
      </c>
      <c r="P24" s="3">
        <v>1</v>
      </c>
      <c r="Q24" s="3">
        <v>2</v>
      </c>
      <c r="R24" s="3">
        <v>4</v>
      </c>
      <c r="S24" s="3">
        <v>3</v>
      </c>
      <c r="T24" s="3">
        <v>1</v>
      </c>
      <c r="U24" s="3">
        <v>1</v>
      </c>
      <c r="V24" s="3">
        <v>3</v>
      </c>
      <c r="W24" s="3">
        <v>1</v>
      </c>
      <c r="X24" s="3">
        <v>4</v>
      </c>
      <c r="Y24" s="3">
        <v>3</v>
      </c>
      <c r="Z24" s="3">
        <v>2010</v>
      </c>
      <c r="AA24" s="3" t="s">
        <v>281</v>
      </c>
      <c r="AB24" s="3" t="s">
        <v>563</v>
      </c>
      <c r="AC24" s="3" t="s">
        <v>393</v>
      </c>
      <c r="AD24" s="3"/>
      <c r="AE24" s="3" t="s">
        <v>647</v>
      </c>
      <c r="AF24" s="3" t="s">
        <v>522</v>
      </c>
      <c r="AG24" s="3"/>
      <c r="AH24" s="3">
        <v>2</v>
      </c>
      <c r="AI24" s="3">
        <v>4</v>
      </c>
    </row>
    <row r="25" spans="1:35" ht="229.5" hidden="1" x14ac:dyDescent="0.2">
      <c r="A25" s="2">
        <v>40594.642812500002</v>
      </c>
      <c r="L25" s="3" t="s">
        <v>866</v>
      </c>
      <c r="M25" s="3" t="s">
        <v>374</v>
      </c>
      <c r="N25" s="3" t="s">
        <v>867</v>
      </c>
      <c r="O25" s="3" t="s">
        <v>116</v>
      </c>
      <c r="P25" s="3">
        <v>2</v>
      </c>
      <c r="Q25" s="3">
        <v>3</v>
      </c>
      <c r="R25" s="3">
        <v>3</v>
      </c>
      <c r="S25" s="3">
        <v>3</v>
      </c>
      <c r="T25" s="3">
        <v>2</v>
      </c>
      <c r="U25" s="3">
        <v>3</v>
      </c>
      <c r="V25" s="3">
        <v>3</v>
      </c>
      <c r="W25" s="3">
        <v>4</v>
      </c>
      <c r="X25" s="3">
        <v>4</v>
      </c>
      <c r="Y25" s="3">
        <v>4</v>
      </c>
      <c r="Z25" s="3">
        <v>2010</v>
      </c>
      <c r="AA25" s="3" t="s">
        <v>35</v>
      </c>
      <c r="AB25" s="3" t="s">
        <v>78</v>
      </c>
      <c r="AC25" s="3" t="s">
        <v>672</v>
      </c>
      <c r="AD25" s="3"/>
      <c r="AE25" s="3" t="s">
        <v>647</v>
      </c>
      <c r="AF25" s="3" t="s">
        <v>246</v>
      </c>
      <c r="AG25" s="3" t="s">
        <v>714</v>
      </c>
      <c r="AH25" s="3">
        <v>3</v>
      </c>
      <c r="AI25" s="3">
        <v>3</v>
      </c>
    </row>
    <row r="26" spans="1:35" ht="76.5" hidden="1" x14ac:dyDescent="0.2">
      <c r="A26" s="2">
        <v>40594.65121527778</v>
      </c>
      <c r="L26" s="3" t="s">
        <v>382</v>
      </c>
      <c r="M26" s="3"/>
      <c r="N26" s="3"/>
      <c r="O26" s="3" t="s">
        <v>641</v>
      </c>
      <c r="P26" s="3">
        <v>3</v>
      </c>
      <c r="Q26" s="3">
        <v>3</v>
      </c>
      <c r="R26" s="3">
        <v>4</v>
      </c>
      <c r="S26" s="3">
        <v>2</v>
      </c>
      <c r="T26" s="3">
        <v>2</v>
      </c>
      <c r="U26" s="3">
        <v>3</v>
      </c>
      <c r="V26" s="3">
        <v>4</v>
      </c>
      <c r="W26" s="3">
        <v>3</v>
      </c>
      <c r="X26" s="3">
        <v>3</v>
      </c>
      <c r="Y26" s="3">
        <v>1</v>
      </c>
      <c r="Z26" s="3">
        <v>2009</v>
      </c>
      <c r="AA26" s="3" t="s">
        <v>702</v>
      </c>
      <c r="AB26" s="3" t="s">
        <v>454</v>
      </c>
      <c r="AC26" s="3" t="s">
        <v>45</v>
      </c>
      <c r="AD26" s="3"/>
      <c r="AE26" s="3" t="s">
        <v>647</v>
      </c>
      <c r="AF26" s="3" t="s">
        <v>522</v>
      </c>
      <c r="AG26" s="3"/>
      <c r="AH26" s="3">
        <v>2</v>
      </c>
      <c r="AI26" s="3">
        <v>4</v>
      </c>
    </row>
    <row r="27" spans="1:35" ht="38.25" hidden="1" x14ac:dyDescent="0.2">
      <c r="A27" s="2">
        <v>40594.662939814814</v>
      </c>
      <c r="L27" s="3"/>
      <c r="M27" s="3"/>
      <c r="N27" s="3"/>
      <c r="O27" s="3" t="s">
        <v>641</v>
      </c>
      <c r="P27" s="3">
        <v>2</v>
      </c>
      <c r="Q27" s="3">
        <v>2</v>
      </c>
      <c r="R27" s="3">
        <v>3</v>
      </c>
      <c r="S27" s="3">
        <v>4</v>
      </c>
      <c r="T27" s="3">
        <v>3</v>
      </c>
      <c r="U27" s="3">
        <v>3</v>
      </c>
      <c r="V27" s="3">
        <v>3</v>
      </c>
      <c r="W27" s="3">
        <v>2</v>
      </c>
      <c r="X27" s="3">
        <v>4</v>
      </c>
      <c r="Y27" s="3">
        <v>4</v>
      </c>
      <c r="Z27" s="3">
        <v>2010</v>
      </c>
      <c r="AA27" s="3" t="s">
        <v>35</v>
      </c>
      <c r="AB27" s="3" t="s">
        <v>507</v>
      </c>
      <c r="AC27" s="3" t="s">
        <v>281</v>
      </c>
      <c r="AD27" s="3"/>
      <c r="AE27" s="3" t="s">
        <v>647</v>
      </c>
      <c r="AF27" s="3" t="s">
        <v>522</v>
      </c>
      <c r="AG27" s="3"/>
      <c r="AH27" s="3">
        <v>3</v>
      </c>
      <c r="AI27" s="3">
        <v>4</v>
      </c>
    </row>
    <row r="28" spans="1:35" ht="38.25" hidden="1" x14ac:dyDescent="0.2">
      <c r="A28" s="2">
        <v>40594.662939814814</v>
      </c>
      <c r="L28" s="3"/>
      <c r="M28" s="3"/>
      <c r="N28" s="3"/>
      <c r="O28" s="3" t="s">
        <v>641</v>
      </c>
      <c r="P28" s="3">
        <v>2</v>
      </c>
      <c r="Q28" s="3">
        <v>2</v>
      </c>
      <c r="R28" s="3">
        <v>3</v>
      </c>
      <c r="S28" s="3">
        <v>4</v>
      </c>
      <c r="T28" s="3">
        <v>3</v>
      </c>
      <c r="U28" s="3">
        <v>3</v>
      </c>
      <c r="V28" s="3">
        <v>3</v>
      </c>
      <c r="W28" s="3">
        <v>2</v>
      </c>
      <c r="X28" s="3">
        <v>4</v>
      </c>
      <c r="Y28" s="3">
        <v>4</v>
      </c>
      <c r="Z28" s="3">
        <v>2010</v>
      </c>
      <c r="AA28" s="3" t="s">
        <v>35</v>
      </c>
      <c r="AB28" s="3" t="s">
        <v>507</v>
      </c>
      <c r="AC28" s="3" t="s">
        <v>281</v>
      </c>
      <c r="AD28" s="3"/>
      <c r="AE28" s="3" t="s">
        <v>647</v>
      </c>
      <c r="AF28" s="3" t="s">
        <v>522</v>
      </c>
      <c r="AG28" s="3"/>
      <c r="AH28" s="3">
        <v>3</v>
      </c>
      <c r="AI28" s="3">
        <v>4</v>
      </c>
    </row>
    <row r="29" spans="1:35" ht="38.25" hidden="1" x14ac:dyDescent="0.2">
      <c r="A29" s="2">
        <v>40594.66814814815</v>
      </c>
      <c r="L29" s="3"/>
      <c r="M29" s="3" t="s">
        <v>448</v>
      </c>
      <c r="N29" s="3"/>
      <c r="O29" s="3" t="s">
        <v>116</v>
      </c>
      <c r="P29" s="3">
        <v>4</v>
      </c>
      <c r="Q29" s="3">
        <v>2</v>
      </c>
      <c r="R29" s="3">
        <v>4</v>
      </c>
      <c r="S29" s="3">
        <v>4</v>
      </c>
      <c r="T29" s="3"/>
      <c r="U29" s="3"/>
      <c r="V29" s="3">
        <v>4</v>
      </c>
      <c r="W29" s="3">
        <v>3</v>
      </c>
      <c r="X29" s="3">
        <v>4</v>
      </c>
      <c r="Y29" s="3">
        <v>3</v>
      </c>
      <c r="Z29" s="3">
        <v>2010</v>
      </c>
      <c r="AA29" s="3" t="s">
        <v>702</v>
      </c>
      <c r="AB29" s="3" t="s">
        <v>287</v>
      </c>
      <c r="AC29" s="3" t="s">
        <v>672</v>
      </c>
      <c r="AD29" s="3" t="s">
        <v>83</v>
      </c>
      <c r="AE29" s="3" t="s">
        <v>647</v>
      </c>
      <c r="AF29" s="3" t="s">
        <v>522</v>
      </c>
      <c r="AG29" s="3"/>
      <c r="AH29" s="3">
        <v>3</v>
      </c>
      <c r="AI29" s="3">
        <v>4</v>
      </c>
    </row>
    <row r="30" spans="1:35" ht="216.75" hidden="1" x14ac:dyDescent="0.2">
      <c r="A30" s="2">
        <v>40594.669849537036</v>
      </c>
      <c r="L30" s="3" t="s">
        <v>868</v>
      </c>
      <c r="M30" s="3" t="s">
        <v>562</v>
      </c>
      <c r="N30" s="3" t="s">
        <v>257</v>
      </c>
      <c r="O30" s="3" t="s">
        <v>116</v>
      </c>
      <c r="P30" s="3">
        <v>2</v>
      </c>
      <c r="Q30" s="3">
        <v>2</v>
      </c>
      <c r="R30" s="3">
        <v>2</v>
      </c>
      <c r="S30" s="3">
        <v>3</v>
      </c>
      <c r="T30" s="3">
        <v>3</v>
      </c>
      <c r="U30" s="3">
        <v>3</v>
      </c>
      <c r="V30" s="3">
        <v>2</v>
      </c>
      <c r="W30" s="3">
        <v>3</v>
      </c>
      <c r="X30" s="3">
        <v>3</v>
      </c>
      <c r="Y30" s="3">
        <v>4</v>
      </c>
      <c r="Z30" s="3">
        <v>2010</v>
      </c>
      <c r="AA30" s="3" t="s">
        <v>281</v>
      </c>
      <c r="AB30" s="3" t="s">
        <v>264</v>
      </c>
      <c r="AC30" s="3" t="s">
        <v>672</v>
      </c>
      <c r="AD30" s="3" t="s">
        <v>493</v>
      </c>
      <c r="AE30" s="3"/>
      <c r="AF30" s="3" t="s">
        <v>246</v>
      </c>
      <c r="AG30" s="3" t="s">
        <v>100</v>
      </c>
      <c r="AH30" s="3">
        <v>2</v>
      </c>
      <c r="AI30" s="3">
        <v>2</v>
      </c>
    </row>
    <row r="31" spans="1:35" ht="76.5" hidden="1" x14ac:dyDescent="0.2">
      <c r="A31" s="2">
        <v>40594.680821759262</v>
      </c>
      <c r="L31" s="3" t="s">
        <v>665</v>
      </c>
      <c r="M31" s="3" t="s">
        <v>639</v>
      </c>
      <c r="N31" s="3"/>
      <c r="O31" s="3" t="s">
        <v>116</v>
      </c>
      <c r="P31" s="3">
        <v>3</v>
      </c>
      <c r="Q31" s="3">
        <v>2</v>
      </c>
      <c r="R31" s="3">
        <v>4</v>
      </c>
      <c r="S31" s="3">
        <v>4</v>
      </c>
      <c r="T31" s="3">
        <v>4</v>
      </c>
      <c r="U31" s="3">
        <v>4</v>
      </c>
      <c r="V31" s="3">
        <v>3</v>
      </c>
      <c r="W31" s="3">
        <v>3</v>
      </c>
      <c r="X31" s="3">
        <v>4</v>
      </c>
      <c r="Y31" s="3">
        <v>4</v>
      </c>
      <c r="Z31" s="3">
        <v>2009</v>
      </c>
      <c r="AA31" s="3" t="s">
        <v>35</v>
      </c>
      <c r="AB31" s="3" t="s">
        <v>264</v>
      </c>
      <c r="AC31" s="3" t="s">
        <v>281</v>
      </c>
      <c r="AD31" s="3" t="s">
        <v>134</v>
      </c>
      <c r="AE31" s="3" t="s">
        <v>694</v>
      </c>
      <c r="AF31" s="3" t="s">
        <v>246</v>
      </c>
      <c r="AG31" s="3"/>
      <c r="AH31" s="3">
        <v>3</v>
      </c>
      <c r="AI31" s="3">
        <v>4</v>
      </c>
    </row>
    <row r="32" spans="1:35" ht="51" hidden="1" x14ac:dyDescent="0.2">
      <c r="A32" s="2">
        <v>40594.681388888886</v>
      </c>
      <c r="L32" s="3" t="s">
        <v>439</v>
      </c>
      <c r="M32" s="3" t="s">
        <v>165</v>
      </c>
      <c r="N32" s="3"/>
      <c r="O32" s="3" t="s">
        <v>116</v>
      </c>
      <c r="P32" s="3">
        <v>2</v>
      </c>
      <c r="Q32" s="3">
        <v>3</v>
      </c>
      <c r="R32" s="3">
        <v>4</v>
      </c>
      <c r="S32" s="3">
        <v>4</v>
      </c>
      <c r="T32" s="3">
        <v>2</v>
      </c>
      <c r="U32" s="3">
        <v>3</v>
      </c>
      <c r="V32" s="3">
        <v>2</v>
      </c>
      <c r="W32" s="3">
        <v>3</v>
      </c>
      <c r="X32" s="3">
        <v>4</v>
      </c>
      <c r="Y32" s="3">
        <v>4</v>
      </c>
      <c r="Z32" s="3">
        <v>2010</v>
      </c>
      <c r="AA32" s="3" t="s">
        <v>253</v>
      </c>
      <c r="AB32" s="3" t="s">
        <v>609</v>
      </c>
      <c r="AC32" s="3" t="s">
        <v>281</v>
      </c>
      <c r="AD32" s="3"/>
      <c r="AE32" s="3"/>
      <c r="AF32" s="3" t="s">
        <v>246</v>
      </c>
      <c r="AG32" s="3" t="s">
        <v>649</v>
      </c>
      <c r="AH32" s="3">
        <v>4</v>
      </c>
      <c r="AI32" s="3">
        <v>4</v>
      </c>
    </row>
    <row r="33" spans="1:35" ht="127.5" hidden="1" x14ac:dyDescent="0.2">
      <c r="A33" s="2">
        <v>40594.684560185182</v>
      </c>
      <c r="L33" s="3" t="s">
        <v>476</v>
      </c>
      <c r="M33" s="3" t="s">
        <v>538</v>
      </c>
      <c r="N33" s="3" t="s">
        <v>149</v>
      </c>
      <c r="O33" s="3" t="s">
        <v>116</v>
      </c>
      <c r="P33" s="3">
        <v>2</v>
      </c>
      <c r="Q33" s="3">
        <v>3</v>
      </c>
      <c r="R33" s="3">
        <v>2</v>
      </c>
      <c r="S33" s="3">
        <v>2</v>
      </c>
      <c r="T33" s="3">
        <v>2</v>
      </c>
      <c r="U33" s="3">
        <v>4</v>
      </c>
      <c r="V33" s="3">
        <v>3</v>
      </c>
      <c r="W33" s="3">
        <v>2</v>
      </c>
      <c r="X33" s="3">
        <v>2</v>
      </c>
      <c r="Y33" s="3">
        <v>3</v>
      </c>
      <c r="Z33" s="3">
        <v>2010</v>
      </c>
      <c r="AA33" s="3" t="s">
        <v>253</v>
      </c>
      <c r="AB33" s="3" t="s">
        <v>130</v>
      </c>
      <c r="AC33" s="3" t="s">
        <v>281</v>
      </c>
      <c r="AD33" s="3"/>
      <c r="AE33" s="3" t="s">
        <v>647</v>
      </c>
      <c r="AF33" s="3" t="s">
        <v>522</v>
      </c>
      <c r="AG33" s="3"/>
      <c r="AH33" s="3">
        <v>3</v>
      </c>
      <c r="AI33" s="3">
        <v>2</v>
      </c>
    </row>
    <row r="34" spans="1:35" ht="38.25" hidden="1" x14ac:dyDescent="0.2">
      <c r="A34" s="2">
        <v>40594.696655092594</v>
      </c>
      <c r="L34" s="3"/>
      <c r="M34" s="3"/>
      <c r="N34" s="3"/>
      <c r="O34" s="3" t="s">
        <v>116</v>
      </c>
      <c r="P34" s="3">
        <v>4</v>
      </c>
      <c r="Q34" s="3">
        <v>2</v>
      </c>
      <c r="R34" s="3">
        <v>3</v>
      </c>
      <c r="S34" s="3">
        <v>4</v>
      </c>
      <c r="T34" s="3">
        <v>3</v>
      </c>
      <c r="U34" s="3">
        <v>3</v>
      </c>
      <c r="V34" s="3">
        <v>3</v>
      </c>
      <c r="W34" s="3">
        <v>3</v>
      </c>
      <c r="X34" s="3">
        <v>4</v>
      </c>
      <c r="Y34" s="3">
        <v>4</v>
      </c>
      <c r="Z34" s="3">
        <v>2008</v>
      </c>
      <c r="AA34" s="3" t="s">
        <v>702</v>
      </c>
      <c r="AB34" s="3" t="s">
        <v>264</v>
      </c>
      <c r="AC34" s="3" t="s">
        <v>45</v>
      </c>
      <c r="AD34" s="3"/>
      <c r="AE34" s="3" t="s">
        <v>647</v>
      </c>
      <c r="AF34" s="3" t="s">
        <v>246</v>
      </c>
      <c r="AG34" s="3"/>
      <c r="AH34" s="3">
        <v>3</v>
      </c>
      <c r="AI34" s="3">
        <v>4</v>
      </c>
    </row>
    <row r="35" spans="1:35" ht="76.5" hidden="1" x14ac:dyDescent="0.2">
      <c r="A35" s="2">
        <v>40594.709988425922</v>
      </c>
      <c r="L35" s="3" t="s">
        <v>206</v>
      </c>
      <c r="M35" s="3"/>
      <c r="N35" s="3" t="s">
        <v>61</v>
      </c>
      <c r="O35" s="3" t="s">
        <v>116</v>
      </c>
      <c r="P35" s="3">
        <v>2</v>
      </c>
      <c r="Q35" s="3">
        <v>3</v>
      </c>
      <c r="R35" s="3">
        <v>4</v>
      </c>
      <c r="S35" s="3">
        <v>4</v>
      </c>
      <c r="T35" s="3">
        <v>3</v>
      </c>
      <c r="U35" s="3">
        <v>2</v>
      </c>
      <c r="V35" s="3">
        <v>2</v>
      </c>
      <c r="W35" s="3">
        <v>3</v>
      </c>
      <c r="X35" s="3">
        <v>4</v>
      </c>
      <c r="Y35" s="3">
        <v>4</v>
      </c>
      <c r="Z35" s="3">
        <v>2008</v>
      </c>
      <c r="AA35" s="3" t="s">
        <v>702</v>
      </c>
      <c r="AB35" s="3" t="s">
        <v>488</v>
      </c>
      <c r="AC35" s="3" t="s">
        <v>720</v>
      </c>
      <c r="AD35" s="3"/>
      <c r="AE35" s="3" t="s">
        <v>647</v>
      </c>
      <c r="AF35" s="3" t="s">
        <v>246</v>
      </c>
      <c r="AG35" s="3"/>
      <c r="AH35" s="3">
        <v>4</v>
      </c>
      <c r="AI35" s="3">
        <v>4</v>
      </c>
    </row>
    <row r="36" spans="1:35" ht="38.25" hidden="1" x14ac:dyDescent="0.2">
      <c r="A36" s="2">
        <v>40594.714120370372</v>
      </c>
      <c r="L36" s="3"/>
      <c r="M36" s="3"/>
      <c r="N36" s="3"/>
      <c r="O36" s="3" t="s">
        <v>116</v>
      </c>
      <c r="P36" s="3">
        <v>3</v>
      </c>
      <c r="Q36" s="3">
        <v>2</v>
      </c>
      <c r="R36" s="3">
        <v>4</v>
      </c>
      <c r="S36" s="3">
        <v>4</v>
      </c>
      <c r="T36" s="3">
        <v>3</v>
      </c>
      <c r="U36" s="3">
        <v>3</v>
      </c>
      <c r="V36" s="3">
        <v>3</v>
      </c>
      <c r="W36" s="3">
        <v>3</v>
      </c>
      <c r="X36" s="3">
        <v>4</v>
      </c>
      <c r="Y36" s="3">
        <v>4</v>
      </c>
      <c r="Z36" s="3">
        <v>2009</v>
      </c>
      <c r="AA36" s="3" t="s">
        <v>702</v>
      </c>
      <c r="AB36" s="3" t="s">
        <v>198</v>
      </c>
      <c r="AC36" s="3" t="s">
        <v>720</v>
      </c>
      <c r="AD36" s="3"/>
      <c r="AE36" s="3" t="s">
        <v>647</v>
      </c>
      <c r="AF36" s="3" t="s">
        <v>246</v>
      </c>
      <c r="AG36" s="3"/>
      <c r="AH36" s="3">
        <v>4</v>
      </c>
      <c r="AI36" s="3">
        <v>4</v>
      </c>
    </row>
    <row r="37" spans="1:35" ht="38.25" hidden="1" x14ac:dyDescent="0.2">
      <c r="A37" s="2">
        <v>40594.718055555553</v>
      </c>
      <c r="L37" s="3"/>
      <c r="M37" s="3" t="s">
        <v>182</v>
      </c>
      <c r="N37" s="3"/>
      <c r="O37" s="3" t="s">
        <v>116</v>
      </c>
      <c r="P37" s="3">
        <v>3</v>
      </c>
      <c r="Q37" s="3">
        <v>3</v>
      </c>
      <c r="R37" s="3">
        <v>3</v>
      </c>
      <c r="S37" s="3">
        <v>3</v>
      </c>
      <c r="T37" s="3">
        <v>3</v>
      </c>
      <c r="U37" s="3">
        <v>4</v>
      </c>
      <c r="V37" s="3">
        <v>2</v>
      </c>
      <c r="W37" s="3">
        <v>1</v>
      </c>
      <c r="X37" s="3">
        <v>3</v>
      </c>
      <c r="Y37" s="3">
        <v>3</v>
      </c>
      <c r="Z37" s="3">
        <v>2009</v>
      </c>
      <c r="AA37" s="3" t="s">
        <v>702</v>
      </c>
      <c r="AB37" s="3" t="s">
        <v>710</v>
      </c>
      <c r="AC37" s="3" t="s">
        <v>393</v>
      </c>
      <c r="AD37" s="3" t="s">
        <v>465</v>
      </c>
      <c r="AE37" s="3" t="s">
        <v>647</v>
      </c>
      <c r="AF37" s="3" t="s">
        <v>246</v>
      </c>
      <c r="AG37" s="3"/>
      <c r="AH37" s="3">
        <v>3</v>
      </c>
      <c r="AI37" s="3">
        <v>3</v>
      </c>
    </row>
    <row r="38" spans="1:35" ht="114.75" hidden="1" x14ac:dyDescent="0.2">
      <c r="A38" s="2">
        <v>40594.72074074074</v>
      </c>
      <c r="L38" s="3" t="s">
        <v>55</v>
      </c>
      <c r="M38" s="3" t="s">
        <v>397</v>
      </c>
      <c r="N38" s="3" t="s">
        <v>489</v>
      </c>
      <c r="O38" s="3" t="s">
        <v>116</v>
      </c>
      <c r="P38" s="3">
        <v>4</v>
      </c>
      <c r="Q38" s="3">
        <v>3</v>
      </c>
      <c r="R38" s="3">
        <v>4</v>
      </c>
      <c r="S38" s="3">
        <v>4</v>
      </c>
      <c r="T38" s="3">
        <v>2</v>
      </c>
      <c r="U38" s="3">
        <v>2</v>
      </c>
      <c r="V38" s="3">
        <v>4</v>
      </c>
      <c r="W38" s="3">
        <v>4</v>
      </c>
      <c r="X38" s="3">
        <v>4</v>
      </c>
      <c r="Y38" s="3">
        <v>4</v>
      </c>
      <c r="Z38" s="3">
        <v>2010</v>
      </c>
      <c r="AA38" s="3" t="s">
        <v>35</v>
      </c>
      <c r="AB38" s="3" t="s">
        <v>563</v>
      </c>
      <c r="AC38" s="3" t="s">
        <v>281</v>
      </c>
      <c r="AD38" s="3"/>
      <c r="AE38" s="3" t="s">
        <v>647</v>
      </c>
      <c r="AF38" s="3" t="s">
        <v>522</v>
      </c>
      <c r="AG38" s="3"/>
      <c r="AH38" s="3">
        <v>2</v>
      </c>
      <c r="AI38" s="3">
        <v>4</v>
      </c>
    </row>
    <row r="39" spans="1:35" ht="165.75" hidden="1" x14ac:dyDescent="0.2">
      <c r="A39" s="2">
        <v>40594.727627314816</v>
      </c>
      <c r="L39" s="3" t="s">
        <v>336</v>
      </c>
      <c r="M39" s="3" t="s">
        <v>610</v>
      </c>
      <c r="N39" s="3" t="s">
        <v>620</v>
      </c>
      <c r="O39" s="3" t="s">
        <v>641</v>
      </c>
      <c r="P39" s="3">
        <v>2</v>
      </c>
      <c r="Q39" s="3">
        <v>3</v>
      </c>
      <c r="R39" s="3">
        <v>4</v>
      </c>
      <c r="S39" s="3">
        <v>3</v>
      </c>
      <c r="T39" s="3">
        <v>2</v>
      </c>
      <c r="U39" s="3">
        <v>2</v>
      </c>
      <c r="V39" s="3">
        <v>4</v>
      </c>
      <c r="W39" s="3">
        <v>3</v>
      </c>
      <c r="X39" s="3">
        <v>4</v>
      </c>
      <c r="Y39" s="3">
        <v>4</v>
      </c>
      <c r="Z39" s="3">
        <v>2010</v>
      </c>
      <c r="AA39" s="3" t="s">
        <v>35</v>
      </c>
      <c r="AB39" s="3" t="s">
        <v>198</v>
      </c>
      <c r="AC39" s="3" t="s">
        <v>281</v>
      </c>
      <c r="AD39" s="3"/>
      <c r="AE39" s="3" t="s">
        <v>647</v>
      </c>
      <c r="AF39" s="3" t="s">
        <v>522</v>
      </c>
      <c r="AG39" s="3"/>
      <c r="AH39" s="3">
        <v>3</v>
      </c>
      <c r="AI39" s="3">
        <v>4</v>
      </c>
    </row>
    <row r="40" spans="1:35" ht="38.25" hidden="1" x14ac:dyDescent="0.2">
      <c r="A40" s="2">
        <v>40594.731921296298</v>
      </c>
      <c r="L40" s="3"/>
      <c r="M40" s="3"/>
      <c r="N40" s="3"/>
      <c r="O40" s="3" t="s">
        <v>116</v>
      </c>
      <c r="P40" s="3">
        <v>2</v>
      </c>
      <c r="Q40" s="3">
        <v>2</v>
      </c>
      <c r="R40" s="3">
        <v>2</v>
      </c>
      <c r="S40" s="3">
        <v>2</v>
      </c>
      <c r="T40" s="3">
        <v>1</v>
      </c>
      <c r="U40" s="3">
        <v>1</v>
      </c>
      <c r="V40" s="3">
        <v>2</v>
      </c>
      <c r="W40" s="3">
        <v>1</v>
      </c>
      <c r="X40" s="3">
        <v>2</v>
      </c>
      <c r="Y40" s="3">
        <v>4</v>
      </c>
      <c r="Z40" s="3">
        <v>2008</v>
      </c>
      <c r="AA40" s="3" t="s">
        <v>702</v>
      </c>
      <c r="AB40" s="3" t="s">
        <v>710</v>
      </c>
      <c r="AC40" s="3" t="s">
        <v>672</v>
      </c>
      <c r="AD40" s="3"/>
      <c r="AE40" s="3" t="s">
        <v>647</v>
      </c>
      <c r="AF40" s="3" t="s">
        <v>246</v>
      </c>
      <c r="AG40" s="3"/>
      <c r="AH40" s="3">
        <v>2</v>
      </c>
      <c r="AI40" s="3">
        <v>2</v>
      </c>
    </row>
    <row r="41" spans="1:35" ht="76.5" hidden="1" x14ac:dyDescent="0.2">
      <c r="A41" s="2">
        <v>40594.744409722218</v>
      </c>
      <c r="L41" s="3" t="s">
        <v>60</v>
      </c>
      <c r="M41" s="3"/>
      <c r="N41" s="3"/>
      <c r="O41" s="3" t="s">
        <v>116</v>
      </c>
      <c r="P41" s="3">
        <v>4</v>
      </c>
      <c r="Q41" s="3">
        <v>2</v>
      </c>
      <c r="R41" s="3">
        <v>4</v>
      </c>
      <c r="S41" s="3">
        <v>3</v>
      </c>
      <c r="T41" s="3">
        <v>3</v>
      </c>
      <c r="U41" s="3">
        <v>4</v>
      </c>
      <c r="V41" s="3">
        <v>3</v>
      </c>
      <c r="W41" s="3">
        <v>3</v>
      </c>
      <c r="X41" s="3">
        <v>4</v>
      </c>
      <c r="Y41" s="3">
        <v>3</v>
      </c>
      <c r="Z41" s="3">
        <v>2010</v>
      </c>
      <c r="AA41" s="3" t="s">
        <v>35</v>
      </c>
      <c r="AB41" s="3" t="s">
        <v>563</v>
      </c>
      <c r="AC41" s="3" t="s">
        <v>281</v>
      </c>
      <c r="AD41" s="3"/>
      <c r="AE41" s="3" t="s">
        <v>647</v>
      </c>
      <c r="AF41" s="3" t="s">
        <v>246</v>
      </c>
      <c r="AG41" s="3"/>
      <c r="AH41" s="3">
        <v>3</v>
      </c>
      <c r="AI41" s="3">
        <v>4</v>
      </c>
    </row>
    <row r="42" spans="1:35" ht="38.25" hidden="1" x14ac:dyDescent="0.2">
      <c r="A42" s="2">
        <v>40594.75236111111</v>
      </c>
      <c r="L42" s="3"/>
      <c r="M42" s="3"/>
      <c r="N42" s="3"/>
      <c r="O42" s="3" t="s">
        <v>116</v>
      </c>
      <c r="P42" s="3">
        <v>1</v>
      </c>
      <c r="Q42" s="3">
        <v>2</v>
      </c>
      <c r="R42" s="3">
        <v>3</v>
      </c>
      <c r="S42" s="3">
        <v>3</v>
      </c>
      <c r="T42" s="3">
        <v>4</v>
      </c>
      <c r="U42" s="3">
        <v>3</v>
      </c>
      <c r="V42" s="3">
        <v>3</v>
      </c>
      <c r="W42" s="3">
        <v>2</v>
      </c>
      <c r="X42" s="3">
        <v>3</v>
      </c>
      <c r="Y42" s="3">
        <v>3</v>
      </c>
      <c r="Z42" s="3">
        <v>2010</v>
      </c>
      <c r="AA42" s="3" t="s">
        <v>35</v>
      </c>
      <c r="AB42" s="3" t="s">
        <v>563</v>
      </c>
      <c r="AC42" s="3" t="s">
        <v>281</v>
      </c>
      <c r="AD42" s="3"/>
      <c r="AE42" s="3" t="s">
        <v>647</v>
      </c>
      <c r="AF42" s="3" t="s">
        <v>246</v>
      </c>
      <c r="AG42" s="3"/>
      <c r="AH42" s="3">
        <v>2</v>
      </c>
      <c r="AI42" s="3">
        <v>3</v>
      </c>
    </row>
    <row r="43" spans="1:35" ht="51" hidden="1" x14ac:dyDescent="0.2">
      <c r="A43" s="2">
        <v>40594.753240740742</v>
      </c>
      <c r="L43" s="3" t="s">
        <v>91</v>
      </c>
      <c r="M43" s="3" t="s">
        <v>426</v>
      </c>
      <c r="N43" s="3" t="s">
        <v>684</v>
      </c>
      <c r="O43" s="3" t="s">
        <v>641</v>
      </c>
      <c r="P43" s="3">
        <v>3</v>
      </c>
      <c r="Q43" s="3">
        <v>3</v>
      </c>
      <c r="R43" s="3">
        <v>2</v>
      </c>
      <c r="S43" s="3">
        <v>3</v>
      </c>
      <c r="T43" s="3">
        <v>1</v>
      </c>
      <c r="U43" s="3">
        <v>1</v>
      </c>
      <c r="V43" s="3">
        <v>2</v>
      </c>
      <c r="W43" s="3">
        <v>4</v>
      </c>
      <c r="X43" s="3">
        <v>3</v>
      </c>
      <c r="Y43" s="3">
        <v>4</v>
      </c>
      <c r="Z43" s="3">
        <v>2006</v>
      </c>
      <c r="AA43" s="3" t="s">
        <v>238</v>
      </c>
      <c r="AB43" s="3" t="s">
        <v>710</v>
      </c>
      <c r="AC43" s="3" t="s">
        <v>720</v>
      </c>
      <c r="AD43" s="3"/>
      <c r="AE43" s="3" t="s">
        <v>647</v>
      </c>
      <c r="AF43" s="3" t="s">
        <v>522</v>
      </c>
      <c r="AG43" s="3"/>
      <c r="AH43" s="3">
        <v>4</v>
      </c>
      <c r="AI43" s="3">
        <v>4</v>
      </c>
    </row>
    <row r="44" spans="1:35" ht="51" hidden="1" x14ac:dyDescent="0.2">
      <c r="A44" s="2">
        <v>40594.756377314814</v>
      </c>
      <c r="L44" s="3" t="s">
        <v>431</v>
      </c>
      <c r="M44" s="3" t="s">
        <v>514</v>
      </c>
      <c r="N44" s="3" t="s">
        <v>717</v>
      </c>
      <c r="O44" s="3" t="s">
        <v>116</v>
      </c>
      <c r="P44" s="3">
        <v>3</v>
      </c>
      <c r="Q44" s="3">
        <v>3</v>
      </c>
      <c r="R44" s="3">
        <v>3</v>
      </c>
      <c r="S44" s="3">
        <v>2</v>
      </c>
      <c r="T44" s="3">
        <v>2</v>
      </c>
      <c r="U44" s="3">
        <v>2</v>
      </c>
      <c r="V44" s="3">
        <v>4</v>
      </c>
      <c r="W44" s="3">
        <v>1</v>
      </c>
      <c r="X44" s="3">
        <v>1</v>
      </c>
      <c r="Y44" s="3">
        <v>4</v>
      </c>
      <c r="Z44" s="3">
        <v>2009</v>
      </c>
      <c r="AA44" s="3" t="s">
        <v>702</v>
      </c>
      <c r="AB44" s="3" t="s">
        <v>563</v>
      </c>
      <c r="AC44" s="3" t="s">
        <v>720</v>
      </c>
      <c r="AD44" s="3"/>
      <c r="AE44" s="3" t="s">
        <v>647</v>
      </c>
      <c r="AF44" s="3" t="s">
        <v>246</v>
      </c>
      <c r="AG44" s="3" t="s">
        <v>622</v>
      </c>
      <c r="AH44" s="3">
        <v>2</v>
      </c>
      <c r="AI44" s="3">
        <v>2</v>
      </c>
    </row>
    <row r="45" spans="1:35" ht="38.25" hidden="1" x14ac:dyDescent="0.2">
      <c r="A45" s="2">
        <v>40594.765416666669</v>
      </c>
      <c r="L45" s="3"/>
      <c r="M45" s="3"/>
      <c r="N45" s="3"/>
      <c r="O45" s="3" t="s">
        <v>116</v>
      </c>
      <c r="P45" s="3">
        <v>2</v>
      </c>
      <c r="Q45" s="3">
        <v>1</v>
      </c>
      <c r="R45" s="3">
        <v>4</v>
      </c>
      <c r="S45" s="3">
        <v>3</v>
      </c>
      <c r="T45" s="3">
        <v>2</v>
      </c>
      <c r="U45" s="3">
        <v>1</v>
      </c>
      <c r="V45" s="3">
        <v>2</v>
      </c>
      <c r="W45" s="3">
        <v>2</v>
      </c>
      <c r="X45" s="3">
        <v>2</v>
      </c>
      <c r="Y45" s="3">
        <v>3</v>
      </c>
      <c r="Z45" s="3">
        <v>2010</v>
      </c>
      <c r="AA45" s="3" t="s">
        <v>35</v>
      </c>
      <c r="AB45" s="3" t="s">
        <v>198</v>
      </c>
      <c r="AC45" s="3" t="s">
        <v>281</v>
      </c>
      <c r="AD45" s="3"/>
      <c r="AE45" s="3"/>
      <c r="AF45" s="3" t="s">
        <v>522</v>
      </c>
      <c r="AG45" s="3"/>
      <c r="AH45" s="3">
        <v>2</v>
      </c>
      <c r="AI45" s="3">
        <v>3</v>
      </c>
    </row>
    <row r="46" spans="1:35" ht="38.25" hidden="1" x14ac:dyDescent="0.2">
      <c r="A46" s="2">
        <v>40594.780995370369</v>
      </c>
      <c r="L46" s="3"/>
      <c r="M46" s="3"/>
      <c r="N46" s="3"/>
      <c r="O46" s="3" t="s">
        <v>641</v>
      </c>
      <c r="P46" s="3">
        <v>3</v>
      </c>
      <c r="Q46" s="3">
        <v>4</v>
      </c>
      <c r="R46" s="3">
        <v>3</v>
      </c>
      <c r="S46" s="3">
        <v>3</v>
      </c>
      <c r="T46" s="3">
        <v>3</v>
      </c>
      <c r="U46" s="3">
        <v>3</v>
      </c>
      <c r="V46" s="3"/>
      <c r="W46" s="3">
        <v>3</v>
      </c>
      <c r="X46" s="3">
        <v>4</v>
      </c>
      <c r="Y46" s="3">
        <v>4</v>
      </c>
      <c r="Z46" s="3">
        <v>2010</v>
      </c>
      <c r="AA46" s="3" t="s">
        <v>253</v>
      </c>
      <c r="AB46" s="3" t="s">
        <v>264</v>
      </c>
      <c r="AC46" s="3" t="s">
        <v>281</v>
      </c>
      <c r="AD46" s="3"/>
      <c r="AE46" s="3"/>
      <c r="AF46" s="3" t="s">
        <v>522</v>
      </c>
      <c r="AG46" s="3"/>
      <c r="AH46" s="3">
        <v>3</v>
      </c>
      <c r="AI46" s="3">
        <v>4</v>
      </c>
    </row>
    <row r="47" spans="1:35" ht="382.5" hidden="1" x14ac:dyDescent="0.2">
      <c r="A47" s="2">
        <v>40594.793923611112</v>
      </c>
      <c r="L47" s="3" t="s">
        <v>869</v>
      </c>
      <c r="M47" s="3" t="s">
        <v>639</v>
      </c>
      <c r="N47" s="3"/>
      <c r="O47" s="3" t="s">
        <v>116</v>
      </c>
      <c r="P47" s="3">
        <v>3</v>
      </c>
      <c r="Q47" s="3">
        <v>2</v>
      </c>
      <c r="R47" s="3">
        <v>3</v>
      </c>
      <c r="S47" s="3">
        <v>2</v>
      </c>
      <c r="T47" s="3">
        <v>2</v>
      </c>
      <c r="U47" s="3">
        <v>3</v>
      </c>
      <c r="V47" s="3">
        <v>3</v>
      </c>
      <c r="W47" s="3">
        <v>1</v>
      </c>
      <c r="X47" s="3">
        <v>2</v>
      </c>
      <c r="Y47" s="3">
        <v>4</v>
      </c>
      <c r="Z47" s="3">
        <v>2009</v>
      </c>
      <c r="AA47" s="3" t="s">
        <v>702</v>
      </c>
      <c r="AB47" s="3" t="s">
        <v>563</v>
      </c>
      <c r="AC47" s="3" t="s">
        <v>45</v>
      </c>
      <c r="AD47" s="3"/>
      <c r="AE47" s="3" t="s">
        <v>647</v>
      </c>
      <c r="AF47" s="3" t="s">
        <v>522</v>
      </c>
      <c r="AG47" s="3" t="s">
        <v>870</v>
      </c>
      <c r="AH47" s="3">
        <v>2</v>
      </c>
      <c r="AI47" s="3">
        <v>2</v>
      </c>
    </row>
    <row r="48" spans="1:35" ht="38.25" hidden="1" x14ac:dyDescent="0.2">
      <c r="A48" s="2">
        <v>40594.79415509259</v>
      </c>
      <c r="L48" s="3"/>
      <c r="M48" s="3"/>
      <c r="N48" s="3"/>
      <c r="O48" s="3" t="s">
        <v>116</v>
      </c>
      <c r="P48" s="3">
        <v>2</v>
      </c>
      <c r="Q48" s="3">
        <v>1</v>
      </c>
      <c r="R48" s="3">
        <v>2</v>
      </c>
      <c r="S48" s="3">
        <v>1</v>
      </c>
      <c r="T48" s="3">
        <v>1</v>
      </c>
      <c r="U48" s="3">
        <v>1</v>
      </c>
      <c r="V48" s="3">
        <v>2</v>
      </c>
      <c r="W48" s="3">
        <v>1</v>
      </c>
      <c r="X48" s="3">
        <v>1</v>
      </c>
      <c r="Y48" s="3">
        <v>1</v>
      </c>
      <c r="Z48" s="3">
        <v>2010</v>
      </c>
      <c r="AA48" s="3" t="s">
        <v>35</v>
      </c>
      <c r="AB48" s="3" t="s">
        <v>552</v>
      </c>
      <c r="AC48" s="3" t="s">
        <v>281</v>
      </c>
      <c r="AD48" s="3"/>
      <c r="AE48" s="3" t="s">
        <v>208</v>
      </c>
      <c r="AF48" s="3" t="s">
        <v>522</v>
      </c>
      <c r="AG48" s="3"/>
      <c r="AH48" s="3">
        <v>2</v>
      </c>
      <c r="AI48" s="3">
        <v>2</v>
      </c>
    </row>
    <row r="49" spans="1:35" ht="38.25" hidden="1" x14ac:dyDescent="0.2">
      <c r="A49" s="2">
        <v>40594.794918981483</v>
      </c>
      <c r="L49" s="3" t="s">
        <v>44</v>
      </c>
      <c r="M49" s="3" t="s">
        <v>528</v>
      </c>
      <c r="N49" s="3" t="s">
        <v>149</v>
      </c>
      <c r="O49" s="3" t="s">
        <v>116</v>
      </c>
      <c r="P49" s="3">
        <v>3</v>
      </c>
      <c r="Q49" s="3">
        <v>3</v>
      </c>
      <c r="R49" s="3">
        <v>3</v>
      </c>
      <c r="S49" s="3">
        <v>4</v>
      </c>
      <c r="T49" s="3">
        <v>3</v>
      </c>
      <c r="U49" s="3">
        <v>4</v>
      </c>
      <c r="V49" s="3">
        <v>4</v>
      </c>
      <c r="W49" s="3">
        <v>3</v>
      </c>
      <c r="X49" s="3">
        <v>4</v>
      </c>
      <c r="Y49" s="3">
        <v>3</v>
      </c>
      <c r="Z49" s="3">
        <v>2009</v>
      </c>
      <c r="AA49" s="3" t="s">
        <v>702</v>
      </c>
      <c r="AB49" s="3" t="s">
        <v>264</v>
      </c>
      <c r="AC49" s="3" t="s">
        <v>393</v>
      </c>
      <c r="AD49" s="3"/>
      <c r="AE49" s="3" t="s">
        <v>647</v>
      </c>
      <c r="AF49" s="3" t="s">
        <v>522</v>
      </c>
      <c r="AG49" s="3"/>
      <c r="AH49" s="3">
        <v>2</v>
      </c>
      <c r="AI49" s="3">
        <v>4</v>
      </c>
    </row>
    <row r="50" spans="1:35" ht="38.25" hidden="1" x14ac:dyDescent="0.2">
      <c r="A50" s="2">
        <v>40594.804675925923</v>
      </c>
      <c r="L50" s="3"/>
      <c r="M50" s="3"/>
      <c r="N50" s="3"/>
      <c r="O50" s="3" t="s">
        <v>116</v>
      </c>
      <c r="P50" s="3">
        <v>3</v>
      </c>
      <c r="Q50" s="3">
        <v>3</v>
      </c>
      <c r="R50" s="3">
        <v>4</v>
      </c>
      <c r="S50" s="3">
        <v>3</v>
      </c>
      <c r="T50" s="3">
        <v>4</v>
      </c>
      <c r="U50" s="3">
        <v>4</v>
      </c>
      <c r="V50" s="3">
        <v>4</v>
      </c>
      <c r="W50" s="3">
        <v>3</v>
      </c>
      <c r="X50" s="3">
        <v>4</v>
      </c>
      <c r="Y50" s="3">
        <v>4</v>
      </c>
      <c r="Z50" s="3">
        <v>2010</v>
      </c>
      <c r="AA50" s="3" t="s">
        <v>35</v>
      </c>
      <c r="AB50" s="3" t="s">
        <v>198</v>
      </c>
      <c r="AC50" s="3" t="s">
        <v>281</v>
      </c>
      <c r="AD50" s="3"/>
      <c r="AE50" s="3"/>
      <c r="AF50" s="3" t="s">
        <v>246</v>
      </c>
      <c r="AG50" s="3"/>
      <c r="AH50" s="3">
        <v>2</v>
      </c>
      <c r="AI50" s="3">
        <v>4</v>
      </c>
    </row>
    <row r="51" spans="1:35" ht="38.25" hidden="1" x14ac:dyDescent="0.2">
      <c r="A51" s="2">
        <v>40594.827835648146</v>
      </c>
      <c r="L51" s="3" t="s">
        <v>129</v>
      </c>
      <c r="M51" s="3" t="s">
        <v>496</v>
      </c>
      <c r="N51" s="3"/>
      <c r="O51" s="3" t="s">
        <v>641</v>
      </c>
      <c r="P51" s="3">
        <v>3</v>
      </c>
      <c r="Q51" s="3">
        <v>3</v>
      </c>
      <c r="R51" s="3">
        <v>3</v>
      </c>
      <c r="S51" s="3">
        <v>4</v>
      </c>
      <c r="T51" s="3">
        <v>1</v>
      </c>
      <c r="U51" s="3">
        <v>1</v>
      </c>
      <c r="V51" s="3">
        <v>2</v>
      </c>
      <c r="W51" s="3">
        <v>2</v>
      </c>
      <c r="X51" s="3">
        <v>4</v>
      </c>
      <c r="Y51" s="3">
        <v>2</v>
      </c>
      <c r="Z51" s="3">
        <v>2010</v>
      </c>
      <c r="AA51" s="3" t="s">
        <v>35</v>
      </c>
      <c r="AB51" s="3" t="s">
        <v>287</v>
      </c>
      <c r="AC51" s="3" t="s">
        <v>281</v>
      </c>
      <c r="AD51" s="3"/>
      <c r="AE51" s="3" t="s">
        <v>647</v>
      </c>
      <c r="AF51" s="3" t="s">
        <v>522</v>
      </c>
      <c r="AG51" s="3"/>
      <c r="AH51" s="3">
        <v>3</v>
      </c>
      <c r="AI51" s="3">
        <v>4</v>
      </c>
    </row>
    <row r="52" spans="1:35" ht="38.25" hidden="1" x14ac:dyDescent="0.2">
      <c r="A52" s="2">
        <v>40594.82880787037</v>
      </c>
      <c r="L52" s="3"/>
      <c r="M52" s="3"/>
      <c r="N52" s="3" t="s">
        <v>696</v>
      </c>
      <c r="O52" s="3" t="s">
        <v>641</v>
      </c>
      <c r="P52" s="3">
        <v>3</v>
      </c>
      <c r="Q52" s="3">
        <v>2</v>
      </c>
      <c r="R52" s="3">
        <v>3</v>
      </c>
      <c r="S52" s="3">
        <v>3</v>
      </c>
      <c r="T52" s="3">
        <v>3</v>
      </c>
      <c r="U52" s="3">
        <v>3</v>
      </c>
      <c r="V52" s="3">
        <v>2</v>
      </c>
      <c r="W52" s="3">
        <v>3</v>
      </c>
      <c r="X52" s="3">
        <v>3</v>
      </c>
      <c r="Y52" s="3">
        <v>4</v>
      </c>
      <c r="Z52" s="3">
        <v>2009</v>
      </c>
      <c r="AA52" s="3" t="s">
        <v>702</v>
      </c>
      <c r="AB52" s="3" t="s">
        <v>377</v>
      </c>
      <c r="AC52" s="3" t="s">
        <v>393</v>
      </c>
      <c r="AD52" s="3"/>
      <c r="AE52" s="3" t="s">
        <v>647</v>
      </c>
      <c r="AF52" s="3" t="s">
        <v>522</v>
      </c>
      <c r="AG52" s="3"/>
      <c r="AH52" s="3">
        <v>2</v>
      </c>
      <c r="AI52" s="3">
        <v>4</v>
      </c>
    </row>
    <row r="53" spans="1:35" ht="38.25" hidden="1" x14ac:dyDescent="0.2">
      <c r="A53" s="2">
        <v>40594.833726851852</v>
      </c>
      <c r="L53" s="3"/>
      <c r="M53" s="3"/>
      <c r="N53" s="3"/>
      <c r="O53" s="3" t="s">
        <v>116</v>
      </c>
      <c r="P53" s="3">
        <v>3</v>
      </c>
      <c r="Q53" s="3">
        <v>1</v>
      </c>
      <c r="R53" s="3">
        <v>3</v>
      </c>
      <c r="S53" s="3">
        <v>2</v>
      </c>
      <c r="T53" s="3">
        <v>1</v>
      </c>
      <c r="U53" s="3">
        <v>1</v>
      </c>
      <c r="V53" s="3">
        <v>2</v>
      </c>
      <c r="W53" s="3">
        <v>2</v>
      </c>
      <c r="X53" s="3">
        <v>2</v>
      </c>
      <c r="Y53" s="3">
        <v>3</v>
      </c>
      <c r="Z53" s="3">
        <v>2009</v>
      </c>
      <c r="AA53" s="3" t="s">
        <v>702</v>
      </c>
      <c r="AB53" s="3" t="s">
        <v>454</v>
      </c>
      <c r="AC53" s="3" t="s">
        <v>393</v>
      </c>
      <c r="AD53" s="3"/>
      <c r="AE53" s="3" t="s">
        <v>647</v>
      </c>
      <c r="AF53" s="3" t="s">
        <v>246</v>
      </c>
      <c r="AG53" s="3"/>
      <c r="AH53" s="3">
        <v>1</v>
      </c>
      <c r="AI53" s="3">
        <v>2</v>
      </c>
    </row>
    <row r="54" spans="1:35" ht="165.75" hidden="1" x14ac:dyDescent="0.2">
      <c r="A54" s="2">
        <v>40594.848194444443</v>
      </c>
      <c r="L54" s="3" t="s">
        <v>581</v>
      </c>
      <c r="M54" s="3" t="s">
        <v>381</v>
      </c>
      <c r="N54" s="3" t="s">
        <v>571</v>
      </c>
      <c r="O54" s="3" t="s">
        <v>116</v>
      </c>
      <c r="P54" s="3">
        <v>3</v>
      </c>
      <c r="Q54" s="3">
        <v>3</v>
      </c>
      <c r="R54" s="3">
        <v>4</v>
      </c>
      <c r="S54" s="3">
        <v>3</v>
      </c>
      <c r="T54" s="3">
        <v>2</v>
      </c>
      <c r="U54" s="3">
        <v>2</v>
      </c>
      <c r="V54" s="3">
        <v>4</v>
      </c>
      <c r="W54" s="3">
        <v>3</v>
      </c>
      <c r="X54" s="3">
        <v>4</v>
      </c>
      <c r="Y54" s="3">
        <v>4</v>
      </c>
      <c r="Z54" s="3">
        <v>2008</v>
      </c>
      <c r="AA54" s="3" t="s">
        <v>702</v>
      </c>
      <c r="AB54" s="3" t="s">
        <v>507</v>
      </c>
      <c r="AC54" s="3" t="s">
        <v>45</v>
      </c>
      <c r="AD54" s="3"/>
      <c r="AE54" s="3" t="s">
        <v>647</v>
      </c>
      <c r="AF54" s="3" t="s">
        <v>246</v>
      </c>
      <c r="AG54" s="3" t="s">
        <v>142</v>
      </c>
      <c r="AH54" s="3">
        <v>4</v>
      </c>
      <c r="AI54" s="3">
        <v>4</v>
      </c>
    </row>
    <row r="55" spans="1:35" ht="216.75" hidden="1" x14ac:dyDescent="0.2">
      <c r="A55" s="2">
        <v>40594.850069444445</v>
      </c>
      <c r="L55" s="3" t="s">
        <v>871</v>
      </c>
      <c r="M55" s="3" t="s">
        <v>430</v>
      </c>
      <c r="N55" s="3"/>
      <c r="O55" s="3" t="s">
        <v>116</v>
      </c>
      <c r="P55" s="3">
        <v>2</v>
      </c>
      <c r="Q55" s="3">
        <v>3</v>
      </c>
      <c r="R55" s="3">
        <v>3</v>
      </c>
      <c r="S55" s="3">
        <v>4</v>
      </c>
      <c r="T55" s="3">
        <v>3</v>
      </c>
      <c r="U55" s="3">
        <v>3</v>
      </c>
      <c r="V55" s="3">
        <v>2</v>
      </c>
      <c r="W55" s="3">
        <v>2</v>
      </c>
      <c r="X55" s="3">
        <v>2</v>
      </c>
      <c r="Y55" s="3">
        <v>4</v>
      </c>
      <c r="Z55" s="3">
        <v>2010</v>
      </c>
      <c r="AA55" s="3" t="s">
        <v>253</v>
      </c>
      <c r="AB55" s="3" t="s">
        <v>264</v>
      </c>
      <c r="AC55" s="3" t="s">
        <v>281</v>
      </c>
      <c r="AD55" s="3"/>
      <c r="AE55" s="3" t="s">
        <v>647</v>
      </c>
      <c r="AF55" s="3" t="s">
        <v>246</v>
      </c>
      <c r="AG55" s="3"/>
      <c r="AH55" s="3">
        <v>3</v>
      </c>
      <c r="AI55" s="3">
        <v>4</v>
      </c>
    </row>
    <row r="56" spans="1:35" ht="216.75" hidden="1" x14ac:dyDescent="0.2">
      <c r="A56" s="2">
        <v>40594.850381944445</v>
      </c>
      <c r="L56" s="3" t="s">
        <v>872</v>
      </c>
      <c r="M56" s="3" t="s">
        <v>403</v>
      </c>
      <c r="N56" s="3" t="s">
        <v>642</v>
      </c>
      <c r="O56" s="3" t="s">
        <v>641</v>
      </c>
      <c r="P56" s="3">
        <v>2</v>
      </c>
      <c r="Q56" s="3">
        <v>3</v>
      </c>
      <c r="R56" s="3">
        <v>3</v>
      </c>
      <c r="S56" s="3">
        <v>3</v>
      </c>
      <c r="T56" s="3">
        <v>3</v>
      </c>
      <c r="U56" s="3">
        <v>3</v>
      </c>
      <c r="V56" s="3">
        <v>3</v>
      </c>
      <c r="W56" s="3">
        <v>3</v>
      </c>
      <c r="X56" s="3">
        <v>4</v>
      </c>
      <c r="Y56" s="3">
        <v>4</v>
      </c>
      <c r="Z56" s="3">
        <v>2008</v>
      </c>
      <c r="AA56" s="3" t="s">
        <v>702</v>
      </c>
      <c r="AB56" s="3" t="s">
        <v>198</v>
      </c>
      <c r="AC56" s="3" t="s">
        <v>672</v>
      </c>
      <c r="AD56" s="3" t="s">
        <v>83</v>
      </c>
      <c r="AE56" s="3" t="s">
        <v>647</v>
      </c>
      <c r="AF56" s="3" t="s">
        <v>522</v>
      </c>
      <c r="AG56" s="3" t="s">
        <v>707</v>
      </c>
      <c r="AH56" s="3">
        <v>2</v>
      </c>
      <c r="AI56" s="3">
        <v>4</v>
      </c>
    </row>
    <row r="57" spans="1:35" ht="38.25" hidden="1" x14ac:dyDescent="0.2">
      <c r="A57" s="2">
        <v>40594.861435185187</v>
      </c>
      <c r="L57" s="3"/>
      <c r="M57" s="3"/>
      <c r="N57" s="3"/>
      <c r="O57" s="3" t="s">
        <v>641</v>
      </c>
      <c r="P57" s="3">
        <v>3</v>
      </c>
      <c r="Q57" s="3">
        <v>4</v>
      </c>
      <c r="R57" s="3">
        <v>3</v>
      </c>
      <c r="S57" s="3">
        <v>3</v>
      </c>
      <c r="T57" s="3">
        <v>4</v>
      </c>
      <c r="U57" s="3">
        <v>4</v>
      </c>
      <c r="V57" s="3">
        <v>4</v>
      </c>
      <c r="W57" s="3">
        <v>3</v>
      </c>
      <c r="X57" s="3">
        <v>4</v>
      </c>
      <c r="Y57" s="3">
        <v>4</v>
      </c>
      <c r="Z57" s="3">
        <v>2009</v>
      </c>
      <c r="AA57" s="3" t="s">
        <v>702</v>
      </c>
      <c r="AB57" s="3" t="s">
        <v>198</v>
      </c>
      <c r="AC57" s="3" t="s">
        <v>393</v>
      </c>
      <c r="AD57" s="3"/>
      <c r="AE57" s="3" t="s">
        <v>647</v>
      </c>
      <c r="AF57" s="3" t="s">
        <v>522</v>
      </c>
      <c r="AG57" s="3"/>
      <c r="AH57" s="3">
        <v>3</v>
      </c>
      <c r="AI57" s="3">
        <v>4</v>
      </c>
    </row>
    <row r="58" spans="1:35" ht="153" hidden="1" x14ac:dyDescent="0.2">
      <c r="A58" s="2">
        <v>40594.864942129629</v>
      </c>
      <c r="L58" s="3" t="s">
        <v>124</v>
      </c>
      <c r="M58" s="3" t="s">
        <v>58</v>
      </c>
      <c r="N58" s="3" t="s">
        <v>873</v>
      </c>
      <c r="O58" s="3" t="s">
        <v>116</v>
      </c>
      <c r="P58" s="3">
        <v>2</v>
      </c>
      <c r="Q58" s="3">
        <v>1</v>
      </c>
      <c r="R58" s="3">
        <v>4</v>
      </c>
      <c r="S58" s="3">
        <v>2</v>
      </c>
      <c r="T58" s="3">
        <v>2</v>
      </c>
      <c r="U58" s="3">
        <v>3</v>
      </c>
      <c r="V58" s="3">
        <v>2</v>
      </c>
      <c r="W58" s="3">
        <v>2</v>
      </c>
      <c r="X58" s="3">
        <v>4</v>
      </c>
      <c r="Y58" s="3">
        <v>3</v>
      </c>
      <c r="Z58" s="3">
        <v>2010</v>
      </c>
      <c r="AA58" s="3" t="s">
        <v>253</v>
      </c>
      <c r="AB58" s="3" t="s">
        <v>287</v>
      </c>
      <c r="AC58" s="3" t="s">
        <v>281</v>
      </c>
      <c r="AD58" s="3"/>
      <c r="AE58" s="3" t="s">
        <v>647</v>
      </c>
      <c r="AF58" s="3" t="s">
        <v>246</v>
      </c>
      <c r="AG58" s="3" t="s">
        <v>667</v>
      </c>
      <c r="AH58" s="3">
        <v>3</v>
      </c>
      <c r="AI58" s="3">
        <v>4</v>
      </c>
    </row>
    <row r="59" spans="1:35" ht="38.25" hidden="1" x14ac:dyDescent="0.2">
      <c r="A59" s="2">
        <v>40594.889826388891</v>
      </c>
      <c r="L59" s="3"/>
      <c r="M59" s="3"/>
      <c r="N59" s="3"/>
      <c r="O59" s="3" t="s">
        <v>641</v>
      </c>
      <c r="P59" s="3">
        <v>4</v>
      </c>
      <c r="Q59" s="3">
        <v>2</v>
      </c>
      <c r="R59" s="3">
        <v>3</v>
      </c>
      <c r="S59" s="3">
        <v>4</v>
      </c>
      <c r="T59" s="3">
        <v>2</v>
      </c>
      <c r="U59" s="3">
        <v>2</v>
      </c>
      <c r="V59" s="3">
        <v>3</v>
      </c>
      <c r="W59" s="3">
        <v>3</v>
      </c>
      <c r="X59" s="3">
        <v>3</v>
      </c>
      <c r="Y59" s="3">
        <v>4</v>
      </c>
      <c r="Z59" s="3">
        <v>2008</v>
      </c>
      <c r="AA59" s="3" t="s">
        <v>702</v>
      </c>
      <c r="AB59" s="3" t="s">
        <v>287</v>
      </c>
      <c r="AC59" s="3" t="s">
        <v>45</v>
      </c>
      <c r="AD59" s="3"/>
      <c r="AE59" s="3" t="s">
        <v>647</v>
      </c>
      <c r="AF59" s="3" t="s">
        <v>246</v>
      </c>
      <c r="AG59" s="3"/>
      <c r="AH59" s="3">
        <v>3</v>
      </c>
      <c r="AI59" s="3">
        <v>4</v>
      </c>
    </row>
    <row r="60" spans="1:35" ht="76.5" hidden="1" x14ac:dyDescent="0.2">
      <c r="A60" s="2">
        <v>40594.895891203705</v>
      </c>
      <c r="L60" s="3" t="s">
        <v>224</v>
      </c>
      <c r="M60" s="3" t="s">
        <v>173</v>
      </c>
      <c r="N60" s="3"/>
      <c r="O60" s="3" t="s">
        <v>116</v>
      </c>
      <c r="P60" s="3">
        <v>4</v>
      </c>
      <c r="Q60" s="3">
        <v>2</v>
      </c>
      <c r="R60" s="3">
        <v>4</v>
      </c>
      <c r="S60" s="3">
        <v>4</v>
      </c>
      <c r="T60" s="3">
        <v>2</v>
      </c>
      <c r="U60" s="3">
        <v>2</v>
      </c>
      <c r="V60" s="3">
        <v>3</v>
      </c>
      <c r="W60" s="3">
        <v>3</v>
      </c>
      <c r="X60" s="3">
        <v>4</v>
      </c>
      <c r="Y60" s="3">
        <v>4</v>
      </c>
      <c r="Z60" s="3">
        <v>2008</v>
      </c>
      <c r="AA60" s="3" t="s">
        <v>702</v>
      </c>
      <c r="AB60" s="3" t="s">
        <v>198</v>
      </c>
      <c r="AC60" s="3" t="s">
        <v>582</v>
      </c>
      <c r="AD60" s="3"/>
      <c r="AE60" s="3" t="s">
        <v>208</v>
      </c>
      <c r="AF60" s="3" t="s">
        <v>246</v>
      </c>
      <c r="AG60" s="3"/>
      <c r="AH60" s="3">
        <v>3</v>
      </c>
      <c r="AI60" s="3">
        <v>4</v>
      </c>
    </row>
    <row r="61" spans="1:35" ht="38.25" hidden="1" x14ac:dyDescent="0.2">
      <c r="A61" s="2">
        <v>40594.896180555559</v>
      </c>
      <c r="L61" s="3"/>
      <c r="M61" s="3"/>
      <c r="N61" s="3"/>
      <c r="O61" s="3" t="s">
        <v>116</v>
      </c>
      <c r="P61" s="3">
        <v>3</v>
      </c>
      <c r="Q61" s="3">
        <v>2</v>
      </c>
      <c r="R61" s="3">
        <v>4</v>
      </c>
      <c r="S61" s="3">
        <v>3</v>
      </c>
      <c r="T61" s="3">
        <v>3</v>
      </c>
      <c r="U61" s="3">
        <v>3</v>
      </c>
      <c r="V61" s="3">
        <v>3</v>
      </c>
      <c r="W61" s="3">
        <v>3</v>
      </c>
      <c r="X61" s="3">
        <v>3</v>
      </c>
      <c r="Y61" s="3">
        <v>3</v>
      </c>
      <c r="Z61" s="3">
        <v>2010</v>
      </c>
      <c r="AA61" s="3" t="s">
        <v>35</v>
      </c>
      <c r="AB61" s="3" t="s">
        <v>118</v>
      </c>
      <c r="AC61" s="3" t="s">
        <v>45</v>
      </c>
      <c r="AD61" s="3"/>
      <c r="AE61" s="3" t="s">
        <v>647</v>
      </c>
      <c r="AF61" s="3" t="s">
        <v>522</v>
      </c>
      <c r="AG61" s="3"/>
      <c r="AH61" s="3">
        <v>3</v>
      </c>
      <c r="AI61" s="3">
        <v>4</v>
      </c>
    </row>
    <row r="62" spans="1:35" ht="38.25" hidden="1" x14ac:dyDescent="0.2">
      <c r="A62" s="2">
        <v>40594.898842592593</v>
      </c>
      <c r="L62" s="3"/>
      <c r="M62" s="3"/>
      <c r="N62" s="3"/>
      <c r="O62" s="3" t="s">
        <v>116</v>
      </c>
      <c r="P62" s="3">
        <v>4</v>
      </c>
      <c r="Q62" s="3">
        <v>4</v>
      </c>
      <c r="R62" s="3">
        <v>4</v>
      </c>
      <c r="S62" s="3">
        <v>4</v>
      </c>
      <c r="T62" s="3">
        <v>3</v>
      </c>
      <c r="U62" s="3">
        <v>3</v>
      </c>
      <c r="V62" s="3">
        <v>4</v>
      </c>
      <c r="W62" s="3">
        <v>4</v>
      </c>
      <c r="X62" s="3">
        <v>4</v>
      </c>
      <c r="Y62" s="3">
        <v>3</v>
      </c>
      <c r="Z62" s="3">
        <v>2010</v>
      </c>
      <c r="AA62" s="3" t="s">
        <v>35</v>
      </c>
      <c r="AB62" s="3" t="s">
        <v>454</v>
      </c>
      <c r="AC62" s="3" t="s">
        <v>281</v>
      </c>
      <c r="AD62" s="3"/>
      <c r="AE62" s="3" t="s">
        <v>647</v>
      </c>
      <c r="AF62" s="3" t="s">
        <v>246</v>
      </c>
      <c r="AG62" s="3"/>
      <c r="AH62" s="3">
        <v>3</v>
      </c>
      <c r="AI62" s="3">
        <v>4</v>
      </c>
    </row>
    <row r="63" spans="1:35" ht="191.25" hidden="1" x14ac:dyDescent="0.2">
      <c r="A63" s="2">
        <v>40594.943854166668</v>
      </c>
      <c r="L63" s="3" t="s">
        <v>874</v>
      </c>
      <c r="M63" s="3"/>
      <c r="N63" s="3"/>
      <c r="O63" s="3" t="s">
        <v>641</v>
      </c>
      <c r="P63" s="3">
        <v>2</v>
      </c>
      <c r="Q63" s="3">
        <v>2</v>
      </c>
      <c r="R63" s="3">
        <v>2</v>
      </c>
      <c r="S63" s="3">
        <v>2</v>
      </c>
      <c r="T63" s="3">
        <v>2</v>
      </c>
      <c r="U63" s="3">
        <v>1</v>
      </c>
      <c r="V63" s="3">
        <v>1</v>
      </c>
      <c r="W63" s="3">
        <v>2</v>
      </c>
      <c r="X63" s="3">
        <v>2</v>
      </c>
      <c r="Y63" s="3">
        <v>4</v>
      </c>
      <c r="Z63" s="3">
        <v>2009</v>
      </c>
      <c r="AA63" s="3" t="s">
        <v>702</v>
      </c>
      <c r="AB63" s="3" t="s">
        <v>710</v>
      </c>
      <c r="AC63" s="3" t="s">
        <v>393</v>
      </c>
      <c r="AD63" s="3"/>
      <c r="AE63" s="3" t="s">
        <v>647</v>
      </c>
      <c r="AF63" s="3" t="s">
        <v>246</v>
      </c>
      <c r="AG63" s="3"/>
      <c r="AH63" s="3"/>
      <c r="AI63" s="3">
        <v>3</v>
      </c>
    </row>
    <row r="64" spans="1:35" ht="38.25" hidden="1" x14ac:dyDescent="0.2">
      <c r="A64" s="2">
        <v>40594.959166666667</v>
      </c>
      <c r="L64" s="3"/>
      <c r="M64" s="3"/>
      <c r="N64" s="3"/>
      <c r="O64" s="3" t="s">
        <v>116</v>
      </c>
      <c r="P64" s="3">
        <v>2</v>
      </c>
      <c r="Q64" s="3">
        <v>2</v>
      </c>
      <c r="R64" s="3">
        <v>2</v>
      </c>
      <c r="S64" s="3">
        <v>2</v>
      </c>
      <c r="T64" s="3">
        <v>3</v>
      </c>
      <c r="U64" s="3">
        <v>3</v>
      </c>
      <c r="V64" s="3">
        <v>2</v>
      </c>
      <c r="W64" s="3">
        <v>3</v>
      </c>
      <c r="X64" s="3">
        <v>2</v>
      </c>
      <c r="Y64" s="3">
        <v>2</v>
      </c>
      <c r="Z64" s="3">
        <v>2009</v>
      </c>
      <c r="AA64" s="3" t="s">
        <v>702</v>
      </c>
      <c r="AB64" s="3" t="s">
        <v>552</v>
      </c>
      <c r="AC64" s="3" t="s">
        <v>461</v>
      </c>
      <c r="AD64" s="3"/>
      <c r="AE64" s="3"/>
      <c r="AF64" s="3" t="s">
        <v>246</v>
      </c>
      <c r="AG64" s="3"/>
      <c r="AH64" s="3">
        <v>2</v>
      </c>
      <c r="AI64" s="3">
        <v>2</v>
      </c>
    </row>
    <row r="65" spans="1:35" ht="38.25" hidden="1" x14ac:dyDescent="0.2">
      <c r="A65" s="2">
        <v>40594.960393518515</v>
      </c>
      <c r="L65" s="3"/>
      <c r="M65" s="3"/>
      <c r="N65" s="3"/>
      <c r="O65" s="3" t="s">
        <v>116</v>
      </c>
      <c r="P65" s="3">
        <v>2</v>
      </c>
      <c r="Q65" s="3">
        <v>3</v>
      </c>
      <c r="R65" s="3">
        <v>3</v>
      </c>
      <c r="S65" s="3">
        <v>2</v>
      </c>
      <c r="T65" s="3">
        <v>3</v>
      </c>
      <c r="U65" s="3">
        <v>3</v>
      </c>
      <c r="V65" s="3">
        <v>2</v>
      </c>
      <c r="W65" s="3">
        <v>4</v>
      </c>
      <c r="X65" s="3">
        <v>3</v>
      </c>
      <c r="Y65" s="3">
        <v>4</v>
      </c>
      <c r="Z65" s="3">
        <v>2009</v>
      </c>
      <c r="AA65" s="3" t="s">
        <v>702</v>
      </c>
      <c r="AB65" s="3" t="s">
        <v>198</v>
      </c>
      <c r="AC65" s="3" t="s">
        <v>582</v>
      </c>
      <c r="AD65" s="3"/>
      <c r="AE65" s="3" t="s">
        <v>208</v>
      </c>
      <c r="AF65" s="3" t="s">
        <v>246</v>
      </c>
      <c r="AG65" s="3"/>
      <c r="AH65" s="3">
        <v>1</v>
      </c>
      <c r="AI65" s="3">
        <v>3</v>
      </c>
    </row>
    <row r="66" spans="1:35" ht="38.25" hidden="1" x14ac:dyDescent="0.2">
      <c r="A66" s="2">
        <v>40594.962523148148</v>
      </c>
      <c r="L66" s="3"/>
      <c r="M66" s="3"/>
      <c r="N66" s="3"/>
      <c r="O66" s="3" t="s">
        <v>641</v>
      </c>
      <c r="P66" s="3">
        <v>2</v>
      </c>
      <c r="Q66" s="3">
        <v>4</v>
      </c>
      <c r="R66" s="3">
        <v>2</v>
      </c>
      <c r="S66" s="3">
        <v>2</v>
      </c>
      <c r="T66" s="3">
        <v>2</v>
      </c>
      <c r="U66" s="3">
        <v>3</v>
      </c>
      <c r="V66" s="3">
        <v>3</v>
      </c>
      <c r="W66" s="3">
        <v>3</v>
      </c>
      <c r="X66" s="3">
        <v>3</v>
      </c>
      <c r="Y66" s="3">
        <v>4</v>
      </c>
      <c r="Z66" s="3">
        <v>2010</v>
      </c>
      <c r="AA66" s="3" t="s">
        <v>35</v>
      </c>
      <c r="AB66" s="3" t="s">
        <v>346</v>
      </c>
      <c r="AC66" s="3" t="s">
        <v>281</v>
      </c>
      <c r="AD66" s="3"/>
      <c r="AE66" s="3"/>
      <c r="AF66" s="3" t="s">
        <v>522</v>
      </c>
      <c r="AG66" s="3"/>
      <c r="AH66" s="3">
        <v>4</v>
      </c>
      <c r="AI66" s="3">
        <v>4</v>
      </c>
    </row>
    <row r="67" spans="1:35" ht="38.25" hidden="1" x14ac:dyDescent="0.2">
      <c r="A67" s="2">
        <v>40594.963101851856</v>
      </c>
      <c r="L67" s="3"/>
      <c r="M67" s="3"/>
      <c r="N67" s="3"/>
      <c r="O67" s="3" t="s">
        <v>116</v>
      </c>
      <c r="P67" s="3">
        <v>2</v>
      </c>
      <c r="Q67" s="3">
        <v>2</v>
      </c>
      <c r="R67" s="3">
        <v>2</v>
      </c>
      <c r="S67" s="3">
        <v>2</v>
      </c>
      <c r="T67" s="3">
        <v>2</v>
      </c>
      <c r="U67" s="3">
        <v>2</v>
      </c>
      <c r="V67" s="3">
        <v>2</v>
      </c>
      <c r="W67" s="3">
        <v>2</v>
      </c>
      <c r="X67" s="3">
        <v>3</v>
      </c>
      <c r="Y67" s="3">
        <v>2</v>
      </c>
      <c r="Z67" s="3">
        <v>2008</v>
      </c>
      <c r="AA67" s="3" t="s">
        <v>702</v>
      </c>
      <c r="AB67" s="3" t="s">
        <v>563</v>
      </c>
      <c r="AC67" s="3" t="s">
        <v>45</v>
      </c>
      <c r="AD67" s="3"/>
      <c r="AE67" s="3" t="s">
        <v>647</v>
      </c>
      <c r="AF67" s="3" t="s">
        <v>522</v>
      </c>
      <c r="AG67" s="3"/>
      <c r="AH67" s="3">
        <v>2</v>
      </c>
      <c r="AI67" s="3">
        <v>3</v>
      </c>
    </row>
    <row r="68" spans="1:35" ht="38.25" hidden="1" x14ac:dyDescent="0.2">
      <c r="A68" s="2">
        <v>40595.021631944444</v>
      </c>
      <c r="L68" s="3"/>
      <c r="M68" s="3"/>
      <c r="N68" s="3"/>
      <c r="O68" s="3" t="s">
        <v>116</v>
      </c>
      <c r="P68" s="3">
        <v>3</v>
      </c>
      <c r="Q68" s="3">
        <v>3</v>
      </c>
      <c r="R68" s="3">
        <v>4</v>
      </c>
      <c r="S68" s="3">
        <v>4</v>
      </c>
      <c r="T68" s="3">
        <v>3</v>
      </c>
      <c r="U68" s="3">
        <v>3</v>
      </c>
      <c r="V68" s="3">
        <v>3</v>
      </c>
      <c r="W68" s="3">
        <v>4</v>
      </c>
      <c r="X68" s="3">
        <v>4</v>
      </c>
      <c r="Y68" s="3">
        <v>4</v>
      </c>
      <c r="Z68" s="3">
        <v>2009</v>
      </c>
      <c r="AA68" s="3" t="s">
        <v>702</v>
      </c>
      <c r="AB68" s="3" t="s">
        <v>563</v>
      </c>
      <c r="AC68" s="3" t="s">
        <v>672</v>
      </c>
      <c r="AD68" s="3"/>
      <c r="AE68" s="3" t="s">
        <v>647</v>
      </c>
      <c r="AF68" s="3" t="s">
        <v>246</v>
      </c>
      <c r="AG68" s="3"/>
      <c r="AH68" s="3">
        <v>3</v>
      </c>
      <c r="AI68" s="3">
        <v>4</v>
      </c>
    </row>
    <row r="69" spans="1:35" ht="89.25" hidden="1" x14ac:dyDescent="0.2">
      <c r="A69" s="2">
        <v>40595.355243055557</v>
      </c>
      <c r="L69" s="3" t="s">
        <v>605</v>
      </c>
      <c r="M69" s="3" t="s">
        <v>573</v>
      </c>
      <c r="N69" s="3"/>
      <c r="O69" s="3" t="s">
        <v>116</v>
      </c>
      <c r="P69" s="3">
        <v>2</v>
      </c>
      <c r="Q69" s="3">
        <v>1</v>
      </c>
      <c r="R69" s="3">
        <v>3</v>
      </c>
      <c r="S69" s="3">
        <v>2</v>
      </c>
      <c r="T69" s="3">
        <v>2</v>
      </c>
      <c r="U69" s="3">
        <v>2</v>
      </c>
      <c r="V69" s="3">
        <v>2</v>
      </c>
      <c r="W69" s="3">
        <v>1</v>
      </c>
      <c r="X69" s="3">
        <v>2</v>
      </c>
      <c r="Y69" s="3">
        <v>3</v>
      </c>
      <c r="Z69" s="3">
        <v>2009</v>
      </c>
      <c r="AA69" s="3" t="s">
        <v>702</v>
      </c>
      <c r="AB69" s="3" t="s">
        <v>72</v>
      </c>
      <c r="AC69" s="3" t="s">
        <v>393</v>
      </c>
      <c r="AD69" s="3" t="s">
        <v>515</v>
      </c>
      <c r="AE69" s="3" t="s">
        <v>647</v>
      </c>
      <c r="AF69" s="3" t="s">
        <v>246</v>
      </c>
      <c r="AG69" s="3"/>
      <c r="AH69" s="3">
        <v>2</v>
      </c>
      <c r="AI69" s="3">
        <v>2</v>
      </c>
    </row>
    <row r="70" spans="1:35" ht="51" hidden="1" x14ac:dyDescent="0.2">
      <c r="A70" s="2">
        <v>40595.361666666664</v>
      </c>
      <c r="L70" s="3" t="s">
        <v>602</v>
      </c>
      <c r="M70" s="3" t="s">
        <v>255</v>
      </c>
      <c r="N70" s="3" t="s">
        <v>149</v>
      </c>
      <c r="O70" s="3" t="s">
        <v>641</v>
      </c>
      <c r="P70" s="3">
        <v>3</v>
      </c>
      <c r="Q70" s="3">
        <v>4</v>
      </c>
      <c r="R70" s="3">
        <v>3</v>
      </c>
      <c r="S70" s="3">
        <v>2</v>
      </c>
      <c r="T70" s="3">
        <v>3</v>
      </c>
      <c r="U70" s="3">
        <v>4</v>
      </c>
      <c r="V70" s="3">
        <v>4</v>
      </c>
      <c r="W70" s="3">
        <v>4</v>
      </c>
      <c r="X70" s="3">
        <v>4</v>
      </c>
      <c r="Y70" s="3">
        <v>2</v>
      </c>
      <c r="Z70" s="3">
        <v>2007</v>
      </c>
      <c r="AA70" s="3" t="s">
        <v>702</v>
      </c>
      <c r="AB70" s="3" t="s">
        <v>264</v>
      </c>
      <c r="AC70" s="3" t="s">
        <v>582</v>
      </c>
      <c r="AD70" s="3"/>
      <c r="AE70" s="3" t="s">
        <v>208</v>
      </c>
      <c r="AF70" s="3" t="s">
        <v>246</v>
      </c>
      <c r="AG70" s="3" t="s">
        <v>676</v>
      </c>
      <c r="AH70" s="3">
        <v>3</v>
      </c>
      <c r="AI70" s="3">
        <v>4</v>
      </c>
    </row>
    <row r="71" spans="1:35" ht="178.5" hidden="1" x14ac:dyDescent="0.2">
      <c r="A71" s="2">
        <v>40595.394988425927</v>
      </c>
      <c r="L71" s="3" t="s">
        <v>252</v>
      </c>
      <c r="M71" s="3" t="s">
        <v>537</v>
      </c>
      <c r="N71" s="3" t="s">
        <v>120</v>
      </c>
      <c r="O71" s="3" t="s">
        <v>641</v>
      </c>
      <c r="P71" s="3">
        <v>3</v>
      </c>
      <c r="Q71" s="3">
        <v>2</v>
      </c>
      <c r="R71" s="3">
        <v>4</v>
      </c>
      <c r="S71" s="3">
        <v>3</v>
      </c>
      <c r="T71" s="3">
        <v>2</v>
      </c>
      <c r="U71" s="3">
        <v>2</v>
      </c>
      <c r="V71" s="3">
        <v>3</v>
      </c>
      <c r="W71" s="3">
        <v>4</v>
      </c>
      <c r="X71" s="3">
        <v>4</v>
      </c>
      <c r="Y71" s="3">
        <v>2</v>
      </c>
      <c r="Z71" s="3">
        <v>2009</v>
      </c>
      <c r="AA71" s="3" t="s">
        <v>702</v>
      </c>
      <c r="AB71" s="3" t="s">
        <v>78</v>
      </c>
      <c r="AC71" s="3" t="s">
        <v>45</v>
      </c>
      <c r="AD71" s="3"/>
      <c r="AE71" s="3" t="s">
        <v>647</v>
      </c>
      <c r="AF71" s="3" t="s">
        <v>522</v>
      </c>
      <c r="AG71" s="3" t="s">
        <v>668</v>
      </c>
      <c r="AH71" s="3">
        <v>3</v>
      </c>
      <c r="AI71" s="3">
        <v>4</v>
      </c>
    </row>
    <row r="72" spans="1:35" ht="63.75" hidden="1" x14ac:dyDescent="0.2">
      <c r="A72" s="2">
        <v>40595.420069444444</v>
      </c>
      <c r="L72" s="3" t="s">
        <v>217</v>
      </c>
      <c r="M72" s="3" t="s">
        <v>693</v>
      </c>
      <c r="N72" s="3" t="s">
        <v>207</v>
      </c>
      <c r="O72" s="3" t="s">
        <v>641</v>
      </c>
      <c r="P72" s="3">
        <v>3</v>
      </c>
      <c r="Q72" s="3">
        <v>3</v>
      </c>
      <c r="R72" s="3">
        <v>4</v>
      </c>
      <c r="S72" s="3">
        <v>2</v>
      </c>
      <c r="T72" s="3">
        <v>3</v>
      </c>
      <c r="U72" s="3">
        <v>4</v>
      </c>
      <c r="V72" s="3">
        <v>4</v>
      </c>
      <c r="W72" s="3">
        <v>4</v>
      </c>
      <c r="X72" s="3">
        <v>4</v>
      </c>
      <c r="Y72" s="3">
        <v>4</v>
      </c>
      <c r="Z72" s="3">
        <v>2010</v>
      </c>
      <c r="AA72" s="3" t="s">
        <v>35</v>
      </c>
      <c r="AB72" s="3" t="s">
        <v>664</v>
      </c>
      <c r="AC72" s="3" t="s">
        <v>281</v>
      </c>
      <c r="AD72" s="3"/>
      <c r="AE72" s="3" t="s">
        <v>647</v>
      </c>
      <c r="AF72" s="3" t="s">
        <v>246</v>
      </c>
      <c r="AG72" s="3" t="s">
        <v>178</v>
      </c>
      <c r="AH72" s="3">
        <v>4</v>
      </c>
      <c r="AI72" s="3">
        <v>4</v>
      </c>
    </row>
    <row r="73" spans="1:35" ht="216.75" hidden="1" x14ac:dyDescent="0.2">
      <c r="A73" s="2">
        <v>40595.430115740739</v>
      </c>
      <c r="L73" s="3" t="s">
        <v>875</v>
      </c>
      <c r="M73" s="3" t="s">
        <v>285</v>
      </c>
      <c r="N73" s="3" t="s">
        <v>464</v>
      </c>
      <c r="O73" s="3" t="s">
        <v>641</v>
      </c>
      <c r="P73" s="3">
        <v>3</v>
      </c>
      <c r="Q73" s="3">
        <v>3</v>
      </c>
      <c r="R73" s="3">
        <v>3</v>
      </c>
      <c r="S73" s="3">
        <v>3</v>
      </c>
      <c r="T73" s="3">
        <v>3</v>
      </c>
      <c r="U73" s="3">
        <v>3</v>
      </c>
      <c r="V73" s="3">
        <v>3</v>
      </c>
      <c r="W73" s="3">
        <v>2</v>
      </c>
      <c r="X73" s="3">
        <v>4</v>
      </c>
      <c r="Y73" s="3">
        <v>4</v>
      </c>
      <c r="Z73" s="3">
        <v>2010</v>
      </c>
      <c r="AA73" s="3" t="s">
        <v>354</v>
      </c>
      <c r="AB73" s="3" t="s">
        <v>710</v>
      </c>
      <c r="AC73" s="3" t="s">
        <v>281</v>
      </c>
      <c r="AD73" s="3"/>
      <c r="AE73" s="3"/>
      <c r="AF73" s="3" t="s">
        <v>246</v>
      </c>
      <c r="AG73" s="3" t="s">
        <v>172</v>
      </c>
      <c r="AH73" s="3">
        <v>1</v>
      </c>
      <c r="AI73" s="3">
        <v>4</v>
      </c>
    </row>
    <row r="74" spans="1:35" ht="25.5" hidden="1" x14ac:dyDescent="0.2">
      <c r="A74" s="2">
        <v>40595.448333333334</v>
      </c>
      <c r="L74" s="3"/>
      <c r="M74" s="3"/>
      <c r="N74" s="3"/>
      <c r="O74" s="3" t="s">
        <v>641</v>
      </c>
      <c r="P74" s="3">
        <v>3</v>
      </c>
      <c r="Q74" s="3">
        <v>3</v>
      </c>
      <c r="R74" s="3">
        <v>2</v>
      </c>
      <c r="S74" s="3">
        <v>3</v>
      </c>
      <c r="T74" s="3">
        <v>3</v>
      </c>
      <c r="U74" s="3">
        <v>3</v>
      </c>
      <c r="V74" s="3">
        <v>4</v>
      </c>
      <c r="W74" s="3">
        <v>4</v>
      </c>
      <c r="X74" s="3">
        <v>4</v>
      </c>
      <c r="Y74" s="3">
        <v>4</v>
      </c>
      <c r="Z74" s="3">
        <v>2009</v>
      </c>
      <c r="AA74" s="3" t="s">
        <v>35</v>
      </c>
      <c r="AB74" s="3" t="s">
        <v>346</v>
      </c>
      <c r="AC74" s="3" t="s">
        <v>461</v>
      </c>
      <c r="AD74" s="3"/>
      <c r="AE74" s="3"/>
      <c r="AF74" s="3" t="s">
        <v>522</v>
      </c>
      <c r="AG74" s="3"/>
      <c r="AH74" s="3">
        <v>2</v>
      </c>
      <c r="AI74" s="3"/>
    </row>
    <row r="75" spans="1:35" ht="25.5" hidden="1" x14ac:dyDescent="0.2">
      <c r="A75" s="2">
        <v>40595.449108796296</v>
      </c>
      <c r="L75" s="3"/>
      <c r="M75" s="3"/>
      <c r="N75" s="3"/>
      <c r="O75" s="3" t="s">
        <v>641</v>
      </c>
      <c r="P75" s="3">
        <v>3</v>
      </c>
      <c r="Q75" s="3">
        <v>3</v>
      </c>
      <c r="R75" s="3">
        <v>2</v>
      </c>
      <c r="S75" s="3">
        <v>3</v>
      </c>
      <c r="T75" s="3">
        <v>3</v>
      </c>
      <c r="U75" s="3">
        <v>3</v>
      </c>
      <c r="V75" s="3">
        <v>4</v>
      </c>
      <c r="W75" s="3">
        <v>4</v>
      </c>
      <c r="X75" s="3">
        <v>4</v>
      </c>
      <c r="Y75" s="3">
        <v>4</v>
      </c>
      <c r="Z75" s="3">
        <v>2009</v>
      </c>
      <c r="AA75" s="3" t="s">
        <v>35</v>
      </c>
      <c r="AB75" s="3" t="s">
        <v>346</v>
      </c>
      <c r="AC75" s="3" t="s">
        <v>461</v>
      </c>
      <c r="AD75" s="3"/>
      <c r="AE75" s="3"/>
      <c r="AF75" s="3" t="s">
        <v>522</v>
      </c>
      <c r="AG75" s="3"/>
      <c r="AH75" s="3">
        <v>2</v>
      </c>
      <c r="AI75" s="3"/>
    </row>
    <row r="76" spans="1:35" ht="63.75" hidden="1" x14ac:dyDescent="0.2">
      <c r="A76" s="2">
        <v>40595.465729166666</v>
      </c>
      <c r="L76" s="3" t="s">
        <v>640</v>
      </c>
      <c r="M76" s="3" t="s">
        <v>121</v>
      </c>
      <c r="N76" s="3"/>
      <c r="O76" s="3" t="s">
        <v>116</v>
      </c>
      <c r="P76" s="3">
        <v>4</v>
      </c>
      <c r="Q76" s="3">
        <v>3</v>
      </c>
      <c r="R76" s="3">
        <v>4</v>
      </c>
      <c r="S76" s="3">
        <v>4</v>
      </c>
      <c r="T76" s="3">
        <v>2</v>
      </c>
      <c r="U76" s="3">
        <v>4</v>
      </c>
      <c r="V76" s="3">
        <v>3</v>
      </c>
      <c r="W76" s="3">
        <v>4</v>
      </c>
      <c r="X76" s="3">
        <v>4</v>
      </c>
      <c r="Y76" s="3">
        <v>3</v>
      </c>
      <c r="Z76" s="3">
        <v>2009</v>
      </c>
      <c r="AA76" s="3" t="s">
        <v>702</v>
      </c>
      <c r="AB76" s="3" t="s">
        <v>118</v>
      </c>
      <c r="AC76" s="3" t="s">
        <v>393</v>
      </c>
      <c r="AD76" s="3"/>
      <c r="AE76" s="3" t="s">
        <v>647</v>
      </c>
      <c r="AF76" s="3" t="s">
        <v>522</v>
      </c>
      <c r="AG76" s="3"/>
      <c r="AH76" s="3">
        <v>4</v>
      </c>
      <c r="AI76" s="3">
        <v>4</v>
      </c>
    </row>
    <row r="77" spans="1:35" ht="229.5" hidden="1" x14ac:dyDescent="0.2">
      <c r="A77" s="2">
        <v>40595.486793981479</v>
      </c>
      <c r="L77" s="3" t="s">
        <v>876</v>
      </c>
      <c r="M77" s="3" t="s">
        <v>574</v>
      </c>
      <c r="N77" s="3" t="s">
        <v>587</v>
      </c>
      <c r="O77" s="3" t="s">
        <v>116</v>
      </c>
      <c r="P77" s="3">
        <v>2</v>
      </c>
      <c r="Q77" s="3">
        <v>3</v>
      </c>
      <c r="R77" s="3">
        <v>2</v>
      </c>
      <c r="S77" s="3">
        <v>2</v>
      </c>
      <c r="T77" s="3">
        <v>2</v>
      </c>
      <c r="U77" s="3">
        <v>1</v>
      </c>
      <c r="V77" s="3">
        <v>4</v>
      </c>
      <c r="W77" s="3">
        <v>1</v>
      </c>
      <c r="X77" s="3">
        <v>3</v>
      </c>
      <c r="Y77" s="3">
        <v>4</v>
      </c>
      <c r="Z77" s="3">
        <v>2010</v>
      </c>
      <c r="AA77" s="3" t="s">
        <v>281</v>
      </c>
      <c r="AB77" s="3" t="s">
        <v>710</v>
      </c>
      <c r="AC77" s="3" t="s">
        <v>45</v>
      </c>
      <c r="AD77" s="3"/>
      <c r="AE77" s="3" t="s">
        <v>647</v>
      </c>
      <c r="AF77" s="3" t="s">
        <v>246</v>
      </c>
      <c r="AG77" s="3" t="s">
        <v>378</v>
      </c>
      <c r="AH77" s="3">
        <v>1</v>
      </c>
      <c r="AI77" s="3">
        <v>1</v>
      </c>
    </row>
    <row r="78" spans="1:35" ht="409.5" hidden="1" x14ac:dyDescent="0.2">
      <c r="A78" s="2">
        <v>40595.536030092597</v>
      </c>
      <c r="L78" s="3" t="s">
        <v>877</v>
      </c>
      <c r="M78" s="3" t="s">
        <v>94</v>
      </c>
      <c r="N78" s="3" t="s">
        <v>13</v>
      </c>
      <c r="O78" s="3" t="s">
        <v>641</v>
      </c>
      <c r="P78" s="3">
        <v>3</v>
      </c>
      <c r="Q78" s="3">
        <v>2</v>
      </c>
      <c r="R78" s="3">
        <v>3</v>
      </c>
      <c r="S78" s="3">
        <v>3</v>
      </c>
      <c r="T78" s="3">
        <v>2</v>
      </c>
      <c r="U78" s="3">
        <v>1</v>
      </c>
      <c r="V78" s="3">
        <v>2</v>
      </c>
      <c r="W78" s="3">
        <v>4</v>
      </c>
      <c r="X78" s="3">
        <v>3</v>
      </c>
      <c r="Y78" s="3">
        <v>1</v>
      </c>
      <c r="Z78" s="3">
        <v>2010</v>
      </c>
      <c r="AA78" s="3" t="s">
        <v>35</v>
      </c>
      <c r="AB78" s="3" t="s">
        <v>264</v>
      </c>
      <c r="AC78" s="3" t="s">
        <v>281</v>
      </c>
      <c r="AD78" s="3"/>
      <c r="AE78" s="3" t="s">
        <v>647</v>
      </c>
      <c r="AF78" s="3" t="s">
        <v>246</v>
      </c>
      <c r="AG78" s="3" t="s">
        <v>652</v>
      </c>
      <c r="AH78" s="3">
        <v>2</v>
      </c>
      <c r="AI78" s="3">
        <v>3</v>
      </c>
    </row>
    <row r="79" spans="1:35" ht="89.25" hidden="1" x14ac:dyDescent="0.2">
      <c r="A79" s="2">
        <v>40595.542280092595</v>
      </c>
      <c r="L79" s="3" t="s">
        <v>593</v>
      </c>
      <c r="M79" s="3"/>
      <c r="N79" s="3"/>
      <c r="O79" s="3" t="s">
        <v>641</v>
      </c>
      <c r="P79" s="3">
        <v>3</v>
      </c>
      <c r="Q79" s="3">
        <v>1</v>
      </c>
      <c r="R79" s="3">
        <v>3</v>
      </c>
      <c r="S79" s="3">
        <v>3</v>
      </c>
      <c r="T79" s="3">
        <v>3</v>
      </c>
      <c r="U79" s="3">
        <v>2</v>
      </c>
      <c r="V79" s="3">
        <v>4</v>
      </c>
      <c r="W79" s="3">
        <v>2</v>
      </c>
      <c r="X79" s="3">
        <v>3</v>
      </c>
      <c r="Y79" s="3">
        <v>2</v>
      </c>
      <c r="Z79" s="3">
        <v>2009</v>
      </c>
      <c r="AA79" s="3" t="s">
        <v>35</v>
      </c>
      <c r="AB79" s="3" t="s">
        <v>664</v>
      </c>
      <c r="AC79" s="3" t="s">
        <v>281</v>
      </c>
      <c r="AD79" s="3"/>
      <c r="AE79" s="3" t="s">
        <v>647</v>
      </c>
      <c r="AF79" s="3" t="s">
        <v>522</v>
      </c>
      <c r="AG79" s="3"/>
      <c r="AH79" s="3">
        <v>1</v>
      </c>
      <c r="AI79" s="3">
        <v>3</v>
      </c>
    </row>
    <row r="80" spans="1:35" ht="127.5" hidden="1" x14ac:dyDescent="0.2">
      <c r="A80" s="2">
        <v>40595.579259259262</v>
      </c>
      <c r="L80" s="3" t="s">
        <v>518</v>
      </c>
      <c r="M80" s="3" t="s">
        <v>449</v>
      </c>
      <c r="N80" s="3" t="s">
        <v>559</v>
      </c>
      <c r="O80" s="3" t="s">
        <v>641</v>
      </c>
      <c r="P80" s="3">
        <v>4</v>
      </c>
      <c r="Q80" s="3">
        <v>3</v>
      </c>
      <c r="R80" s="3">
        <v>4</v>
      </c>
      <c r="S80" s="3">
        <v>4</v>
      </c>
      <c r="T80" s="3">
        <v>2</v>
      </c>
      <c r="U80" s="3">
        <v>2</v>
      </c>
      <c r="V80" s="3">
        <v>4</v>
      </c>
      <c r="W80" s="3">
        <v>4</v>
      </c>
      <c r="X80" s="3">
        <v>4</v>
      </c>
      <c r="Y80" s="3">
        <v>3</v>
      </c>
      <c r="Z80" s="3">
        <v>2011</v>
      </c>
      <c r="AA80" s="3" t="s">
        <v>354</v>
      </c>
      <c r="AB80" s="3" t="s">
        <v>460</v>
      </c>
      <c r="AC80" s="3" t="s">
        <v>281</v>
      </c>
      <c r="AD80" s="3"/>
      <c r="AE80" s="3"/>
      <c r="AF80" s="3" t="s">
        <v>522</v>
      </c>
      <c r="AG80" s="3"/>
      <c r="AH80" s="3">
        <v>3</v>
      </c>
      <c r="AI80" s="3">
        <v>4</v>
      </c>
    </row>
    <row r="81" spans="1:35" ht="38.25" hidden="1" x14ac:dyDescent="0.2">
      <c r="A81" s="2">
        <v>40595.618009259255</v>
      </c>
      <c r="L81" s="3"/>
      <c r="M81" s="3"/>
      <c r="N81" s="3"/>
      <c r="O81" s="3" t="s">
        <v>116</v>
      </c>
      <c r="P81" s="3">
        <v>4</v>
      </c>
      <c r="Q81" s="3">
        <v>3</v>
      </c>
      <c r="R81" s="3">
        <v>4</v>
      </c>
      <c r="S81" s="3">
        <v>4</v>
      </c>
      <c r="T81" s="3">
        <v>3</v>
      </c>
      <c r="U81" s="3">
        <v>4</v>
      </c>
      <c r="V81" s="3">
        <v>4</v>
      </c>
      <c r="W81" s="3">
        <v>4</v>
      </c>
      <c r="X81" s="3">
        <v>4</v>
      </c>
      <c r="Y81" s="3">
        <v>3</v>
      </c>
      <c r="Z81" s="3">
        <v>2010</v>
      </c>
      <c r="AA81" s="3" t="s">
        <v>35</v>
      </c>
      <c r="AB81" s="3" t="s">
        <v>710</v>
      </c>
      <c r="AC81" s="3" t="s">
        <v>281</v>
      </c>
      <c r="AD81" s="3"/>
      <c r="AE81" s="3" t="s">
        <v>647</v>
      </c>
      <c r="AF81" s="3" t="s">
        <v>522</v>
      </c>
      <c r="AG81" s="3"/>
      <c r="AH81" s="3">
        <v>3</v>
      </c>
      <c r="AI81" s="3">
        <v>4</v>
      </c>
    </row>
    <row r="82" spans="1:35" ht="191.25" hidden="1" x14ac:dyDescent="0.2">
      <c r="A82" s="2">
        <v>40595.652326388888</v>
      </c>
      <c r="L82" s="3" t="s">
        <v>550</v>
      </c>
      <c r="M82" s="3" t="s">
        <v>495</v>
      </c>
      <c r="N82" s="3"/>
      <c r="O82" s="3" t="s">
        <v>116</v>
      </c>
      <c r="P82" s="3">
        <v>1</v>
      </c>
      <c r="Q82" s="3">
        <v>1</v>
      </c>
      <c r="R82" s="3">
        <v>4</v>
      </c>
      <c r="S82" s="3">
        <v>3</v>
      </c>
      <c r="T82" s="3">
        <v>4</v>
      </c>
      <c r="U82" s="3">
        <v>3</v>
      </c>
      <c r="V82" s="3">
        <v>4</v>
      </c>
      <c r="W82" s="3">
        <v>3</v>
      </c>
      <c r="X82" s="3">
        <v>3</v>
      </c>
      <c r="Y82" s="3">
        <v>4</v>
      </c>
      <c r="Z82" s="3">
        <v>2010</v>
      </c>
      <c r="AA82" s="3" t="s">
        <v>35</v>
      </c>
      <c r="AB82" s="3" t="s">
        <v>710</v>
      </c>
      <c r="AC82" s="3" t="s">
        <v>281</v>
      </c>
      <c r="AD82" s="3"/>
      <c r="AE82" s="3"/>
      <c r="AF82" s="3" t="s">
        <v>246</v>
      </c>
      <c r="AG82" s="3" t="s">
        <v>357</v>
      </c>
      <c r="AH82" s="3">
        <v>1</v>
      </c>
      <c r="AI82" s="3">
        <v>4</v>
      </c>
    </row>
    <row r="83" spans="1:35" ht="38.25" hidden="1" x14ac:dyDescent="0.2">
      <c r="A83" s="2">
        <v>40595.652337962965</v>
      </c>
      <c r="L83" s="3" t="s">
        <v>429</v>
      </c>
      <c r="M83" s="3" t="s">
        <v>189</v>
      </c>
      <c r="N83" s="3"/>
      <c r="O83" s="3" t="s">
        <v>116</v>
      </c>
      <c r="P83" s="3">
        <v>3</v>
      </c>
      <c r="Q83" s="3">
        <v>2</v>
      </c>
      <c r="R83" s="3">
        <v>4</v>
      </c>
      <c r="S83" s="3">
        <v>4</v>
      </c>
      <c r="T83" s="3">
        <v>3</v>
      </c>
      <c r="U83" s="3">
        <v>3</v>
      </c>
      <c r="V83" s="3">
        <v>3</v>
      </c>
      <c r="W83" s="3">
        <v>3</v>
      </c>
      <c r="X83" s="3">
        <v>4</v>
      </c>
      <c r="Y83" s="3">
        <v>3</v>
      </c>
      <c r="Z83" s="3">
        <v>2010</v>
      </c>
      <c r="AA83" s="3" t="s">
        <v>253</v>
      </c>
      <c r="AB83" s="3" t="s">
        <v>710</v>
      </c>
      <c r="AC83" s="3" t="s">
        <v>281</v>
      </c>
      <c r="AD83" s="3"/>
      <c r="AE83" s="3" t="s">
        <v>647</v>
      </c>
      <c r="AF83" s="3" t="s">
        <v>522</v>
      </c>
      <c r="AG83" s="3"/>
      <c r="AH83" s="3">
        <v>2</v>
      </c>
      <c r="AI83" s="3">
        <v>4</v>
      </c>
    </row>
    <row r="84" spans="1:35" ht="38.25" hidden="1" x14ac:dyDescent="0.2">
      <c r="A84" s="2">
        <v>40595.655150462961</v>
      </c>
      <c r="L84" s="3" t="s">
        <v>445</v>
      </c>
      <c r="M84" s="3"/>
      <c r="N84" s="3"/>
      <c r="O84" s="3" t="s">
        <v>116</v>
      </c>
      <c r="P84" s="3">
        <v>1</v>
      </c>
      <c r="Q84" s="3">
        <v>1</v>
      </c>
      <c r="R84" s="3">
        <v>1</v>
      </c>
      <c r="S84" s="3">
        <v>1</v>
      </c>
      <c r="T84" s="3">
        <v>1</v>
      </c>
      <c r="U84" s="3">
        <v>1</v>
      </c>
      <c r="V84" s="3">
        <v>1</v>
      </c>
      <c r="W84" s="3">
        <v>1</v>
      </c>
      <c r="X84" s="3">
        <v>1</v>
      </c>
      <c r="Y84" s="3">
        <v>1</v>
      </c>
      <c r="Z84" s="3" t="s">
        <v>551</v>
      </c>
      <c r="AA84" s="3" t="s">
        <v>281</v>
      </c>
      <c r="AB84" s="3" t="s">
        <v>377</v>
      </c>
      <c r="AC84" s="3" t="s">
        <v>281</v>
      </c>
      <c r="AD84" s="3"/>
      <c r="AE84" s="3"/>
      <c r="AF84" s="3"/>
      <c r="AG84" s="3"/>
      <c r="AH84" s="3">
        <v>1</v>
      </c>
      <c r="AI84" s="3">
        <v>1</v>
      </c>
    </row>
    <row r="85" spans="1:35" ht="153" hidden="1" x14ac:dyDescent="0.2">
      <c r="A85" s="2">
        <v>40595.666238425925</v>
      </c>
      <c r="L85" s="3" t="s">
        <v>82</v>
      </c>
      <c r="M85" s="3" t="s">
        <v>342</v>
      </c>
      <c r="N85" s="3"/>
      <c r="O85" s="3" t="s">
        <v>116</v>
      </c>
      <c r="P85" s="3">
        <v>3</v>
      </c>
      <c r="Q85" s="3">
        <v>2</v>
      </c>
      <c r="R85" s="3">
        <v>3</v>
      </c>
      <c r="S85" s="3">
        <v>3</v>
      </c>
      <c r="T85" s="3">
        <v>3</v>
      </c>
      <c r="U85" s="3">
        <v>4</v>
      </c>
      <c r="V85" s="3">
        <v>4</v>
      </c>
      <c r="W85" s="3">
        <v>3</v>
      </c>
      <c r="X85" s="3">
        <v>4</v>
      </c>
      <c r="Y85" s="3">
        <v>4</v>
      </c>
      <c r="Z85" s="3">
        <v>2010</v>
      </c>
      <c r="AA85" s="3" t="s">
        <v>253</v>
      </c>
      <c r="AB85" s="3" t="s">
        <v>710</v>
      </c>
      <c r="AC85" s="3" t="s">
        <v>281</v>
      </c>
      <c r="AD85" s="3"/>
      <c r="AE85" s="3" t="s">
        <v>647</v>
      </c>
      <c r="AF85" s="3" t="s">
        <v>246</v>
      </c>
      <c r="AG85" s="3" t="s">
        <v>577</v>
      </c>
      <c r="AH85" s="3">
        <v>3</v>
      </c>
      <c r="AI85" s="3">
        <v>4</v>
      </c>
    </row>
    <row r="86" spans="1:35" ht="38.25" hidden="1" x14ac:dyDescent="0.2">
      <c r="A86" s="2">
        <v>40595.702777777777</v>
      </c>
      <c r="L86" s="3" t="s">
        <v>543</v>
      </c>
      <c r="M86" s="3"/>
      <c r="N86" s="3"/>
      <c r="O86" s="3" t="s">
        <v>116</v>
      </c>
      <c r="P86" s="3">
        <v>3</v>
      </c>
      <c r="Q86" s="3">
        <v>3</v>
      </c>
      <c r="R86" s="3">
        <v>4</v>
      </c>
      <c r="S86" s="3">
        <v>3</v>
      </c>
      <c r="T86" s="3">
        <v>3</v>
      </c>
      <c r="U86" s="3">
        <v>3</v>
      </c>
      <c r="V86" s="3">
        <v>3</v>
      </c>
      <c r="W86" s="3">
        <v>2</v>
      </c>
      <c r="X86" s="3">
        <v>3</v>
      </c>
      <c r="Y86" s="3">
        <v>3</v>
      </c>
      <c r="Z86" s="3">
        <v>2010</v>
      </c>
      <c r="AA86" s="3" t="s">
        <v>253</v>
      </c>
      <c r="AB86" s="3" t="s">
        <v>710</v>
      </c>
      <c r="AC86" s="3" t="s">
        <v>281</v>
      </c>
      <c r="AD86" s="3"/>
      <c r="AE86" s="3" t="s">
        <v>647</v>
      </c>
      <c r="AF86" s="3" t="s">
        <v>522</v>
      </c>
      <c r="AG86" s="3"/>
      <c r="AH86" s="3">
        <v>3</v>
      </c>
      <c r="AI86" s="3">
        <v>4</v>
      </c>
    </row>
    <row r="87" spans="1:35" ht="76.5" hidden="1" x14ac:dyDescent="0.2">
      <c r="A87" s="2">
        <v>40595.719363425924</v>
      </c>
      <c r="L87" s="3"/>
      <c r="M87" s="3" t="s">
        <v>597</v>
      </c>
      <c r="N87" s="3" t="s">
        <v>611</v>
      </c>
      <c r="O87" s="3" t="s">
        <v>116</v>
      </c>
      <c r="P87" s="3">
        <v>2</v>
      </c>
      <c r="Q87" s="3">
        <v>1</v>
      </c>
      <c r="R87" s="3">
        <v>4</v>
      </c>
      <c r="S87" s="3">
        <v>2</v>
      </c>
      <c r="T87" s="3">
        <v>1</v>
      </c>
      <c r="U87" s="3">
        <v>2</v>
      </c>
      <c r="V87" s="3">
        <v>3</v>
      </c>
      <c r="W87" s="3">
        <v>4</v>
      </c>
      <c r="X87" s="3">
        <v>3</v>
      </c>
      <c r="Y87" s="3">
        <v>2</v>
      </c>
      <c r="Z87" s="3">
        <v>2010</v>
      </c>
      <c r="AA87" s="3" t="s">
        <v>35</v>
      </c>
      <c r="AB87" s="3" t="s">
        <v>72</v>
      </c>
      <c r="AC87" s="3" t="s">
        <v>393</v>
      </c>
      <c r="AD87" s="3"/>
      <c r="AE87" s="3" t="s">
        <v>22</v>
      </c>
      <c r="AF87" s="3" t="s">
        <v>522</v>
      </c>
      <c r="AG87" s="3" t="s">
        <v>286</v>
      </c>
      <c r="AH87" s="3">
        <v>3</v>
      </c>
      <c r="AI87" s="3">
        <v>4</v>
      </c>
    </row>
    <row r="88" spans="1:35" ht="178.5" hidden="1" x14ac:dyDescent="0.2">
      <c r="A88" s="2">
        <v>40595.721342592595</v>
      </c>
      <c r="L88" s="3" t="s">
        <v>511</v>
      </c>
      <c r="M88" s="3" t="s">
        <v>187</v>
      </c>
      <c r="N88" s="3" t="s">
        <v>339</v>
      </c>
      <c r="O88" s="3" t="s">
        <v>116</v>
      </c>
      <c r="P88" s="3">
        <v>2</v>
      </c>
      <c r="Q88" s="3">
        <v>1</v>
      </c>
      <c r="R88" s="3">
        <v>4</v>
      </c>
      <c r="S88" s="3">
        <v>2</v>
      </c>
      <c r="T88" s="3">
        <v>3</v>
      </c>
      <c r="U88" s="3">
        <v>4</v>
      </c>
      <c r="V88" s="3">
        <v>4</v>
      </c>
      <c r="W88" s="3">
        <v>4</v>
      </c>
      <c r="X88" s="3">
        <v>4</v>
      </c>
      <c r="Y88" s="3">
        <v>4</v>
      </c>
      <c r="Z88" s="3">
        <v>2009</v>
      </c>
      <c r="AA88" s="3" t="s">
        <v>281</v>
      </c>
      <c r="AB88" s="3" t="s">
        <v>563</v>
      </c>
      <c r="AC88" s="3" t="s">
        <v>672</v>
      </c>
      <c r="AD88" s="3" t="s">
        <v>150</v>
      </c>
      <c r="AE88" s="3" t="s">
        <v>626</v>
      </c>
      <c r="AF88" s="3" t="s">
        <v>522</v>
      </c>
      <c r="AG88" s="3"/>
      <c r="AH88" s="3">
        <v>4</v>
      </c>
      <c r="AI88" s="3">
        <v>4</v>
      </c>
    </row>
    <row r="89" spans="1:35" ht="76.5" hidden="1" x14ac:dyDescent="0.2">
      <c r="A89" s="2">
        <v>40595.72351851852</v>
      </c>
      <c r="L89" s="3" t="s">
        <v>503</v>
      </c>
      <c r="M89" s="3" t="s">
        <v>434</v>
      </c>
      <c r="N89" s="3"/>
      <c r="O89" s="3" t="s">
        <v>116</v>
      </c>
      <c r="P89" s="3">
        <v>3</v>
      </c>
      <c r="Q89" s="3">
        <v>3</v>
      </c>
      <c r="R89" s="3">
        <v>3</v>
      </c>
      <c r="S89" s="3">
        <v>4</v>
      </c>
      <c r="T89" s="3">
        <v>3</v>
      </c>
      <c r="U89" s="3">
        <v>3</v>
      </c>
      <c r="V89" s="3">
        <v>3</v>
      </c>
      <c r="W89" s="3">
        <v>2</v>
      </c>
      <c r="X89" s="3">
        <v>2</v>
      </c>
      <c r="Y89" s="3">
        <v>4</v>
      </c>
      <c r="Z89" s="3">
        <v>2010</v>
      </c>
      <c r="AA89" s="3" t="s">
        <v>35</v>
      </c>
      <c r="AB89" s="3" t="s">
        <v>78</v>
      </c>
      <c r="AC89" s="3" t="s">
        <v>281</v>
      </c>
      <c r="AD89" s="3"/>
      <c r="AE89" s="3" t="s">
        <v>692</v>
      </c>
      <c r="AF89" s="3" t="s">
        <v>522</v>
      </c>
      <c r="AG89" s="3"/>
      <c r="AH89" s="3">
        <v>2</v>
      </c>
      <c r="AI89" s="3">
        <v>2</v>
      </c>
    </row>
    <row r="90" spans="1:35" ht="38.25" hidden="1" x14ac:dyDescent="0.2">
      <c r="A90" s="2">
        <v>40595.724618055552</v>
      </c>
      <c r="L90" s="3"/>
      <c r="M90" s="3"/>
      <c r="N90" s="3"/>
      <c r="O90" s="3" t="s">
        <v>641</v>
      </c>
      <c r="P90" s="3">
        <v>3</v>
      </c>
      <c r="Q90" s="3">
        <v>1</v>
      </c>
      <c r="R90" s="3">
        <v>3</v>
      </c>
      <c r="S90" s="3">
        <v>4</v>
      </c>
      <c r="T90" s="3">
        <v>3</v>
      </c>
      <c r="U90" s="3">
        <v>2</v>
      </c>
      <c r="V90" s="3">
        <v>2</v>
      </c>
      <c r="W90" s="3">
        <v>1</v>
      </c>
      <c r="X90" s="3">
        <v>4</v>
      </c>
      <c r="Y90" s="3">
        <v>1</v>
      </c>
      <c r="Z90" s="3">
        <v>2010</v>
      </c>
      <c r="AA90" s="3" t="s">
        <v>35</v>
      </c>
      <c r="AB90" s="3" t="s">
        <v>710</v>
      </c>
      <c r="AC90" s="3" t="s">
        <v>281</v>
      </c>
      <c r="AD90" s="3"/>
      <c r="AE90" s="3" t="s">
        <v>647</v>
      </c>
      <c r="AF90" s="3" t="s">
        <v>522</v>
      </c>
      <c r="AG90" s="3"/>
      <c r="AH90" s="3">
        <v>1</v>
      </c>
      <c r="AI90" s="3">
        <v>4</v>
      </c>
    </row>
    <row r="91" spans="1:35" ht="102" hidden="1" x14ac:dyDescent="0.2">
      <c r="A91" s="2">
        <v>40595.727754629632</v>
      </c>
      <c r="L91" s="3" t="s">
        <v>410</v>
      </c>
      <c r="M91" s="3"/>
      <c r="N91" s="3"/>
      <c r="O91" s="3" t="s">
        <v>116</v>
      </c>
      <c r="P91" s="3">
        <v>3</v>
      </c>
      <c r="Q91" s="3">
        <v>4</v>
      </c>
      <c r="R91" s="3">
        <v>4</v>
      </c>
      <c r="S91" s="3">
        <v>4</v>
      </c>
      <c r="T91" s="3">
        <v>4</v>
      </c>
      <c r="U91" s="3">
        <v>4</v>
      </c>
      <c r="V91" s="3">
        <v>4</v>
      </c>
      <c r="W91" s="3">
        <v>3</v>
      </c>
      <c r="X91" s="3">
        <v>4</v>
      </c>
      <c r="Y91" s="3">
        <v>3</v>
      </c>
      <c r="Z91" s="3">
        <v>2010</v>
      </c>
      <c r="AA91" s="3" t="s">
        <v>253</v>
      </c>
      <c r="AB91" s="3" t="s">
        <v>72</v>
      </c>
      <c r="AC91" s="3" t="s">
        <v>281</v>
      </c>
      <c r="AD91" s="3"/>
      <c r="AE91" s="3" t="s">
        <v>647</v>
      </c>
      <c r="AF91" s="3" t="s">
        <v>246</v>
      </c>
      <c r="AG91" s="3"/>
      <c r="AH91" s="3">
        <v>3</v>
      </c>
      <c r="AI91" s="3">
        <v>4</v>
      </c>
    </row>
    <row r="92" spans="1:35" ht="38.25" hidden="1" x14ac:dyDescent="0.2">
      <c r="A92" s="2">
        <v>40595.731574074074</v>
      </c>
      <c r="L92" s="3"/>
      <c r="M92" s="3"/>
      <c r="N92" s="3"/>
      <c r="O92" s="3" t="s">
        <v>116</v>
      </c>
      <c r="P92" s="3">
        <v>1</v>
      </c>
      <c r="Q92" s="3">
        <v>1</v>
      </c>
      <c r="R92" s="3">
        <v>1</v>
      </c>
      <c r="S92" s="3">
        <v>1</v>
      </c>
      <c r="T92" s="3">
        <v>1</v>
      </c>
      <c r="U92" s="3">
        <v>1</v>
      </c>
      <c r="V92" s="3">
        <v>1</v>
      </c>
      <c r="W92" s="3">
        <v>2</v>
      </c>
      <c r="X92" s="3">
        <v>1</v>
      </c>
      <c r="Y92" s="3">
        <v>3</v>
      </c>
      <c r="Z92" s="3">
        <v>2010</v>
      </c>
      <c r="AA92" s="3" t="s">
        <v>35</v>
      </c>
      <c r="AB92" s="3" t="s">
        <v>346</v>
      </c>
      <c r="AC92" s="3" t="s">
        <v>45</v>
      </c>
      <c r="AD92" s="3"/>
      <c r="AE92" s="3" t="s">
        <v>647</v>
      </c>
      <c r="AF92" s="3" t="s">
        <v>246</v>
      </c>
      <c r="AG92" s="3"/>
      <c r="AH92" s="3">
        <v>1</v>
      </c>
      <c r="AI92" s="3">
        <v>2</v>
      </c>
    </row>
    <row r="93" spans="1:35" ht="114.75" hidden="1" x14ac:dyDescent="0.2">
      <c r="A93" s="2">
        <v>40595.732152777782</v>
      </c>
      <c r="L93" s="3" t="s">
        <v>73</v>
      </c>
      <c r="M93" s="3" t="s">
        <v>637</v>
      </c>
      <c r="N93" s="3"/>
      <c r="O93" s="3" t="s">
        <v>116</v>
      </c>
      <c r="P93" s="3">
        <v>4</v>
      </c>
      <c r="Q93" s="3">
        <v>3</v>
      </c>
      <c r="R93" s="3">
        <v>4</v>
      </c>
      <c r="S93" s="3">
        <v>4</v>
      </c>
      <c r="T93" s="3">
        <v>3</v>
      </c>
      <c r="U93" s="3">
        <v>3</v>
      </c>
      <c r="V93" s="3">
        <v>4</v>
      </c>
      <c r="W93" s="3">
        <v>2</v>
      </c>
      <c r="X93" s="3">
        <v>4</v>
      </c>
      <c r="Y93" s="3">
        <v>3</v>
      </c>
      <c r="Z93" s="3">
        <v>2008</v>
      </c>
      <c r="AA93" s="3" t="s">
        <v>702</v>
      </c>
      <c r="AB93" s="3" t="s">
        <v>133</v>
      </c>
      <c r="AC93" s="3" t="s">
        <v>582</v>
      </c>
      <c r="AD93" s="3"/>
      <c r="AE93" s="3" t="s">
        <v>208</v>
      </c>
      <c r="AF93" s="3" t="s">
        <v>522</v>
      </c>
      <c r="AG93" s="3" t="s">
        <v>618</v>
      </c>
      <c r="AH93" s="3">
        <v>2</v>
      </c>
      <c r="AI93" s="3">
        <v>4</v>
      </c>
    </row>
    <row r="94" spans="1:35" ht="38.25" hidden="1" x14ac:dyDescent="0.2">
      <c r="A94" s="2">
        <v>40595.732256944444</v>
      </c>
      <c r="L94" s="3"/>
      <c r="M94" s="3"/>
      <c r="N94" s="3"/>
      <c r="O94" s="3" t="s">
        <v>116</v>
      </c>
      <c r="P94" s="3">
        <v>3</v>
      </c>
      <c r="Q94" s="3">
        <v>3</v>
      </c>
      <c r="R94" s="3">
        <v>3</v>
      </c>
      <c r="S94" s="3">
        <v>3</v>
      </c>
      <c r="T94" s="3"/>
      <c r="U94" s="3">
        <v>3</v>
      </c>
      <c r="V94" s="3">
        <v>3</v>
      </c>
      <c r="W94" s="3">
        <v>2</v>
      </c>
      <c r="X94" s="3">
        <v>3</v>
      </c>
      <c r="Y94" s="3">
        <v>4</v>
      </c>
      <c r="Z94" s="3">
        <v>2009</v>
      </c>
      <c r="AA94" s="3" t="s">
        <v>35</v>
      </c>
      <c r="AB94" s="3" t="s">
        <v>552</v>
      </c>
      <c r="AC94" s="3" t="s">
        <v>281</v>
      </c>
      <c r="AD94" s="3"/>
      <c r="AE94" s="3"/>
      <c r="AF94" s="3" t="s">
        <v>246</v>
      </c>
      <c r="AG94" s="3"/>
      <c r="AH94" s="3">
        <v>3</v>
      </c>
      <c r="AI94" s="3">
        <v>3</v>
      </c>
    </row>
    <row r="95" spans="1:35" ht="38.25" hidden="1" x14ac:dyDescent="0.2">
      <c r="A95" s="2">
        <v>40595.735497685186</v>
      </c>
      <c r="L95" s="3" t="s">
        <v>18</v>
      </c>
      <c r="M95" s="3" t="s">
        <v>341</v>
      </c>
      <c r="N95" s="3"/>
      <c r="O95" s="3" t="s">
        <v>116</v>
      </c>
      <c r="P95" s="3">
        <v>2</v>
      </c>
      <c r="Q95" s="3">
        <v>3</v>
      </c>
      <c r="R95" s="3">
        <v>3</v>
      </c>
      <c r="S95" s="3">
        <v>4</v>
      </c>
      <c r="T95" s="3">
        <v>3</v>
      </c>
      <c r="U95" s="3">
        <v>3</v>
      </c>
      <c r="V95" s="3">
        <v>4</v>
      </c>
      <c r="W95" s="3">
        <v>3</v>
      </c>
      <c r="X95" s="3">
        <v>4</v>
      </c>
      <c r="Y95" s="3">
        <v>4</v>
      </c>
      <c r="Z95" s="3">
        <v>2009</v>
      </c>
      <c r="AA95" s="3" t="s">
        <v>702</v>
      </c>
      <c r="AB95" s="3" t="s">
        <v>346</v>
      </c>
      <c r="AC95" s="3" t="s">
        <v>582</v>
      </c>
      <c r="AD95" s="3"/>
      <c r="AE95" s="3" t="s">
        <v>647</v>
      </c>
      <c r="AF95" s="3" t="s">
        <v>246</v>
      </c>
      <c r="AG95" s="3" t="s">
        <v>573</v>
      </c>
      <c r="AH95" s="3">
        <v>2</v>
      </c>
      <c r="AI95" s="3">
        <v>4</v>
      </c>
    </row>
    <row r="96" spans="1:35" ht="38.25" hidden="1" x14ac:dyDescent="0.2">
      <c r="A96" s="2">
        <v>40595.738379629627</v>
      </c>
      <c r="L96" s="3"/>
      <c r="M96" s="3"/>
      <c r="N96" s="3"/>
      <c r="O96" s="3" t="s">
        <v>641</v>
      </c>
      <c r="P96" s="3">
        <v>2</v>
      </c>
      <c r="Q96" s="3">
        <v>2</v>
      </c>
      <c r="R96" s="3">
        <v>1</v>
      </c>
      <c r="S96" s="3">
        <v>1</v>
      </c>
      <c r="T96" s="3">
        <v>2</v>
      </c>
      <c r="U96" s="3">
        <v>1</v>
      </c>
      <c r="V96" s="3">
        <v>1</v>
      </c>
      <c r="W96" s="3">
        <v>1</v>
      </c>
      <c r="X96" s="3">
        <v>1</v>
      </c>
      <c r="Y96" s="3">
        <v>1</v>
      </c>
      <c r="Z96" s="3">
        <v>2011</v>
      </c>
      <c r="AA96" s="3" t="s">
        <v>253</v>
      </c>
      <c r="AB96" s="3" t="s">
        <v>563</v>
      </c>
      <c r="AC96" s="3" t="s">
        <v>281</v>
      </c>
      <c r="AD96" s="3"/>
      <c r="AE96" s="3" t="s">
        <v>647</v>
      </c>
      <c r="AF96" s="3" t="s">
        <v>522</v>
      </c>
      <c r="AG96" s="3"/>
      <c r="AH96" s="3">
        <v>3</v>
      </c>
      <c r="AI96" s="3">
        <v>1</v>
      </c>
    </row>
    <row r="97" spans="1:35" ht="204" hidden="1" x14ac:dyDescent="0.2">
      <c r="A97" s="2">
        <v>40595.740393518521</v>
      </c>
      <c r="L97" s="3" t="s">
        <v>878</v>
      </c>
      <c r="M97" s="3" t="s">
        <v>654</v>
      </c>
      <c r="N97" s="3"/>
      <c r="O97" s="3" t="s">
        <v>641</v>
      </c>
      <c r="P97" s="3">
        <v>4</v>
      </c>
      <c r="Q97" s="3">
        <v>4</v>
      </c>
      <c r="R97" s="3">
        <v>4</v>
      </c>
      <c r="S97" s="3">
        <v>4</v>
      </c>
      <c r="T97" s="3">
        <v>4</v>
      </c>
      <c r="U97" s="3">
        <v>3</v>
      </c>
      <c r="V97" s="3">
        <v>3</v>
      </c>
      <c r="W97" s="3">
        <v>4</v>
      </c>
      <c r="X97" s="3">
        <v>4</v>
      </c>
      <c r="Y97" s="3">
        <v>3</v>
      </c>
      <c r="Z97" s="3">
        <v>2010</v>
      </c>
      <c r="AA97" s="3" t="s">
        <v>35</v>
      </c>
      <c r="AB97" s="3" t="s">
        <v>710</v>
      </c>
      <c r="AC97" s="3" t="s">
        <v>45</v>
      </c>
      <c r="AD97" s="3"/>
      <c r="AE97" s="3" t="s">
        <v>647</v>
      </c>
      <c r="AF97" s="3" t="s">
        <v>522</v>
      </c>
      <c r="AG97" s="3" t="s">
        <v>170</v>
      </c>
      <c r="AH97" s="3">
        <v>2</v>
      </c>
      <c r="AI97" s="3">
        <v>4</v>
      </c>
    </row>
    <row r="98" spans="1:35" ht="38.25" hidden="1" x14ac:dyDescent="0.2">
      <c r="A98" s="2">
        <v>40595.745624999996</v>
      </c>
      <c r="L98" s="3"/>
      <c r="M98" s="3"/>
      <c r="N98" s="3"/>
      <c r="O98" s="3" t="s">
        <v>116</v>
      </c>
      <c r="P98" s="3">
        <v>3</v>
      </c>
      <c r="Q98" s="3">
        <v>2</v>
      </c>
      <c r="R98" s="3">
        <v>2</v>
      </c>
      <c r="S98" s="3">
        <v>4</v>
      </c>
      <c r="T98" s="3">
        <v>3</v>
      </c>
      <c r="U98" s="3">
        <v>2</v>
      </c>
      <c r="V98" s="3">
        <v>2</v>
      </c>
      <c r="W98" s="3">
        <v>1</v>
      </c>
      <c r="X98" s="3">
        <v>4</v>
      </c>
      <c r="Y98" s="3"/>
      <c r="Z98" s="3">
        <v>2008</v>
      </c>
      <c r="AA98" s="3" t="s">
        <v>702</v>
      </c>
      <c r="AB98" s="3" t="s">
        <v>664</v>
      </c>
      <c r="AC98" s="3" t="s">
        <v>720</v>
      </c>
      <c r="AD98" s="3"/>
      <c r="AE98" s="3" t="s">
        <v>647</v>
      </c>
      <c r="AF98" s="3" t="s">
        <v>246</v>
      </c>
      <c r="AG98" s="3"/>
      <c r="AH98" s="3">
        <v>1</v>
      </c>
      <c r="AI98" s="3">
        <v>4</v>
      </c>
    </row>
    <row r="99" spans="1:35" ht="38.25" hidden="1" x14ac:dyDescent="0.2">
      <c r="A99" s="2">
        <v>40595.753194444442</v>
      </c>
      <c r="L99" s="3"/>
      <c r="M99" s="3"/>
      <c r="N99" s="3"/>
      <c r="O99" s="3" t="s">
        <v>116</v>
      </c>
      <c r="P99" s="3">
        <v>3</v>
      </c>
      <c r="Q99" s="3">
        <v>2</v>
      </c>
      <c r="R99" s="3">
        <v>4</v>
      </c>
      <c r="S99" s="3">
        <v>2</v>
      </c>
      <c r="T99" s="3">
        <v>4</v>
      </c>
      <c r="U99" s="3">
        <v>4</v>
      </c>
      <c r="V99" s="3">
        <v>4</v>
      </c>
      <c r="W99" s="3">
        <v>3</v>
      </c>
      <c r="X99" s="3">
        <v>4</v>
      </c>
      <c r="Y99" s="3">
        <v>4</v>
      </c>
      <c r="Z99" s="3">
        <v>2009</v>
      </c>
      <c r="AA99" s="3" t="s">
        <v>702</v>
      </c>
      <c r="AB99" s="3" t="s">
        <v>507</v>
      </c>
      <c r="AC99" s="3" t="s">
        <v>672</v>
      </c>
      <c r="AD99" s="3" t="s">
        <v>572</v>
      </c>
      <c r="AE99" s="3" t="s">
        <v>22</v>
      </c>
      <c r="AF99" s="3" t="s">
        <v>522</v>
      </c>
      <c r="AG99" s="3"/>
      <c r="AH99" s="3">
        <v>1</v>
      </c>
      <c r="AI99" s="3">
        <v>4</v>
      </c>
    </row>
    <row r="100" spans="1:35" ht="38.25" hidden="1" x14ac:dyDescent="0.2">
      <c r="A100" s="2">
        <v>40595.753368055557</v>
      </c>
      <c r="L100" s="3"/>
      <c r="M100" s="3"/>
      <c r="N100" s="3"/>
      <c r="O100" s="3" t="s">
        <v>641</v>
      </c>
      <c r="P100" s="3">
        <v>4</v>
      </c>
      <c r="Q100" s="3">
        <v>2</v>
      </c>
      <c r="R100" s="3">
        <v>4</v>
      </c>
      <c r="S100" s="3">
        <v>3</v>
      </c>
      <c r="T100" s="3">
        <v>3</v>
      </c>
      <c r="U100" s="3">
        <v>3</v>
      </c>
      <c r="V100" s="3">
        <v>4</v>
      </c>
      <c r="W100" s="3">
        <v>3</v>
      </c>
      <c r="X100" s="3">
        <v>4</v>
      </c>
      <c r="Y100" s="3">
        <v>3</v>
      </c>
      <c r="Z100" s="3">
        <v>2009</v>
      </c>
      <c r="AA100" s="3" t="s">
        <v>702</v>
      </c>
      <c r="AB100" s="3" t="s">
        <v>454</v>
      </c>
      <c r="AC100" s="3" t="s">
        <v>672</v>
      </c>
      <c r="AD100" s="3" t="s">
        <v>43</v>
      </c>
      <c r="AE100" s="3" t="s">
        <v>647</v>
      </c>
      <c r="AF100" s="3" t="s">
        <v>246</v>
      </c>
      <c r="AG100" s="3"/>
      <c r="AH100" s="3">
        <v>3</v>
      </c>
      <c r="AI100" s="3">
        <v>4</v>
      </c>
    </row>
    <row r="101" spans="1:35" ht="204" hidden="1" x14ac:dyDescent="0.2">
      <c r="A101" s="2">
        <v>40595.753692129627</v>
      </c>
      <c r="L101" s="3" t="s">
        <v>879</v>
      </c>
      <c r="M101" s="3" t="s">
        <v>540</v>
      </c>
      <c r="N101" s="3" t="s">
        <v>584</v>
      </c>
      <c r="O101" s="3" t="s">
        <v>116</v>
      </c>
      <c r="P101" s="3">
        <v>3</v>
      </c>
      <c r="Q101" s="3">
        <v>3</v>
      </c>
      <c r="R101" s="3">
        <v>3</v>
      </c>
      <c r="S101" s="3">
        <v>4</v>
      </c>
      <c r="T101" s="3">
        <v>3</v>
      </c>
      <c r="U101" s="3">
        <v>2</v>
      </c>
      <c r="V101" s="3">
        <v>3</v>
      </c>
      <c r="W101" s="3">
        <v>3</v>
      </c>
      <c r="X101" s="3">
        <v>4</v>
      </c>
      <c r="Y101" s="3">
        <v>3</v>
      </c>
      <c r="Z101" s="3">
        <v>2009</v>
      </c>
      <c r="AA101" s="3" t="s">
        <v>702</v>
      </c>
      <c r="AB101" s="3" t="s">
        <v>454</v>
      </c>
      <c r="AC101" s="3" t="s">
        <v>720</v>
      </c>
      <c r="AD101" s="3"/>
      <c r="AE101" s="3" t="s">
        <v>712</v>
      </c>
      <c r="AF101" s="3" t="s">
        <v>522</v>
      </c>
      <c r="AG101" s="3"/>
      <c r="AH101" s="3">
        <v>3</v>
      </c>
      <c r="AI101" s="3">
        <v>4</v>
      </c>
    </row>
    <row r="102" spans="1:35" ht="38.25" hidden="1" x14ac:dyDescent="0.2">
      <c r="A102" s="2">
        <v>40595.754259259258</v>
      </c>
      <c r="L102" s="3"/>
      <c r="M102" s="3" t="s">
        <v>192</v>
      </c>
      <c r="N102" s="3" t="s">
        <v>175</v>
      </c>
      <c r="O102" s="3" t="s">
        <v>641</v>
      </c>
      <c r="P102" s="3">
        <v>3</v>
      </c>
      <c r="Q102" s="3">
        <v>4</v>
      </c>
      <c r="R102" s="3">
        <v>4</v>
      </c>
      <c r="S102" s="3">
        <v>3</v>
      </c>
      <c r="T102" s="3">
        <v>4</v>
      </c>
      <c r="U102" s="3">
        <v>3</v>
      </c>
      <c r="V102" s="3">
        <v>4</v>
      </c>
      <c r="W102" s="3">
        <v>3</v>
      </c>
      <c r="X102" s="3">
        <v>4</v>
      </c>
      <c r="Y102" s="3">
        <v>2</v>
      </c>
      <c r="Z102" s="3">
        <v>2009</v>
      </c>
      <c r="AA102" s="3" t="s">
        <v>702</v>
      </c>
      <c r="AB102" s="3" t="s">
        <v>287</v>
      </c>
      <c r="AC102" s="3" t="s">
        <v>672</v>
      </c>
      <c r="AD102" s="3" t="s">
        <v>276</v>
      </c>
      <c r="AE102" s="3" t="s">
        <v>647</v>
      </c>
      <c r="AF102" s="3" t="s">
        <v>246</v>
      </c>
      <c r="AG102" s="3"/>
      <c r="AH102" s="3">
        <v>2</v>
      </c>
      <c r="AI102" s="3">
        <v>4</v>
      </c>
    </row>
    <row r="103" spans="1:35" ht="51" hidden="1" x14ac:dyDescent="0.2">
      <c r="A103" s="2">
        <v>40595.758726851855</v>
      </c>
      <c r="L103" s="3"/>
      <c r="M103" s="3" t="s">
        <v>31</v>
      </c>
      <c r="N103" s="3"/>
      <c r="O103" s="3" t="s">
        <v>116</v>
      </c>
      <c r="P103" s="3">
        <v>3</v>
      </c>
      <c r="Q103" s="3">
        <v>3</v>
      </c>
      <c r="R103" s="3">
        <v>4</v>
      </c>
      <c r="S103" s="3">
        <v>3</v>
      </c>
      <c r="T103" s="3">
        <v>4</v>
      </c>
      <c r="U103" s="3">
        <v>3</v>
      </c>
      <c r="V103" s="3">
        <v>3</v>
      </c>
      <c r="W103" s="3">
        <v>4</v>
      </c>
      <c r="X103" s="3">
        <v>4</v>
      </c>
      <c r="Y103" s="3">
        <v>3</v>
      </c>
      <c r="Z103" s="3">
        <v>2009</v>
      </c>
      <c r="AA103" s="3" t="s">
        <v>702</v>
      </c>
      <c r="AB103" s="3" t="s">
        <v>264</v>
      </c>
      <c r="AC103" s="3" t="s">
        <v>582</v>
      </c>
      <c r="AD103" s="3"/>
      <c r="AE103" s="3" t="s">
        <v>647</v>
      </c>
      <c r="AF103" s="3" t="s">
        <v>246</v>
      </c>
      <c r="AG103" s="3"/>
      <c r="AH103" s="3">
        <v>4</v>
      </c>
      <c r="AI103" s="3">
        <v>4</v>
      </c>
    </row>
    <row r="104" spans="1:35" ht="63.75" hidden="1" x14ac:dyDescent="0.2">
      <c r="A104" s="2">
        <v>40595.759699074071</v>
      </c>
      <c r="L104" s="3" t="s">
        <v>531</v>
      </c>
      <c r="M104" s="3" t="s">
        <v>67</v>
      </c>
      <c r="N104" s="3"/>
      <c r="O104" s="3" t="s">
        <v>116</v>
      </c>
      <c r="P104" s="3">
        <v>1</v>
      </c>
      <c r="Q104" s="3">
        <v>1</v>
      </c>
      <c r="R104" s="3">
        <v>2</v>
      </c>
      <c r="S104" s="3">
        <v>2</v>
      </c>
      <c r="T104" s="3">
        <v>3</v>
      </c>
      <c r="U104" s="3">
        <v>3</v>
      </c>
      <c r="V104" s="3">
        <v>2</v>
      </c>
      <c r="W104" s="3">
        <v>1</v>
      </c>
      <c r="X104" s="3">
        <v>2</v>
      </c>
      <c r="Y104" s="3">
        <v>4</v>
      </c>
      <c r="Z104" s="3">
        <v>2009</v>
      </c>
      <c r="AA104" s="3" t="s">
        <v>702</v>
      </c>
      <c r="AB104" s="3" t="s">
        <v>563</v>
      </c>
      <c r="AC104" s="3" t="s">
        <v>672</v>
      </c>
      <c r="AD104" s="3" t="s">
        <v>364</v>
      </c>
      <c r="AE104" s="3" t="s">
        <v>22</v>
      </c>
      <c r="AF104" s="3" t="s">
        <v>246</v>
      </c>
      <c r="AG104" s="3" t="s">
        <v>42</v>
      </c>
      <c r="AH104" s="3">
        <v>1</v>
      </c>
      <c r="AI104" s="3">
        <v>2</v>
      </c>
    </row>
    <row r="105" spans="1:35" ht="25.5" hidden="1" x14ac:dyDescent="0.2">
      <c r="A105" s="2">
        <v>40595.760706018518</v>
      </c>
      <c r="L105" s="3"/>
      <c r="M105" s="3"/>
      <c r="N105" s="3"/>
      <c r="O105" s="3" t="s">
        <v>641</v>
      </c>
      <c r="P105" s="3">
        <v>3</v>
      </c>
      <c r="Q105" s="3">
        <v>3</v>
      </c>
      <c r="R105" s="3">
        <v>4</v>
      </c>
      <c r="S105" s="3">
        <v>2</v>
      </c>
      <c r="T105" s="3">
        <v>4</v>
      </c>
      <c r="U105" s="3">
        <v>3</v>
      </c>
      <c r="V105" s="3">
        <v>3</v>
      </c>
      <c r="W105" s="3">
        <v>2</v>
      </c>
      <c r="X105" s="3">
        <v>4</v>
      </c>
      <c r="Y105" s="3">
        <v>2</v>
      </c>
      <c r="Z105" s="3">
        <v>2010</v>
      </c>
      <c r="AA105" s="3" t="s">
        <v>35</v>
      </c>
      <c r="AB105" s="3" t="s">
        <v>710</v>
      </c>
      <c r="AC105" s="3" t="s">
        <v>720</v>
      </c>
      <c r="AD105" s="3"/>
      <c r="AE105" s="3" t="s">
        <v>647</v>
      </c>
      <c r="AF105" s="3" t="s">
        <v>246</v>
      </c>
      <c r="AG105" s="3"/>
      <c r="AH105" s="3">
        <v>3</v>
      </c>
      <c r="AI105" s="3">
        <v>4</v>
      </c>
    </row>
    <row r="106" spans="1:35" ht="38.25" hidden="1" x14ac:dyDescent="0.2">
      <c r="A106" s="2">
        <v>40595.763553240744</v>
      </c>
      <c r="L106" s="3"/>
      <c r="M106" s="3"/>
      <c r="N106" s="3"/>
      <c r="O106" s="3" t="s">
        <v>116</v>
      </c>
      <c r="P106" s="3">
        <v>4</v>
      </c>
      <c r="Q106" s="3">
        <v>2</v>
      </c>
      <c r="R106" s="3">
        <v>3</v>
      </c>
      <c r="S106" s="3">
        <v>4</v>
      </c>
      <c r="T106" s="3">
        <v>4</v>
      </c>
      <c r="U106" s="3">
        <v>1</v>
      </c>
      <c r="V106" s="3">
        <v>4</v>
      </c>
      <c r="W106" s="3">
        <v>4</v>
      </c>
      <c r="X106" s="3">
        <v>4</v>
      </c>
      <c r="Y106" s="3">
        <v>4</v>
      </c>
      <c r="Z106" s="3">
        <v>2010</v>
      </c>
      <c r="AA106" s="3" t="s">
        <v>35</v>
      </c>
      <c r="AB106" s="3" t="s">
        <v>351</v>
      </c>
      <c r="AC106" s="3" t="s">
        <v>281</v>
      </c>
      <c r="AD106" s="3"/>
      <c r="AE106" s="3" t="s">
        <v>647</v>
      </c>
      <c r="AF106" s="3" t="s">
        <v>522</v>
      </c>
      <c r="AG106" s="3"/>
      <c r="AH106" s="3">
        <v>3</v>
      </c>
      <c r="AI106" s="3">
        <v>4</v>
      </c>
    </row>
    <row r="107" spans="1:35" ht="51" hidden="1" x14ac:dyDescent="0.2">
      <c r="A107" s="2">
        <v>40595.770601851851</v>
      </c>
      <c r="L107" s="3" t="s">
        <v>392</v>
      </c>
      <c r="M107" s="3" t="s">
        <v>194</v>
      </c>
      <c r="N107" s="3"/>
      <c r="O107" s="3" t="s">
        <v>116</v>
      </c>
      <c r="P107" s="3">
        <v>4</v>
      </c>
      <c r="Q107" s="3">
        <v>3</v>
      </c>
      <c r="R107" s="3">
        <v>4</v>
      </c>
      <c r="S107" s="3">
        <v>4</v>
      </c>
      <c r="T107" s="3">
        <v>3</v>
      </c>
      <c r="U107" s="3">
        <v>3</v>
      </c>
      <c r="V107" s="3">
        <v>4</v>
      </c>
      <c r="W107" s="3">
        <v>4</v>
      </c>
      <c r="X107" s="3">
        <v>4</v>
      </c>
      <c r="Y107" s="3">
        <v>3</v>
      </c>
      <c r="Z107" s="3">
        <v>2010</v>
      </c>
      <c r="AA107" s="3" t="s">
        <v>281</v>
      </c>
      <c r="AB107" s="3" t="s">
        <v>198</v>
      </c>
      <c r="AC107" s="3" t="s">
        <v>281</v>
      </c>
      <c r="AD107" s="3"/>
      <c r="AE107" s="3"/>
      <c r="AF107" s="3" t="s">
        <v>246</v>
      </c>
      <c r="AG107" s="3"/>
      <c r="AH107" s="3">
        <v>2</v>
      </c>
      <c r="AI107" s="3">
        <v>4</v>
      </c>
    </row>
    <row r="108" spans="1:35" ht="38.25" hidden="1" x14ac:dyDescent="0.2">
      <c r="A108" s="2">
        <v>40595.771782407406</v>
      </c>
      <c r="L108" s="3" t="s">
        <v>186</v>
      </c>
      <c r="M108" s="3" t="s">
        <v>573</v>
      </c>
      <c r="N108" s="3" t="s">
        <v>212</v>
      </c>
      <c r="O108" s="3" t="s">
        <v>641</v>
      </c>
      <c r="P108" s="3">
        <v>4</v>
      </c>
      <c r="Q108" s="3">
        <v>2</v>
      </c>
      <c r="R108" s="3">
        <v>4</v>
      </c>
      <c r="S108" s="3">
        <v>3</v>
      </c>
      <c r="T108" s="3">
        <v>3</v>
      </c>
      <c r="U108" s="3">
        <v>3</v>
      </c>
      <c r="V108" s="3">
        <v>4</v>
      </c>
      <c r="W108" s="3">
        <v>3</v>
      </c>
      <c r="X108" s="3">
        <v>4</v>
      </c>
      <c r="Y108" s="3">
        <v>2</v>
      </c>
      <c r="Z108" s="3">
        <v>2010</v>
      </c>
      <c r="AA108" s="3" t="s">
        <v>253</v>
      </c>
      <c r="AB108" s="3" t="s">
        <v>264</v>
      </c>
      <c r="AC108" s="3" t="s">
        <v>281</v>
      </c>
      <c r="AD108" s="3"/>
      <c r="AE108" s="3" t="s">
        <v>305</v>
      </c>
      <c r="AF108" s="3" t="s">
        <v>522</v>
      </c>
      <c r="AG108" s="3" t="s">
        <v>235</v>
      </c>
      <c r="AH108" s="3">
        <v>3</v>
      </c>
      <c r="AI108" s="3">
        <v>4</v>
      </c>
    </row>
    <row r="109" spans="1:35" ht="114.75" hidden="1" x14ac:dyDescent="0.2">
      <c r="A109" s="2">
        <v>40595.773275462961</v>
      </c>
      <c r="L109" s="3" t="s">
        <v>69</v>
      </c>
      <c r="M109" s="3" t="s">
        <v>111</v>
      </c>
      <c r="N109" s="3" t="s">
        <v>471</v>
      </c>
      <c r="O109" s="3" t="s">
        <v>641</v>
      </c>
      <c r="P109" s="3">
        <v>2</v>
      </c>
      <c r="Q109" s="3">
        <v>3</v>
      </c>
      <c r="R109" s="3">
        <v>4</v>
      </c>
      <c r="S109" s="3">
        <v>3</v>
      </c>
      <c r="T109" s="3">
        <v>4</v>
      </c>
      <c r="U109" s="3">
        <v>4</v>
      </c>
      <c r="V109" s="3">
        <v>4</v>
      </c>
      <c r="W109" s="3">
        <v>2</v>
      </c>
      <c r="X109" s="3">
        <v>4</v>
      </c>
      <c r="Y109" s="3">
        <v>4</v>
      </c>
      <c r="Z109" s="3">
        <v>2010</v>
      </c>
      <c r="AA109" s="3" t="s">
        <v>702</v>
      </c>
      <c r="AB109" s="3" t="s">
        <v>351</v>
      </c>
      <c r="AC109" s="3" t="s">
        <v>45</v>
      </c>
      <c r="AD109" s="3"/>
      <c r="AE109" s="3" t="s">
        <v>647</v>
      </c>
      <c r="AF109" s="3" t="s">
        <v>522</v>
      </c>
      <c r="AG109" s="3" t="s">
        <v>635</v>
      </c>
      <c r="AH109" s="3">
        <v>4</v>
      </c>
      <c r="AI109" s="3">
        <v>4</v>
      </c>
    </row>
    <row r="110" spans="1:35" ht="204" hidden="1" x14ac:dyDescent="0.2">
      <c r="A110" s="2">
        <v>40595.774872685186</v>
      </c>
      <c r="L110" s="3" t="s">
        <v>229</v>
      </c>
      <c r="M110" s="3"/>
      <c r="N110" s="3"/>
      <c r="O110" s="3" t="s">
        <v>116</v>
      </c>
      <c r="P110" s="3">
        <v>1</v>
      </c>
      <c r="Q110" s="3">
        <v>1</v>
      </c>
      <c r="R110" s="3">
        <v>1</v>
      </c>
      <c r="S110" s="3">
        <v>1</v>
      </c>
      <c r="T110" s="3">
        <v>2</v>
      </c>
      <c r="U110" s="3">
        <v>3</v>
      </c>
      <c r="V110" s="3">
        <v>3</v>
      </c>
      <c r="W110" s="3">
        <v>1</v>
      </c>
      <c r="X110" s="3">
        <v>1</v>
      </c>
      <c r="Y110" s="3">
        <v>4</v>
      </c>
      <c r="Z110" s="3">
        <v>2010</v>
      </c>
      <c r="AA110" s="3" t="s">
        <v>253</v>
      </c>
      <c r="AB110" s="3" t="s">
        <v>264</v>
      </c>
      <c r="AC110" s="3" t="s">
        <v>281</v>
      </c>
      <c r="AD110" s="3"/>
      <c r="AE110" s="3" t="s">
        <v>647</v>
      </c>
      <c r="AF110" s="3" t="s">
        <v>246</v>
      </c>
      <c r="AG110" s="3"/>
      <c r="AH110" s="3">
        <v>1</v>
      </c>
      <c r="AI110" s="3">
        <v>1</v>
      </c>
    </row>
    <row r="111" spans="1:35" ht="38.25" hidden="1" x14ac:dyDescent="0.2">
      <c r="A111" s="2">
        <v>40595.77615740741</v>
      </c>
      <c r="L111" s="3"/>
      <c r="M111" s="3"/>
      <c r="N111" s="3"/>
      <c r="O111" s="3" t="s">
        <v>641</v>
      </c>
      <c r="P111" s="3">
        <v>3</v>
      </c>
      <c r="Q111" s="3">
        <v>3</v>
      </c>
      <c r="R111" s="3">
        <v>3</v>
      </c>
      <c r="S111" s="3">
        <v>3</v>
      </c>
      <c r="T111" s="3">
        <v>4</v>
      </c>
      <c r="U111" s="3">
        <v>4</v>
      </c>
      <c r="V111" s="3">
        <v>3</v>
      </c>
      <c r="W111" s="3">
        <v>3</v>
      </c>
      <c r="X111" s="3">
        <v>3</v>
      </c>
      <c r="Y111" s="3">
        <v>4</v>
      </c>
      <c r="Z111" s="3">
        <v>2010</v>
      </c>
      <c r="AA111" s="3" t="s">
        <v>253</v>
      </c>
      <c r="AB111" s="3" t="s">
        <v>710</v>
      </c>
      <c r="AC111" s="3" t="s">
        <v>281</v>
      </c>
      <c r="AD111" s="3"/>
      <c r="AE111" s="3"/>
      <c r="AF111" s="3" t="s">
        <v>522</v>
      </c>
      <c r="AG111" s="3"/>
      <c r="AH111" s="3">
        <v>3</v>
      </c>
      <c r="AI111" s="3">
        <v>3</v>
      </c>
    </row>
    <row r="112" spans="1:35" ht="165.75" hidden="1" x14ac:dyDescent="0.2">
      <c r="A112" s="2">
        <v>40595.781273148146</v>
      </c>
      <c r="L112" s="3" t="s">
        <v>497</v>
      </c>
      <c r="M112" s="3" t="s">
        <v>423</v>
      </c>
      <c r="N112" s="3"/>
      <c r="O112" s="3" t="s">
        <v>116</v>
      </c>
      <c r="P112" s="3">
        <v>3</v>
      </c>
      <c r="Q112" s="3">
        <v>1</v>
      </c>
      <c r="R112" s="3">
        <v>3</v>
      </c>
      <c r="S112" s="3">
        <v>1</v>
      </c>
      <c r="T112" s="3">
        <v>2</v>
      </c>
      <c r="U112" s="3">
        <v>2</v>
      </c>
      <c r="V112" s="3">
        <v>4</v>
      </c>
      <c r="W112" s="3">
        <v>3</v>
      </c>
      <c r="X112" s="3">
        <v>4</v>
      </c>
      <c r="Y112" s="3">
        <v>3</v>
      </c>
      <c r="Z112" s="3">
        <v>2010</v>
      </c>
      <c r="AA112" s="3" t="s">
        <v>702</v>
      </c>
      <c r="AB112" s="3" t="s">
        <v>72</v>
      </c>
      <c r="AC112" s="3" t="s">
        <v>45</v>
      </c>
      <c r="AD112" s="3"/>
      <c r="AE112" s="3" t="s">
        <v>647</v>
      </c>
      <c r="AF112" s="3" t="s">
        <v>246</v>
      </c>
      <c r="AG112" s="3" t="s">
        <v>14</v>
      </c>
      <c r="AH112" s="3">
        <v>2</v>
      </c>
      <c r="AI112" s="3">
        <v>4</v>
      </c>
    </row>
    <row r="113" spans="1:35" ht="409.5" hidden="1" x14ac:dyDescent="0.2">
      <c r="A113" s="2">
        <v>40595.78701388889</v>
      </c>
      <c r="L113" s="3" t="s">
        <v>294</v>
      </c>
      <c r="M113" s="3" t="s">
        <v>661</v>
      </c>
      <c r="N113" s="3" t="s">
        <v>402</v>
      </c>
      <c r="O113" s="3" t="s">
        <v>116</v>
      </c>
      <c r="P113" s="3">
        <v>4</v>
      </c>
      <c r="Q113" s="3">
        <v>3</v>
      </c>
      <c r="R113" s="3"/>
      <c r="S113" s="3">
        <v>4</v>
      </c>
      <c r="T113" s="3">
        <v>4</v>
      </c>
      <c r="U113" s="3">
        <v>4</v>
      </c>
      <c r="V113" s="3">
        <v>3</v>
      </c>
      <c r="W113" s="3">
        <v>4</v>
      </c>
      <c r="X113" s="3">
        <v>4</v>
      </c>
      <c r="Y113" s="3">
        <v>2</v>
      </c>
      <c r="Z113" s="3">
        <v>2009</v>
      </c>
      <c r="AA113" s="3" t="s">
        <v>702</v>
      </c>
      <c r="AB113" s="3" t="s">
        <v>118</v>
      </c>
      <c r="AC113" s="3" t="s">
        <v>672</v>
      </c>
      <c r="AD113" s="3" t="s">
        <v>436</v>
      </c>
      <c r="AE113" s="3" t="s">
        <v>647</v>
      </c>
      <c r="AF113" s="3" t="s">
        <v>522</v>
      </c>
      <c r="AG113" s="3" t="s">
        <v>880</v>
      </c>
      <c r="AH113" s="3">
        <v>3</v>
      </c>
      <c r="AI113" s="3">
        <v>4</v>
      </c>
    </row>
    <row r="114" spans="1:35" ht="38.25" hidden="1" x14ac:dyDescent="0.2">
      <c r="A114" s="2">
        <v>40595.791504629626</v>
      </c>
      <c r="L114" s="3" t="s">
        <v>9</v>
      </c>
      <c r="M114" s="3" t="s">
        <v>138</v>
      </c>
      <c r="N114" s="3"/>
      <c r="O114" s="3" t="s">
        <v>116</v>
      </c>
      <c r="P114" s="3">
        <v>3</v>
      </c>
      <c r="Q114" s="3">
        <v>2</v>
      </c>
      <c r="R114" s="3">
        <v>4</v>
      </c>
      <c r="S114" s="3">
        <v>3</v>
      </c>
      <c r="T114" s="3">
        <v>3</v>
      </c>
      <c r="U114" s="3">
        <v>3</v>
      </c>
      <c r="V114" s="3">
        <v>3</v>
      </c>
      <c r="W114" s="3">
        <v>2</v>
      </c>
      <c r="X114" s="3">
        <v>3</v>
      </c>
      <c r="Y114" s="3"/>
      <c r="Z114" s="3">
        <v>2011</v>
      </c>
      <c r="AA114" s="3" t="s">
        <v>354</v>
      </c>
      <c r="AB114" s="3" t="s">
        <v>377</v>
      </c>
      <c r="AC114" s="3" t="s">
        <v>281</v>
      </c>
      <c r="AD114" s="3"/>
      <c r="AE114" s="3"/>
      <c r="AF114" s="3" t="s">
        <v>522</v>
      </c>
      <c r="AG114" s="3"/>
      <c r="AH114" s="3">
        <v>2</v>
      </c>
      <c r="AI114" s="3">
        <v>4</v>
      </c>
    </row>
    <row r="115" spans="1:35" ht="25.5" hidden="1" x14ac:dyDescent="0.2">
      <c r="A115" s="2">
        <v>40595.791747685187</v>
      </c>
      <c r="L115" s="3"/>
      <c r="M115" s="3"/>
      <c r="N115" s="3"/>
      <c r="O115" s="3" t="s">
        <v>116</v>
      </c>
      <c r="P115" s="3">
        <v>3</v>
      </c>
      <c r="Q115" s="3">
        <v>3</v>
      </c>
      <c r="R115" s="3">
        <v>4</v>
      </c>
      <c r="S115" s="3">
        <v>2</v>
      </c>
      <c r="T115" s="3">
        <v>3</v>
      </c>
      <c r="U115" s="3">
        <v>3</v>
      </c>
      <c r="V115" s="3">
        <v>2</v>
      </c>
      <c r="W115" s="3">
        <v>3</v>
      </c>
      <c r="X115" s="3">
        <v>3</v>
      </c>
      <c r="Y115" s="3">
        <v>4</v>
      </c>
      <c r="Z115" s="3">
        <v>2010</v>
      </c>
      <c r="AA115" s="3" t="s">
        <v>35</v>
      </c>
      <c r="AB115" s="3" t="s">
        <v>710</v>
      </c>
      <c r="AC115" s="3" t="s">
        <v>672</v>
      </c>
      <c r="AD115" s="3"/>
      <c r="AE115" s="3" t="s">
        <v>647</v>
      </c>
      <c r="AF115" s="3" t="s">
        <v>522</v>
      </c>
      <c r="AG115" s="3"/>
      <c r="AH115" s="3">
        <v>3</v>
      </c>
      <c r="AI115" s="3">
        <v>2</v>
      </c>
    </row>
    <row r="116" spans="1:35" ht="76.5" hidden="1" x14ac:dyDescent="0.2">
      <c r="A116" s="2">
        <v>40595.79451388889</v>
      </c>
      <c r="L116" s="3" t="s">
        <v>113</v>
      </c>
      <c r="M116" s="3" t="s">
        <v>220</v>
      </c>
      <c r="N116" s="3" t="s">
        <v>30</v>
      </c>
      <c r="O116" s="3" t="s">
        <v>641</v>
      </c>
      <c r="P116" s="3">
        <v>3</v>
      </c>
      <c r="Q116" s="3">
        <v>2</v>
      </c>
      <c r="R116" s="3">
        <v>3</v>
      </c>
      <c r="S116" s="3">
        <v>4</v>
      </c>
      <c r="T116" s="3">
        <v>3</v>
      </c>
      <c r="U116" s="3">
        <v>3</v>
      </c>
      <c r="V116" s="3">
        <v>2</v>
      </c>
      <c r="W116" s="3">
        <v>4</v>
      </c>
      <c r="X116" s="3">
        <v>4</v>
      </c>
      <c r="Y116" s="3">
        <v>4</v>
      </c>
      <c r="Z116" s="3">
        <v>2010</v>
      </c>
      <c r="AA116" s="3" t="s">
        <v>253</v>
      </c>
      <c r="AB116" s="3" t="s">
        <v>710</v>
      </c>
      <c r="AC116" s="3" t="s">
        <v>281</v>
      </c>
      <c r="AD116" s="3"/>
      <c r="AE116" s="3" t="s">
        <v>647</v>
      </c>
      <c r="AF116" s="3" t="s">
        <v>522</v>
      </c>
      <c r="AG116" s="3" t="s">
        <v>384</v>
      </c>
      <c r="AH116" s="3">
        <v>3</v>
      </c>
      <c r="AI116" s="3">
        <v>4</v>
      </c>
    </row>
    <row r="117" spans="1:35" ht="38.25" hidden="1" x14ac:dyDescent="0.2">
      <c r="A117" s="2">
        <v>40595.795428240745</v>
      </c>
      <c r="L117" s="3"/>
      <c r="M117" s="3"/>
      <c r="N117" s="3"/>
      <c r="O117" s="3" t="s">
        <v>641</v>
      </c>
      <c r="P117" s="3">
        <v>2</v>
      </c>
      <c r="Q117" s="3">
        <v>4</v>
      </c>
      <c r="R117" s="3">
        <v>3</v>
      </c>
      <c r="S117" s="3">
        <v>3</v>
      </c>
      <c r="T117" s="3">
        <v>4</v>
      </c>
      <c r="U117" s="3">
        <v>2</v>
      </c>
      <c r="V117" s="3">
        <v>3</v>
      </c>
      <c r="W117" s="3">
        <v>3</v>
      </c>
      <c r="X117" s="3">
        <v>4</v>
      </c>
      <c r="Y117" s="3">
        <v>3</v>
      </c>
      <c r="Z117" s="3">
        <v>2008</v>
      </c>
      <c r="AA117" s="3" t="s">
        <v>702</v>
      </c>
      <c r="AB117" s="3" t="s">
        <v>264</v>
      </c>
      <c r="AC117" s="3" t="s">
        <v>281</v>
      </c>
      <c r="AD117" s="3"/>
      <c r="AE117" s="3" t="s">
        <v>208</v>
      </c>
      <c r="AF117" s="3" t="s">
        <v>522</v>
      </c>
      <c r="AG117" s="3"/>
      <c r="AH117" s="3">
        <v>3</v>
      </c>
      <c r="AI117" s="3">
        <v>4</v>
      </c>
    </row>
    <row r="118" spans="1:35" ht="38.25" hidden="1" x14ac:dyDescent="0.2">
      <c r="A118" s="2">
        <v>40595.804710648146</v>
      </c>
      <c r="L118" s="3"/>
      <c r="M118" s="3"/>
      <c r="N118" s="3"/>
      <c r="O118" s="3" t="s">
        <v>116</v>
      </c>
      <c r="P118" s="3">
        <v>3</v>
      </c>
      <c r="Q118" s="3">
        <v>2</v>
      </c>
      <c r="R118" s="3">
        <v>3</v>
      </c>
      <c r="S118" s="3">
        <v>3</v>
      </c>
      <c r="T118" s="3">
        <v>3</v>
      </c>
      <c r="U118" s="3">
        <v>3</v>
      </c>
      <c r="V118" s="3">
        <v>2</v>
      </c>
      <c r="W118" s="3">
        <v>3</v>
      </c>
      <c r="X118" s="3">
        <v>3</v>
      </c>
      <c r="Y118" s="3">
        <v>3</v>
      </c>
      <c r="Z118" s="3">
        <v>2008</v>
      </c>
      <c r="AA118" s="3" t="s">
        <v>702</v>
      </c>
      <c r="AB118" s="3" t="s">
        <v>710</v>
      </c>
      <c r="AC118" s="3" t="s">
        <v>393</v>
      </c>
      <c r="AD118" s="3"/>
      <c r="AE118" s="3" t="s">
        <v>647</v>
      </c>
      <c r="AF118" s="3" t="s">
        <v>522</v>
      </c>
      <c r="AG118" s="3"/>
      <c r="AH118" s="3">
        <v>2</v>
      </c>
      <c r="AI118" s="3">
        <v>3</v>
      </c>
    </row>
    <row r="119" spans="1:35" ht="51" hidden="1" x14ac:dyDescent="0.2">
      <c r="A119" s="2">
        <v>40595.81962962963</v>
      </c>
      <c r="L119" s="3" t="s">
        <v>388</v>
      </c>
      <c r="M119" s="3"/>
      <c r="N119" s="3"/>
      <c r="O119" s="3" t="s">
        <v>116</v>
      </c>
      <c r="P119" s="3">
        <v>4</v>
      </c>
      <c r="Q119" s="3">
        <v>3</v>
      </c>
      <c r="R119" s="3">
        <v>4</v>
      </c>
      <c r="S119" s="3">
        <v>3</v>
      </c>
      <c r="T119" s="3">
        <v>2</v>
      </c>
      <c r="U119" s="3">
        <v>2</v>
      </c>
      <c r="V119" s="3">
        <v>4</v>
      </c>
      <c r="W119" s="3">
        <v>3</v>
      </c>
      <c r="X119" s="3">
        <v>4</v>
      </c>
      <c r="Y119" s="3">
        <v>4</v>
      </c>
      <c r="Z119" s="3">
        <v>2010</v>
      </c>
      <c r="AA119" s="3" t="s">
        <v>253</v>
      </c>
      <c r="AB119" s="3" t="s">
        <v>287</v>
      </c>
      <c r="AC119" s="3" t="s">
        <v>281</v>
      </c>
      <c r="AD119" s="3"/>
      <c r="AE119" s="3" t="s">
        <v>647</v>
      </c>
      <c r="AF119" s="3" t="s">
        <v>246</v>
      </c>
      <c r="AG119" s="3" t="s">
        <v>2</v>
      </c>
      <c r="AH119" s="3">
        <v>3</v>
      </c>
      <c r="AI119" s="3">
        <v>4</v>
      </c>
    </row>
    <row r="120" spans="1:35" ht="89.25" hidden="1" x14ac:dyDescent="0.2">
      <c r="A120" s="2">
        <v>40595.823449074072</v>
      </c>
      <c r="L120" s="3" t="s">
        <v>273</v>
      </c>
      <c r="M120" s="3" t="s">
        <v>102</v>
      </c>
      <c r="N120" s="3" t="s">
        <v>149</v>
      </c>
      <c r="O120" s="3" t="s">
        <v>116</v>
      </c>
      <c r="P120" s="3">
        <v>3</v>
      </c>
      <c r="Q120" s="3">
        <v>1</v>
      </c>
      <c r="R120" s="3">
        <v>3</v>
      </c>
      <c r="S120" s="3">
        <v>4</v>
      </c>
      <c r="T120" s="3">
        <v>2</v>
      </c>
      <c r="U120" s="3">
        <v>2</v>
      </c>
      <c r="V120" s="3">
        <v>3</v>
      </c>
      <c r="W120" s="3">
        <v>1</v>
      </c>
      <c r="X120" s="3">
        <v>4</v>
      </c>
      <c r="Y120" s="3">
        <v>4</v>
      </c>
      <c r="Z120" s="3">
        <v>2009</v>
      </c>
      <c r="AA120" s="3" t="s">
        <v>702</v>
      </c>
      <c r="AB120" s="3" t="s">
        <v>563</v>
      </c>
      <c r="AC120" s="3" t="s">
        <v>582</v>
      </c>
      <c r="AD120" s="3"/>
      <c r="AE120" s="3" t="s">
        <v>208</v>
      </c>
      <c r="AF120" s="3" t="s">
        <v>246</v>
      </c>
      <c r="AG120" s="3"/>
      <c r="AH120" s="3">
        <v>1</v>
      </c>
      <c r="AI120" s="3">
        <v>4</v>
      </c>
    </row>
    <row r="121" spans="1:35" ht="38.25" hidden="1" x14ac:dyDescent="0.2">
      <c r="A121" s="2">
        <v>40595.823518518519</v>
      </c>
      <c r="L121" s="3"/>
      <c r="M121" s="3"/>
      <c r="N121" s="3"/>
      <c r="O121" s="3" t="s">
        <v>641</v>
      </c>
      <c r="P121" s="3">
        <v>2</v>
      </c>
      <c r="Q121" s="3">
        <v>2</v>
      </c>
      <c r="R121" s="3">
        <v>4</v>
      </c>
      <c r="S121" s="3">
        <v>3</v>
      </c>
      <c r="T121" s="3">
        <v>2</v>
      </c>
      <c r="U121" s="3">
        <v>2</v>
      </c>
      <c r="V121" s="3">
        <v>3</v>
      </c>
      <c r="W121" s="3">
        <v>2</v>
      </c>
      <c r="X121" s="3">
        <v>4</v>
      </c>
      <c r="Y121" s="3">
        <v>3</v>
      </c>
      <c r="Z121" s="3">
        <v>2009</v>
      </c>
      <c r="AA121" s="3" t="s">
        <v>702</v>
      </c>
      <c r="AB121" s="3" t="s">
        <v>264</v>
      </c>
      <c r="AC121" s="3" t="s">
        <v>720</v>
      </c>
      <c r="AD121" s="3"/>
      <c r="AE121" s="3" t="s">
        <v>647</v>
      </c>
      <c r="AF121" s="3" t="s">
        <v>522</v>
      </c>
      <c r="AG121" s="3"/>
      <c r="AH121" s="3">
        <v>2</v>
      </c>
      <c r="AI121" s="3">
        <v>4</v>
      </c>
    </row>
    <row r="122" spans="1:35" ht="204" hidden="1" x14ac:dyDescent="0.2">
      <c r="A122" s="2">
        <v>40595.837187500001</v>
      </c>
      <c r="L122" s="3" t="s">
        <v>881</v>
      </c>
      <c r="M122" s="3" t="s">
        <v>202</v>
      </c>
      <c r="N122" s="3"/>
      <c r="O122" s="3" t="s">
        <v>116</v>
      </c>
      <c r="P122" s="3">
        <v>2</v>
      </c>
      <c r="Q122" s="3">
        <v>2</v>
      </c>
      <c r="R122" s="3">
        <v>4</v>
      </c>
      <c r="S122" s="3">
        <v>4</v>
      </c>
      <c r="T122" s="3">
        <v>1</v>
      </c>
      <c r="U122" s="3">
        <v>3</v>
      </c>
      <c r="V122" s="3">
        <v>2</v>
      </c>
      <c r="W122" s="3">
        <v>3</v>
      </c>
      <c r="X122" s="3">
        <v>4</v>
      </c>
      <c r="Y122" s="3">
        <v>4</v>
      </c>
      <c r="Z122" s="3">
        <v>2010</v>
      </c>
      <c r="AA122" s="3" t="s">
        <v>35</v>
      </c>
      <c r="AB122" s="3" t="s">
        <v>78</v>
      </c>
      <c r="AC122" s="3" t="s">
        <v>281</v>
      </c>
      <c r="AD122" s="3"/>
      <c r="AE122" s="3" t="s">
        <v>647</v>
      </c>
      <c r="AF122" s="3" t="s">
        <v>246</v>
      </c>
      <c r="AG122" s="3" t="s">
        <v>308</v>
      </c>
      <c r="AH122" s="3">
        <v>2</v>
      </c>
      <c r="AI122" s="3">
        <v>4</v>
      </c>
    </row>
    <row r="123" spans="1:35" ht="229.5" hidden="1" x14ac:dyDescent="0.2">
      <c r="A123" s="2">
        <v>40595.838541666664</v>
      </c>
      <c r="L123" s="3" t="s">
        <v>54</v>
      </c>
      <c r="M123" s="3" t="s">
        <v>564</v>
      </c>
      <c r="N123" s="3" t="s">
        <v>394</v>
      </c>
      <c r="O123" s="3" t="s">
        <v>641</v>
      </c>
      <c r="P123" s="3">
        <v>2</v>
      </c>
      <c r="Q123" s="3">
        <v>4</v>
      </c>
      <c r="R123" s="3">
        <v>2</v>
      </c>
      <c r="S123" s="3">
        <v>3</v>
      </c>
      <c r="T123" s="3">
        <v>4</v>
      </c>
      <c r="U123" s="3">
        <v>4</v>
      </c>
      <c r="V123" s="3">
        <v>2</v>
      </c>
      <c r="W123" s="3">
        <v>1</v>
      </c>
      <c r="X123" s="3">
        <v>4</v>
      </c>
      <c r="Y123" s="3">
        <v>4</v>
      </c>
      <c r="Z123" s="3">
        <v>2009</v>
      </c>
      <c r="AA123" s="3" t="s">
        <v>702</v>
      </c>
      <c r="AB123" s="3" t="s">
        <v>72</v>
      </c>
      <c r="AC123" s="3" t="s">
        <v>672</v>
      </c>
      <c r="AD123" s="3" t="s">
        <v>276</v>
      </c>
      <c r="AE123" s="3" t="s">
        <v>647</v>
      </c>
      <c r="AF123" s="3" t="s">
        <v>522</v>
      </c>
      <c r="AG123" s="3" t="s">
        <v>156</v>
      </c>
      <c r="AH123" s="3">
        <v>2</v>
      </c>
      <c r="AI123" s="3">
        <v>4</v>
      </c>
    </row>
    <row r="124" spans="1:35" ht="216.75" hidden="1" x14ac:dyDescent="0.2">
      <c r="A124" s="2">
        <v>40595.840844907405</v>
      </c>
      <c r="L124" s="3" t="s">
        <v>157</v>
      </c>
      <c r="M124" s="3" t="s">
        <v>468</v>
      </c>
      <c r="N124" s="3" t="s">
        <v>115</v>
      </c>
      <c r="O124" s="3" t="s">
        <v>641</v>
      </c>
      <c r="P124" s="3">
        <v>3</v>
      </c>
      <c r="Q124" s="3">
        <v>4</v>
      </c>
      <c r="R124" s="3">
        <v>4</v>
      </c>
      <c r="S124" s="3">
        <v>4</v>
      </c>
      <c r="T124" s="3">
        <v>3</v>
      </c>
      <c r="U124" s="3">
        <v>3</v>
      </c>
      <c r="V124" s="3">
        <v>4</v>
      </c>
      <c r="W124" s="3">
        <v>3</v>
      </c>
      <c r="X124" s="3">
        <v>4</v>
      </c>
      <c r="Y124" s="3">
        <v>3</v>
      </c>
      <c r="Z124" s="3">
        <v>2009</v>
      </c>
      <c r="AA124" s="3" t="s">
        <v>702</v>
      </c>
      <c r="AB124" s="3" t="s">
        <v>287</v>
      </c>
      <c r="AC124" s="3" t="s">
        <v>720</v>
      </c>
      <c r="AD124" s="3"/>
      <c r="AE124" s="3" t="s">
        <v>647</v>
      </c>
      <c r="AF124" s="3" t="s">
        <v>522</v>
      </c>
      <c r="AG124" s="3" t="s">
        <v>565</v>
      </c>
      <c r="AH124" s="3">
        <v>4</v>
      </c>
      <c r="AI124" s="3">
        <v>4</v>
      </c>
    </row>
    <row r="125" spans="1:35" ht="63.75" hidden="1" x14ac:dyDescent="0.2">
      <c r="A125" s="2">
        <v>40595.84888888889</v>
      </c>
      <c r="L125" s="3" t="s">
        <v>59</v>
      </c>
      <c r="M125" s="3" t="s">
        <v>215</v>
      </c>
      <c r="N125" s="3" t="s">
        <v>422</v>
      </c>
      <c r="O125" s="3" t="s">
        <v>116</v>
      </c>
      <c r="P125" s="3">
        <v>4</v>
      </c>
      <c r="Q125" s="3">
        <v>2</v>
      </c>
      <c r="R125" s="3">
        <v>4</v>
      </c>
      <c r="S125" s="3">
        <v>4</v>
      </c>
      <c r="T125" s="3">
        <v>4</v>
      </c>
      <c r="U125" s="3">
        <v>3</v>
      </c>
      <c r="V125" s="3">
        <v>3</v>
      </c>
      <c r="W125" s="3">
        <v>4</v>
      </c>
      <c r="X125" s="3">
        <v>4</v>
      </c>
      <c r="Y125" s="3">
        <v>4</v>
      </c>
      <c r="Z125" s="3">
        <v>2009</v>
      </c>
      <c r="AA125" s="3" t="s">
        <v>702</v>
      </c>
      <c r="AB125" s="3" t="s">
        <v>664</v>
      </c>
      <c r="AC125" s="3" t="s">
        <v>45</v>
      </c>
      <c r="AD125" s="3"/>
      <c r="AE125" s="3" t="s">
        <v>647</v>
      </c>
      <c r="AF125" s="3" t="s">
        <v>246</v>
      </c>
      <c r="AG125" s="3" t="s">
        <v>195</v>
      </c>
      <c r="AH125" s="3">
        <v>3</v>
      </c>
      <c r="AI125" s="3">
        <v>4</v>
      </c>
    </row>
    <row r="126" spans="1:35" ht="38.25" hidden="1" x14ac:dyDescent="0.2">
      <c r="A126" s="2">
        <v>40595.858090277776</v>
      </c>
      <c r="L126" s="3"/>
      <c r="M126" s="3" t="s">
        <v>547</v>
      </c>
      <c r="N126" s="3"/>
      <c r="O126" s="3" t="s">
        <v>116</v>
      </c>
      <c r="P126" s="3">
        <v>3</v>
      </c>
      <c r="Q126" s="3">
        <v>2</v>
      </c>
      <c r="R126" s="3">
        <v>4</v>
      </c>
      <c r="S126" s="3">
        <v>3</v>
      </c>
      <c r="T126" s="3">
        <v>3</v>
      </c>
      <c r="U126" s="3">
        <v>2</v>
      </c>
      <c r="V126" s="3">
        <v>4</v>
      </c>
      <c r="W126" s="3">
        <v>3</v>
      </c>
      <c r="X126" s="3">
        <v>3</v>
      </c>
      <c r="Y126" s="3">
        <v>4</v>
      </c>
      <c r="Z126" s="3">
        <v>2008</v>
      </c>
      <c r="AA126" s="3" t="s">
        <v>702</v>
      </c>
      <c r="AB126" s="3" t="s">
        <v>118</v>
      </c>
      <c r="AC126" s="3" t="s">
        <v>45</v>
      </c>
      <c r="AD126" s="3"/>
      <c r="AE126" s="3" t="s">
        <v>647</v>
      </c>
      <c r="AF126" s="3" t="s">
        <v>246</v>
      </c>
      <c r="AG126" s="3"/>
      <c r="AH126" s="3">
        <v>2</v>
      </c>
      <c r="AI126" s="3">
        <v>3</v>
      </c>
    </row>
    <row r="127" spans="1:35" ht="165.75" hidden="1" x14ac:dyDescent="0.2">
      <c r="A127" s="2">
        <v>40595.863703703704</v>
      </c>
      <c r="L127" s="3" t="s">
        <v>304</v>
      </c>
      <c r="M127" s="3" t="s">
        <v>504</v>
      </c>
      <c r="N127" s="3"/>
      <c r="O127" s="3" t="s">
        <v>116</v>
      </c>
      <c r="P127" s="3">
        <v>2</v>
      </c>
      <c r="Q127" s="3">
        <v>2</v>
      </c>
      <c r="R127" s="3">
        <v>3</v>
      </c>
      <c r="S127" s="3">
        <v>3</v>
      </c>
      <c r="T127" s="3">
        <v>2</v>
      </c>
      <c r="U127" s="3">
        <v>2</v>
      </c>
      <c r="V127" s="3">
        <v>3</v>
      </c>
      <c r="W127" s="3">
        <v>2</v>
      </c>
      <c r="X127" s="3">
        <v>3</v>
      </c>
      <c r="Y127" s="3">
        <v>2</v>
      </c>
      <c r="Z127" s="3">
        <v>2010</v>
      </c>
      <c r="AA127" s="3" t="s">
        <v>702</v>
      </c>
      <c r="AB127" s="3" t="s">
        <v>198</v>
      </c>
      <c r="AC127" s="3" t="s">
        <v>45</v>
      </c>
      <c r="AD127" s="3"/>
      <c r="AE127" s="3" t="s">
        <v>647</v>
      </c>
      <c r="AF127" s="3" t="s">
        <v>522</v>
      </c>
      <c r="AG127" s="3"/>
      <c r="AH127" s="3">
        <v>2</v>
      </c>
      <c r="AI127" s="3">
        <v>3</v>
      </c>
    </row>
    <row r="128" spans="1:35" ht="38.25" hidden="1" x14ac:dyDescent="0.2">
      <c r="A128" s="2">
        <v>40595.865960648152</v>
      </c>
      <c r="L128" s="3"/>
      <c r="M128" s="3"/>
      <c r="N128" s="3"/>
      <c r="O128" s="3" t="s">
        <v>641</v>
      </c>
      <c r="P128" s="3">
        <v>3</v>
      </c>
      <c r="Q128" s="3">
        <v>2</v>
      </c>
      <c r="R128" s="3">
        <v>4</v>
      </c>
      <c r="S128" s="3">
        <v>3</v>
      </c>
      <c r="T128" s="3">
        <v>2</v>
      </c>
      <c r="U128" s="3">
        <v>3</v>
      </c>
      <c r="V128" s="3">
        <v>2</v>
      </c>
      <c r="W128" s="3">
        <v>2</v>
      </c>
      <c r="X128" s="3">
        <v>4</v>
      </c>
      <c r="Y128" s="3">
        <v>4</v>
      </c>
      <c r="Z128" s="3">
        <v>2010</v>
      </c>
      <c r="AA128" s="3" t="s">
        <v>253</v>
      </c>
      <c r="AB128" s="3" t="s">
        <v>118</v>
      </c>
      <c r="AC128" s="3" t="s">
        <v>281</v>
      </c>
      <c r="AD128" s="3"/>
      <c r="AE128" s="3" t="s">
        <v>647</v>
      </c>
      <c r="AF128" s="3" t="s">
        <v>522</v>
      </c>
      <c r="AG128" s="3"/>
      <c r="AH128" s="3">
        <v>2</v>
      </c>
      <c r="AI128" s="3">
        <v>4</v>
      </c>
    </row>
    <row r="129" spans="1:35" ht="63.75" hidden="1" x14ac:dyDescent="0.2">
      <c r="A129" s="2">
        <v>40595.866249999999</v>
      </c>
      <c r="L129" s="3" t="s">
        <v>367</v>
      </c>
      <c r="M129" s="3" t="s">
        <v>242</v>
      </c>
      <c r="N129" s="3"/>
      <c r="O129" s="3" t="s">
        <v>116</v>
      </c>
      <c r="P129" s="3">
        <v>2</v>
      </c>
      <c r="Q129" s="3">
        <v>2</v>
      </c>
      <c r="R129" s="3">
        <v>3</v>
      </c>
      <c r="S129" s="3">
        <v>2</v>
      </c>
      <c r="T129" s="3">
        <v>3</v>
      </c>
      <c r="U129" s="3">
        <v>2</v>
      </c>
      <c r="V129" s="3">
        <v>2</v>
      </c>
      <c r="W129" s="3">
        <v>2</v>
      </c>
      <c r="X129" s="3">
        <v>2</v>
      </c>
      <c r="Y129" s="3">
        <v>3</v>
      </c>
      <c r="Z129" s="3">
        <v>2009</v>
      </c>
      <c r="AA129" s="3" t="s">
        <v>702</v>
      </c>
      <c r="AB129" s="3" t="s">
        <v>72</v>
      </c>
      <c r="AC129" s="3" t="s">
        <v>582</v>
      </c>
      <c r="AD129" s="3"/>
      <c r="AE129" s="3" t="s">
        <v>208</v>
      </c>
      <c r="AF129" s="3" t="s">
        <v>246</v>
      </c>
      <c r="AG129" s="3"/>
      <c r="AH129" s="3">
        <v>2</v>
      </c>
      <c r="AI129" s="3">
        <v>3</v>
      </c>
    </row>
    <row r="130" spans="1:35" ht="242.25" hidden="1" x14ac:dyDescent="0.2">
      <c r="A130" s="2">
        <v>40595.86991898148</v>
      </c>
      <c r="L130" s="3" t="s">
        <v>108</v>
      </c>
      <c r="M130" s="3" t="s">
        <v>146</v>
      </c>
      <c r="N130" s="3" t="s">
        <v>483</v>
      </c>
      <c r="O130" s="3" t="s">
        <v>641</v>
      </c>
      <c r="P130" s="3">
        <v>4</v>
      </c>
      <c r="Q130" s="3">
        <v>4</v>
      </c>
      <c r="R130" s="3">
        <v>4</v>
      </c>
      <c r="S130" s="3">
        <v>3</v>
      </c>
      <c r="T130" s="3">
        <v>3</v>
      </c>
      <c r="U130" s="3">
        <v>4</v>
      </c>
      <c r="V130" s="3">
        <v>4</v>
      </c>
      <c r="W130" s="3">
        <v>3</v>
      </c>
      <c r="X130" s="3">
        <v>4</v>
      </c>
      <c r="Y130" s="3">
        <v>4</v>
      </c>
      <c r="Z130" s="3">
        <v>2010</v>
      </c>
      <c r="AA130" s="3" t="s">
        <v>35</v>
      </c>
      <c r="AB130" s="3" t="s">
        <v>710</v>
      </c>
      <c r="AC130" s="3" t="s">
        <v>281</v>
      </c>
      <c r="AD130" s="3"/>
      <c r="AE130" s="3" t="s">
        <v>647</v>
      </c>
      <c r="AF130" s="3" t="s">
        <v>246</v>
      </c>
      <c r="AG130" s="3" t="s">
        <v>256</v>
      </c>
      <c r="AH130" s="3">
        <v>3</v>
      </c>
      <c r="AI130" s="3">
        <v>4</v>
      </c>
    </row>
    <row r="131" spans="1:35" ht="38.25" hidden="1" x14ac:dyDescent="0.2">
      <c r="A131" s="2">
        <v>40595.871446759258</v>
      </c>
      <c r="L131" s="3" t="s">
        <v>588</v>
      </c>
      <c r="M131" s="3" t="s">
        <v>132</v>
      </c>
      <c r="N131" s="3" t="s">
        <v>149</v>
      </c>
      <c r="O131" s="3" t="s">
        <v>116</v>
      </c>
      <c r="P131" s="3">
        <v>4</v>
      </c>
      <c r="Q131" s="3">
        <v>4</v>
      </c>
      <c r="R131" s="3">
        <v>4</v>
      </c>
      <c r="S131" s="3">
        <v>4</v>
      </c>
      <c r="T131" s="3">
        <v>4</v>
      </c>
      <c r="U131" s="3">
        <v>4</v>
      </c>
      <c r="V131" s="3">
        <v>4</v>
      </c>
      <c r="W131" s="3">
        <v>4</v>
      </c>
      <c r="X131" s="3">
        <v>4</v>
      </c>
      <c r="Y131" s="3">
        <v>4</v>
      </c>
      <c r="Z131" s="3">
        <v>2010</v>
      </c>
      <c r="AA131" s="3" t="s">
        <v>253</v>
      </c>
      <c r="AB131" s="3" t="s">
        <v>488</v>
      </c>
      <c r="AC131" s="3" t="s">
        <v>281</v>
      </c>
      <c r="AD131" s="3"/>
      <c r="AE131" s="3" t="s">
        <v>647</v>
      </c>
      <c r="AF131" s="3" t="s">
        <v>246</v>
      </c>
      <c r="AG131" s="3" t="s">
        <v>234</v>
      </c>
      <c r="AH131" s="3">
        <v>4</v>
      </c>
      <c r="AI131" s="3">
        <v>4</v>
      </c>
    </row>
    <row r="132" spans="1:35" ht="38.25" hidden="1" x14ac:dyDescent="0.2">
      <c r="A132" s="2">
        <v>40595.873923611114</v>
      </c>
      <c r="L132" s="3"/>
      <c r="M132" s="3"/>
      <c r="N132" s="3"/>
      <c r="O132" s="3" t="s">
        <v>641</v>
      </c>
      <c r="P132" s="3">
        <v>4</v>
      </c>
      <c r="Q132" s="3">
        <v>3</v>
      </c>
      <c r="R132" s="3">
        <v>4</v>
      </c>
      <c r="S132" s="3">
        <v>4</v>
      </c>
      <c r="T132" s="3">
        <v>4</v>
      </c>
      <c r="U132" s="3">
        <v>4</v>
      </c>
      <c r="V132" s="3">
        <v>4</v>
      </c>
      <c r="W132" s="3">
        <v>4</v>
      </c>
      <c r="X132" s="3">
        <v>4</v>
      </c>
      <c r="Y132" s="3">
        <v>4</v>
      </c>
      <c r="Z132" s="3">
        <v>2010</v>
      </c>
      <c r="AA132" s="3" t="s">
        <v>253</v>
      </c>
      <c r="AB132" s="3" t="s">
        <v>118</v>
      </c>
      <c r="AC132" s="3" t="s">
        <v>281</v>
      </c>
      <c r="AD132" s="3"/>
      <c r="AE132" s="3" t="s">
        <v>647</v>
      </c>
      <c r="AF132" s="3" t="s">
        <v>246</v>
      </c>
      <c r="AG132" s="3"/>
      <c r="AH132" s="3">
        <v>3</v>
      </c>
      <c r="AI132" s="3">
        <v>4</v>
      </c>
    </row>
    <row r="133" spans="1:35" ht="38.25" hidden="1" x14ac:dyDescent="0.2">
      <c r="A133" s="2">
        <v>40595.885393518518</v>
      </c>
      <c r="L133" s="3"/>
      <c r="M133" s="3" t="s">
        <v>236</v>
      </c>
      <c r="N133" s="3"/>
      <c r="O133" s="3" t="s">
        <v>116</v>
      </c>
      <c r="P133" s="3">
        <v>2</v>
      </c>
      <c r="Q133" s="3">
        <v>3</v>
      </c>
      <c r="R133" s="3">
        <v>4</v>
      </c>
      <c r="S133" s="3">
        <v>4</v>
      </c>
      <c r="T133" s="3">
        <v>1</v>
      </c>
      <c r="U133" s="3">
        <v>1</v>
      </c>
      <c r="V133" s="3">
        <v>3</v>
      </c>
      <c r="W133" s="3">
        <v>2</v>
      </c>
      <c r="X133" s="3">
        <v>4</v>
      </c>
      <c r="Y133" s="3">
        <v>4</v>
      </c>
      <c r="Z133" s="3">
        <v>2004</v>
      </c>
      <c r="AA133" s="3" t="s">
        <v>238</v>
      </c>
      <c r="AB133" s="3" t="s">
        <v>563</v>
      </c>
      <c r="AC133" s="3" t="s">
        <v>672</v>
      </c>
      <c r="AD133" s="3" t="s">
        <v>568</v>
      </c>
      <c r="AE133" s="3" t="s">
        <v>647</v>
      </c>
      <c r="AF133" s="3" t="s">
        <v>246</v>
      </c>
      <c r="AG133" s="3"/>
      <c r="AH133" s="3">
        <v>1</v>
      </c>
      <c r="AI133" s="3">
        <v>4</v>
      </c>
    </row>
    <row r="134" spans="1:35" ht="38.25" hidden="1" x14ac:dyDescent="0.2">
      <c r="A134" s="2">
        <v>40595.889363425929</v>
      </c>
      <c r="L134" s="3"/>
      <c r="M134" s="3"/>
      <c r="N134" s="3"/>
      <c r="O134" s="3" t="s">
        <v>116</v>
      </c>
      <c r="P134" s="3">
        <v>3</v>
      </c>
      <c r="Q134" s="3">
        <v>2</v>
      </c>
      <c r="R134" s="3">
        <v>4</v>
      </c>
      <c r="S134" s="3">
        <v>4</v>
      </c>
      <c r="T134" s="3">
        <v>3</v>
      </c>
      <c r="U134" s="3">
        <v>2</v>
      </c>
      <c r="V134" s="3">
        <v>3</v>
      </c>
      <c r="W134" s="3">
        <v>3</v>
      </c>
      <c r="X134" s="3">
        <v>3</v>
      </c>
      <c r="Y134" s="3">
        <v>4</v>
      </c>
      <c r="Z134" s="3">
        <v>2005</v>
      </c>
      <c r="AA134" s="3" t="s">
        <v>238</v>
      </c>
      <c r="AB134" s="3" t="s">
        <v>133</v>
      </c>
      <c r="AC134" s="3" t="s">
        <v>672</v>
      </c>
      <c r="AD134" s="3" t="s">
        <v>619</v>
      </c>
      <c r="AE134" s="3" t="s">
        <v>647</v>
      </c>
      <c r="AF134" s="3" t="s">
        <v>246</v>
      </c>
      <c r="AG134" s="3"/>
      <c r="AH134" s="3">
        <v>2</v>
      </c>
      <c r="AI134" s="3">
        <v>3</v>
      </c>
    </row>
    <row r="135" spans="1:35" ht="204" hidden="1" x14ac:dyDescent="0.2">
      <c r="A135" s="2">
        <v>40595.889965277776</v>
      </c>
      <c r="L135" s="3" t="s">
        <v>882</v>
      </c>
      <c r="M135" s="3" t="s">
        <v>542</v>
      </c>
      <c r="N135" s="3" t="s">
        <v>90</v>
      </c>
      <c r="O135" s="3" t="s">
        <v>116</v>
      </c>
      <c r="P135" s="3">
        <v>3</v>
      </c>
      <c r="Q135" s="3">
        <v>2</v>
      </c>
      <c r="R135" s="3">
        <v>3</v>
      </c>
      <c r="S135" s="3">
        <v>4</v>
      </c>
      <c r="T135" s="3">
        <v>3</v>
      </c>
      <c r="U135" s="3">
        <v>3</v>
      </c>
      <c r="V135" s="3">
        <v>4</v>
      </c>
      <c r="W135" s="3">
        <v>3</v>
      </c>
      <c r="X135" s="3">
        <v>4</v>
      </c>
      <c r="Y135" s="3">
        <v>4</v>
      </c>
      <c r="Z135" s="3">
        <v>2009</v>
      </c>
      <c r="AA135" s="3" t="s">
        <v>702</v>
      </c>
      <c r="AB135" s="3" t="s">
        <v>507</v>
      </c>
      <c r="AC135" s="3" t="s">
        <v>393</v>
      </c>
      <c r="AD135" s="3"/>
      <c r="AE135" s="3" t="s">
        <v>647</v>
      </c>
      <c r="AF135" s="3" t="s">
        <v>522</v>
      </c>
      <c r="AG135" s="3"/>
      <c r="AH135" s="3">
        <v>3</v>
      </c>
      <c r="AI135" s="3">
        <v>4</v>
      </c>
    </row>
    <row r="136" spans="1:35" ht="38.25" hidden="1" x14ac:dyDescent="0.2">
      <c r="A136" s="2">
        <v>40595.898159722223</v>
      </c>
      <c r="L136" s="3"/>
      <c r="M136" s="3"/>
      <c r="N136" s="3"/>
      <c r="O136" s="3" t="s">
        <v>641</v>
      </c>
      <c r="P136" s="3">
        <v>3</v>
      </c>
      <c r="Q136" s="3">
        <v>3</v>
      </c>
      <c r="R136" s="3">
        <v>3</v>
      </c>
      <c r="S136" s="3">
        <v>3</v>
      </c>
      <c r="T136" s="3">
        <v>4</v>
      </c>
      <c r="U136" s="3">
        <v>4</v>
      </c>
      <c r="V136" s="3">
        <v>3</v>
      </c>
      <c r="W136" s="3">
        <v>2</v>
      </c>
      <c r="X136" s="3">
        <v>4</v>
      </c>
      <c r="Y136" s="3">
        <v>3</v>
      </c>
      <c r="Z136" s="3">
        <v>2010</v>
      </c>
      <c r="AA136" s="3" t="s">
        <v>35</v>
      </c>
      <c r="AB136" s="3" t="s">
        <v>664</v>
      </c>
      <c r="AC136" s="3" t="s">
        <v>281</v>
      </c>
      <c r="AD136" s="3"/>
      <c r="AE136" s="3" t="s">
        <v>647</v>
      </c>
      <c r="AF136" s="3" t="s">
        <v>522</v>
      </c>
      <c r="AG136" s="3"/>
      <c r="AH136" s="3">
        <v>3</v>
      </c>
      <c r="AI136" s="3">
        <v>4</v>
      </c>
    </row>
    <row r="137" spans="1:35" ht="38.25" hidden="1" x14ac:dyDescent="0.2">
      <c r="A137" s="2">
        <v>40595.90247685185</v>
      </c>
      <c r="L137" s="3"/>
      <c r="M137" s="3"/>
      <c r="N137" s="3"/>
      <c r="O137" s="3" t="s">
        <v>641</v>
      </c>
      <c r="P137" s="3">
        <v>3</v>
      </c>
      <c r="Q137" s="3">
        <v>3</v>
      </c>
      <c r="R137" s="3">
        <v>3</v>
      </c>
      <c r="S137" s="3">
        <v>4</v>
      </c>
      <c r="T137" s="3">
        <v>2</v>
      </c>
      <c r="U137" s="3">
        <v>3</v>
      </c>
      <c r="V137" s="3">
        <v>4</v>
      </c>
      <c r="W137" s="3">
        <v>2</v>
      </c>
      <c r="X137" s="3">
        <v>4</v>
      </c>
      <c r="Y137" s="3">
        <v>4</v>
      </c>
      <c r="Z137" s="3">
        <v>2009</v>
      </c>
      <c r="AA137" s="3" t="s">
        <v>35</v>
      </c>
      <c r="AB137" s="3" t="s">
        <v>198</v>
      </c>
      <c r="AC137" s="3" t="s">
        <v>281</v>
      </c>
      <c r="AD137" s="3"/>
      <c r="AE137" s="3" t="s">
        <v>647</v>
      </c>
      <c r="AF137" s="3" t="s">
        <v>246</v>
      </c>
      <c r="AG137" s="3"/>
      <c r="AH137" s="3">
        <v>2</v>
      </c>
      <c r="AI137" s="3">
        <v>4</v>
      </c>
    </row>
    <row r="138" spans="1:35" ht="63.75" hidden="1" x14ac:dyDescent="0.2">
      <c r="A138" s="2">
        <v>40595.936192129629</v>
      </c>
      <c r="L138" s="3" t="s">
        <v>167</v>
      </c>
      <c r="M138" s="3" t="s">
        <v>63</v>
      </c>
      <c r="N138" s="3" t="s">
        <v>650</v>
      </c>
      <c r="O138" s="3" t="s">
        <v>641</v>
      </c>
      <c r="P138" s="3">
        <v>3</v>
      </c>
      <c r="Q138" s="3">
        <v>2</v>
      </c>
      <c r="R138" s="3">
        <v>3</v>
      </c>
      <c r="S138" s="3">
        <v>3</v>
      </c>
      <c r="T138" s="3">
        <v>2</v>
      </c>
      <c r="U138" s="3">
        <v>2</v>
      </c>
      <c r="V138" s="3">
        <v>3</v>
      </c>
      <c r="W138" s="3">
        <v>3</v>
      </c>
      <c r="X138" s="3">
        <v>3</v>
      </c>
      <c r="Y138" s="3">
        <v>2</v>
      </c>
      <c r="Z138" s="3">
        <v>2010</v>
      </c>
      <c r="AA138" s="3" t="s">
        <v>35</v>
      </c>
      <c r="AB138" s="3" t="s">
        <v>118</v>
      </c>
      <c r="AC138" s="3" t="s">
        <v>281</v>
      </c>
      <c r="AD138" s="3"/>
      <c r="AE138" s="3" t="s">
        <v>647</v>
      </c>
      <c r="AF138" s="3" t="s">
        <v>522</v>
      </c>
      <c r="AG138" s="3" t="s">
        <v>230</v>
      </c>
      <c r="AH138" s="3">
        <v>1</v>
      </c>
      <c r="AI138" s="3">
        <v>2</v>
      </c>
    </row>
    <row r="139" spans="1:35" ht="38.25" hidden="1" x14ac:dyDescent="0.2">
      <c r="A139" s="2">
        <v>40595.955983796295</v>
      </c>
      <c r="L139" s="3"/>
      <c r="M139" s="3"/>
      <c r="N139" s="3"/>
      <c r="O139" s="3"/>
      <c r="P139" s="3">
        <v>3</v>
      </c>
      <c r="Q139" s="3">
        <v>3</v>
      </c>
      <c r="R139" s="3">
        <v>3</v>
      </c>
      <c r="S139" s="3">
        <v>2</v>
      </c>
      <c r="T139" s="3">
        <v>3</v>
      </c>
      <c r="U139" s="3">
        <v>3</v>
      </c>
      <c r="V139" s="3">
        <v>2</v>
      </c>
      <c r="W139" s="3">
        <v>2</v>
      </c>
      <c r="X139" s="3">
        <v>2</v>
      </c>
      <c r="Y139" s="3">
        <v>3</v>
      </c>
      <c r="Z139" s="3" t="s">
        <v>551</v>
      </c>
      <c r="AA139" s="3" t="s">
        <v>281</v>
      </c>
      <c r="AB139" s="3" t="s">
        <v>377</v>
      </c>
      <c r="AC139" s="3" t="s">
        <v>281</v>
      </c>
      <c r="AD139" s="3"/>
      <c r="AE139" s="3"/>
      <c r="AF139" s="3" t="s">
        <v>522</v>
      </c>
      <c r="AG139" s="3"/>
      <c r="AH139" s="3">
        <v>3</v>
      </c>
      <c r="AI139" s="3">
        <v>3</v>
      </c>
    </row>
    <row r="140" spans="1:35" ht="38.25" hidden="1" x14ac:dyDescent="0.2">
      <c r="A140" s="2">
        <v>40595.957395833335</v>
      </c>
      <c r="L140" s="3"/>
      <c r="M140" s="3"/>
      <c r="N140" s="3"/>
      <c r="O140" s="3" t="s">
        <v>116</v>
      </c>
      <c r="P140" s="3">
        <v>3</v>
      </c>
      <c r="Q140" s="3">
        <v>3</v>
      </c>
      <c r="R140" s="3">
        <v>4</v>
      </c>
      <c r="S140" s="3">
        <v>2</v>
      </c>
      <c r="T140" s="3">
        <v>2</v>
      </c>
      <c r="U140" s="3">
        <v>4</v>
      </c>
      <c r="V140" s="3">
        <v>4</v>
      </c>
      <c r="W140" s="3">
        <v>4</v>
      </c>
      <c r="X140" s="3">
        <v>4</v>
      </c>
      <c r="Y140" s="3">
        <v>4</v>
      </c>
      <c r="Z140" s="3">
        <v>2009</v>
      </c>
      <c r="AA140" s="3" t="s">
        <v>702</v>
      </c>
      <c r="AB140" s="3" t="s">
        <v>78</v>
      </c>
      <c r="AC140" s="3" t="s">
        <v>582</v>
      </c>
      <c r="AD140" s="3"/>
      <c r="AE140" s="3" t="s">
        <v>208</v>
      </c>
      <c r="AF140" s="3" t="s">
        <v>246</v>
      </c>
      <c r="AG140" s="3"/>
      <c r="AH140" s="3">
        <v>2</v>
      </c>
      <c r="AI140" s="3">
        <v>4</v>
      </c>
    </row>
    <row r="141" spans="1:35" ht="38.25" hidden="1" x14ac:dyDescent="0.2">
      <c r="A141" s="2">
        <v>40595.958518518521</v>
      </c>
      <c r="L141" s="3" t="s">
        <v>633</v>
      </c>
      <c r="M141" s="3" t="s">
        <v>555</v>
      </c>
      <c r="N141" s="3" t="s">
        <v>149</v>
      </c>
      <c r="O141" s="3"/>
      <c r="P141" s="3">
        <v>1</v>
      </c>
      <c r="Q141" s="3">
        <v>1</v>
      </c>
      <c r="R141" s="3">
        <v>3</v>
      </c>
      <c r="S141" s="3">
        <v>2</v>
      </c>
      <c r="T141" s="3">
        <v>3</v>
      </c>
      <c r="U141" s="3">
        <v>2</v>
      </c>
      <c r="V141" s="3">
        <v>2</v>
      </c>
      <c r="W141" s="3">
        <v>1</v>
      </c>
      <c r="X141" s="3">
        <v>2</v>
      </c>
      <c r="Y141" s="3">
        <v>2</v>
      </c>
      <c r="Z141" s="3">
        <v>2010</v>
      </c>
      <c r="AA141" s="3" t="s">
        <v>35</v>
      </c>
      <c r="AB141" s="3" t="s">
        <v>507</v>
      </c>
      <c r="AC141" s="3" t="s">
        <v>281</v>
      </c>
      <c r="AD141" s="3"/>
      <c r="AE141" s="3" t="s">
        <v>647</v>
      </c>
      <c r="AF141" s="3" t="s">
        <v>522</v>
      </c>
      <c r="AG141" s="3"/>
      <c r="AH141" s="3">
        <v>1</v>
      </c>
      <c r="AI141" s="3">
        <v>3</v>
      </c>
    </row>
    <row r="142" spans="1:35" ht="38.25" hidden="1" x14ac:dyDescent="0.2">
      <c r="A142" s="2">
        <v>40595.965370370366</v>
      </c>
      <c r="L142" s="3"/>
      <c r="M142" s="3"/>
      <c r="N142" s="3"/>
      <c r="O142" s="3" t="s">
        <v>641</v>
      </c>
      <c r="P142" s="3">
        <v>1</v>
      </c>
      <c r="Q142" s="3">
        <v>2</v>
      </c>
      <c r="R142" s="3">
        <v>2</v>
      </c>
      <c r="S142" s="3">
        <v>1</v>
      </c>
      <c r="T142" s="3">
        <v>1</v>
      </c>
      <c r="U142" s="3">
        <v>2</v>
      </c>
      <c r="V142" s="3">
        <v>2</v>
      </c>
      <c r="W142" s="3">
        <v>2</v>
      </c>
      <c r="X142" s="3">
        <v>1</v>
      </c>
      <c r="Y142" s="3">
        <v>1</v>
      </c>
      <c r="Z142" s="3">
        <v>2011</v>
      </c>
      <c r="AA142" s="3" t="s">
        <v>253</v>
      </c>
      <c r="AB142" s="3" t="s">
        <v>710</v>
      </c>
      <c r="AC142" s="3" t="s">
        <v>281</v>
      </c>
      <c r="AD142" s="3"/>
      <c r="AE142" s="3" t="s">
        <v>647</v>
      </c>
      <c r="AF142" s="3" t="s">
        <v>246</v>
      </c>
      <c r="AG142" s="3"/>
      <c r="AH142" s="3">
        <v>2</v>
      </c>
      <c r="AI142" s="3">
        <v>1</v>
      </c>
    </row>
    <row r="143" spans="1:35" ht="38.25" hidden="1" x14ac:dyDescent="0.2">
      <c r="A143" s="2">
        <v>40595.970787037033</v>
      </c>
      <c r="L143" s="3"/>
      <c r="M143" s="3"/>
      <c r="N143" s="3"/>
      <c r="O143" s="3" t="s">
        <v>641</v>
      </c>
      <c r="P143" s="3">
        <v>3</v>
      </c>
      <c r="Q143" s="3">
        <v>3</v>
      </c>
      <c r="R143" s="3">
        <v>3</v>
      </c>
      <c r="S143" s="3">
        <v>4</v>
      </c>
      <c r="T143" s="3">
        <v>3</v>
      </c>
      <c r="U143" s="3">
        <v>3</v>
      </c>
      <c r="V143" s="3">
        <v>3</v>
      </c>
      <c r="W143" s="3">
        <v>4</v>
      </c>
      <c r="X143" s="3">
        <v>3</v>
      </c>
      <c r="Y143" s="3">
        <v>3</v>
      </c>
      <c r="Z143" s="3">
        <v>2010</v>
      </c>
      <c r="AA143" s="3" t="s">
        <v>702</v>
      </c>
      <c r="AB143" s="3" t="s">
        <v>563</v>
      </c>
      <c r="AC143" s="3" t="s">
        <v>281</v>
      </c>
      <c r="AD143" s="3"/>
      <c r="AE143" s="3" t="s">
        <v>647</v>
      </c>
      <c r="AF143" s="3" t="s">
        <v>522</v>
      </c>
      <c r="AG143" s="3"/>
      <c r="AH143" s="3">
        <v>3</v>
      </c>
      <c r="AI143" s="3">
        <v>3</v>
      </c>
    </row>
    <row r="144" spans="1:35" ht="38.25" hidden="1" x14ac:dyDescent="0.2">
      <c r="A144" s="2">
        <v>40595.976898148147</v>
      </c>
      <c r="L144" s="3"/>
      <c r="M144" s="3"/>
      <c r="N144" s="3"/>
      <c r="O144" s="3" t="s">
        <v>116</v>
      </c>
      <c r="P144" s="3">
        <v>2</v>
      </c>
      <c r="Q144" s="3">
        <v>1</v>
      </c>
      <c r="R144" s="3">
        <v>4</v>
      </c>
      <c r="S144" s="3">
        <v>3</v>
      </c>
      <c r="T144" s="3">
        <v>3</v>
      </c>
      <c r="U144" s="3">
        <v>3</v>
      </c>
      <c r="V144" s="3">
        <v>3</v>
      </c>
      <c r="W144" s="3">
        <v>3</v>
      </c>
      <c r="X144" s="3">
        <v>4</v>
      </c>
      <c r="Y144" s="3">
        <v>4</v>
      </c>
      <c r="Z144" s="3">
        <v>2010</v>
      </c>
      <c r="AA144" s="3" t="s">
        <v>253</v>
      </c>
      <c r="AB144" s="3" t="s">
        <v>78</v>
      </c>
      <c r="AC144" s="3" t="s">
        <v>281</v>
      </c>
      <c r="AD144" s="3"/>
      <c r="AE144" s="3"/>
      <c r="AF144" s="3" t="s">
        <v>522</v>
      </c>
      <c r="AG144" s="3"/>
      <c r="AH144" s="3">
        <v>4</v>
      </c>
      <c r="AI144" s="3">
        <v>4</v>
      </c>
    </row>
    <row r="145" spans="1:35" ht="165.75" hidden="1" x14ac:dyDescent="0.2">
      <c r="A145" s="2">
        <v>40595.985532407409</v>
      </c>
      <c r="L145" s="3" t="s">
        <v>303</v>
      </c>
      <c r="M145" s="3" t="s">
        <v>390</v>
      </c>
      <c r="N145" s="3"/>
      <c r="O145" s="3" t="s">
        <v>116</v>
      </c>
      <c r="P145" s="3">
        <v>2</v>
      </c>
      <c r="Q145" s="3">
        <v>2</v>
      </c>
      <c r="R145" s="3">
        <v>4</v>
      </c>
      <c r="S145" s="3">
        <v>4</v>
      </c>
      <c r="T145" s="3">
        <v>3</v>
      </c>
      <c r="U145" s="3">
        <v>3</v>
      </c>
      <c r="V145" s="3"/>
      <c r="W145" s="3">
        <v>2</v>
      </c>
      <c r="X145" s="3">
        <v>4</v>
      </c>
      <c r="Y145" s="3">
        <v>4</v>
      </c>
      <c r="Z145" s="3">
        <v>2011</v>
      </c>
      <c r="AA145" s="3" t="s">
        <v>354</v>
      </c>
      <c r="AB145" s="3" t="s">
        <v>454</v>
      </c>
      <c r="AC145" s="3" t="s">
        <v>281</v>
      </c>
      <c r="AD145" s="3"/>
      <c r="AE145" s="3"/>
      <c r="AF145" s="3" t="s">
        <v>246</v>
      </c>
      <c r="AG145" s="3" t="s">
        <v>241</v>
      </c>
      <c r="AH145" s="3">
        <v>1</v>
      </c>
      <c r="AI145" s="3">
        <v>4</v>
      </c>
    </row>
    <row r="146" spans="1:35" ht="204" hidden="1" x14ac:dyDescent="0.2">
      <c r="A146" s="2">
        <v>40595.989768518521</v>
      </c>
      <c r="L146" s="3" t="s">
        <v>883</v>
      </c>
      <c r="M146" s="3" t="s">
        <v>499</v>
      </c>
      <c r="N146" s="3"/>
      <c r="O146" s="3" t="s">
        <v>116</v>
      </c>
      <c r="P146" s="3">
        <v>1</v>
      </c>
      <c r="Q146" s="3">
        <v>1</v>
      </c>
      <c r="R146" s="3">
        <v>1</v>
      </c>
      <c r="S146" s="3">
        <v>1</v>
      </c>
      <c r="T146" s="3">
        <v>3</v>
      </c>
      <c r="U146" s="3">
        <v>4</v>
      </c>
      <c r="V146" s="3">
        <v>3</v>
      </c>
      <c r="W146" s="3">
        <v>1</v>
      </c>
      <c r="X146" s="3">
        <v>4</v>
      </c>
      <c r="Y146" s="3">
        <v>2</v>
      </c>
      <c r="Z146" s="3">
        <v>2008</v>
      </c>
      <c r="AA146" s="3" t="s">
        <v>702</v>
      </c>
      <c r="AB146" s="3" t="s">
        <v>264</v>
      </c>
      <c r="AC146" s="3" t="s">
        <v>672</v>
      </c>
      <c r="AD146" s="3" t="s">
        <v>179</v>
      </c>
      <c r="AE146" s="3"/>
      <c r="AF146" s="3" t="s">
        <v>522</v>
      </c>
      <c r="AG146" s="3" t="s">
        <v>435</v>
      </c>
      <c r="AH146" s="3">
        <v>3</v>
      </c>
      <c r="AI146" s="3">
        <v>4</v>
      </c>
    </row>
    <row r="147" spans="1:35" ht="25.5" hidden="1" x14ac:dyDescent="0.2">
      <c r="A147" s="2">
        <v>40595.996562500004</v>
      </c>
      <c r="L147" s="3" t="s">
        <v>598</v>
      </c>
      <c r="M147" s="3"/>
      <c r="N147" s="3"/>
      <c r="O147" s="3" t="s">
        <v>116</v>
      </c>
      <c r="P147" s="3">
        <v>3</v>
      </c>
      <c r="Q147" s="3">
        <v>2</v>
      </c>
      <c r="R147" s="3">
        <v>3</v>
      </c>
      <c r="S147" s="3">
        <v>3</v>
      </c>
      <c r="T147" s="3">
        <v>3</v>
      </c>
      <c r="U147" s="3">
        <v>4</v>
      </c>
      <c r="V147" s="3">
        <v>3</v>
      </c>
      <c r="W147" s="3">
        <v>3</v>
      </c>
      <c r="X147" s="3">
        <v>4</v>
      </c>
      <c r="Y147" s="3">
        <v>3</v>
      </c>
      <c r="Z147" s="3">
        <v>2010</v>
      </c>
      <c r="AA147" s="3" t="s">
        <v>35</v>
      </c>
      <c r="AB147" s="3" t="s">
        <v>664</v>
      </c>
      <c r="AC147" s="3" t="s">
        <v>672</v>
      </c>
      <c r="AD147" s="3"/>
      <c r="AE147" s="3"/>
      <c r="AF147" s="3" t="s">
        <v>522</v>
      </c>
      <c r="AG147" s="3"/>
      <c r="AH147" s="3">
        <v>2</v>
      </c>
      <c r="AI147" s="3">
        <v>4</v>
      </c>
    </row>
    <row r="148" spans="1:35" ht="38.25" hidden="1" x14ac:dyDescent="0.2">
      <c r="A148" s="2">
        <v>40596.024270833332</v>
      </c>
      <c r="L148" s="3"/>
      <c r="M148" s="3"/>
      <c r="N148" s="3"/>
      <c r="O148" s="3" t="s">
        <v>116</v>
      </c>
      <c r="P148" s="3">
        <v>3</v>
      </c>
      <c r="Q148" s="3">
        <v>3</v>
      </c>
      <c r="R148" s="3">
        <v>3</v>
      </c>
      <c r="S148" s="3">
        <v>4</v>
      </c>
      <c r="T148" s="3">
        <v>1</v>
      </c>
      <c r="U148" s="3">
        <v>1</v>
      </c>
      <c r="V148" s="3">
        <v>2</v>
      </c>
      <c r="W148" s="3">
        <v>2</v>
      </c>
      <c r="X148" s="3">
        <v>3</v>
      </c>
      <c r="Y148" s="3">
        <v>3</v>
      </c>
      <c r="Z148" s="3">
        <v>2009</v>
      </c>
      <c r="AA148" s="3" t="s">
        <v>702</v>
      </c>
      <c r="AB148" s="3" t="s">
        <v>78</v>
      </c>
      <c r="AC148" s="3" t="s">
        <v>720</v>
      </c>
      <c r="AD148" s="3"/>
      <c r="AE148" s="3" t="s">
        <v>647</v>
      </c>
      <c r="AF148" s="3" t="s">
        <v>522</v>
      </c>
      <c r="AG148" s="3"/>
      <c r="AH148" s="3">
        <v>3</v>
      </c>
      <c r="AI148" s="3">
        <v>4</v>
      </c>
    </row>
    <row r="149" spans="1:35" ht="63.75" hidden="1" x14ac:dyDescent="0.2">
      <c r="A149" s="2">
        <v>40596.025925925926</v>
      </c>
      <c r="L149" s="3" t="s">
        <v>77</v>
      </c>
      <c r="M149" s="3" t="s">
        <v>117</v>
      </c>
      <c r="N149" s="3" t="s">
        <v>443</v>
      </c>
      <c r="O149" s="3" t="s">
        <v>116</v>
      </c>
      <c r="P149" s="3">
        <v>4</v>
      </c>
      <c r="Q149" s="3">
        <v>4</v>
      </c>
      <c r="R149" s="3">
        <v>4</v>
      </c>
      <c r="S149" s="3">
        <v>4</v>
      </c>
      <c r="T149" s="3">
        <v>4</v>
      </c>
      <c r="U149" s="3">
        <v>4</v>
      </c>
      <c r="V149" s="3">
        <v>4</v>
      </c>
      <c r="W149" s="3">
        <v>4</v>
      </c>
      <c r="X149" s="3">
        <v>4</v>
      </c>
      <c r="Y149" s="3">
        <v>4</v>
      </c>
      <c r="Z149" s="3">
        <v>2010</v>
      </c>
      <c r="AA149" s="3" t="s">
        <v>35</v>
      </c>
      <c r="AB149" s="3" t="s">
        <v>609</v>
      </c>
      <c r="AC149" s="3" t="s">
        <v>281</v>
      </c>
      <c r="AD149" s="3"/>
      <c r="AE149" s="3" t="s">
        <v>647</v>
      </c>
      <c r="AF149" s="3" t="s">
        <v>522</v>
      </c>
      <c r="AG149" s="3" t="s">
        <v>689</v>
      </c>
      <c r="AH149" s="3">
        <v>4</v>
      </c>
      <c r="AI149" s="3">
        <v>4</v>
      </c>
    </row>
    <row r="150" spans="1:35" ht="114.75" hidden="1" x14ac:dyDescent="0.2">
      <c r="A150" s="2">
        <v>40596.044247685189</v>
      </c>
      <c r="L150" s="3" t="s">
        <v>446</v>
      </c>
      <c r="M150" s="3"/>
      <c r="N150" s="3"/>
      <c r="O150" s="3" t="s">
        <v>641</v>
      </c>
      <c r="P150" s="3">
        <v>3</v>
      </c>
      <c r="Q150" s="3">
        <v>4</v>
      </c>
      <c r="R150" s="3">
        <v>3</v>
      </c>
      <c r="S150" s="3">
        <v>2</v>
      </c>
      <c r="T150" s="3">
        <v>4</v>
      </c>
      <c r="U150" s="3">
        <v>4</v>
      </c>
      <c r="V150" s="3">
        <v>4</v>
      </c>
      <c r="W150" s="3">
        <v>3</v>
      </c>
      <c r="X150" s="3">
        <v>4</v>
      </c>
      <c r="Y150" s="3">
        <v>4</v>
      </c>
      <c r="Z150" s="3">
        <v>2010</v>
      </c>
      <c r="AA150" s="3" t="s">
        <v>702</v>
      </c>
      <c r="AB150" s="3" t="s">
        <v>130</v>
      </c>
      <c r="AC150" s="3" t="s">
        <v>720</v>
      </c>
      <c r="AD150" s="3"/>
      <c r="AE150" s="3" t="s">
        <v>647</v>
      </c>
      <c r="AF150" s="3" t="s">
        <v>522</v>
      </c>
      <c r="AG150" s="3"/>
      <c r="AH150" s="3">
        <v>4</v>
      </c>
      <c r="AI150" s="3">
        <v>4</v>
      </c>
    </row>
    <row r="151" spans="1:35" ht="38.25" hidden="1" x14ac:dyDescent="0.2">
      <c r="A151" s="2">
        <v>40596.082511574074</v>
      </c>
      <c r="L151" s="3"/>
      <c r="M151" s="3"/>
      <c r="N151" s="3"/>
      <c r="O151" s="3" t="s">
        <v>641</v>
      </c>
      <c r="P151" s="3">
        <v>4</v>
      </c>
      <c r="Q151" s="3">
        <v>4</v>
      </c>
      <c r="R151" s="3">
        <v>4</v>
      </c>
      <c r="S151" s="3">
        <v>4</v>
      </c>
      <c r="T151" s="3">
        <v>4</v>
      </c>
      <c r="U151" s="3">
        <v>4</v>
      </c>
      <c r="V151" s="3">
        <v>4</v>
      </c>
      <c r="W151" s="3">
        <v>4</v>
      </c>
      <c r="X151" s="3">
        <v>4</v>
      </c>
      <c r="Y151" s="3">
        <v>3</v>
      </c>
      <c r="Z151" s="3">
        <v>2010</v>
      </c>
      <c r="AA151" s="3" t="s">
        <v>35</v>
      </c>
      <c r="AB151" s="3" t="s">
        <v>563</v>
      </c>
      <c r="AC151" s="3" t="s">
        <v>281</v>
      </c>
      <c r="AD151" s="3"/>
      <c r="AE151" s="3" t="s">
        <v>647</v>
      </c>
      <c r="AF151" s="3" t="s">
        <v>522</v>
      </c>
      <c r="AG151" s="3"/>
      <c r="AH151" s="3">
        <v>4</v>
      </c>
      <c r="AI151" s="3">
        <v>4</v>
      </c>
    </row>
    <row r="152" spans="1:35" ht="38.25" hidden="1" x14ac:dyDescent="0.2">
      <c r="A152" s="2">
        <v>40596.082719907405</v>
      </c>
      <c r="L152" s="3"/>
      <c r="M152" s="3"/>
      <c r="N152" s="3"/>
      <c r="O152" s="3" t="s">
        <v>641</v>
      </c>
      <c r="P152" s="3">
        <v>4</v>
      </c>
      <c r="Q152" s="3">
        <v>4</v>
      </c>
      <c r="R152" s="3">
        <v>4</v>
      </c>
      <c r="S152" s="3">
        <v>4</v>
      </c>
      <c r="T152" s="3">
        <v>4</v>
      </c>
      <c r="U152" s="3">
        <v>4</v>
      </c>
      <c r="V152" s="3">
        <v>4</v>
      </c>
      <c r="W152" s="3">
        <v>4</v>
      </c>
      <c r="X152" s="3">
        <v>4</v>
      </c>
      <c r="Y152" s="3">
        <v>3</v>
      </c>
      <c r="Z152" s="3">
        <v>2010</v>
      </c>
      <c r="AA152" s="3" t="s">
        <v>35</v>
      </c>
      <c r="AB152" s="3" t="s">
        <v>563</v>
      </c>
      <c r="AC152" s="3" t="s">
        <v>281</v>
      </c>
      <c r="AD152" s="3"/>
      <c r="AE152" s="3" t="s">
        <v>647</v>
      </c>
      <c r="AF152" s="3" t="s">
        <v>522</v>
      </c>
      <c r="AG152" s="3"/>
      <c r="AH152" s="3">
        <v>4</v>
      </c>
      <c r="AI152" s="3">
        <v>4</v>
      </c>
    </row>
    <row r="153" spans="1:35" ht="38.25" hidden="1" x14ac:dyDescent="0.2">
      <c r="A153" s="2">
        <v>40596.113761574074</v>
      </c>
      <c r="L153" s="3"/>
      <c r="M153" s="3"/>
      <c r="N153" s="3"/>
      <c r="O153" s="3" t="s">
        <v>641</v>
      </c>
      <c r="P153" s="3">
        <v>3</v>
      </c>
      <c r="Q153" s="3">
        <v>1</v>
      </c>
      <c r="R153" s="3">
        <v>4</v>
      </c>
      <c r="S153" s="3">
        <v>3</v>
      </c>
      <c r="T153" s="3">
        <v>2</v>
      </c>
      <c r="U153" s="3">
        <v>2</v>
      </c>
      <c r="V153" s="3">
        <v>3</v>
      </c>
      <c r="W153" s="3">
        <v>3</v>
      </c>
      <c r="X153" s="3">
        <v>4</v>
      </c>
      <c r="Y153" s="3">
        <v>3</v>
      </c>
      <c r="Z153" s="3">
        <v>2009</v>
      </c>
      <c r="AA153" s="3" t="s">
        <v>702</v>
      </c>
      <c r="AB153" s="3" t="s">
        <v>78</v>
      </c>
      <c r="AC153" s="3" t="s">
        <v>393</v>
      </c>
      <c r="AD153" s="3"/>
      <c r="AE153" s="3" t="s">
        <v>647</v>
      </c>
      <c r="AF153" s="3" t="s">
        <v>522</v>
      </c>
      <c r="AG153" s="3"/>
      <c r="AH153" s="3">
        <v>3</v>
      </c>
      <c r="AI153" s="3">
        <v>3</v>
      </c>
    </row>
    <row r="154" spans="1:35" ht="38.25" hidden="1" x14ac:dyDescent="0.2">
      <c r="A154" s="2">
        <v>40596.138958333337</v>
      </c>
      <c r="L154" s="3"/>
      <c r="M154" s="3"/>
      <c r="N154" s="3"/>
      <c r="O154" s="3" t="s">
        <v>641</v>
      </c>
      <c r="P154" s="3">
        <v>2</v>
      </c>
      <c r="Q154" s="3">
        <v>2</v>
      </c>
      <c r="R154" s="3">
        <v>2</v>
      </c>
      <c r="S154" s="3">
        <v>2</v>
      </c>
      <c r="T154" s="3">
        <v>3</v>
      </c>
      <c r="U154" s="3">
        <v>2</v>
      </c>
      <c r="V154" s="3">
        <v>2</v>
      </c>
      <c r="W154" s="3">
        <v>2</v>
      </c>
      <c r="X154" s="3">
        <v>2</v>
      </c>
      <c r="Y154" s="3">
        <v>3</v>
      </c>
      <c r="Z154" s="3">
        <v>2010</v>
      </c>
      <c r="AA154" s="3" t="s">
        <v>35</v>
      </c>
      <c r="AB154" s="3" t="s">
        <v>710</v>
      </c>
      <c r="AC154" s="3" t="s">
        <v>281</v>
      </c>
      <c r="AD154" s="3"/>
      <c r="AE154" s="3"/>
      <c r="AF154" s="3" t="s">
        <v>522</v>
      </c>
      <c r="AG154" s="3"/>
      <c r="AH154" s="3">
        <v>2</v>
      </c>
      <c r="AI154" s="3">
        <v>2</v>
      </c>
    </row>
    <row r="155" spans="1:35" ht="51" hidden="1" x14ac:dyDescent="0.2">
      <c r="A155" s="2">
        <v>40596.314664351856</v>
      </c>
      <c r="L155" s="3"/>
      <c r="M155" s="3" t="s">
        <v>466</v>
      </c>
      <c r="N155" s="3"/>
      <c r="O155" s="3" t="s">
        <v>116</v>
      </c>
      <c r="P155" s="3">
        <v>3</v>
      </c>
      <c r="Q155" s="3">
        <v>2</v>
      </c>
      <c r="R155" s="3">
        <v>4</v>
      </c>
      <c r="S155" s="3">
        <v>4</v>
      </c>
      <c r="T155" s="3">
        <v>3</v>
      </c>
      <c r="U155" s="3">
        <v>3</v>
      </c>
      <c r="V155" s="3">
        <v>4</v>
      </c>
      <c r="W155" s="3">
        <v>3</v>
      </c>
      <c r="X155" s="3">
        <v>4</v>
      </c>
      <c r="Y155" s="3">
        <v>3</v>
      </c>
      <c r="Z155" s="3">
        <v>2010</v>
      </c>
      <c r="AA155" s="3" t="s">
        <v>35</v>
      </c>
      <c r="AB155" s="3" t="s">
        <v>377</v>
      </c>
      <c r="AC155" s="3" t="s">
        <v>281</v>
      </c>
      <c r="AD155" s="3"/>
      <c r="AE155" s="3"/>
      <c r="AF155" s="3" t="s">
        <v>522</v>
      </c>
      <c r="AG155" s="3"/>
      <c r="AH155" s="3">
        <v>3</v>
      </c>
      <c r="AI155" s="3">
        <v>4</v>
      </c>
    </row>
    <row r="156" spans="1:35" ht="204" hidden="1" x14ac:dyDescent="0.2">
      <c r="A156" s="2">
        <v>40596.318611111114</v>
      </c>
      <c r="L156" s="3" t="s">
        <v>884</v>
      </c>
      <c r="M156" s="3"/>
      <c r="N156" s="3"/>
      <c r="O156" s="3" t="s">
        <v>116</v>
      </c>
      <c r="P156" s="3">
        <v>1</v>
      </c>
      <c r="Q156" s="3">
        <v>1</v>
      </c>
      <c r="R156" s="3">
        <v>2</v>
      </c>
      <c r="S156" s="3">
        <v>1</v>
      </c>
      <c r="T156" s="3">
        <v>3</v>
      </c>
      <c r="U156" s="3">
        <v>1</v>
      </c>
      <c r="V156" s="3">
        <v>2</v>
      </c>
      <c r="W156" s="3">
        <v>1</v>
      </c>
      <c r="X156" s="3">
        <v>1</v>
      </c>
      <c r="Y156" s="3">
        <v>4</v>
      </c>
      <c r="Z156" s="3">
        <v>2009</v>
      </c>
      <c r="AA156" s="3" t="s">
        <v>702</v>
      </c>
      <c r="AB156" s="3" t="s">
        <v>72</v>
      </c>
      <c r="AC156" s="3" t="s">
        <v>672</v>
      </c>
      <c r="AD156" s="3" t="s">
        <v>344</v>
      </c>
      <c r="AE156" s="3" t="s">
        <v>164</v>
      </c>
      <c r="AF156" s="3" t="s">
        <v>246</v>
      </c>
      <c r="AG156" s="3"/>
      <c r="AH156" s="3">
        <v>1</v>
      </c>
      <c r="AI156" s="3">
        <v>1</v>
      </c>
    </row>
    <row r="157" spans="1:35" ht="76.5" hidden="1" x14ac:dyDescent="0.2">
      <c r="A157" s="2">
        <v>40596.330763888887</v>
      </c>
      <c r="L157" s="3" t="s">
        <v>690</v>
      </c>
      <c r="M157" s="3" t="s">
        <v>249</v>
      </c>
      <c r="N157" s="3"/>
      <c r="O157" s="3" t="s">
        <v>116</v>
      </c>
      <c r="P157" s="3">
        <v>3</v>
      </c>
      <c r="Q157" s="3">
        <v>1</v>
      </c>
      <c r="R157" s="3">
        <v>3</v>
      </c>
      <c r="S157" s="3">
        <v>3</v>
      </c>
      <c r="T157" s="3">
        <v>1</v>
      </c>
      <c r="U157" s="3">
        <v>1</v>
      </c>
      <c r="V157" s="3">
        <v>1</v>
      </c>
      <c r="W157" s="3">
        <v>1</v>
      </c>
      <c r="X157" s="3">
        <v>4</v>
      </c>
      <c r="Y157" s="3">
        <v>3</v>
      </c>
      <c r="Z157" s="3">
        <v>2008</v>
      </c>
      <c r="AA157" s="3" t="s">
        <v>702</v>
      </c>
      <c r="AB157" s="3" t="s">
        <v>72</v>
      </c>
      <c r="AC157" s="3" t="s">
        <v>582</v>
      </c>
      <c r="AD157" s="3"/>
      <c r="AE157" s="3" t="s">
        <v>208</v>
      </c>
      <c r="AF157" s="3" t="s">
        <v>522</v>
      </c>
      <c r="AG157" s="3"/>
      <c r="AH157" s="3">
        <v>1</v>
      </c>
      <c r="AI157" s="3">
        <v>3</v>
      </c>
    </row>
    <row r="158" spans="1:35" ht="38.25" hidden="1" x14ac:dyDescent="0.2">
      <c r="A158" s="2">
        <v>40596.330891203703</v>
      </c>
      <c r="L158" s="3"/>
      <c r="M158" s="3" t="s">
        <v>632</v>
      </c>
      <c r="N158" s="3" t="s">
        <v>112</v>
      </c>
      <c r="O158" s="3" t="s">
        <v>116</v>
      </c>
      <c r="P158" s="3">
        <v>2</v>
      </c>
      <c r="Q158" s="3">
        <v>2</v>
      </c>
      <c r="R158" s="3">
        <v>2</v>
      </c>
      <c r="S158" s="3">
        <v>3</v>
      </c>
      <c r="T158" s="3">
        <v>4</v>
      </c>
      <c r="U158" s="3">
        <v>4</v>
      </c>
      <c r="V158" s="3">
        <v>1</v>
      </c>
      <c r="W158" s="3">
        <v>3</v>
      </c>
      <c r="X158" s="3">
        <v>3</v>
      </c>
      <c r="Y158" s="3">
        <v>4</v>
      </c>
      <c r="Z158" s="3">
        <v>2010</v>
      </c>
      <c r="AA158" s="3" t="s">
        <v>702</v>
      </c>
      <c r="AB158" s="3" t="s">
        <v>78</v>
      </c>
      <c r="AC158" s="3" t="s">
        <v>720</v>
      </c>
      <c r="AD158" s="3"/>
      <c r="AE158" s="3" t="s">
        <v>554</v>
      </c>
      <c r="AF158" s="3" t="s">
        <v>246</v>
      </c>
      <c r="AG158" s="3"/>
      <c r="AH158" s="3">
        <v>1</v>
      </c>
      <c r="AI158" s="3">
        <v>3</v>
      </c>
    </row>
    <row r="159" spans="1:35" ht="191.25" hidden="1" x14ac:dyDescent="0.2">
      <c r="A159" s="2">
        <v>40596.339467592596</v>
      </c>
      <c r="L159" s="3" t="s">
        <v>885</v>
      </c>
      <c r="M159" s="3" t="s">
        <v>576</v>
      </c>
      <c r="N159" s="3" t="s">
        <v>549</v>
      </c>
      <c r="O159" s="3" t="s">
        <v>641</v>
      </c>
      <c r="P159" s="3">
        <v>4</v>
      </c>
      <c r="Q159" s="3">
        <v>1</v>
      </c>
      <c r="R159" s="3">
        <v>4</v>
      </c>
      <c r="S159" s="3">
        <v>2</v>
      </c>
      <c r="T159" s="3">
        <v>2</v>
      </c>
      <c r="U159" s="3">
        <v>2</v>
      </c>
      <c r="V159" s="3">
        <v>4</v>
      </c>
      <c r="W159" s="3">
        <v>4</v>
      </c>
      <c r="X159" s="3">
        <v>4</v>
      </c>
      <c r="Y159" s="3">
        <v>4</v>
      </c>
      <c r="Z159" s="3">
        <v>2009</v>
      </c>
      <c r="AA159" s="3" t="s">
        <v>702</v>
      </c>
      <c r="AB159" s="3" t="s">
        <v>198</v>
      </c>
      <c r="AC159" s="3" t="s">
        <v>672</v>
      </c>
      <c r="AD159" s="3" t="s">
        <v>701</v>
      </c>
      <c r="AE159" s="3" t="s">
        <v>647</v>
      </c>
      <c r="AF159" s="3" t="s">
        <v>246</v>
      </c>
      <c r="AG159" s="3" t="s">
        <v>670</v>
      </c>
      <c r="AH159" s="3">
        <v>3</v>
      </c>
      <c r="AI159" s="3">
        <v>4</v>
      </c>
    </row>
    <row r="160" spans="1:35" ht="38.25" hidden="1" x14ac:dyDescent="0.2">
      <c r="A160" s="2">
        <v>40596.347337962965</v>
      </c>
      <c r="L160" s="3"/>
      <c r="M160" s="3"/>
      <c r="N160" s="3"/>
      <c r="O160" s="3" t="s">
        <v>116</v>
      </c>
      <c r="P160" s="3">
        <v>4</v>
      </c>
      <c r="Q160" s="3">
        <v>4</v>
      </c>
      <c r="R160" s="3">
        <v>4</v>
      </c>
      <c r="S160" s="3">
        <v>4</v>
      </c>
      <c r="T160" s="3">
        <v>4</v>
      </c>
      <c r="U160" s="3">
        <v>2</v>
      </c>
      <c r="V160" s="3">
        <v>4</v>
      </c>
      <c r="W160" s="3">
        <v>3</v>
      </c>
      <c r="X160" s="3">
        <v>4</v>
      </c>
      <c r="Y160" s="3">
        <v>3</v>
      </c>
      <c r="Z160" s="3">
        <v>2011</v>
      </c>
      <c r="AA160" s="3" t="s">
        <v>354</v>
      </c>
      <c r="AB160" s="3" t="s">
        <v>377</v>
      </c>
      <c r="AC160" s="3" t="s">
        <v>281</v>
      </c>
      <c r="AD160" s="3"/>
      <c r="AE160" s="3"/>
      <c r="AF160" s="3" t="s">
        <v>246</v>
      </c>
      <c r="AG160" s="3"/>
      <c r="AH160" s="3">
        <v>3</v>
      </c>
      <c r="AI160" s="3">
        <v>4</v>
      </c>
    </row>
    <row r="161" spans="1:35" ht="38.25" hidden="1" x14ac:dyDescent="0.2">
      <c r="A161" s="2">
        <v>40596.367048611108</v>
      </c>
      <c r="L161" s="3"/>
      <c r="M161" s="3"/>
      <c r="N161" s="3"/>
      <c r="O161" s="3" t="s">
        <v>641</v>
      </c>
      <c r="P161" s="3">
        <v>3</v>
      </c>
      <c r="Q161" s="3">
        <v>3</v>
      </c>
      <c r="R161" s="3">
        <v>4</v>
      </c>
      <c r="S161" s="3">
        <v>4</v>
      </c>
      <c r="T161" s="3">
        <v>3</v>
      </c>
      <c r="U161" s="3">
        <v>3</v>
      </c>
      <c r="V161" s="3">
        <v>2</v>
      </c>
      <c r="W161" s="3">
        <v>2</v>
      </c>
      <c r="X161" s="3">
        <v>4</v>
      </c>
      <c r="Y161" s="3">
        <v>4</v>
      </c>
      <c r="Z161" s="3">
        <v>2010</v>
      </c>
      <c r="AA161" s="3" t="s">
        <v>35</v>
      </c>
      <c r="AB161" s="3" t="s">
        <v>710</v>
      </c>
      <c r="AC161" s="3" t="s">
        <v>281</v>
      </c>
      <c r="AD161" s="3"/>
      <c r="AE161" s="3" t="s">
        <v>647</v>
      </c>
      <c r="AF161" s="3" t="s">
        <v>522</v>
      </c>
      <c r="AG161" s="3"/>
      <c r="AH161" s="3">
        <v>3</v>
      </c>
      <c r="AI161" s="3">
        <v>4</v>
      </c>
    </row>
    <row r="162" spans="1:35" ht="38.25" hidden="1" x14ac:dyDescent="0.2">
      <c r="A162" s="2">
        <v>40596.372569444444</v>
      </c>
      <c r="L162" s="3"/>
      <c r="M162" s="3"/>
      <c r="N162" s="3"/>
      <c r="O162" s="3" t="s">
        <v>641</v>
      </c>
      <c r="P162" s="3">
        <v>4</v>
      </c>
      <c r="Q162" s="3">
        <v>3</v>
      </c>
      <c r="R162" s="3">
        <v>3</v>
      </c>
      <c r="S162" s="3">
        <v>3</v>
      </c>
      <c r="T162" s="3">
        <v>4</v>
      </c>
      <c r="U162" s="3">
        <v>4</v>
      </c>
      <c r="V162" s="3">
        <v>3</v>
      </c>
      <c r="W162" s="3">
        <v>3</v>
      </c>
      <c r="X162" s="3">
        <v>3</v>
      </c>
      <c r="Y162" s="3">
        <v>4</v>
      </c>
      <c r="Z162" s="3">
        <v>2010</v>
      </c>
      <c r="AA162" s="3" t="s">
        <v>253</v>
      </c>
      <c r="AB162" s="3" t="s">
        <v>563</v>
      </c>
      <c r="AC162" s="3" t="s">
        <v>281</v>
      </c>
      <c r="AD162" s="3"/>
      <c r="AE162" s="3" t="s">
        <v>647</v>
      </c>
      <c r="AF162" s="3" t="s">
        <v>522</v>
      </c>
      <c r="AG162" s="3"/>
      <c r="AH162" s="3">
        <v>2</v>
      </c>
      <c r="AI162" s="3">
        <v>4</v>
      </c>
    </row>
    <row r="163" spans="1:35" ht="89.25" hidden="1" x14ac:dyDescent="0.2">
      <c r="A163" s="2">
        <v>40596.379062499997</v>
      </c>
      <c r="L163" s="3" t="s">
        <v>131</v>
      </c>
      <c r="M163" s="3" t="s">
        <v>416</v>
      </c>
      <c r="N163" s="3" t="s">
        <v>0</v>
      </c>
      <c r="O163" s="3" t="s">
        <v>641</v>
      </c>
      <c r="P163" s="3">
        <v>3</v>
      </c>
      <c r="Q163" s="3">
        <v>2</v>
      </c>
      <c r="R163" s="3">
        <v>4</v>
      </c>
      <c r="S163" s="3">
        <v>2</v>
      </c>
      <c r="T163" s="3">
        <v>2</v>
      </c>
      <c r="U163" s="3">
        <v>4</v>
      </c>
      <c r="V163" s="3">
        <v>4</v>
      </c>
      <c r="W163" s="3">
        <v>3</v>
      </c>
      <c r="X163" s="3">
        <v>4</v>
      </c>
      <c r="Y163" s="3">
        <v>4</v>
      </c>
      <c r="Z163" s="3">
        <v>2009</v>
      </c>
      <c r="AA163" s="3" t="s">
        <v>702</v>
      </c>
      <c r="AB163" s="3" t="s">
        <v>130</v>
      </c>
      <c r="AC163" s="3" t="s">
        <v>672</v>
      </c>
      <c r="AD163" s="3" t="s">
        <v>546</v>
      </c>
      <c r="AE163" s="3" t="s">
        <v>647</v>
      </c>
      <c r="AF163" s="3" t="s">
        <v>522</v>
      </c>
      <c r="AG163" s="3" t="s">
        <v>615</v>
      </c>
      <c r="AH163" s="3">
        <v>3</v>
      </c>
      <c r="AI163" s="3">
        <v>4</v>
      </c>
    </row>
    <row r="164" spans="1:35" ht="204" hidden="1" x14ac:dyDescent="0.2">
      <c r="A164" s="2">
        <v>40596.396724537037</v>
      </c>
      <c r="L164" s="3" t="s">
        <v>886</v>
      </c>
      <c r="M164" s="3" t="s">
        <v>681</v>
      </c>
      <c r="N164" s="3" t="s">
        <v>887</v>
      </c>
      <c r="O164" s="3" t="s">
        <v>116</v>
      </c>
      <c r="P164" s="3">
        <v>1</v>
      </c>
      <c r="Q164" s="3">
        <v>2</v>
      </c>
      <c r="R164" s="3">
        <v>2</v>
      </c>
      <c r="S164" s="3">
        <v>2</v>
      </c>
      <c r="T164" s="3">
        <v>1</v>
      </c>
      <c r="U164" s="3">
        <v>1</v>
      </c>
      <c r="V164" s="3">
        <v>2</v>
      </c>
      <c r="W164" s="3">
        <v>1</v>
      </c>
      <c r="X164" s="3">
        <v>2</v>
      </c>
      <c r="Y164" s="3">
        <v>4</v>
      </c>
      <c r="Z164" s="3">
        <v>2010</v>
      </c>
      <c r="AA164" s="3" t="s">
        <v>253</v>
      </c>
      <c r="AB164" s="3" t="s">
        <v>287</v>
      </c>
      <c r="AC164" s="3" t="s">
        <v>281</v>
      </c>
      <c r="AD164" s="3"/>
      <c r="AE164" s="3" t="s">
        <v>647</v>
      </c>
      <c r="AF164" s="3" t="s">
        <v>246</v>
      </c>
      <c r="AG164" s="3" t="s">
        <v>594</v>
      </c>
      <c r="AH164" s="3">
        <v>2</v>
      </c>
      <c r="AI164" s="3">
        <v>3</v>
      </c>
    </row>
    <row r="165" spans="1:35" ht="38.25" hidden="1" x14ac:dyDescent="0.2">
      <c r="A165" s="2">
        <v>40596.407430555555</v>
      </c>
      <c r="L165" s="3"/>
      <c r="M165" s="3"/>
      <c r="N165" s="3"/>
      <c r="O165" s="3" t="s">
        <v>116</v>
      </c>
      <c r="P165" s="3">
        <v>3</v>
      </c>
      <c r="Q165" s="3">
        <v>2</v>
      </c>
      <c r="R165" s="3">
        <v>4</v>
      </c>
      <c r="S165" s="3">
        <v>3</v>
      </c>
      <c r="T165" s="3">
        <v>2</v>
      </c>
      <c r="U165" s="3">
        <v>2</v>
      </c>
      <c r="V165" s="3">
        <v>3</v>
      </c>
      <c r="W165" s="3">
        <v>3</v>
      </c>
      <c r="X165" s="3">
        <v>3</v>
      </c>
      <c r="Y165" s="3">
        <v>2</v>
      </c>
      <c r="Z165" s="3">
        <v>2008</v>
      </c>
      <c r="AA165" s="3" t="s">
        <v>281</v>
      </c>
      <c r="AB165" s="3" t="s">
        <v>664</v>
      </c>
      <c r="AC165" s="3" t="s">
        <v>393</v>
      </c>
      <c r="AD165" s="3"/>
      <c r="AE165" s="3" t="s">
        <v>647</v>
      </c>
      <c r="AF165" s="3" t="s">
        <v>522</v>
      </c>
      <c r="AG165" s="3"/>
      <c r="AH165" s="3">
        <v>2</v>
      </c>
      <c r="AI165" s="3">
        <v>3</v>
      </c>
    </row>
    <row r="166" spans="1:35" ht="89.25" hidden="1" x14ac:dyDescent="0.2">
      <c r="A166" s="2">
        <v>40596.424479166664</v>
      </c>
      <c r="L166" s="3" t="s">
        <v>502</v>
      </c>
      <c r="M166" s="3" t="s">
        <v>469</v>
      </c>
      <c r="N166" s="3" t="s">
        <v>302</v>
      </c>
      <c r="O166" s="3" t="s">
        <v>641</v>
      </c>
      <c r="P166" s="3">
        <v>2</v>
      </c>
      <c r="Q166" s="3">
        <v>3</v>
      </c>
      <c r="R166" s="3">
        <v>3</v>
      </c>
      <c r="S166" s="3">
        <v>4</v>
      </c>
      <c r="T166" s="3">
        <v>4</v>
      </c>
      <c r="U166" s="3">
        <v>4</v>
      </c>
      <c r="V166" s="3">
        <v>3</v>
      </c>
      <c r="W166" s="3">
        <v>4</v>
      </c>
      <c r="X166" s="3">
        <v>4</v>
      </c>
      <c r="Y166" s="3">
        <v>4</v>
      </c>
      <c r="Z166" s="3">
        <v>2010</v>
      </c>
      <c r="AA166" s="3" t="s">
        <v>35</v>
      </c>
      <c r="AB166" s="3" t="s">
        <v>710</v>
      </c>
      <c r="AC166" s="3" t="s">
        <v>393</v>
      </c>
      <c r="AD166" s="3"/>
      <c r="AE166" s="3" t="s">
        <v>647</v>
      </c>
      <c r="AF166" s="3" t="s">
        <v>522</v>
      </c>
      <c r="AG166" s="3" t="s">
        <v>104</v>
      </c>
      <c r="AH166" s="3">
        <v>3</v>
      </c>
      <c r="AI166" s="3">
        <v>4</v>
      </c>
    </row>
    <row r="167" spans="1:35" ht="216.75" hidden="1" x14ac:dyDescent="0.2">
      <c r="A167" s="2">
        <v>40596.43787037037</v>
      </c>
      <c r="L167" s="3" t="s">
        <v>119</v>
      </c>
      <c r="M167" s="3" t="s">
        <v>888</v>
      </c>
      <c r="N167" s="3" t="s">
        <v>297</v>
      </c>
      <c r="O167" s="3" t="s">
        <v>641</v>
      </c>
      <c r="P167" s="3">
        <v>3</v>
      </c>
      <c r="Q167" s="3">
        <v>3</v>
      </c>
      <c r="R167" s="3">
        <v>4</v>
      </c>
      <c r="S167" s="3">
        <v>3</v>
      </c>
      <c r="T167" s="3">
        <v>2</v>
      </c>
      <c r="U167" s="3">
        <v>2</v>
      </c>
      <c r="V167" s="3">
        <v>3</v>
      </c>
      <c r="W167" s="3">
        <v>3</v>
      </c>
      <c r="X167" s="3">
        <v>4</v>
      </c>
      <c r="Y167" s="3">
        <v>4</v>
      </c>
      <c r="Z167" s="3">
        <v>2010</v>
      </c>
      <c r="AA167" s="3" t="s">
        <v>35</v>
      </c>
      <c r="AB167" s="3" t="s">
        <v>264</v>
      </c>
      <c r="AC167" s="3" t="s">
        <v>281</v>
      </c>
      <c r="AD167" s="3"/>
      <c r="AE167" s="3" t="s">
        <v>647</v>
      </c>
      <c r="AF167" s="3" t="s">
        <v>522</v>
      </c>
      <c r="AG167" s="3" t="s">
        <v>159</v>
      </c>
      <c r="AH167" s="3">
        <v>4</v>
      </c>
      <c r="AI167" s="3">
        <v>4</v>
      </c>
    </row>
    <row r="168" spans="1:35" ht="38.25" hidden="1" x14ac:dyDescent="0.2">
      <c r="A168" s="2">
        <v>40596.454618055555</v>
      </c>
      <c r="L168" s="3"/>
      <c r="M168" s="3"/>
      <c r="N168" s="3"/>
      <c r="O168" s="3" t="s">
        <v>641</v>
      </c>
      <c r="P168" s="3">
        <v>3</v>
      </c>
      <c r="Q168" s="3">
        <v>2</v>
      </c>
      <c r="R168" s="3">
        <v>2</v>
      </c>
      <c r="S168" s="3">
        <v>2</v>
      </c>
      <c r="T168" s="3">
        <v>3</v>
      </c>
      <c r="U168" s="3">
        <v>3</v>
      </c>
      <c r="V168" s="3">
        <v>3</v>
      </c>
      <c r="W168" s="3">
        <v>2</v>
      </c>
      <c r="X168" s="3">
        <v>3</v>
      </c>
      <c r="Y168" s="3">
        <v>3</v>
      </c>
      <c r="Z168" s="3">
        <v>2009</v>
      </c>
      <c r="AA168" s="3" t="s">
        <v>281</v>
      </c>
      <c r="AB168" s="3" t="s">
        <v>454</v>
      </c>
      <c r="AC168" s="3" t="s">
        <v>672</v>
      </c>
      <c r="AD168" s="3" t="s">
        <v>283</v>
      </c>
      <c r="AE168" s="3" t="s">
        <v>208</v>
      </c>
      <c r="AF168" s="3" t="s">
        <v>246</v>
      </c>
      <c r="AG168" s="3"/>
      <c r="AH168" s="3">
        <v>2</v>
      </c>
      <c r="AI168" s="3">
        <v>3</v>
      </c>
    </row>
    <row r="169" spans="1:35" ht="38.25" hidden="1" x14ac:dyDescent="0.2">
      <c r="A169" s="2">
        <v>40596.464108796295</v>
      </c>
      <c r="L169" s="3"/>
      <c r="M169" s="3"/>
      <c r="N169" s="3"/>
      <c r="O169" s="3" t="s">
        <v>641</v>
      </c>
      <c r="P169" s="3">
        <v>3</v>
      </c>
      <c r="Q169" s="3">
        <v>2</v>
      </c>
      <c r="R169" s="3">
        <v>4</v>
      </c>
      <c r="S169" s="3">
        <v>2</v>
      </c>
      <c r="T169" s="3">
        <v>2</v>
      </c>
      <c r="U169" s="3">
        <v>3</v>
      </c>
      <c r="V169" s="3">
        <v>3</v>
      </c>
      <c r="W169" s="3">
        <v>3</v>
      </c>
      <c r="X169" s="3">
        <v>4</v>
      </c>
      <c r="Y169" s="3">
        <v>4</v>
      </c>
      <c r="Z169" s="3">
        <v>2010</v>
      </c>
      <c r="AA169" s="3" t="s">
        <v>702</v>
      </c>
      <c r="AB169" s="3" t="s">
        <v>507</v>
      </c>
      <c r="AC169" s="3" t="s">
        <v>281</v>
      </c>
      <c r="AD169" s="3"/>
      <c r="AE169" s="3" t="s">
        <v>647</v>
      </c>
      <c r="AF169" s="3" t="s">
        <v>522</v>
      </c>
      <c r="AG169" s="3"/>
      <c r="AH169" s="3">
        <v>3</v>
      </c>
      <c r="AI169" s="3">
        <v>4</v>
      </c>
    </row>
    <row r="170" spans="1:35" ht="38.25" hidden="1" x14ac:dyDescent="0.2">
      <c r="A170" s="2">
        <v>40596.510937500003</v>
      </c>
      <c r="L170" s="3" t="s">
        <v>7</v>
      </c>
      <c r="M170" s="3"/>
      <c r="N170" s="3"/>
      <c r="O170" s="3" t="s">
        <v>116</v>
      </c>
      <c r="P170" s="3">
        <v>3</v>
      </c>
      <c r="Q170" s="3">
        <v>3</v>
      </c>
      <c r="R170" s="3">
        <v>3</v>
      </c>
      <c r="S170" s="3">
        <v>3</v>
      </c>
      <c r="T170" s="3">
        <v>3</v>
      </c>
      <c r="U170" s="3">
        <v>3</v>
      </c>
      <c r="V170" s="3">
        <v>3</v>
      </c>
      <c r="W170" s="3">
        <v>3</v>
      </c>
      <c r="X170" s="3">
        <v>4</v>
      </c>
      <c r="Y170" s="3">
        <v>3</v>
      </c>
      <c r="Z170" s="3">
        <v>2009</v>
      </c>
      <c r="AA170" s="3" t="s">
        <v>281</v>
      </c>
      <c r="AB170" s="3" t="s">
        <v>710</v>
      </c>
      <c r="AC170" s="3" t="s">
        <v>672</v>
      </c>
      <c r="AD170" s="3" t="s">
        <v>682</v>
      </c>
      <c r="AE170" s="3" t="s">
        <v>22</v>
      </c>
      <c r="AF170" s="3" t="s">
        <v>522</v>
      </c>
      <c r="AG170" s="3"/>
      <c r="AH170" s="3">
        <v>3</v>
      </c>
      <c r="AI170" s="3">
        <v>4</v>
      </c>
    </row>
    <row r="171" spans="1:35" ht="51" hidden="1" x14ac:dyDescent="0.2">
      <c r="A171" s="2">
        <v>40596.546122685184</v>
      </c>
      <c r="L171" s="3" t="s">
        <v>349</v>
      </c>
      <c r="M171" s="3" t="s">
        <v>599</v>
      </c>
      <c r="N171" s="3" t="s">
        <v>644</v>
      </c>
      <c r="O171" s="3" t="s">
        <v>641</v>
      </c>
      <c r="P171" s="3">
        <v>2</v>
      </c>
      <c r="Q171" s="3">
        <v>4</v>
      </c>
      <c r="R171" s="3">
        <v>4</v>
      </c>
      <c r="S171" s="3">
        <v>4</v>
      </c>
      <c r="T171" s="3">
        <v>4</v>
      </c>
      <c r="U171" s="3">
        <v>3</v>
      </c>
      <c r="V171" s="3">
        <v>3</v>
      </c>
      <c r="W171" s="3">
        <v>4</v>
      </c>
      <c r="X171" s="3">
        <v>3</v>
      </c>
      <c r="Y171" s="3">
        <v>2</v>
      </c>
      <c r="Z171" s="3">
        <v>2010</v>
      </c>
      <c r="AA171" s="3" t="s">
        <v>253</v>
      </c>
      <c r="AB171" s="3" t="s">
        <v>264</v>
      </c>
      <c r="AC171" s="3" t="s">
        <v>281</v>
      </c>
      <c r="AD171" s="3"/>
      <c r="AE171" s="3" t="s">
        <v>647</v>
      </c>
      <c r="AF171" s="3" t="s">
        <v>522</v>
      </c>
      <c r="AG171" s="3" t="s">
        <v>79</v>
      </c>
      <c r="AH171" s="3">
        <v>1</v>
      </c>
      <c r="AI171" s="3">
        <v>3</v>
      </c>
    </row>
    <row r="172" spans="1:35" ht="38.25" hidden="1" x14ac:dyDescent="0.2">
      <c r="A172" s="2">
        <v>40596.589085648149</v>
      </c>
      <c r="L172" s="3"/>
      <c r="M172" s="3"/>
      <c r="N172" s="3"/>
      <c r="O172" s="3" t="s">
        <v>641</v>
      </c>
      <c r="P172" s="3">
        <v>2</v>
      </c>
      <c r="Q172" s="3">
        <v>2</v>
      </c>
      <c r="R172" s="3">
        <v>2</v>
      </c>
      <c r="S172" s="3">
        <v>3</v>
      </c>
      <c r="T172" s="3">
        <v>3</v>
      </c>
      <c r="U172" s="3">
        <v>2</v>
      </c>
      <c r="V172" s="3">
        <v>3</v>
      </c>
      <c r="W172" s="3">
        <v>3</v>
      </c>
      <c r="X172" s="3">
        <v>2</v>
      </c>
      <c r="Y172" s="3">
        <v>4</v>
      </c>
      <c r="Z172" s="3">
        <v>2008</v>
      </c>
      <c r="AA172" s="3" t="s">
        <v>702</v>
      </c>
      <c r="AB172" s="3" t="s">
        <v>264</v>
      </c>
      <c r="AC172" s="3" t="s">
        <v>281</v>
      </c>
      <c r="AD172" s="3"/>
      <c r="AE172" s="3" t="s">
        <v>647</v>
      </c>
      <c r="AF172" s="3" t="s">
        <v>522</v>
      </c>
      <c r="AG172" s="3"/>
      <c r="AH172" s="3">
        <v>2</v>
      </c>
      <c r="AI172" s="3">
        <v>2</v>
      </c>
    </row>
    <row r="173" spans="1:35" ht="38.25" hidden="1" x14ac:dyDescent="0.2">
      <c r="A173" s="2">
        <v>40596.602581018517</v>
      </c>
      <c r="L173" s="3"/>
      <c r="M173" s="3"/>
      <c r="N173" s="3"/>
      <c r="O173" s="3" t="s">
        <v>641</v>
      </c>
      <c r="P173" s="3">
        <v>4</v>
      </c>
      <c r="Q173" s="3">
        <v>4</v>
      </c>
      <c r="R173" s="3">
        <v>3</v>
      </c>
      <c r="S173" s="3">
        <v>3</v>
      </c>
      <c r="T173" s="3">
        <v>3</v>
      </c>
      <c r="U173" s="3">
        <v>3</v>
      </c>
      <c r="V173" s="3">
        <v>3</v>
      </c>
      <c r="W173" s="3">
        <v>3</v>
      </c>
      <c r="X173" s="3">
        <v>4</v>
      </c>
      <c r="Y173" s="3">
        <v>4</v>
      </c>
      <c r="Z173" s="3">
        <v>2010</v>
      </c>
      <c r="AA173" s="3" t="s">
        <v>253</v>
      </c>
      <c r="AB173" s="3" t="s">
        <v>198</v>
      </c>
      <c r="AC173" s="3" t="s">
        <v>281</v>
      </c>
      <c r="AD173" s="3"/>
      <c r="AE173" s="3" t="s">
        <v>647</v>
      </c>
      <c r="AF173" s="3" t="s">
        <v>246</v>
      </c>
      <c r="AG173" s="3"/>
      <c r="AH173" s="3">
        <v>3</v>
      </c>
      <c r="AI173" s="3">
        <v>4</v>
      </c>
    </row>
    <row r="174" spans="1:35" ht="25.5" hidden="1" x14ac:dyDescent="0.2">
      <c r="A174" s="2">
        <v>40596.602627314816</v>
      </c>
      <c r="L174" s="3" t="s">
        <v>23</v>
      </c>
      <c r="M174" s="3" t="s">
        <v>353</v>
      </c>
      <c r="N174" s="3"/>
      <c r="O174" s="3" t="s">
        <v>641</v>
      </c>
      <c r="P174" s="3">
        <v>3</v>
      </c>
      <c r="Q174" s="3">
        <v>2</v>
      </c>
      <c r="R174" s="3">
        <v>3</v>
      </c>
      <c r="S174" s="3">
        <v>2</v>
      </c>
      <c r="T174" s="3">
        <v>2</v>
      </c>
      <c r="U174" s="3">
        <v>2</v>
      </c>
      <c r="V174" s="3">
        <v>4</v>
      </c>
      <c r="W174" s="3">
        <v>3</v>
      </c>
      <c r="X174" s="3">
        <v>3</v>
      </c>
      <c r="Y174" s="3">
        <v>4</v>
      </c>
      <c r="Z174" s="3">
        <v>2003</v>
      </c>
      <c r="AA174" s="3" t="s">
        <v>135</v>
      </c>
      <c r="AB174" s="3" t="s">
        <v>507</v>
      </c>
      <c r="AC174" s="3" t="s">
        <v>672</v>
      </c>
      <c r="AD174" s="3" t="s">
        <v>508</v>
      </c>
      <c r="AE174" s="3" t="s">
        <v>305</v>
      </c>
      <c r="AF174" s="3" t="s">
        <v>522</v>
      </c>
      <c r="AG174" s="3" t="s">
        <v>127</v>
      </c>
      <c r="AH174" s="3">
        <v>3</v>
      </c>
      <c r="AI174" s="3">
        <v>3</v>
      </c>
    </row>
    <row r="175" spans="1:35" ht="242.25" hidden="1" x14ac:dyDescent="0.2">
      <c r="A175" s="2">
        <v>40596.621608796297</v>
      </c>
      <c r="L175" s="3" t="s">
        <v>889</v>
      </c>
      <c r="M175" s="3"/>
      <c r="N175" s="3"/>
      <c r="O175" s="3" t="s">
        <v>116</v>
      </c>
      <c r="P175" s="3">
        <v>3</v>
      </c>
      <c r="Q175" s="3">
        <v>4</v>
      </c>
      <c r="R175" s="3">
        <v>3</v>
      </c>
      <c r="S175" s="3">
        <v>4</v>
      </c>
      <c r="T175" s="3">
        <v>3</v>
      </c>
      <c r="U175" s="3">
        <v>3</v>
      </c>
      <c r="V175" s="3">
        <v>4</v>
      </c>
      <c r="W175" s="3">
        <v>2</v>
      </c>
      <c r="X175" s="3">
        <v>4</v>
      </c>
      <c r="Y175" s="3">
        <v>4</v>
      </c>
      <c r="Z175" s="3">
        <v>2011</v>
      </c>
      <c r="AA175" s="3" t="s">
        <v>35</v>
      </c>
      <c r="AB175" s="3" t="s">
        <v>346</v>
      </c>
      <c r="AC175" s="3" t="s">
        <v>281</v>
      </c>
      <c r="AD175" s="3"/>
      <c r="AE175" s="3" t="s">
        <v>647</v>
      </c>
      <c r="AF175" s="3" t="s">
        <v>246</v>
      </c>
      <c r="AG175" s="3" t="s">
        <v>204</v>
      </c>
      <c r="AH175" s="3">
        <v>3</v>
      </c>
      <c r="AI175" s="3">
        <v>4</v>
      </c>
    </row>
    <row r="176" spans="1:35" ht="153" hidden="1" x14ac:dyDescent="0.2">
      <c r="A176" s="2">
        <v>40596.649328703701</v>
      </c>
      <c r="L176" s="3" t="s">
        <v>254</v>
      </c>
      <c r="M176" s="3" t="s">
        <v>414</v>
      </c>
      <c r="N176" s="3"/>
      <c r="O176" s="3" t="s">
        <v>116</v>
      </c>
      <c r="P176" s="3">
        <v>3</v>
      </c>
      <c r="Q176" s="3">
        <v>3</v>
      </c>
      <c r="R176" s="3">
        <v>3</v>
      </c>
      <c r="S176" s="3">
        <v>4</v>
      </c>
      <c r="T176" s="3">
        <v>4</v>
      </c>
      <c r="U176" s="3">
        <v>4</v>
      </c>
      <c r="V176" s="3">
        <v>3</v>
      </c>
      <c r="W176" s="3">
        <v>3</v>
      </c>
      <c r="X176" s="3">
        <v>4</v>
      </c>
      <c r="Y176" s="3">
        <v>3</v>
      </c>
      <c r="Z176" s="3">
        <v>2010</v>
      </c>
      <c r="AA176" s="3" t="s">
        <v>35</v>
      </c>
      <c r="AB176" s="3" t="s">
        <v>264</v>
      </c>
      <c r="AC176" s="3" t="s">
        <v>281</v>
      </c>
      <c r="AD176" s="3"/>
      <c r="AE176" s="3" t="s">
        <v>647</v>
      </c>
      <c r="AF176" s="3" t="s">
        <v>246</v>
      </c>
      <c r="AG176" s="3" t="s">
        <v>37</v>
      </c>
      <c r="AH176" s="3">
        <v>3</v>
      </c>
      <c r="AI176" s="3">
        <v>4</v>
      </c>
    </row>
    <row r="177" spans="1:35" ht="38.25" hidden="1" x14ac:dyDescent="0.2">
      <c r="A177" s="2">
        <v>40596.696400462963</v>
      </c>
      <c r="L177" s="3"/>
      <c r="M177" s="3"/>
      <c r="N177" s="3"/>
      <c r="O177" s="3"/>
      <c r="P177" s="3">
        <v>3</v>
      </c>
      <c r="Q177" s="3">
        <v>3</v>
      </c>
      <c r="R177" s="3">
        <v>4</v>
      </c>
      <c r="S177" s="3">
        <v>3</v>
      </c>
      <c r="T177" s="3">
        <v>4</v>
      </c>
      <c r="U177" s="3">
        <v>3</v>
      </c>
      <c r="V177" s="3">
        <v>4</v>
      </c>
      <c r="W177" s="3">
        <v>2</v>
      </c>
      <c r="X177" s="3">
        <v>4</v>
      </c>
      <c r="Y177" s="3">
        <v>4</v>
      </c>
      <c r="Z177" s="3">
        <v>2010</v>
      </c>
      <c r="AA177" s="3" t="s">
        <v>35</v>
      </c>
      <c r="AB177" s="3" t="s">
        <v>118</v>
      </c>
      <c r="AC177" s="3" t="s">
        <v>281</v>
      </c>
      <c r="AD177" s="3"/>
      <c r="AE177" s="3" t="s">
        <v>647</v>
      </c>
      <c r="AF177" s="3" t="s">
        <v>522</v>
      </c>
      <c r="AG177" s="3"/>
      <c r="AH177" s="3">
        <v>3</v>
      </c>
      <c r="AI177" s="3">
        <v>4</v>
      </c>
    </row>
    <row r="178" spans="1:35" ht="38.25" hidden="1" x14ac:dyDescent="0.2">
      <c r="A178" s="2">
        <v>40596.717789351853</v>
      </c>
      <c r="L178" s="3"/>
      <c r="M178" s="3"/>
      <c r="N178" s="3"/>
      <c r="O178" s="3" t="s">
        <v>641</v>
      </c>
      <c r="P178" s="3">
        <v>3</v>
      </c>
      <c r="Q178" s="3">
        <v>3</v>
      </c>
      <c r="R178" s="3">
        <v>3</v>
      </c>
      <c r="S178" s="3">
        <v>2</v>
      </c>
      <c r="T178" s="3">
        <v>3</v>
      </c>
      <c r="U178" s="3">
        <v>3</v>
      </c>
      <c r="V178" s="3">
        <v>3</v>
      </c>
      <c r="W178" s="3">
        <v>3</v>
      </c>
      <c r="X178" s="3">
        <v>3</v>
      </c>
      <c r="Y178" s="3">
        <v>3</v>
      </c>
      <c r="Z178" s="3">
        <v>2008</v>
      </c>
      <c r="AA178" s="3" t="s">
        <v>281</v>
      </c>
      <c r="AB178" s="3" t="s">
        <v>130</v>
      </c>
      <c r="AC178" s="3" t="s">
        <v>461</v>
      </c>
      <c r="AD178" s="3"/>
      <c r="AE178" s="3" t="s">
        <v>647</v>
      </c>
      <c r="AF178" s="3" t="s">
        <v>522</v>
      </c>
      <c r="AG178" s="3"/>
      <c r="AH178" s="3">
        <v>3</v>
      </c>
      <c r="AI178" s="3">
        <v>4</v>
      </c>
    </row>
    <row r="179" spans="1:35" ht="38.25" hidden="1" x14ac:dyDescent="0.2">
      <c r="A179" s="2">
        <v>40596.719571759255</v>
      </c>
      <c r="L179" s="3"/>
      <c r="M179" s="3"/>
      <c r="N179" s="3"/>
      <c r="O179" s="3" t="s">
        <v>641</v>
      </c>
      <c r="P179" s="3">
        <v>4</v>
      </c>
      <c r="Q179" s="3">
        <v>4</v>
      </c>
      <c r="R179" s="3">
        <v>2</v>
      </c>
      <c r="S179" s="3">
        <v>3</v>
      </c>
      <c r="T179" s="3">
        <v>3</v>
      </c>
      <c r="U179" s="3">
        <v>2</v>
      </c>
      <c r="V179" s="3">
        <v>3</v>
      </c>
      <c r="W179" s="3">
        <v>4</v>
      </c>
      <c r="X179" s="3">
        <v>4</v>
      </c>
      <c r="Y179" s="3">
        <v>4</v>
      </c>
      <c r="Z179" s="3">
        <v>2010</v>
      </c>
      <c r="AA179" s="3" t="s">
        <v>702</v>
      </c>
      <c r="AB179" s="3" t="s">
        <v>78</v>
      </c>
      <c r="AC179" s="3" t="s">
        <v>672</v>
      </c>
      <c r="AD179" s="3" t="s">
        <v>492</v>
      </c>
      <c r="AE179" s="3" t="s">
        <v>647</v>
      </c>
      <c r="AF179" s="3" t="s">
        <v>246</v>
      </c>
      <c r="AG179" s="3"/>
      <c r="AH179" s="3">
        <v>3</v>
      </c>
      <c r="AI179" s="3">
        <v>4</v>
      </c>
    </row>
    <row r="180" spans="1:35" ht="89.25" hidden="1" x14ac:dyDescent="0.2">
      <c r="A180" s="2">
        <v>40596.728726851856</v>
      </c>
      <c r="L180" s="3" t="s">
        <v>155</v>
      </c>
      <c r="M180" s="3" t="s">
        <v>1</v>
      </c>
      <c r="N180" s="3" t="s">
        <v>326</v>
      </c>
      <c r="O180" s="3" t="s">
        <v>641</v>
      </c>
      <c r="P180" s="3">
        <v>2</v>
      </c>
      <c r="Q180" s="3">
        <v>4</v>
      </c>
      <c r="R180" s="3">
        <v>3</v>
      </c>
      <c r="S180" s="3">
        <v>3</v>
      </c>
      <c r="T180" s="3">
        <v>4</v>
      </c>
      <c r="U180" s="3">
        <v>4</v>
      </c>
      <c r="V180" s="3">
        <v>3</v>
      </c>
      <c r="W180" s="3">
        <v>2</v>
      </c>
      <c r="X180" s="3">
        <v>3</v>
      </c>
      <c r="Y180" s="3">
        <v>3</v>
      </c>
      <c r="Z180" s="3">
        <v>2010</v>
      </c>
      <c r="AA180" s="3" t="s">
        <v>35</v>
      </c>
      <c r="AB180" s="3" t="s">
        <v>264</v>
      </c>
      <c r="AC180" s="3" t="s">
        <v>672</v>
      </c>
      <c r="AD180" s="3" t="s">
        <v>405</v>
      </c>
      <c r="AE180" s="3" t="s">
        <v>647</v>
      </c>
      <c r="AF180" s="3" t="s">
        <v>246</v>
      </c>
      <c r="AG180" s="3" t="s">
        <v>98</v>
      </c>
      <c r="AH180" s="3">
        <v>2</v>
      </c>
      <c r="AI180" s="3">
        <v>3</v>
      </c>
    </row>
    <row r="181" spans="1:35" ht="216.75" hidden="1" x14ac:dyDescent="0.2">
      <c r="A181" s="2">
        <v>40596.74354166667</v>
      </c>
      <c r="L181" s="3" t="s">
        <v>890</v>
      </c>
      <c r="M181" s="3"/>
      <c r="N181" s="3"/>
      <c r="O181" s="3" t="s">
        <v>116</v>
      </c>
      <c r="P181" s="3">
        <v>2</v>
      </c>
      <c r="Q181" s="3">
        <v>2</v>
      </c>
      <c r="R181" s="3">
        <v>3</v>
      </c>
      <c r="S181" s="3">
        <v>2</v>
      </c>
      <c r="T181" s="3">
        <v>3</v>
      </c>
      <c r="U181" s="3">
        <v>2</v>
      </c>
      <c r="V181" s="3">
        <v>2</v>
      </c>
      <c r="W181" s="3">
        <v>3</v>
      </c>
      <c r="X181" s="3">
        <v>2</v>
      </c>
      <c r="Y181" s="3">
        <v>3</v>
      </c>
      <c r="Z181" s="3">
        <v>2010</v>
      </c>
      <c r="AA181" s="3" t="s">
        <v>35</v>
      </c>
      <c r="AB181" s="3" t="s">
        <v>118</v>
      </c>
      <c r="AC181" s="3" t="s">
        <v>45</v>
      </c>
      <c r="AD181" s="3"/>
      <c r="AE181" s="3"/>
      <c r="AF181" s="3" t="s">
        <v>246</v>
      </c>
      <c r="AG181" s="3"/>
      <c r="AH181" s="3">
        <v>2</v>
      </c>
      <c r="AI181" s="3">
        <v>3</v>
      </c>
    </row>
    <row r="182" spans="1:35" ht="38.25" hidden="1" x14ac:dyDescent="0.2">
      <c r="A182" s="2">
        <v>40596.771412037036</v>
      </c>
      <c r="L182" s="3"/>
      <c r="M182" s="3"/>
      <c r="N182" s="3" t="s">
        <v>385</v>
      </c>
      <c r="O182" s="3" t="s">
        <v>641</v>
      </c>
      <c r="P182" s="3">
        <v>2</v>
      </c>
      <c r="Q182" s="3">
        <v>2</v>
      </c>
      <c r="R182" s="3">
        <v>4</v>
      </c>
      <c r="S182" s="3">
        <v>4</v>
      </c>
      <c r="T182" s="3">
        <v>1</v>
      </c>
      <c r="U182" s="3">
        <v>2</v>
      </c>
      <c r="V182" s="3">
        <v>3</v>
      </c>
      <c r="W182" s="3">
        <v>2</v>
      </c>
      <c r="X182" s="3">
        <v>4</v>
      </c>
      <c r="Y182" s="3">
        <v>4</v>
      </c>
      <c r="Z182" s="3">
        <v>2011</v>
      </c>
      <c r="AA182" s="3" t="s">
        <v>253</v>
      </c>
      <c r="AB182" s="3" t="s">
        <v>552</v>
      </c>
      <c r="AC182" s="3" t="s">
        <v>281</v>
      </c>
      <c r="AD182" s="3"/>
      <c r="AE182" s="3"/>
      <c r="AF182" s="3" t="s">
        <v>246</v>
      </c>
      <c r="AG182" s="3"/>
      <c r="AH182" s="3">
        <v>2</v>
      </c>
      <c r="AI182" s="3">
        <v>4</v>
      </c>
    </row>
    <row r="183" spans="1:35" ht="38.25" hidden="1" x14ac:dyDescent="0.2">
      <c r="A183" s="2">
        <v>40596.77443287037</v>
      </c>
      <c r="L183" s="3"/>
      <c r="M183" s="3"/>
      <c r="N183" s="3"/>
      <c r="O183" s="3" t="s">
        <v>116</v>
      </c>
      <c r="P183" s="3">
        <v>4</v>
      </c>
      <c r="Q183" s="3">
        <v>2</v>
      </c>
      <c r="R183" s="3">
        <v>4</v>
      </c>
      <c r="S183" s="3">
        <v>4</v>
      </c>
      <c r="T183" s="3">
        <v>3</v>
      </c>
      <c r="U183" s="3">
        <v>3</v>
      </c>
      <c r="V183" s="3">
        <v>4</v>
      </c>
      <c r="W183" s="3">
        <v>3</v>
      </c>
      <c r="X183" s="3">
        <v>4</v>
      </c>
      <c r="Y183" s="3">
        <v>1</v>
      </c>
      <c r="Z183" s="3">
        <v>2010</v>
      </c>
      <c r="AA183" s="3" t="s">
        <v>35</v>
      </c>
      <c r="AB183" s="3" t="s">
        <v>264</v>
      </c>
      <c r="AC183" s="3" t="s">
        <v>281</v>
      </c>
      <c r="AD183" s="3"/>
      <c r="AE183" s="3"/>
      <c r="AF183" s="3" t="s">
        <v>522</v>
      </c>
      <c r="AG183" s="3"/>
      <c r="AH183" s="3">
        <v>3</v>
      </c>
      <c r="AI183" s="3">
        <v>3</v>
      </c>
    </row>
    <row r="184" spans="1:35" ht="127.5" hidden="1" x14ac:dyDescent="0.2">
      <c r="A184" s="2">
        <v>40596.776805555557</v>
      </c>
      <c r="L184" s="3" t="s">
        <v>369</v>
      </c>
      <c r="M184" s="3" t="s">
        <v>683</v>
      </c>
      <c r="N184" s="3" t="s">
        <v>289</v>
      </c>
      <c r="O184" s="3" t="s">
        <v>641</v>
      </c>
      <c r="P184" s="3">
        <v>4</v>
      </c>
      <c r="Q184" s="3">
        <v>3</v>
      </c>
      <c r="R184" s="3">
        <v>4</v>
      </c>
      <c r="S184" s="3">
        <v>3</v>
      </c>
      <c r="T184" s="3">
        <v>2</v>
      </c>
      <c r="U184" s="3">
        <v>2</v>
      </c>
      <c r="V184" s="3">
        <v>3</v>
      </c>
      <c r="W184" s="3">
        <v>4</v>
      </c>
      <c r="X184" s="3">
        <v>4</v>
      </c>
      <c r="Y184" s="3">
        <v>3</v>
      </c>
      <c r="Z184" s="3">
        <v>2010</v>
      </c>
      <c r="AA184" s="3" t="s">
        <v>253</v>
      </c>
      <c r="AB184" s="3" t="s">
        <v>552</v>
      </c>
      <c r="AC184" s="3" t="s">
        <v>720</v>
      </c>
      <c r="AD184" s="3" t="s">
        <v>288</v>
      </c>
      <c r="AE184" s="3" t="s">
        <v>647</v>
      </c>
      <c r="AF184" s="3" t="s">
        <v>522</v>
      </c>
      <c r="AG184" s="3" t="s">
        <v>427</v>
      </c>
      <c r="AH184" s="3">
        <v>2</v>
      </c>
      <c r="AI184" s="3">
        <v>4</v>
      </c>
    </row>
    <row r="185" spans="1:35" ht="38.25" hidden="1" x14ac:dyDescent="0.2">
      <c r="A185" s="2">
        <v>40596.792627314819</v>
      </c>
      <c r="L185" s="3"/>
      <c r="M185" s="3" t="s">
        <v>528</v>
      </c>
      <c r="N185" s="3"/>
      <c r="O185" s="3" t="s">
        <v>641</v>
      </c>
      <c r="P185" s="3">
        <v>4</v>
      </c>
      <c r="Q185" s="3">
        <v>3</v>
      </c>
      <c r="R185" s="3">
        <v>4</v>
      </c>
      <c r="S185" s="3">
        <v>4</v>
      </c>
      <c r="T185" s="3">
        <v>3</v>
      </c>
      <c r="U185" s="3">
        <v>4</v>
      </c>
      <c r="V185" s="3">
        <v>4</v>
      </c>
      <c r="W185" s="3">
        <v>3</v>
      </c>
      <c r="X185" s="3">
        <v>4</v>
      </c>
      <c r="Y185" s="3">
        <v>4</v>
      </c>
      <c r="Z185" s="3">
        <v>2010</v>
      </c>
      <c r="AA185" s="3" t="s">
        <v>354</v>
      </c>
      <c r="AB185" s="3" t="s">
        <v>609</v>
      </c>
      <c r="AC185" s="3" t="s">
        <v>281</v>
      </c>
      <c r="AD185" s="3"/>
      <c r="AE185" s="3"/>
      <c r="AF185" s="3" t="s">
        <v>522</v>
      </c>
      <c r="AG185" s="3"/>
      <c r="AH185" s="3">
        <v>3</v>
      </c>
      <c r="AI185" s="3">
        <v>4</v>
      </c>
    </row>
    <row r="186" spans="1:35" ht="102" hidden="1" x14ac:dyDescent="0.2">
      <c r="A186" s="2">
        <v>40596.797488425924</v>
      </c>
      <c r="L186" s="3" t="s">
        <v>181</v>
      </c>
      <c r="M186" s="3" t="s">
        <v>478</v>
      </c>
      <c r="N186" s="3"/>
      <c r="O186" s="3" t="s">
        <v>116</v>
      </c>
      <c r="P186" s="3">
        <v>4</v>
      </c>
      <c r="Q186" s="3">
        <v>2</v>
      </c>
      <c r="R186" s="3">
        <v>4</v>
      </c>
      <c r="S186" s="3">
        <v>3</v>
      </c>
      <c r="T186" s="3">
        <v>4</v>
      </c>
      <c r="U186" s="3">
        <v>4</v>
      </c>
      <c r="V186" s="3"/>
      <c r="W186" s="3">
        <v>3</v>
      </c>
      <c r="X186" s="3">
        <v>4</v>
      </c>
      <c r="Y186" s="3">
        <v>3</v>
      </c>
      <c r="Z186" s="3">
        <v>2011</v>
      </c>
      <c r="AA186" s="3" t="s">
        <v>354</v>
      </c>
      <c r="AB186" s="3" t="s">
        <v>377</v>
      </c>
      <c r="AC186" s="3" t="s">
        <v>281</v>
      </c>
      <c r="AD186" s="3"/>
      <c r="AE186" s="3"/>
      <c r="AF186" s="3" t="s">
        <v>522</v>
      </c>
      <c r="AG186" s="3"/>
      <c r="AH186" s="3">
        <v>4</v>
      </c>
      <c r="AI186" s="3">
        <v>4</v>
      </c>
    </row>
    <row r="187" spans="1:35" ht="204" hidden="1" x14ac:dyDescent="0.2">
      <c r="A187" s="2">
        <v>40596.799166666664</v>
      </c>
      <c r="L187" s="3" t="s">
        <v>891</v>
      </c>
      <c r="M187" s="3" t="s">
        <v>89</v>
      </c>
      <c r="N187" s="3" t="s">
        <v>487</v>
      </c>
      <c r="O187" s="3" t="s">
        <v>116</v>
      </c>
      <c r="P187" s="3">
        <v>3</v>
      </c>
      <c r="Q187" s="3">
        <v>2</v>
      </c>
      <c r="R187" s="3">
        <v>4</v>
      </c>
      <c r="S187" s="3">
        <v>2</v>
      </c>
      <c r="T187" s="3">
        <v>2</v>
      </c>
      <c r="U187" s="3">
        <v>4</v>
      </c>
      <c r="V187" s="3">
        <v>4</v>
      </c>
      <c r="W187" s="3">
        <v>2</v>
      </c>
      <c r="X187" s="3">
        <v>4</v>
      </c>
      <c r="Y187" s="3">
        <v>3</v>
      </c>
      <c r="Z187" s="3">
        <v>2010</v>
      </c>
      <c r="AA187" s="3" t="s">
        <v>253</v>
      </c>
      <c r="AB187" s="3" t="s">
        <v>563</v>
      </c>
      <c r="AC187" s="3" t="s">
        <v>281</v>
      </c>
      <c r="AD187" s="3"/>
      <c r="AE187" s="3" t="s">
        <v>647</v>
      </c>
      <c r="AF187" s="3" t="s">
        <v>522</v>
      </c>
      <c r="AG187" s="3"/>
      <c r="AH187" s="3">
        <v>3</v>
      </c>
      <c r="AI187" s="3">
        <v>4</v>
      </c>
    </row>
    <row r="188" spans="1:35" ht="102" hidden="1" x14ac:dyDescent="0.2">
      <c r="A188" s="2">
        <v>40596.801134259258</v>
      </c>
      <c r="L188" s="3" t="s">
        <v>558</v>
      </c>
      <c r="M188" s="3" t="s">
        <v>16</v>
      </c>
      <c r="N188" s="3"/>
      <c r="O188" s="3" t="s">
        <v>116</v>
      </c>
      <c r="P188" s="3">
        <v>3</v>
      </c>
      <c r="Q188" s="3">
        <v>2</v>
      </c>
      <c r="R188" s="3">
        <v>3</v>
      </c>
      <c r="S188" s="3">
        <v>2</v>
      </c>
      <c r="T188" s="3">
        <v>1</v>
      </c>
      <c r="U188" s="3">
        <v>2</v>
      </c>
      <c r="V188" s="3">
        <v>2</v>
      </c>
      <c r="W188" s="3">
        <v>1</v>
      </c>
      <c r="X188" s="3">
        <v>3</v>
      </c>
      <c r="Y188" s="3">
        <v>4</v>
      </c>
      <c r="Z188" s="3">
        <v>2010</v>
      </c>
      <c r="AA188" s="3" t="s">
        <v>35</v>
      </c>
      <c r="AB188" s="3" t="s">
        <v>264</v>
      </c>
      <c r="AC188" s="3" t="s">
        <v>281</v>
      </c>
      <c r="AD188" s="3"/>
      <c r="AE188" s="3" t="s">
        <v>647</v>
      </c>
      <c r="AF188" s="3" t="s">
        <v>246</v>
      </c>
      <c r="AG188" s="3"/>
      <c r="AH188" s="3">
        <v>2</v>
      </c>
      <c r="AI188" s="3">
        <v>3</v>
      </c>
    </row>
    <row r="189" spans="1:35" ht="38.25" hidden="1" x14ac:dyDescent="0.2">
      <c r="A189" s="2">
        <v>40596.803310185183</v>
      </c>
      <c r="L189" s="3"/>
      <c r="M189" s="3"/>
      <c r="N189" s="3"/>
      <c r="O189" s="3" t="s">
        <v>116</v>
      </c>
      <c r="P189" s="3">
        <v>2</v>
      </c>
      <c r="Q189" s="3">
        <v>3</v>
      </c>
      <c r="R189" s="3">
        <v>1</v>
      </c>
      <c r="S189" s="3">
        <v>1</v>
      </c>
      <c r="T189" s="3">
        <v>4</v>
      </c>
      <c r="U189" s="3">
        <v>3</v>
      </c>
      <c r="V189" s="3">
        <v>2</v>
      </c>
      <c r="W189" s="3">
        <v>1</v>
      </c>
      <c r="X189" s="3">
        <v>2</v>
      </c>
      <c r="Y189" s="3">
        <v>4</v>
      </c>
      <c r="Z189" s="3">
        <v>2007</v>
      </c>
      <c r="AA189" s="3" t="s">
        <v>702</v>
      </c>
      <c r="AB189" s="3" t="s">
        <v>118</v>
      </c>
      <c r="AC189" s="3" t="s">
        <v>281</v>
      </c>
      <c r="AD189" s="3"/>
      <c r="AE189" s="3" t="s">
        <v>647</v>
      </c>
      <c r="AF189" s="3" t="s">
        <v>522</v>
      </c>
      <c r="AG189" s="3"/>
      <c r="AH189" s="3">
        <v>2</v>
      </c>
      <c r="AI189" s="3">
        <v>2</v>
      </c>
    </row>
    <row r="190" spans="1:35" ht="38.25" hidden="1" x14ac:dyDescent="0.2">
      <c r="A190" s="2">
        <v>40596.80631944444</v>
      </c>
      <c r="L190" s="3"/>
      <c r="M190" s="3"/>
      <c r="N190" s="3"/>
      <c r="O190" s="3" t="s">
        <v>116</v>
      </c>
      <c r="P190" s="3">
        <v>2</v>
      </c>
      <c r="Q190" s="3">
        <v>2</v>
      </c>
      <c r="R190" s="3">
        <v>1</v>
      </c>
      <c r="S190" s="3">
        <v>2</v>
      </c>
      <c r="T190" s="3">
        <v>1</v>
      </c>
      <c r="U190" s="3">
        <v>1</v>
      </c>
      <c r="V190" s="3">
        <v>1</v>
      </c>
      <c r="W190" s="3">
        <v>1</v>
      </c>
      <c r="X190" s="3">
        <v>1</v>
      </c>
      <c r="Y190" s="3">
        <v>1</v>
      </c>
      <c r="Z190" s="3">
        <v>2010</v>
      </c>
      <c r="AA190" s="3" t="s">
        <v>253</v>
      </c>
      <c r="AB190" s="3" t="s">
        <v>454</v>
      </c>
      <c r="AC190" s="3" t="s">
        <v>281</v>
      </c>
      <c r="AD190" s="3"/>
      <c r="AE190" s="3" t="s">
        <v>647</v>
      </c>
      <c r="AF190" s="3" t="s">
        <v>246</v>
      </c>
      <c r="AG190" s="3"/>
      <c r="AH190" s="3">
        <v>1</v>
      </c>
      <c r="AI190" s="3">
        <v>1</v>
      </c>
    </row>
    <row r="191" spans="1:35" ht="38.25" hidden="1" x14ac:dyDescent="0.2">
      <c r="A191" s="2">
        <v>40596.80982638889</v>
      </c>
      <c r="L191" s="3"/>
      <c r="M191" s="3" t="s">
        <v>528</v>
      </c>
      <c r="N191" s="3"/>
      <c r="O191" s="3" t="s">
        <v>116</v>
      </c>
      <c r="P191" s="3">
        <v>4</v>
      </c>
      <c r="Q191" s="3">
        <v>3</v>
      </c>
      <c r="R191" s="3">
        <v>4</v>
      </c>
      <c r="S191" s="3">
        <v>2</v>
      </c>
      <c r="T191" s="3">
        <v>2</v>
      </c>
      <c r="U191" s="3">
        <v>1</v>
      </c>
      <c r="V191" s="3">
        <v>3</v>
      </c>
      <c r="W191" s="3">
        <v>1</v>
      </c>
      <c r="X191" s="3">
        <v>3</v>
      </c>
      <c r="Y191" s="3">
        <v>2</v>
      </c>
      <c r="Z191" s="3">
        <v>2011</v>
      </c>
      <c r="AA191" s="3" t="s">
        <v>354</v>
      </c>
      <c r="AB191" s="3" t="s">
        <v>287</v>
      </c>
      <c r="AC191" s="3" t="s">
        <v>281</v>
      </c>
      <c r="AD191" s="3"/>
      <c r="AE191" s="3"/>
      <c r="AF191" s="3" t="s">
        <v>522</v>
      </c>
      <c r="AG191" s="3"/>
      <c r="AH191" s="3">
        <v>2</v>
      </c>
      <c r="AI191" s="3">
        <v>3</v>
      </c>
    </row>
    <row r="192" spans="1:35" ht="38.25" hidden="1" x14ac:dyDescent="0.2">
      <c r="A192" s="2">
        <v>40596.811215277776</v>
      </c>
      <c r="L192" s="3"/>
      <c r="M192" s="3"/>
      <c r="N192" s="3"/>
      <c r="O192" s="3" t="s">
        <v>641</v>
      </c>
      <c r="P192" s="3">
        <v>1</v>
      </c>
      <c r="Q192" s="3">
        <v>1</v>
      </c>
      <c r="R192" s="3">
        <v>3</v>
      </c>
      <c r="S192" s="3">
        <v>3</v>
      </c>
      <c r="T192" s="3">
        <v>1</v>
      </c>
      <c r="U192" s="3">
        <v>2</v>
      </c>
      <c r="V192" s="3">
        <v>3</v>
      </c>
      <c r="W192" s="3">
        <v>2</v>
      </c>
      <c r="X192" s="3">
        <v>3</v>
      </c>
      <c r="Y192" s="3">
        <v>4</v>
      </c>
      <c r="Z192" s="3">
        <v>2008</v>
      </c>
      <c r="AA192" s="3" t="s">
        <v>702</v>
      </c>
      <c r="AB192" s="3" t="s">
        <v>133</v>
      </c>
      <c r="AC192" s="3" t="s">
        <v>582</v>
      </c>
      <c r="AD192" s="3"/>
      <c r="AE192" s="3" t="s">
        <v>647</v>
      </c>
      <c r="AF192" s="3" t="s">
        <v>246</v>
      </c>
      <c r="AG192" s="3"/>
      <c r="AH192" s="3">
        <v>3</v>
      </c>
      <c r="AI192" s="3">
        <v>3</v>
      </c>
    </row>
    <row r="193" spans="1:35" ht="38.25" hidden="1" x14ac:dyDescent="0.2">
      <c r="A193" s="2">
        <v>40596.814212962963</v>
      </c>
      <c r="L193" s="3"/>
      <c r="M193" s="3"/>
      <c r="N193" s="3"/>
      <c r="O193" s="3" t="s">
        <v>116</v>
      </c>
      <c r="P193" s="3">
        <v>4</v>
      </c>
      <c r="Q193" s="3">
        <v>3</v>
      </c>
      <c r="R193" s="3">
        <v>4</v>
      </c>
      <c r="S193" s="3">
        <v>4</v>
      </c>
      <c r="T193" s="3">
        <v>3</v>
      </c>
      <c r="U193" s="3"/>
      <c r="V193" s="3">
        <v>3</v>
      </c>
      <c r="W193" s="3">
        <v>4</v>
      </c>
      <c r="X193" s="3">
        <v>4</v>
      </c>
      <c r="Y193" s="3">
        <v>4</v>
      </c>
      <c r="Z193" s="3">
        <v>2010</v>
      </c>
      <c r="AA193" s="3" t="s">
        <v>35</v>
      </c>
      <c r="AB193" s="3" t="s">
        <v>118</v>
      </c>
      <c r="AC193" s="3" t="s">
        <v>281</v>
      </c>
      <c r="AD193" s="3" t="s">
        <v>677</v>
      </c>
      <c r="AE193" s="3" t="s">
        <v>647</v>
      </c>
      <c r="AF193" s="3" t="s">
        <v>522</v>
      </c>
      <c r="AG193" s="3"/>
      <c r="AH193" s="3">
        <v>4</v>
      </c>
      <c r="AI193" s="3">
        <v>4</v>
      </c>
    </row>
    <row r="194" spans="1:35" ht="38.25" hidden="1" x14ac:dyDescent="0.2">
      <c r="A194" s="2">
        <v>40596.824733796297</v>
      </c>
      <c r="L194" s="3"/>
      <c r="M194" s="3"/>
      <c r="N194" s="3"/>
      <c r="O194" s="3" t="s">
        <v>116</v>
      </c>
      <c r="P194" s="3">
        <v>3</v>
      </c>
      <c r="Q194" s="3">
        <v>3</v>
      </c>
      <c r="R194" s="3">
        <v>3</v>
      </c>
      <c r="S194" s="3">
        <v>2</v>
      </c>
      <c r="T194" s="3">
        <v>2</v>
      </c>
      <c r="U194" s="3">
        <v>2</v>
      </c>
      <c r="V194" s="3">
        <v>4</v>
      </c>
      <c r="W194" s="3">
        <v>4</v>
      </c>
      <c r="X194" s="3">
        <v>4</v>
      </c>
      <c r="Y194" s="3">
        <v>3</v>
      </c>
      <c r="Z194" s="3">
        <v>2011</v>
      </c>
      <c r="AA194" s="3" t="s">
        <v>354</v>
      </c>
      <c r="AB194" s="3" t="s">
        <v>130</v>
      </c>
      <c r="AC194" s="3" t="s">
        <v>281</v>
      </c>
      <c r="AD194" s="3"/>
      <c r="AE194" s="3"/>
      <c r="AF194" s="3" t="s">
        <v>246</v>
      </c>
      <c r="AG194" s="3"/>
      <c r="AH194" s="3">
        <v>3</v>
      </c>
      <c r="AI194" s="3">
        <v>3</v>
      </c>
    </row>
    <row r="195" spans="1:35" ht="38.25" hidden="1" x14ac:dyDescent="0.2">
      <c r="A195" s="2">
        <v>40596.826388888891</v>
      </c>
      <c r="L195" s="3"/>
      <c r="M195" s="3"/>
      <c r="N195" s="3"/>
      <c r="O195" s="3" t="s">
        <v>116</v>
      </c>
      <c r="P195" s="3">
        <v>2</v>
      </c>
      <c r="Q195" s="3">
        <v>2</v>
      </c>
      <c r="R195" s="3">
        <v>4</v>
      </c>
      <c r="S195" s="3">
        <v>3</v>
      </c>
      <c r="T195" s="3">
        <v>2</v>
      </c>
      <c r="U195" s="3">
        <v>3</v>
      </c>
      <c r="V195" s="3">
        <v>3</v>
      </c>
      <c r="W195" s="3">
        <v>3</v>
      </c>
      <c r="X195" s="3">
        <v>3</v>
      </c>
      <c r="Y195" s="3">
        <v>2</v>
      </c>
      <c r="Z195" s="3">
        <v>2009</v>
      </c>
      <c r="AA195" s="3" t="s">
        <v>35</v>
      </c>
      <c r="AB195" s="3" t="s">
        <v>563</v>
      </c>
      <c r="AC195" s="3" t="s">
        <v>281</v>
      </c>
      <c r="AD195" s="3"/>
      <c r="AE195" s="3" t="s">
        <v>647</v>
      </c>
      <c r="AF195" s="3" t="s">
        <v>522</v>
      </c>
      <c r="AG195" s="3"/>
      <c r="AH195" s="3">
        <v>2</v>
      </c>
      <c r="AI195" s="3">
        <v>4</v>
      </c>
    </row>
    <row r="196" spans="1:35" ht="409.5" hidden="1" x14ac:dyDescent="0.2">
      <c r="A196" s="2">
        <v>40596.827997685185</v>
      </c>
      <c r="L196" s="3" t="s">
        <v>99</v>
      </c>
      <c r="M196" s="3" t="s">
        <v>530</v>
      </c>
      <c r="N196" s="3" t="s">
        <v>149</v>
      </c>
      <c r="O196" s="3" t="s">
        <v>116</v>
      </c>
      <c r="P196" s="3">
        <v>3</v>
      </c>
      <c r="Q196" s="3">
        <v>3</v>
      </c>
      <c r="R196" s="3">
        <v>3</v>
      </c>
      <c r="S196" s="3">
        <v>3</v>
      </c>
      <c r="T196" s="3">
        <v>2</v>
      </c>
      <c r="U196" s="3">
        <v>2</v>
      </c>
      <c r="V196" s="3">
        <v>2</v>
      </c>
      <c r="W196" s="3">
        <v>3</v>
      </c>
      <c r="X196" s="3">
        <v>4</v>
      </c>
      <c r="Y196" s="3">
        <v>2</v>
      </c>
      <c r="Z196" s="3">
        <v>2010</v>
      </c>
      <c r="AA196" s="3" t="s">
        <v>35</v>
      </c>
      <c r="AB196" s="3" t="s">
        <v>264</v>
      </c>
      <c r="AC196" s="3" t="s">
        <v>281</v>
      </c>
      <c r="AD196" s="3"/>
      <c r="AE196" s="3" t="s">
        <v>647</v>
      </c>
      <c r="AF196" s="3" t="s">
        <v>246</v>
      </c>
      <c r="AG196" s="3" t="s">
        <v>892</v>
      </c>
      <c r="AH196" s="3">
        <v>2</v>
      </c>
      <c r="AI196" s="3">
        <v>3</v>
      </c>
    </row>
    <row r="197" spans="1:35" ht="25.5" hidden="1" x14ac:dyDescent="0.2">
      <c r="A197" s="2">
        <v>40596.832731481481</v>
      </c>
      <c r="L197" s="3"/>
      <c r="M197" s="3"/>
      <c r="N197" s="3"/>
      <c r="O197" s="3" t="s">
        <v>641</v>
      </c>
      <c r="P197" s="3">
        <v>4</v>
      </c>
      <c r="Q197" s="3">
        <v>4</v>
      </c>
      <c r="R197" s="3">
        <v>4</v>
      </c>
      <c r="S197" s="3">
        <v>3</v>
      </c>
      <c r="T197" s="3">
        <v>4</v>
      </c>
      <c r="U197" s="3">
        <v>4</v>
      </c>
      <c r="V197" s="3">
        <v>4</v>
      </c>
      <c r="W197" s="3">
        <v>3</v>
      </c>
      <c r="X197" s="3">
        <v>4</v>
      </c>
      <c r="Y197" s="3">
        <v>2</v>
      </c>
      <c r="Z197" s="3">
        <v>2010</v>
      </c>
      <c r="AA197" s="3" t="s">
        <v>35</v>
      </c>
      <c r="AB197" s="3" t="s">
        <v>264</v>
      </c>
      <c r="AC197" s="3" t="s">
        <v>461</v>
      </c>
      <c r="AD197" s="3"/>
      <c r="AE197" s="3" t="s">
        <v>647</v>
      </c>
      <c r="AF197" s="3" t="s">
        <v>522</v>
      </c>
      <c r="AG197" s="3"/>
      <c r="AH197" s="3">
        <v>1</v>
      </c>
      <c r="AI197" s="3">
        <v>3</v>
      </c>
    </row>
    <row r="198" spans="1:35" ht="38.25" hidden="1" x14ac:dyDescent="0.2">
      <c r="A198" s="2">
        <v>40596.834351851852</v>
      </c>
      <c r="L198" s="3" t="s">
        <v>147</v>
      </c>
      <c r="M198" s="3" t="s">
        <v>244</v>
      </c>
      <c r="N198" s="3"/>
      <c r="O198" s="3" t="s">
        <v>641</v>
      </c>
      <c r="P198" s="3">
        <v>3</v>
      </c>
      <c r="Q198" s="3">
        <v>2</v>
      </c>
      <c r="R198" s="3">
        <v>4</v>
      </c>
      <c r="S198" s="3">
        <v>3</v>
      </c>
      <c r="T198" s="3">
        <v>3</v>
      </c>
      <c r="U198" s="3">
        <v>3</v>
      </c>
      <c r="V198" s="3">
        <v>3</v>
      </c>
      <c r="W198" s="3">
        <v>3</v>
      </c>
      <c r="X198" s="3">
        <v>4</v>
      </c>
      <c r="Y198" s="3">
        <v>4</v>
      </c>
      <c r="Z198" s="3">
        <v>2007</v>
      </c>
      <c r="AA198" s="3" t="s">
        <v>702</v>
      </c>
      <c r="AB198" s="3" t="s">
        <v>198</v>
      </c>
      <c r="AC198" s="3" t="s">
        <v>393</v>
      </c>
      <c r="AD198" s="3"/>
      <c r="AE198" s="3" t="s">
        <v>305</v>
      </c>
      <c r="AF198" s="3" t="s">
        <v>522</v>
      </c>
      <c r="AG198" s="3"/>
      <c r="AH198" s="3">
        <v>3</v>
      </c>
      <c r="AI198" s="3">
        <v>3</v>
      </c>
    </row>
    <row r="199" spans="1:35" ht="408" hidden="1" x14ac:dyDescent="0.2">
      <c r="A199" s="2">
        <v>40596.837013888886</v>
      </c>
      <c r="L199" s="3" t="s">
        <v>188</v>
      </c>
      <c r="M199" s="3" t="s">
        <v>494</v>
      </c>
      <c r="N199" s="3" t="s">
        <v>80</v>
      </c>
      <c r="O199" s="3" t="s">
        <v>641</v>
      </c>
      <c r="P199" s="3">
        <v>4</v>
      </c>
      <c r="Q199" s="3">
        <v>4</v>
      </c>
      <c r="R199" s="3">
        <v>4</v>
      </c>
      <c r="S199" s="3">
        <v>4</v>
      </c>
      <c r="T199" s="3">
        <v>3</v>
      </c>
      <c r="U199" s="3">
        <v>4</v>
      </c>
      <c r="V199" s="3">
        <v>4</v>
      </c>
      <c r="W199" s="3">
        <v>4</v>
      </c>
      <c r="X199" s="3">
        <v>4</v>
      </c>
      <c r="Y199" s="3">
        <v>4</v>
      </c>
      <c r="Z199" s="3">
        <v>2004</v>
      </c>
      <c r="AA199" s="3" t="s">
        <v>702</v>
      </c>
      <c r="AB199" s="3" t="s">
        <v>72</v>
      </c>
      <c r="AC199" s="3" t="s">
        <v>720</v>
      </c>
      <c r="AD199" s="3"/>
      <c r="AE199" s="3" t="s">
        <v>647</v>
      </c>
      <c r="AF199" s="3" t="s">
        <v>522</v>
      </c>
      <c r="AG199" s="3" t="s">
        <v>166</v>
      </c>
      <c r="AH199" s="3">
        <v>3</v>
      </c>
      <c r="AI199" s="3">
        <v>4</v>
      </c>
    </row>
    <row r="200" spans="1:35" ht="38.25" hidden="1" x14ac:dyDescent="0.2">
      <c r="A200" s="2">
        <v>40596.838043981479</v>
      </c>
      <c r="L200" s="3"/>
      <c r="M200" s="3"/>
      <c r="N200" s="3"/>
      <c r="O200" s="3" t="s">
        <v>116</v>
      </c>
      <c r="P200" s="3">
        <v>4</v>
      </c>
      <c r="Q200" s="3">
        <v>2</v>
      </c>
      <c r="R200" s="3">
        <v>3</v>
      </c>
      <c r="S200" s="3">
        <v>3</v>
      </c>
      <c r="T200" s="3">
        <v>3</v>
      </c>
      <c r="U200" s="3">
        <v>4</v>
      </c>
      <c r="V200" s="3">
        <v>4</v>
      </c>
      <c r="W200" s="3">
        <v>2</v>
      </c>
      <c r="X200" s="3">
        <v>4</v>
      </c>
      <c r="Y200" s="3">
        <v>4</v>
      </c>
      <c r="Z200" s="3">
        <v>2007</v>
      </c>
      <c r="AA200" s="3" t="s">
        <v>702</v>
      </c>
      <c r="AB200" s="3" t="s">
        <v>563</v>
      </c>
      <c r="AC200" s="3" t="s">
        <v>393</v>
      </c>
      <c r="AD200" s="3"/>
      <c r="AE200" s="3" t="s">
        <v>647</v>
      </c>
      <c r="AF200" s="3" t="s">
        <v>522</v>
      </c>
      <c r="AG200" s="3"/>
      <c r="AH200" s="3">
        <v>2</v>
      </c>
      <c r="AI200" s="3">
        <v>4</v>
      </c>
    </row>
    <row r="201" spans="1:35" ht="38.25" hidden="1" x14ac:dyDescent="0.2">
      <c r="A201" s="2">
        <v>40596.838194444441</v>
      </c>
      <c r="L201" s="3"/>
      <c r="M201" s="3"/>
      <c r="N201" s="3"/>
      <c r="O201" s="3" t="s">
        <v>641</v>
      </c>
      <c r="P201" s="3">
        <v>3</v>
      </c>
      <c r="Q201" s="3">
        <v>3</v>
      </c>
      <c r="R201" s="3">
        <v>4</v>
      </c>
      <c r="S201" s="3">
        <v>4</v>
      </c>
      <c r="T201" s="3">
        <v>3</v>
      </c>
      <c r="U201" s="3">
        <v>3</v>
      </c>
      <c r="V201" s="3">
        <v>3</v>
      </c>
      <c r="W201" s="3">
        <v>3</v>
      </c>
      <c r="X201" s="3">
        <v>3</v>
      </c>
      <c r="Y201" s="3">
        <v>3</v>
      </c>
      <c r="Z201" s="3">
        <v>2010</v>
      </c>
      <c r="AA201" s="3" t="s">
        <v>35</v>
      </c>
      <c r="AB201" s="3" t="s">
        <v>563</v>
      </c>
      <c r="AC201" s="3" t="s">
        <v>281</v>
      </c>
      <c r="AD201" s="3"/>
      <c r="AE201" s="3" t="s">
        <v>647</v>
      </c>
      <c r="AF201" s="3" t="s">
        <v>522</v>
      </c>
      <c r="AG201" s="3"/>
      <c r="AH201" s="3">
        <v>3</v>
      </c>
      <c r="AI201" s="3">
        <v>4</v>
      </c>
    </row>
    <row r="202" spans="1:35" ht="38.25" hidden="1" x14ac:dyDescent="0.2">
      <c r="A202" s="2">
        <v>40596.839537037034</v>
      </c>
      <c r="L202" s="3" t="s">
        <v>536</v>
      </c>
      <c r="M202" s="3" t="s">
        <v>160</v>
      </c>
      <c r="N202" s="3"/>
      <c r="O202" s="3" t="s">
        <v>116</v>
      </c>
      <c r="P202" s="3">
        <v>4</v>
      </c>
      <c r="Q202" s="3">
        <v>2</v>
      </c>
      <c r="R202" s="3">
        <v>4</v>
      </c>
      <c r="S202" s="3">
        <v>4</v>
      </c>
      <c r="T202" s="3">
        <v>1</v>
      </c>
      <c r="U202" s="3">
        <v>3</v>
      </c>
      <c r="V202" s="3">
        <v>4</v>
      </c>
      <c r="W202" s="3">
        <v>4</v>
      </c>
      <c r="X202" s="3">
        <v>4</v>
      </c>
      <c r="Y202" s="3">
        <v>4</v>
      </c>
      <c r="Z202" s="3">
        <v>2011</v>
      </c>
      <c r="AA202" s="3" t="s">
        <v>354</v>
      </c>
      <c r="AB202" s="3" t="s">
        <v>563</v>
      </c>
      <c r="AC202" s="3" t="s">
        <v>281</v>
      </c>
      <c r="AD202" s="3"/>
      <c r="AE202" s="3"/>
      <c r="AF202" s="3" t="s">
        <v>246</v>
      </c>
      <c r="AG202" s="3"/>
      <c r="AH202" s="3">
        <v>3</v>
      </c>
      <c r="AI202" s="3">
        <v>4</v>
      </c>
    </row>
    <row r="203" spans="1:35" ht="102" hidden="1" x14ac:dyDescent="0.2">
      <c r="A203" s="2">
        <v>40596.845266203702</v>
      </c>
      <c r="L203" s="3" t="s">
        <v>643</v>
      </c>
      <c r="M203" s="3" t="s">
        <v>438</v>
      </c>
      <c r="N203" s="3" t="s">
        <v>458</v>
      </c>
      <c r="O203" s="3" t="s">
        <v>116</v>
      </c>
      <c r="P203" s="3">
        <v>4</v>
      </c>
      <c r="Q203" s="3">
        <v>4</v>
      </c>
      <c r="R203" s="3">
        <v>4</v>
      </c>
      <c r="S203" s="3">
        <v>4</v>
      </c>
      <c r="T203" s="3">
        <v>2</v>
      </c>
      <c r="U203" s="3">
        <v>2</v>
      </c>
      <c r="V203" s="3">
        <v>3</v>
      </c>
      <c r="W203" s="3">
        <v>2</v>
      </c>
      <c r="X203" s="3">
        <v>4</v>
      </c>
      <c r="Y203" s="3">
        <v>4</v>
      </c>
      <c r="Z203" s="3">
        <v>2008</v>
      </c>
      <c r="AA203" s="3" t="s">
        <v>702</v>
      </c>
      <c r="AB203" s="3" t="s">
        <v>264</v>
      </c>
      <c r="AC203" s="3" t="s">
        <v>720</v>
      </c>
      <c r="AD203" s="3"/>
      <c r="AE203" s="3" t="s">
        <v>647</v>
      </c>
      <c r="AF203" s="3" t="s">
        <v>522</v>
      </c>
      <c r="AG203" s="3" t="s">
        <v>480</v>
      </c>
      <c r="AH203" s="3">
        <v>4</v>
      </c>
      <c r="AI203" s="3">
        <v>4</v>
      </c>
    </row>
    <row r="204" spans="1:35" ht="102" hidden="1" x14ac:dyDescent="0.2">
      <c r="A204" s="2">
        <v>40596.845729166671</v>
      </c>
      <c r="L204" s="3" t="s">
        <v>391</v>
      </c>
      <c r="M204" s="3" t="s">
        <v>75</v>
      </c>
      <c r="N204" s="3"/>
      <c r="O204" s="3" t="s">
        <v>116</v>
      </c>
      <c r="P204" s="3">
        <v>3</v>
      </c>
      <c r="Q204" s="3">
        <v>2</v>
      </c>
      <c r="R204" s="3">
        <v>4</v>
      </c>
      <c r="S204" s="3">
        <v>3</v>
      </c>
      <c r="T204" s="3">
        <v>2</v>
      </c>
      <c r="U204" s="3">
        <v>2</v>
      </c>
      <c r="V204" s="3">
        <v>3</v>
      </c>
      <c r="W204" s="3">
        <v>2</v>
      </c>
      <c r="X204" s="3">
        <v>3</v>
      </c>
      <c r="Y204" s="3">
        <v>4</v>
      </c>
      <c r="Z204" s="3">
        <v>2006</v>
      </c>
      <c r="AA204" s="3" t="s">
        <v>238</v>
      </c>
      <c r="AB204" s="3" t="s">
        <v>454</v>
      </c>
      <c r="AC204" s="3" t="s">
        <v>582</v>
      </c>
      <c r="AD204" s="3"/>
      <c r="AE204" s="3" t="s">
        <v>208</v>
      </c>
      <c r="AF204" s="3" t="s">
        <v>246</v>
      </c>
      <c r="AG204" s="3"/>
      <c r="AH204" s="3">
        <v>2</v>
      </c>
      <c r="AI204" s="3">
        <v>3</v>
      </c>
    </row>
    <row r="205" spans="1:35" ht="38.25" hidden="1" x14ac:dyDescent="0.2">
      <c r="A205" s="2">
        <v>40596.846724537041</v>
      </c>
      <c r="L205" s="3"/>
      <c r="M205" s="3"/>
      <c r="N205" s="3"/>
      <c r="O205" s="3" t="s">
        <v>116</v>
      </c>
      <c r="P205" s="3">
        <v>1</v>
      </c>
      <c r="Q205" s="3">
        <v>1</v>
      </c>
      <c r="R205" s="3">
        <v>1</v>
      </c>
      <c r="S205" s="3">
        <v>2</v>
      </c>
      <c r="T205" s="3">
        <v>2</v>
      </c>
      <c r="U205" s="3">
        <v>1</v>
      </c>
      <c r="V205" s="3">
        <v>1</v>
      </c>
      <c r="W205" s="3">
        <v>1</v>
      </c>
      <c r="X205" s="3">
        <v>2</v>
      </c>
      <c r="Y205" s="3">
        <v>4</v>
      </c>
      <c r="Z205" s="3">
        <v>2009</v>
      </c>
      <c r="AA205" s="3" t="s">
        <v>702</v>
      </c>
      <c r="AB205" s="3" t="s">
        <v>198</v>
      </c>
      <c r="AC205" s="3" t="s">
        <v>45</v>
      </c>
      <c r="AD205" s="3"/>
      <c r="AE205" s="3" t="s">
        <v>647</v>
      </c>
      <c r="AF205" s="3" t="s">
        <v>522</v>
      </c>
      <c r="AG205" s="3"/>
      <c r="AH205" s="3">
        <v>1</v>
      </c>
      <c r="AI205" s="3">
        <v>2</v>
      </c>
    </row>
    <row r="206" spans="1:35" ht="38.25" hidden="1" x14ac:dyDescent="0.2">
      <c r="A206" s="2">
        <v>40596.857673611114</v>
      </c>
      <c r="L206" s="3"/>
      <c r="M206" s="3"/>
      <c r="N206" s="3"/>
      <c r="O206" s="3" t="s">
        <v>116</v>
      </c>
      <c r="P206" s="3">
        <v>3</v>
      </c>
      <c r="Q206" s="3">
        <v>2</v>
      </c>
      <c r="R206" s="3">
        <v>4</v>
      </c>
      <c r="S206" s="3">
        <v>2</v>
      </c>
      <c r="T206" s="3">
        <v>1</v>
      </c>
      <c r="U206" s="3">
        <v>3</v>
      </c>
      <c r="V206" s="3">
        <v>3</v>
      </c>
      <c r="W206" s="3">
        <v>3</v>
      </c>
      <c r="X206" s="3"/>
      <c r="Y206" s="3">
        <v>4</v>
      </c>
      <c r="Z206" s="3">
        <v>2010</v>
      </c>
      <c r="AA206" s="3" t="s">
        <v>35</v>
      </c>
      <c r="AB206" s="3" t="s">
        <v>264</v>
      </c>
      <c r="AC206" s="3" t="s">
        <v>281</v>
      </c>
      <c r="AD206" s="3"/>
      <c r="AE206" s="3" t="s">
        <v>647</v>
      </c>
      <c r="AF206" s="3" t="s">
        <v>246</v>
      </c>
      <c r="AG206" s="3"/>
      <c r="AH206" s="3">
        <v>2</v>
      </c>
      <c r="AI206" s="3">
        <v>4</v>
      </c>
    </row>
    <row r="207" spans="1:35" ht="38.25" hidden="1" x14ac:dyDescent="0.2">
      <c r="A207" s="2">
        <v>40596.864629629628</v>
      </c>
      <c r="L207" s="3"/>
      <c r="M207" s="3"/>
      <c r="N207" s="3"/>
      <c r="O207" s="3" t="s">
        <v>116</v>
      </c>
      <c r="P207" s="3">
        <v>4</v>
      </c>
      <c r="Q207" s="3">
        <v>3</v>
      </c>
      <c r="R207" s="3">
        <v>4</v>
      </c>
      <c r="S207" s="3">
        <v>4</v>
      </c>
      <c r="T207" s="3">
        <v>2</v>
      </c>
      <c r="U207" s="3">
        <v>1</v>
      </c>
      <c r="V207" s="3">
        <v>4</v>
      </c>
      <c r="W207" s="3">
        <v>3</v>
      </c>
      <c r="X207" s="3">
        <v>4</v>
      </c>
      <c r="Y207" s="3">
        <v>3</v>
      </c>
      <c r="Z207" s="3">
        <v>2011</v>
      </c>
      <c r="AA207" s="3" t="s">
        <v>354</v>
      </c>
      <c r="AB207" s="3" t="s">
        <v>72</v>
      </c>
      <c r="AC207" s="3" t="s">
        <v>281</v>
      </c>
      <c r="AD207" s="3"/>
      <c r="AE207" s="3"/>
      <c r="AF207" s="3" t="s">
        <v>522</v>
      </c>
      <c r="AG207" s="3"/>
      <c r="AH207" s="3">
        <v>2</v>
      </c>
      <c r="AI207" s="3">
        <v>4</v>
      </c>
    </row>
    <row r="208" spans="1:35" ht="89.25" hidden="1" x14ac:dyDescent="0.2">
      <c r="A208" s="2">
        <v>40596.866273148145</v>
      </c>
      <c r="L208" s="3" t="s">
        <v>32</v>
      </c>
      <c r="M208" s="3" t="s">
        <v>50</v>
      </c>
      <c r="N208" s="3" t="s">
        <v>313</v>
      </c>
      <c r="O208" s="3" t="s">
        <v>641</v>
      </c>
      <c r="P208" s="3">
        <v>3</v>
      </c>
      <c r="Q208" s="3">
        <v>2</v>
      </c>
      <c r="R208" s="3">
        <v>3</v>
      </c>
      <c r="S208" s="3">
        <v>2</v>
      </c>
      <c r="T208" s="3">
        <v>3</v>
      </c>
      <c r="U208" s="3">
        <v>3</v>
      </c>
      <c r="V208" s="3">
        <v>4</v>
      </c>
      <c r="W208" s="3">
        <v>4</v>
      </c>
      <c r="X208" s="3">
        <v>4</v>
      </c>
      <c r="Y208" s="3">
        <v>4</v>
      </c>
      <c r="Z208" s="3">
        <v>2010</v>
      </c>
      <c r="AA208" s="3" t="s">
        <v>35</v>
      </c>
      <c r="AB208" s="3" t="s">
        <v>377</v>
      </c>
      <c r="AC208" s="3" t="s">
        <v>281</v>
      </c>
      <c r="AD208" s="3"/>
      <c r="AE208" s="3" t="s">
        <v>647</v>
      </c>
      <c r="AF208" s="3" t="s">
        <v>522</v>
      </c>
      <c r="AG208" s="3"/>
      <c r="AH208" s="3">
        <v>3</v>
      </c>
      <c r="AI208" s="3">
        <v>4</v>
      </c>
    </row>
    <row r="209" spans="1:35" ht="102" hidden="1" x14ac:dyDescent="0.2">
      <c r="A209" s="2">
        <v>40596.86986111111</v>
      </c>
      <c r="L209" s="3" t="s">
        <v>656</v>
      </c>
      <c r="M209" s="3" t="s">
        <v>653</v>
      </c>
      <c r="N209" s="3"/>
      <c r="O209" s="3" t="s">
        <v>116</v>
      </c>
      <c r="P209" s="3">
        <v>4</v>
      </c>
      <c r="Q209" s="3">
        <v>1</v>
      </c>
      <c r="R209" s="3">
        <v>4</v>
      </c>
      <c r="S209" s="3">
        <v>4</v>
      </c>
      <c r="T209" s="3">
        <v>3</v>
      </c>
      <c r="U209" s="3">
        <v>2</v>
      </c>
      <c r="V209" s="3">
        <v>4</v>
      </c>
      <c r="W209" s="3">
        <v>2</v>
      </c>
      <c r="X209" s="3">
        <v>4</v>
      </c>
      <c r="Y209" s="3">
        <v>4</v>
      </c>
      <c r="Z209" s="3">
        <v>2010</v>
      </c>
      <c r="AA209" s="3" t="s">
        <v>35</v>
      </c>
      <c r="AB209" s="3" t="s">
        <v>563</v>
      </c>
      <c r="AC209" s="3" t="s">
        <v>281</v>
      </c>
      <c r="AD209" s="3"/>
      <c r="AE209" s="3"/>
      <c r="AF209" s="3" t="s">
        <v>246</v>
      </c>
      <c r="AG209" s="3" t="s">
        <v>590</v>
      </c>
      <c r="AH209" s="3">
        <v>3</v>
      </c>
      <c r="AI209" s="3">
        <v>4</v>
      </c>
    </row>
    <row r="210" spans="1:35" ht="216.75" hidden="1" x14ac:dyDescent="0.2">
      <c r="A210" s="2">
        <v>40596.872708333336</v>
      </c>
      <c r="L210" s="3" t="s">
        <v>893</v>
      </c>
      <c r="M210" s="3" t="s">
        <v>603</v>
      </c>
      <c r="N210" s="3" t="s">
        <v>321</v>
      </c>
      <c r="O210" s="3" t="s">
        <v>116</v>
      </c>
      <c r="P210" s="3">
        <v>4</v>
      </c>
      <c r="Q210" s="3">
        <v>1</v>
      </c>
      <c r="R210" s="3">
        <v>3</v>
      </c>
      <c r="S210" s="3">
        <v>3</v>
      </c>
      <c r="T210" s="3">
        <v>3</v>
      </c>
      <c r="U210" s="3">
        <v>4</v>
      </c>
      <c r="V210" s="3">
        <v>2</v>
      </c>
      <c r="W210" s="3">
        <v>3</v>
      </c>
      <c r="X210" s="3">
        <v>3</v>
      </c>
      <c r="Y210" s="3">
        <v>3</v>
      </c>
      <c r="Z210" s="3">
        <v>2011</v>
      </c>
      <c r="AA210" s="3" t="s">
        <v>354</v>
      </c>
      <c r="AB210" s="3" t="s">
        <v>118</v>
      </c>
      <c r="AC210" s="3" t="s">
        <v>281</v>
      </c>
      <c r="AD210" s="3"/>
      <c r="AE210" s="3" t="s">
        <v>647</v>
      </c>
      <c r="AF210" s="3" t="s">
        <v>522</v>
      </c>
      <c r="AG210" s="3" t="s">
        <v>53</v>
      </c>
      <c r="AH210" s="3">
        <v>2</v>
      </c>
      <c r="AI210" s="3">
        <v>4</v>
      </c>
    </row>
    <row r="211" spans="1:35" ht="38.25" hidden="1" x14ac:dyDescent="0.2">
      <c r="A211" s="2">
        <v>40596.87436342593</v>
      </c>
      <c r="L211" s="3" t="s">
        <v>218</v>
      </c>
      <c r="M211" s="3" t="s">
        <v>161</v>
      </c>
      <c r="N211" s="3"/>
      <c r="O211" s="3" t="s">
        <v>116</v>
      </c>
      <c r="P211" s="3">
        <v>4</v>
      </c>
      <c r="Q211" s="3">
        <v>3</v>
      </c>
      <c r="R211" s="3">
        <v>4</v>
      </c>
      <c r="S211" s="3">
        <v>3</v>
      </c>
      <c r="T211" s="3">
        <v>4</v>
      </c>
      <c r="U211" s="3">
        <v>3</v>
      </c>
      <c r="V211" s="3"/>
      <c r="W211" s="3">
        <v>3</v>
      </c>
      <c r="X211" s="3">
        <v>4</v>
      </c>
      <c r="Y211" s="3">
        <v>4</v>
      </c>
      <c r="Z211" s="3">
        <v>2011</v>
      </c>
      <c r="AA211" s="3" t="s">
        <v>354</v>
      </c>
      <c r="AB211" s="3" t="s">
        <v>377</v>
      </c>
      <c r="AC211" s="3" t="s">
        <v>281</v>
      </c>
      <c r="AD211" s="3"/>
      <c r="AE211" s="3" t="s">
        <v>208</v>
      </c>
      <c r="AF211" s="3" t="s">
        <v>246</v>
      </c>
      <c r="AG211" s="3"/>
      <c r="AH211" s="3">
        <v>4</v>
      </c>
      <c r="AI211" s="3">
        <v>4</v>
      </c>
    </row>
    <row r="212" spans="1:35" ht="38.25" hidden="1" x14ac:dyDescent="0.2">
      <c r="A212" s="2">
        <v>40596.888414351852</v>
      </c>
      <c r="L212" s="3"/>
      <c r="M212" s="3"/>
      <c r="N212" s="3"/>
      <c r="O212" s="3" t="s">
        <v>116</v>
      </c>
      <c r="P212" s="3">
        <v>4</v>
      </c>
      <c r="Q212" s="3">
        <v>2</v>
      </c>
      <c r="R212" s="3">
        <v>4</v>
      </c>
      <c r="S212" s="3">
        <v>4</v>
      </c>
      <c r="T212" s="3">
        <v>2</v>
      </c>
      <c r="U212" s="3">
        <v>2</v>
      </c>
      <c r="V212" s="3">
        <v>3</v>
      </c>
      <c r="W212" s="3">
        <v>3</v>
      </c>
      <c r="X212" s="3">
        <v>4</v>
      </c>
      <c r="Y212" s="3">
        <v>4</v>
      </c>
      <c r="Z212" s="3">
        <v>2008</v>
      </c>
      <c r="AA212" s="3" t="s">
        <v>702</v>
      </c>
      <c r="AB212" s="3" t="s">
        <v>552</v>
      </c>
      <c r="AC212" s="3" t="s">
        <v>582</v>
      </c>
      <c r="AD212" s="3"/>
      <c r="AE212" s="3" t="s">
        <v>647</v>
      </c>
      <c r="AF212" s="3" t="s">
        <v>522</v>
      </c>
      <c r="AG212" s="3"/>
      <c r="AH212" s="3">
        <v>3</v>
      </c>
      <c r="AI212" s="3">
        <v>4</v>
      </c>
    </row>
    <row r="213" spans="1:35" ht="38.25" hidden="1" x14ac:dyDescent="0.2">
      <c r="A213" s="2">
        <v>40596.901250000003</v>
      </c>
      <c r="L213" s="3" t="s">
        <v>660</v>
      </c>
      <c r="M213" s="3" t="s">
        <v>434</v>
      </c>
      <c r="N213" s="3"/>
      <c r="O213" s="3" t="s">
        <v>116</v>
      </c>
      <c r="P213" s="3">
        <v>4</v>
      </c>
      <c r="Q213" s="3">
        <v>2</v>
      </c>
      <c r="R213" s="3">
        <v>4</v>
      </c>
      <c r="S213" s="3">
        <v>3</v>
      </c>
      <c r="T213" s="3">
        <v>2</v>
      </c>
      <c r="U213" s="3">
        <v>2</v>
      </c>
      <c r="V213" s="3">
        <v>3</v>
      </c>
      <c r="W213" s="3">
        <v>3</v>
      </c>
      <c r="X213" s="3">
        <v>4</v>
      </c>
      <c r="Y213" s="3">
        <v>2</v>
      </c>
      <c r="Z213" s="3">
        <v>2010</v>
      </c>
      <c r="AA213" s="3" t="s">
        <v>35</v>
      </c>
      <c r="AB213" s="3" t="s">
        <v>563</v>
      </c>
      <c r="AC213" s="3" t="s">
        <v>281</v>
      </c>
      <c r="AD213" s="3"/>
      <c r="AE213" s="3" t="s">
        <v>647</v>
      </c>
      <c r="AF213" s="3" t="s">
        <v>246</v>
      </c>
      <c r="AG213" s="3" t="s">
        <v>366</v>
      </c>
      <c r="AH213" s="3">
        <v>3</v>
      </c>
      <c r="AI213" s="3">
        <v>4</v>
      </c>
    </row>
    <row r="214" spans="1:35" ht="38.25" hidden="1" x14ac:dyDescent="0.2">
      <c r="A214" s="2">
        <v>40596.910925925928</v>
      </c>
      <c r="L214" s="3"/>
      <c r="M214" s="3"/>
      <c r="N214" s="3"/>
      <c r="O214" s="3" t="s">
        <v>116</v>
      </c>
      <c r="P214" s="3">
        <v>2</v>
      </c>
      <c r="Q214" s="3">
        <v>1</v>
      </c>
      <c r="R214" s="3">
        <v>3</v>
      </c>
      <c r="S214" s="3">
        <v>1</v>
      </c>
      <c r="T214" s="3">
        <v>1</v>
      </c>
      <c r="U214" s="3">
        <v>1</v>
      </c>
      <c r="V214" s="3">
        <v>3</v>
      </c>
      <c r="W214" s="3">
        <v>3</v>
      </c>
      <c r="X214" s="3">
        <v>2</v>
      </c>
      <c r="Y214" s="3">
        <v>4</v>
      </c>
      <c r="Z214" s="3">
        <v>2009</v>
      </c>
      <c r="AA214" s="3" t="s">
        <v>702</v>
      </c>
      <c r="AB214" s="3" t="s">
        <v>130</v>
      </c>
      <c r="AC214" s="3" t="s">
        <v>672</v>
      </c>
      <c r="AD214" s="3" t="s">
        <v>276</v>
      </c>
      <c r="AE214" s="3" t="s">
        <v>647</v>
      </c>
      <c r="AF214" s="3" t="s">
        <v>246</v>
      </c>
      <c r="AG214" s="3"/>
      <c r="AH214" s="3">
        <v>2</v>
      </c>
      <c r="AI214" s="3">
        <v>2</v>
      </c>
    </row>
    <row r="215" spans="1:35" ht="204" hidden="1" x14ac:dyDescent="0.2">
      <c r="A215" s="2">
        <v>40596.911238425928</v>
      </c>
      <c r="L215" s="3" t="s">
        <v>894</v>
      </c>
      <c r="M215" s="3" t="s">
        <v>533</v>
      </c>
      <c r="N215" s="3"/>
      <c r="O215" s="3" t="s">
        <v>116</v>
      </c>
      <c r="P215" s="3">
        <v>1</v>
      </c>
      <c r="Q215" s="3">
        <v>3</v>
      </c>
      <c r="R215" s="3">
        <v>1</v>
      </c>
      <c r="S215" s="3">
        <v>1</v>
      </c>
      <c r="T215" s="3">
        <v>2</v>
      </c>
      <c r="U215" s="3">
        <v>2</v>
      </c>
      <c r="V215" s="3">
        <v>2</v>
      </c>
      <c r="W215" s="3">
        <v>1</v>
      </c>
      <c r="X215" s="3">
        <v>1</v>
      </c>
      <c r="Y215" s="3">
        <v>2</v>
      </c>
      <c r="Z215" s="3">
        <v>2007</v>
      </c>
      <c r="AA215" s="3" t="s">
        <v>238</v>
      </c>
      <c r="AB215" s="3" t="s">
        <v>563</v>
      </c>
      <c r="AC215" s="3" t="s">
        <v>45</v>
      </c>
      <c r="AD215" s="3"/>
      <c r="AE215" s="3" t="s">
        <v>647</v>
      </c>
      <c r="AF215" s="3" t="s">
        <v>522</v>
      </c>
      <c r="AG215" s="3" t="s">
        <v>655</v>
      </c>
      <c r="AH215" s="3">
        <v>2</v>
      </c>
      <c r="AI215" s="3">
        <v>1</v>
      </c>
    </row>
    <row r="216" spans="1:35" ht="38.25" hidden="1" x14ac:dyDescent="0.2">
      <c r="A216" s="2">
        <v>40596.911874999998</v>
      </c>
      <c r="L216" s="3"/>
      <c r="M216" s="3" t="s">
        <v>330</v>
      </c>
      <c r="N216" s="3" t="s">
        <v>457</v>
      </c>
      <c r="O216" s="3" t="s">
        <v>116</v>
      </c>
      <c r="P216" s="3">
        <v>3</v>
      </c>
      <c r="Q216" s="3">
        <v>2</v>
      </c>
      <c r="R216" s="3">
        <v>3</v>
      </c>
      <c r="S216" s="3">
        <v>2</v>
      </c>
      <c r="T216" s="3">
        <v>2</v>
      </c>
      <c r="U216" s="3">
        <v>2</v>
      </c>
      <c r="V216" s="3">
        <v>3</v>
      </c>
      <c r="W216" s="3">
        <v>3</v>
      </c>
      <c r="X216" s="3">
        <v>3</v>
      </c>
      <c r="Y216" s="3">
        <v>4</v>
      </c>
      <c r="Z216" s="3">
        <v>2007</v>
      </c>
      <c r="AA216" s="3" t="s">
        <v>702</v>
      </c>
      <c r="AB216" s="3" t="s">
        <v>454</v>
      </c>
      <c r="AC216" s="3" t="s">
        <v>582</v>
      </c>
      <c r="AD216" s="3"/>
      <c r="AE216" s="3" t="s">
        <v>208</v>
      </c>
      <c r="AF216" s="3" t="s">
        <v>246</v>
      </c>
      <c r="AG216" s="3"/>
      <c r="AH216" s="3">
        <v>2</v>
      </c>
      <c r="AI216" s="3">
        <v>3</v>
      </c>
    </row>
    <row r="217" spans="1:35" ht="153" hidden="1" x14ac:dyDescent="0.2">
      <c r="A217" s="2">
        <v>40596.913877314815</v>
      </c>
      <c r="L217" s="3" t="s">
        <v>128</v>
      </c>
      <c r="M217" s="3" t="s">
        <v>17</v>
      </c>
      <c r="N217" s="3" t="s">
        <v>243</v>
      </c>
      <c r="O217" s="3" t="s">
        <v>641</v>
      </c>
      <c r="P217" s="3">
        <v>3</v>
      </c>
      <c r="Q217" s="3">
        <v>4</v>
      </c>
      <c r="R217" s="3">
        <v>4</v>
      </c>
      <c r="S217" s="3">
        <v>4</v>
      </c>
      <c r="T217" s="3">
        <v>3</v>
      </c>
      <c r="U217" s="3">
        <v>3</v>
      </c>
      <c r="V217" s="3">
        <v>3</v>
      </c>
      <c r="W217" s="3">
        <v>4</v>
      </c>
      <c r="X217" s="3">
        <v>4</v>
      </c>
      <c r="Y217" s="3">
        <v>3</v>
      </c>
      <c r="Z217" s="3">
        <v>2010</v>
      </c>
      <c r="AA217" s="3" t="s">
        <v>35</v>
      </c>
      <c r="AB217" s="3" t="s">
        <v>563</v>
      </c>
      <c r="AC217" s="3" t="s">
        <v>281</v>
      </c>
      <c r="AD217" s="3" t="s">
        <v>404</v>
      </c>
      <c r="AE217" s="3" t="s">
        <v>647</v>
      </c>
      <c r="AF217" s="3" t="s">
        <v>246</v>
      </c>
      <c r="AG217" s="3"/>
      <c r="AH217" s="3">
        <v>2</v>
      </c>
      <c r="AI217" s="3">
        <v>4</v>
      </c>
    </row>
    <row r="218" spans="1:35" ht="38.25" hidden="1" x14ac:dyDescent="0.2">
      <c r="A218" s="2">
        <v>40596.916076388887</v>
      </c>
      <c r="L218" s="3"/>
      <c r="M218" s="3"/>
      <c r="N218" s="3"/>
      <c r="O218" s="3" t="s">
        <v>116</v>
      </c>
      <c r="P218" s="3">
        <v>4</v>
      </c>
      <c r="Q218" s="3">
        <v>4</v>
      </c>
      <c r="R218" s="3">
        <v>4</v>
      </c>
      <c r="S218" s="3">
        <v>4</v>
      </c>
      <c r="T218" s="3">
        <v>4</v>
      </c>
      <c r="U218" s="3">
        <v>4</v>
      </c>
      <c r="V218" s="3">
        <v>4</v>
      </c>
      <c r="W218" s="3">
        <v>4</v>
      </c>
      <c r="X218" s="3">
        <v>4</v>
      </c>
      <c r="Y218" s="3">
        <v>4</v>
      </c>
      <c r="Z218" s="3">
        <v>2009</v>
      </c>
      <c r="AA218" s="3" t="s">
        <v>702</v>
      </c>
      <c r="AB218" s="3" t="s">
        <v>488</v>
      </c>
      <c r="AC218" s="3" t="s">
        <v>393</v>
      </c>
      <c r="AD218" s="3"/>
      <c r="AE218" s="3" t="s">
        <v>647</v>
      </c>
      <c r="AF218" s="3" t="s">
        <v>522</v>
      </c>
      <c r="AG218" s="3"/>
      <c r="AH218" s="3">
        <v>4</v>
      </c>
      <c r="AI218" s="3">
        <v>4</v>
      </c>
    </row>
    <row r="219" spans="1:35" ht="216.75" hidden="1" x14ac:dyDescent="0.2">
      <c r="A219" s="2">
        <v>40596.932627314818</v>
      </c>
      <c r="L219" s="3" t="s">
        <v>895</v>
      </c>
      <c r="M219" s="3" t="s">
        <v>359</v>
      </c>
      <c r="N219" s="3" t="s">
        <v>580</v>
      </c>
      <c r="O219" s="3" t="s">
        <v>116</v>
      </c>
      <c r="P219" s="3">
        <v>3</v>
      </c>
      <c r="Q219" s="3">
        <v>2</v>
      </c>
      <c r="R219" s="3">
        <v>4</v>
      </c>
      <c r="S219" s="3">
        <v>4</v>
      </c>
      <c r="T219" s="3">
        <v>3</v>
      </c>
      <c r="U219" s="3">
        <v>3</v>
      </c>
      <c r="V219" s="3">
        <v>3</v>
      </c>
      <c r="W219" s="3">
        <v>3</v>
      </c>
      <c r="X219" s="3">
        <v>4</v>
      </c>
      <c r="Y219" s="3">
        <v>3</v>
      </c>
      <c r="Z219" s="3">
        <v>2010</v>
      </c>
      <c r="AA219" s="3" t="s">
        <v>253</v>
      </c>
      <c r="AB219" s="3" t="s">
        <v>264</v>
      </c>
      <c r="AC219" s="3" t="s">
        <v>281</v>
      </c>
      <c r="AD219" s="3"/>
      <c r="AE219" s="3" t="s">
        <v>647</v>
      </c>
      <c r="AF219" s="3" t="s">
        <v>522</v>
      </c>
      <c r="AG219" s="3" t="s">
        <v>490</v>
      </c>
      <c r="AH219" s="3">
        <v>3</v>
      </c>
      <c r="AI219" s="3">
        <v>4</v>
      </c>
    </row>
    <row r="220" spans="1:35" ht="191.25" hidden="1" x14ac:dyDescent="0.2">
      <c r="A220" s="2">
        <v>40596.934641203705</v>
      </c>
      <c r="L220" s="3" t="s">
        <v>269</v>
      </c>
      <c r="M220" s="3" t="s">
        <v>441</v>
      </c>
      <c r="N220" s="3" t="s">
        <v>613</v>
      </c>
      <c r="O220" s="3" t="s">
        <v>116</v>
      </c>
      <c r="P220" s="3">
        <v>3</v>
      </c>
      <c r="Q220" s="3">
        <v>2</v>
      </c>
      <c r="R220" s="3">
        <v>3</v>
      </c>
      <c r="S220" s="3">
        <v>4</v>
      </c>
      <c r="T220" s="3">
        <v>2</v>
      </c>
      <c r="U220" s="3">
        <v>3</v>
      </c>
      <c r="V220" s="3">
        <v>3</v>
      </c>
      <c r="W220" s="3">
        <v>3</v>
      </c>
      <c r="X220" s="3">
        <v>4</v>
      </c>
      <c r="Y220" s="3">
        <v>4</v>
      </c>
      <c r="Z220" s="3">
        <v>2007</v>
      </c>
      <c r="AA220" s="3" t="s">
        <v>281</v>
      </c>
      <c r="AB220" s="3" t="s">
        <v>351</v>
      </c>
      <c r="AC220" s="3" t="s">
        <v>45</v>
      </c>
      <c r="AD220" s="3"/>
      <c r="AE220" s="3" t="s">
        <v>647</v>
      </c>
      <c r="AF220" s="3" t="s">
        <v>522</v>
      </c>
      <c r="AG220" s="3" t="s">
        <v>659</v>
      </c>
      <c r="AH220" s="3">
        <v>2</v>
      </c>
      <c r="AI220" s="3">
        <v>4</v>
      </c>
    </row>
    <row r="221" spans="1:35" ht="38.25" hidden="1" x14ac:dyDescent="0.2">
      <c r="A221" s="2">
        <v>40596.942997685182</v>
      </c>
      <c r="L221" s="3"/>
      <c r="M221" s="3"/>
      <c r="N221" s="3"/>
      <c r="O221" s="3" t="s">
        <v>116</v>
      </c>
      <c r="P221" s="3">
        <v>3</v>
      </c>
      <c r="Q221" s="3">
        <v>2</v>
      </c>
      <c r="R221" s="3">
        <v>2</v>
      </c>
      <c r="S221" s="3">
        <v>3</v>
      </c>
      <c r="T221" s="3">
        <v>3</v>
      </c>
      <c r="U221" s="3">
        <v>3</v>
      </c>
      <c r="V221" s="3">
        <v>3</v>
      </c>
      <c r="W221" s="3">
        <v>3</v>
      </c>
      <c r="X221" s="3">
        <v>3</v>
      </c>
      <c r="Y221" s="3">
        <v>3</v>
      </c>
      <c r="Z221" s="3">
        <v>2010</v>
      </c>
      <c r="AA221" s="3" t="s">
        <v>253</v>
      </c>
      <c r="AB221" s="3" t="s">
        <v>563</v>
      </c>
      <c r="AC221" s="3" t="s">
        <v>281</v>
      </c>
      <c r="AD221" s="3"/>
      <c r="AE221" s="3" t="s">
        <v>647</v>
      </c>
      <c r="AF221" s="3" t="s">
        <v>246</v>
      </c>
      <c r="AG221" s="3"/>
      <c r="AH221" s="3">
        <v>3</v>
      </c>
      <c r="AI221" s="3">
        <v>3</v>
      </c>
    </row>
    <row r="222" spans="1:35" ht="140.25" hidden="1" x14ac:dyDescent="0.2">
      <c r="A222" s="2">
        <v>40596.947777777779</v>
      </c>
      <c r="L222" s="3"/>
      <c r="M222" s="3" t="s">
        <v>136</v>
      </c>
      <c r="N222" s="3" t="s">
        <v>625</v>
      </c>
      <c r="O222" s="3" t="s">
        <v>116</v>
      </c>
      <c r="P222" s="3">
        <v>3</v>
      </c>
      <c r="Q222" s="3">
        <v>2</v>
      </c>
      <c r="R222" s="3">
        <v>4</v>
      </c>
      <c r="S222" s="3">
        <v>3</v>
      </c>
      <c r="T222" s="3">
        <v>2</v>
      </c>
      <c r="U222" s="3">
        <v>2</v>
      </c>
      <c r="V222" s="3">
        <v>4</v>
      </c>
      <c r="W222" s="3">
        <v>3</v>
      </c>
      <c r="X222" s="3">
        <v>4</v>
      </c>
      <c r="Y222" s="3">
        <v>4</v>
      </c>
      <c r="Z222" s="3">
        <v>2010</v>
      </c>
      <c r="AA222" s="3" t="s">
        <v>35</v>
      </c>
      <c r="AB222" s="3" t="s">
        <v>454</v>
      </c>
      <c r="AC222" s="3" t="s">
        <v>281</v>
      </c>
      <c r="AD222" s="3" t="s">
        <v>83</v>
      </c>
      <c r="AE222" s="3"/>
      <c r="AF222" s="3" t="s">
        <v>522</v>
      </c>
      <c r="AG222" s="3" t="s">
        <v>685</v>
      </c>
      <c r="AH222" s="3">
        <v>3</v>
      </c>
      <c r="AI222" s="3">
        <v>4</v>
      </c>
    </row>
    <row r="223" spans="1:35" ht="409.5" hidden="1" x14ac:dyDescent="0.2">
      <c r="A223" s="2">
        <v>40596.948495370372</v>
      </c>
      <c r="L223" s="3" t="s">
        <v>498</v>
      </c>
      <c r="M223" s="3" t="s">
        <v>323</v>
      </c>
      <c r="N223" s="3" t="s">
        <v>600</v>
      </c>
      <c r="O223" s="3" t="s">
        <v>116</v>
      </c>
      <c r="P223" s="3">
        <v>3</v>
      </c>
      <c r="Q223" s="3">
        <v>3</v>
      </c>
      <c r="R223" s="3">
        <v>4</v>
      </c>
      <c r="S223" s="3">
        <v>4</v>
      </c>
      <c r="T223" s="3">
        <v>2</v>
      </c>
      <c r="U223" s="3">
        <v>3</v>
      </c>
      <c r="V223" s="3">
        <v>4</v>
      </c>
      <c r="W223" s="3">
        <v>4</v>
      </c>
      <c r="X223" s="3">
        <v>4</v>
      </c>
      <c r="Y223" s="3">
        <v>4</v>
      </c>
      <c r="Z223" s="3">
        <v>2008</v>
      </c>
      <c r="AA223" s="3" t="s">
        <v>702</v>
      </c>
      <c r="AB223" s="3" t="s">
        <v>664</v>
      </c>
      <c r="AC223" s="3" t="s">
        <v>582</v>
      </c>
      <c r="AD223" s="3"/>
      <c r="AE223" s="3" t="s">
        <v>208</v>
      </c>
      <c r="AF223" s="3" t="s">
        <v>246</v>
      </c>
      <c r="AG223" s="3" t="s">
        <v>896</v>
      </c>
      <c r="AH223" s="3">
        <v>1</v>
      </c>
      <c r="AI223" s="3">
        <v>4</v>
      </c>
    </row>
    <row r="224" spans="1:35" ht="127.5" hidden="1" x14ac:dyDescent="0.2">
      <c r="A224" s="2">
        <v>40596.957673611112</v>
      </c>
      <c r="L224" s="3" t="s">
        <v>324</v>
      </c>
      <c r="M224" s="3" t="s">
        <v>519</v>
      </c>
      <c r="N224" s="3"/>
      <c r="O224" s="3" t="s">
        <v>116</v>
      </c>
      <c r="P224" s="3">
        <v>3</v>
      </c>
      <c r="Q224" s="3">
        <v>2</v>
      </c>
      <c r="R224" s="3">
        <v>4</v>
      </c>
      <c r="S224" s="3">
        <v>4</v>
      </c>
      <c r="T224" s="3">
        <v>2</v>
      </c>
      <c r="U224" s="3">
        <v>1</v>
      </c>
      <c r="V224" s="3">
        <v>3</v>
      </c>
      <c r="W224" s="3">
        <v>2</v>
      </c>
      <c r="X224" s="3">
        <v>4</v>
      </c>
      <c r="Y224" s="3">
        <v>3</v>
      </c>
      <c r="Z224" s="3">
        <v>2010</v>
      </c>
      <c r="AA224" s="3" t="s">
        <v>35</v>
      </c>
      <c r="AB224" s="3" t="s">
        <v>710</v>
      </c>
      <c r="AC224" s="3" t="s">
        <v>393</v>
      </c>
      <c r="AD224" s="3"/>
      <c r="AE224" s="3" t="s">
        <v>647</v>
      </c>
      <c r="AF224" s="3" t="s">
        <v>522</v>
      </c>
      <c r="AG224" s="3" t="s">
        <v>529</v>
      </c>
      <c r="AH224" s="3">
        <v>3</v>
      </c>
      <c r="AI224" s="3">
        <v>4</v>
      </c>
    </row>
    <row r="225" spans="1:35" ht="38.25" hidden="1" x14ac:dyDescent="0.2">
      <c r="A225" s="2">
        <v>40596.970902777779</v>
      </c>
      <c r="L225" s="3"/>
      <c r="M225" s="3"/>
      <c r="N225" s="3"/>
      <c r="O225" s="3" t="s">
        <v>116</v>
      </c>
      <c r="P225" s="3">
        <v>2</v>
      </c>
      <c r="Q225" s="3">
        <v>1</v>
      </c>
      <c r="R225" s="3">
        <v>3</v>
      </c>
      <c r="S225" s="3">
        <v>2</v>
      </c>
      <c r="T225" s="3">
        <v>2</v>
      </c>
      <c r="U225" s="3">
        <v>1</v>
      </c>
      <c r="V225" s="3">
        <v>2</v>
      </c>
      <c r="W225" s="3">
        <v>2</v>
      </c>
      <c r="X225" s="3">
        <v>3</v>
      </c>
      <c r="Y225" s="3">
        <v>4</v>
      </c>
      <c r="Z225" s="3">
        <v>2009</v>
      </c>
      <c r="AA225" s="3" t="s">
        <v>702</v>
      </c>
      <c r="AB225" s="3" t="s">
        <v>264</v>
      </c>
      <c r="AC225" s="3" t="s">
        <v>582</v>
      </c>
      <c r="AD225" s="3"/>
      <c r="AE225" s="3" t="s">
        <v>647</v>
      </c>
      <c r="AF225" s="3" t="s">
        <v>246</v>
      </c>
      <c r="AG225" s="3"/>
      <c r="AH225" s="3">
        <v>2</v>
      </c>
      <c r="AI225" s="3">
        <v>3</v>
      </c>
    </row>
    <row r="226" spans="1:35" ht="38.25" hidden="1" x14ac:dyDescent="0.2">
      <c r="A226" s="2">
        <v>40596.972800925927</v>
      </c>
      <c r="L226" s="3"/>
      <c r="M226" s="3"/>
      <c r="N226" s="3"/>
      <c r="O226" s="3" t="s">
        <v>116</v>
      </c>
      <c r="P226" s="3">
        <v>2</v>
      </c>
      <c r="Q226" s="3">
        <v>3</v>
      </c>
      <c r="R226" s="3">
        <v>2</v>
      </c>
      <c r="S226" s="3">
        <v>2</v>
      </c>
      <c r="T226" s="3">
        <v>3</v>
      </c>
      <c r="U226" s="3">
        <v>3</v>
      </c>
      <c r="V226" s="3">
        <v>2</v>
      </c>
      <c r="W226" s="3">
        <v>2</v>
      </c>
      <c r="X226" s="3">
        <v>2</v>
      </c>
      <c r="Y226" s="3">
        <v>3</v>
      </c>
      <c r="Z226" s="3">
        <v>2008</v>
      </c>
      <c r="AA226" s="3" t="s">
        <v>702</v>
      </c>
      <c r="AB226" s="3" t="s">
        <v>130</v>
      </c>
      <c r="AC226" s="3" t="s">
        <v>672</v>
      </c>
      <c r="AD226" s="3"/>
      <c r="AE226" s="3" t="s">
        <v>647</v>
      </c>
      <c r="AF226" s="3" t="s">
        <v>246</v>
      </c>
      <c r="AG226" s="3"/>
      <c r="AH226" s="3">
        <v>2</v>
      </c>
      <c r="AI226" s="3">
        <v>2</v>
      </c>
    </row>
    <row r="227" spans="1:35" ht="63.75" hidden="1" x14ac:dyDescent="0.2">
      <c r="A227" s="2">
        <v>40596.982997685183</v>
      </c>
      <c r="L227" s="3" t="s">
        <v>123</v>
      </c>
      <c r="M227" s="3"/>
      <c r="N227" s="3"/>
      <c r="O227" s="3" t="s">
        <v>116</v>
      </c>
      <c r="P227" s="3">
        <v>3</v>
      </c>
      <c r="Q227" s="3">
        <v>2</v>
      </c>
      <c r="R227" s="3">
        <v>3</v>
      </c>
      <c r="S227" s="3">
        <v>3</v>
      </c>
      <c r="T227" s="3">
        <v>2</v>
      </c>
      <c r="U227" s="3">
        <v>2</v>
      </c>
      <c r="V227" s="3">
        <v>3</v>
      </c>
      <c r="W227" s="3">
        <v>2</v>
      </c>
      <c r="X227" s="3">
        <v>3</v>
      </c>
      <c r="Y227" s="3">
        <v>1</v>
      </c>
      <c r="Z227" s="3">
        <v>2010</v>
      </c>
      <c r="AA227" s="3" t="s">
        <v>702</v>
      </c>
      <c r="AB227" s="3" t="s">
        <v>563</v>
      </c>
      <c r="AC227" s="3" t="s">
        <v>393</v>
      </c>
      <c r="AD227" s="3"/>
      <c r="AE227" s="3" t="s">
        <v>647</v>
      </c>
      <c r="AF227" s="3" t="s">
        <v>522</v>
      </c>
      <c r="AG227" s="3"/>
      <c r="AH227" s="3">
        <v>1</v>
      </c>
      <c r="AI227" s="3">
        <v>3</v>
      </c>
    </row>
    <row r="228" spans="1:35" ht="38.25" hidden="1" x14ac:dyDescent="0.2">
      <c r="A228" s="2">
        <v>40596.983090277776</v>
      </c>
      <c r="L228" s="3"/>
      <c r="M228" s="3"/>
      <c r="N228" s="3"/>
      <c r="O228" s="3" t="s">
        <v>641</v>
      </c>
      <c r="P228" s="3">
        <v>2</v>
      </c>
      <c r="Q228" s="3">
        <v>2</v>
      </c>
      <c r="R228" s="3">
        <v>3</v>
      </c>
      <c r="S228" s="3">
        <v>3</v>
      </c>
      <c r="T228" s="3">
        <v>2</v>
      </c>
      <c r="U228" s="3">
        <v>2</v>
      </c>
      <c r="V228" s="3">
        <v>3</v>
      </c>
      <c r="W228" s="3">
        <v>3</v>
      </c>
      <c r="X228" s="3">
        <v>3</v>
      </c>
      <c r="Y228" s="3">
        <v>3</v>
      </c>
      <c r="Z228" s="3">
        <v>2006</v>
      </c>
      <c r="AA228" s="3" t="s">
        <v>238</v>
      </c>
      <c r="AB228" s="3" t="s">
        <v>664</v>
      </c>
      <c r="AC228" s="3" t="s">
        <v>393</v>
      </c>
      <c r="AD228" s="3"/>
      <c r="AE228" s="3" t="s">
        <v>647</v>
      </c>
      <c r="AF228" s="3" t="s">
        <v>522</v>
      </c>
      <c r="AG228" s="3"/>
      <c r="AH228" s="3">
        <v>3</v>
      </c>
      <c r="AI228" s="3">
        <v>4</v>
      </c>
    </row>
    <row r="229" spans="1:35" ht="51" hidden="1" x14ac:dyDescent="0.2">
      <c r="A229" s="2">
        <v>40596.990057870367</v>
      </c>
      <c r="L229" s="3"/>
      <c r="M229" s="3" t="s">
        <v>52</v>
      </c>
      <c r="N229" s="3" t="s">
        <v>340</v>
      </c>
      <c r="O229" s="3" t="s">
        <v>641</v>
      </c>
      <c r="P229" s="3">
        <v>3</v>
      </c>
      <c r="Q229" s="3">
        <v>3</v>
      </c>
      <c r="R229" s="3">
        <v>4</v>
      </c>
      <c r="S229" s="3">
        <v>3</v>
      </c>
      <c r="T229" s="3">
        <v>4</v>
      </c>
      <c r="U229" s="3">
        <v>4</v>
      </c>
      <c r="V229" s="3">
        <v>3</v>
      </c>
      <c r="W229" s="3">
        <v>3</v>
      </c>
      <c r="X229" s="3">
        <v>4</v>
      </c>
      <c r="Y229" s="3">
        <v>3</v>
      </c>
      <c r="Z229" s="3">
        <v>2010</v>
      </c>
      <c r="AA229" s="3" t="s">
        <v>253</v>
      </c>
      <c r="AB229" s="3" t="s">
        <v>563</v>
      </c>
      <c r="AC229" s="3" t="s">
        <v>281</v>
      </c>
      <c r="AD229" s="3"/>
      <c r="AE229" s="3" t="s">
        <v>647</v>
      </c>
      <c r="AF229" s="3" t="s">
        <v>522</v>
      </c>
      <c r="AG229" s="3"/>
      <c r="AH229" s="3">
        <v>3</v>
      </c>
      <c r="AI229" s="3">
        <v>4</v>
      </c>
    </row>
    <row r="230" spans="1:35" ht="38.25" hidden="1" x14ac:dyDescent="0.2">
      <c r="A230" s="2">
        <v>40596.994803240741</v>
      </c>
      <c r="L230" s="3"/>
      <c r="M230" s="3"/>
      <c r="N230" s="3"/>
      <c r="O230" s="3"/>
      <c r="P230" s="3">
        <v>4</v>
      </c>
      <c r="Q230" s="3">
        <v>4</v>
      </c>
      <c r="R230" s="3">
        <v>4</v>
      </c>
      <c r="S230" s="3">
        <v>4</v>
      </c>
      <c r="T230" s="3">
        <v>4</v>
      </c>
      <c r="U230" s="3">
        <v>4</v>
      </c>
      <c r="V230" s="3">
        <v>4</v>
      </c>
      <c r="W230" s="3">
        <v>3</v>
      </c>
      <c r="X230" s="3">
        <v>3</v>
      </c>
      <c r="Y230" s="3">
        <v>4</v>
      </c>
      <c r="Z230" s="3" t="s">
        <v>551</v>
      </c>
      <c r="AA230" s="3" t="s">
        <v>281</v>
      </c>
      <c r="AB230" s="3" t="s">
        <v>377</v>
      </c>
      <c r="AC230" s="3" t="s">
        <v>281</v>
      </c>
      <c r="AD230" s="3"/>
      <c r="AE230" s="3"/>
      <c r="AF230" s="3" t="s">
        <v>522</v>
      </c>
      <c r="AG230" s="3"/>
      <c r="AH230" s="3">
        <v>4</v>
      </c>
      <c r="AI230" s="3">
        <v>4</v>
      </c>
    </row>
    <row r="231" spans="1:35" ht="216.75" hidden="1" x14ac:dyDescent="0.2">
      <c r="A231" s="2">
        <v>40597.046099537038</v>
      </c>
      <c r="L231" s="3" t="s">
        <v>897</v>
      </c>
      <c r="M231" s="3" t="s">
        <v>567</v>
      </c>
      <c r="N231" s="3" t="s">
        <v>437</v>
      </c>
      <c r="O231" s="3" t="s">
        <v>641</v>
      </c>
      <c r="P231" s="3">
        <v>4</v>
      </c>
      <c r="Q231" s="3">
        <v>4</v>
      </c>
      <c r="R231" s="3">
        <v>4</v>
      </c>
      <c r="S231" s="3">
        <v>3</v>
      </c>
      <c r="T231" s="3">
        <v>2</v>
      </c>
      <c r="U231" s="3">
        <v>3</v>
      </c>
      <c r="V231" s="3">
        <v>3</v>
      </c>
      <c r="W231" s="3">
        <v>4</v>
      </c>
      <c r="X231" s="3">
        <v>4</v>
      </c>
      <c r="Y231" s="3">
        <v>4</v>
      </c>
      <c r="Z231" s="3">
        <v>2010</v>
      </c>
      <c r="AA231" s="3" t="s">
        <v>354</v>
      </c>
      <c r="AB231" s="3" t="s">
        <v>710</v>
      </c>
      <c r="AC231" s="3" t="s">
        <v>281</v>
      </c>
      <c r="AD231" s="3"/>
      <c r="AE231" s="3"/>
      <c r="AF231" s="3" t="s">
        <v>522</v>
      </c>
      <c r="AG231" s="3"/>
      <c r="AH231" s="3">
        <v>2</v>
      </c>
      <c r="AI231" s="3">
        <v>4</v>
      </c>
    </row>
    <row r="232" spans="1:35" ht="63.75" hidden="1" x14ac:dyDescent="0.2">
      <c r="A232" s="2">
        <v>40597.065763888888</v>
      </c>
      <c r="L232" s="3" t="s">
        <v>25</v>
      </c>
      <c r="M232" s="3" t="s">
        <v>274</v>
      </c>
      <c r="N232" s="3"/>
      <c r="O232" s="3" t="s">
        <v>116</v>
      </c>
      <c r="P232" s="3">
        <v>2</v>
      </c>
      <c r="Q232" s="3">
        <v>1</v>
      </c>
      <c r="R232" s="3">
        <v>2</v>
      </c>
      <c r="S232" s="3">
        <v>3</v>
      </c>
      <c r="T232" s="3">
        <v>3</v>
      </c>
      <c r="U232" s="3">
        <v>3</v>
      </c>
      <c r="V232" s="3">
        <v>4</v>
      </c>
      <c r="W232" s="3">
        <v>3</v>
      </c>
      <c r="X232" s="3">
        <v>4</v>
      </c>
      <c r="Y232" s="3">
        <v>2</v>
      </c>
      <c r="Z232" s="3">
        <v>2009</v>
      </c>
      <c r="AA232" s="3" t="s">
        <v>702</v>
      </c>
      <c r="AB232" s="3" t="s">
        <v>198</v>
      </c>
      <c r="AC232" s="3" t="s">
        <v>672</v>
      </c>
      <c r="AD232" s="3" t="s">
        <v>675</v>
      </c>
      <c r="AE232" s="3" t="s">
        <v>408</v>
      </c>
      <c r="AF232" s="3" t="s">
        <v>522</v>
      </c>
      <c r="AG232" s="3"/>
      <c r="AH232" s="3">
        <v>2</v>
      </c>
      <c r="AI232" s="3">
        <v>4</v>
      </c>
    </row>
    <row r="233" spans="1:35" ht="382.5" hidden="1" x14ac:dyDescent="0.2">
      <c r="A233" s="2">
        <v>40597.173958333333</v>
      </c>
      <c r="L233" s="3" t="s">
        <v>898</v>
      </c>
      <c r="M233" s="3" t="s">
        <v>48</v>
      </c>
      <c r="N233" s="3" t="s">
        <v>261</v>
      </c>
      <c r="O233" s="3" t="s">
        <v>641</v>
      </c>
      <c r="P233" s="3">
        <v>4</v>
      </c>
      <c r="Q233" s="3">
        <v>4</v>
      </c>
      <c r="R233" s="3">
        <v>3</v>
      </c>
      <c r="S233" s="3">
        <v>4</v>
      </c>
      <c r="T233" s="3">
        <v>3</v>
      </c>
      <c r="U233" s="3">
        <v>4</v>
      </c>
      <c r="V233" s="3">
        <v>4</v>
      </c>
      <c r="W233" s="3">
        <v>4</v>
      </c>
      <c r="X233" s="3">
        <v>4</v>
      </c>
      <c r="Y233" s="3">
        <v>4</v>
      </c>
      <c r="Z233" s="3">
        <v>2010</v>
      </c>
      <c r="AA233" s="3" t="s">
        <v>253</v>
      </c>
      <c r="AB233" s="3" t="s">
        <v>264</v>
      </c>
      <c r="AC233" s="3" t="s">
        <v>281</v>
      </c>
      <c r="AD233" s="3"/>
      <c r="AE233" s="3" t="s">
        <v>647</v>
      </c>
      <c r="AF233" s="3" t="s">
        <v>246</v>
      </c>
      <c r="AG233" s="3" t="s">
        <v>709</v>
      </c>
      <c r="AH233" s="3">
        <v>3</v>
      </c>
      <c r="AI233" s="3">
        <v>4</v>
      </c>
    </row>
    <row r="234" spans="1:35" ht="76.5" hidden="1" x14ac:dyDescent="0.2">
      <c r="A234" s="2">
        <v>40597.177094907405</v>
      </c>
      <c r="L234" s="3" t="s">
        <v>371</v>
      </c>
      <c r="M234" s="3" t="s">
        <v>706</v>
      </c>
      <c r="N234" s="3"/>
      <c r="O234" s="3" t="s">
        <v>116</v>
      </c>
      <c r="P234" s="3">
        <v>4</v>
      </c>
      <c r="Q234" s="3">
        <v>2</v>
      </c>
      <c r="R234" s="3">
        <v>4</v>
      </c>
      <c r="S234" s="3">
        <v>3</v>
      </c>
      <c r="T234" s="3">
        <v>2</v>
      </c>
      <c r="U234" s="3">
        <v>2</v>
      </c>
      <c r="V234" s="3">
        <v>3</v>
      </c>
      <c r="W234" s="3">
        <v>3</v>
      </c>
      <c r="X234" s="3">
        <v>4</v>
      </c>
      <c r="Y234" s="3">
        <v>3</v>
      </c>
      <c r="Z234" s="3">
        <v>2009</v>
      </c>
      <c r="AA234" s="3" t="s">
        <v>702</v>
      </c>
      <c r="AB234" s="3" t="s">
        <v>78</v>
      </c>
      <c r="AC234" s="3" t="s">
        <v>45</v>
      </c>
      <c r="AD234" s="3"/>
      <c r="AE234" s="3" t="s">
        <v>647</v>
      </c>
      <c r="AF234" s="3" t="s">
        <v>522</v>
      </c>
      <c r="AG234" s="3"/>
      <c r="AH234" s="3">
        <v>3</v>
      </c>
      <c r="AI234" s="3">
        <v>4</v>
      </c>
    </row>
    <row r="235" spans="1:35" ht="38.25" hidden="1" x14ac:dyDescent="0.2">
      <c r="A235" s="2">
        <v>40597.291851851856</v>
      </c>
      <c r="L235" s="3"/>
      <c r="M235" s="3"/>
      <c r="N235" s="3"/>
      <c r="O235" s="3" t="s">
        <v>641</v>
      </c>
      <c r="P235" s="3">
        <v>3</v>
      </c>
      <c r="Q235" s="3">
        <v>4</v>
      </c>
      <c r="R235" s="3">
        <v>3</v>
      </c>
      <c r="S235" s="3">
        <v>3</v>
      </c>
      <c r="T235" s="3">
        <v>3</v>
      </c>
      <c r="U235" s="3">
        <v>3</v>
      </c>
      <c r="V235" s="3">
        <v>3</v>
      </c>
      <c r="W235" s="3">
        <v>3</v>
      </c>
      <c r="X235" s="3">
        <v>4</v>
      </c>
      <c r="Y235" s="3">
        <v>4</v>
      </c>
      <c r="Z235" s="3">
        <v>2008</v>
      </c>
      <c r="AA235" s="3" t="s">
        <v>702</v>
      </c>
      <c r="AB235" s="3" t="s">
        <v>664</v>
      </c>
      <c r="AC235" s="3" t="s">
        <v>672</v>
      </c>
      <c r="AD235" s="3" t="s">
        <v>604</v>
      </c>
      <c r="AE235" s="3" t="s">
        <v>260</v>
      </c>
      <c r="AF235" s="3" t="s">
        <v>522</v>
      </c>
      <c r="AG235" s="3"/>
      <c r="AH235" s="3">
        <v>3</v>
      </c>
      <c r="AI235" s="3">
        <v>4</v>
      </c>
    </row>
    <row r="236" spans="1:35" ht="51" hidden="1" x14ac:dyDescent="0.2">
      <c r="A236" s="2">
        <v>40597.297164351854</v>
      </c>
      <c r="L236" s="3" t="s">
        <v>456</v>
      </c>
      <c r="M236" s="3"/>
      <c r="N236" s="3" t="s">
        <v>240</v>
      </c>
      <c r="O236" s="3" t="s">
        <v>116</v>
      </c>
      <c r="P236" s="3">
        <v>3</v>
      </c>
      <c r="Q236" s="3">
        <v>2</v>
      </c>
      <c r="R236" s="3">
        <v>4</v>
      </c>
      <c r="S236" s="3">
        <v>3</v>
      </c>
      <c r="T236" s="3">
        <v>3</v>
      </c>
      <c r="U236" s="3">
        <v>3</v>
      </c>
      <c r="V236" s="3">
        <v>4</v>
      </c>
      <c r="W236" s="3">
        <v>3</v>
      </c>
      <c r="X236" s="3">
        <v>4</v>
      </c>
      <c r="Y236" s="3">
        <v>2</v>
      </c>
      <c r="Z236" s="3">
        <v>2010</v>
      </c>
      <c r="AA236" s="3" t="s">
        <v>35</v>
      </c>
      <c r="AB236" s="3" t="s">
        <v>563</v>
      </c>
      <c r="AC236" s="3" t="s">
        <v>393</v>
      </c>
      <c r="AD236" s="3"/>
      <c r="AE236" s="3" t="s">
        <v>647</v>
      </c>
      <c r="AF236" s="3" t="s">
        <v>522</v>
      </c>
      <c r="AG236" s="3"/>
      <c r="AH236" s="3">
        <v>3</v>
      </c>
      <c r="AI236" s="3">
        <v>4</v>
      </c>
    </row>
    <row r="237" spans="1:35" ht="216.75" hidden="1" x14ac:dyDescent="0.2">
      <c r="A237" s="2">
        <v>40597.306585648148</v>
      </c>
      <c r="L237" s="3" t="s">
        <v>899</v>
      </c>
      <c r="M237" s="3" t="s">
        <v>152</v>
      </c>
      <c r="N237" s="3" t="s">
        <v>291</v>
      </c>
      <c r="O237" s="3" t="s">
        <v>641</v>
      </c>
      <c r="P237" s="3">
        <v>2</v>
      </c>
      <c r="Q237" s="3">
        <v>2</v>
      </c>
      <c r="R237" s="3">
        <v>3</v>
      </c>
      <c r="S237" s="3">
        <v>2</v>
      </c>
      <c r="T237" s="3">
        <v>1</v>
      </c>
      <c r="U237" s="3">
        <v>1</v>
      </c>
      <c r="V237" s="3">
        <v>4</v>
      </c>
      <c r="W237" s="3">
        <v>3</v>
      </c>
      <c r="X237" s="3">
        <v>2</v>
      </c>
      <c r="Y237" s="3">
        <v>3</v>
      </c>
      <c r="Z237" s="3">
        <v>2008</v>
      </c>
      <c r="AA237" s="3" t="s">
        <v>702</v>
      </c>
      <c r="AB237" s="3" t="s">
        <v>460</v>
      </c>
      <c r="AC237" s="3" t="s">
        <v>393</v>
      </c>
      <c r="AD237" s="3"/>
      <c r="AE237" s="3" t="s">
        <v>647</v>
      </c>
      <c r="AF237" s="3" t="s">
        <v>522</v>
      </c>
      <c r="AG237" s="3" t="s">
        <v>168</v>
      </c>
      <c r="AH237" s="3">
        <v>2</v>
      </c>
      <c r="AI237" s="3">
        <v>2</v>
      </c>
    </row>
    <row r="238" spans="1:35" ht="38.25" hidden="1" x14ac:dyDescent="0.2">
      <c r="A238" s="2">
        <v>40597.32203703704</v>
      </c>
      <c r="L238" s="3"/>
      <c r="M238" s="3"/>
      <c r="N238" s="3"/>
      <c r="O238" s="3" t="s">
        <v>116</v>
      </c>
      <c r="P238" s="3">
        <v>3</v>
      </c>
      <c r="Q238" s="3">
        <v>3</v>
      </c>
      <c r="R238" s="3">
        <v>3</v>
      </c>
      <c r="S238" s="3">
        <v>3</v>
      </c>
      <c r="T238" s="3">
        <v>2</v>
      </c>
      <c r="U238" s="3">
        <v>2</v>
      </c>
      <c r="V238" s="3">
        <v>2</v>
      </c>
      <c r="W238" s="3">
        <v>2</v>
      </c>
      <c r="X238" s="3">
        <v>3</v>
      </c>
      <c r="Y238" s="3">
        <v>3</v>
      </c>
      <c r="Z238" s="3">
        <v>2008</v>
      </c>
      <c r="AA238" s="3" t="s">
        <v>238</v>
      </c>
      <c r="AB238" s="3" t="s">
        <v>133</v>
      </c>
      <c r="AC238" s="3" t="s">
        <v>720</v>
      </c>
      <c r="AD238" s="3"/>
      <c r="AE238" s="3" t="s">
        <v>647</v>
      </c>
      <c r="AF238" s="3" t="s">
        <v>522</v>
      </c>
      <c r="AG238" s="3"/>
      <c r="AH238" s="3">
        <v>2</v>
      </c>
      <c r="AI238" s="3">
        <v>4</v>
      </c>
    </row>
    <row r="239" spans="1:35" ht="89.25" hidden="1" x14ac:dyDescent="0.2">
      <c r="A239" s="2">
        <v>40597.341053240743</v>
      </c>
      <c r="L239" s="3" t="s">
        <v>362</v>
      </c>
      <c r="M239" s="3" t="s">
        <v>407</v>
      </c>
      <c r="N239" s="3" t="s">
        <v>149</v>
      </c>
      <c r="O239" s="3" t="s">
        <v>116</v>
      </c>
      <c r="P239" s="3">
        <v>2</v>
      </c>
      <c r="Q239" s="3">
        <v>2</v>
      </c>
      <c r="R239" s="3">
        <v>4</v>
      </c>
      <c r="S239" s="3">
        <v>4</v>
      </c>
      <c r="T239" s="3">
        <v>3</v>
      </c>
      <c r="U239" s="3">
        <v>3</v>
      </c>
      <c r="V239" s="3">
        <v>2</v>
      </c>
      <c r="W239" s="3">
        <v>2</v>
      </c>
      <c r="X239" s="3">
        <v>3</v>
      </c>
      <c r="Y239" s="3">
        <v>4</v>
      </c>
      <c r="Z239" s="3">
        <v>2009</v>
      </c>
      <c r="AA239" s="3" t="s">
        <v>702</v>
      </c>
      <c r="AB239" s="3" t="s">
        <v>346</v>
      </c>
      <c r="AC239" s="3" t="s">
        <v>393</v>
      </c>
      <c r="AD239" s="3"/>
      <c r="AE239" s="3" t="s">
        <v>647</v>
      </c>
      <c r="AF239" s="3" t="s">
        <v>246</v>
      </c>
      <c r="AG239" s="3" t="s">
        <v>200</v>
      </c>
      <c r="AH239" s="3">
        <v>3</v>
      </c>
      <c r="AI239" s="3">
        <v>4</v>
      </c>
    </row>
    <row r="240" spans="1:35" ht="63.75" hidden="1" x14ac:dyDescent="0.2">
      <c r="A240" s="2">
        <v>40597.343935185185</v>
      </c>
      <c r="L240" s="3" t="s">
        <v>239</v>
      </c>
      <c r="M240" s="3" t="s">
        <v>474</v>
      </c>
      <c r="N240" s="3"/>
      <c r="O240" s="3" t="s">
        <v>116</v>
      </c>
      <c r="P240" s="3">
        <v>3</v>
      </c>
      <c r="Q240" s="3">
        <v>4</v>
      </c>
      <c r="R240" s="3">
        <v>4</v>
      </c>
      <c r="S240" s="3">
        <v>4</v>
      </c>
      <c r="T240" s="3">
        <v>3</v>
      </c>
      <c r="U240" s="3">
        <v>2</v>
      </c>
      <c r="V240" s="3">
        <v>3</v>
      </c>
      <c r="W240" s="3">
        <v>4</v>
      </c>
      <c r="X240" s="3">
        <v>4</v>
      </c>
      <c r="Y240" s="3">
        <v>4</v>
      </c>
      <c r="Z240" s="3">
        <v>2008</v>
      </c>
      <c r="AA240" s="3" t="s">
        <v>702</v>
      </c>
      <c r="AB240" s="3" t="s">
        <v>664</v>
      </c>
      <c r="AC240" s="3" t="s">
        <v>672</v>
      </c>
      <c r="AD240" s="3" t="s">
        <v>284</v>
      </c>
      <c r="AE240" s="3" t="s">
        <v>647</v>
      </c>
      <c r="AF240" s="3" t="s">
        <v>246</v>
      </c>
      <c r="AG240" s="3" t="s">
        <v>319</v>
      </c>
      <c r="AH240" s="3">
        <v>2</v>
      </c>
      <c r="AI240" s="3">
        <v>4</v>
      </c>
    </row>
    <row r="241" spans="1:35" ht="38.25" hidden="1" x14ac:dyDescent="0.2">
      <c r="A241" s="2">
        <v>40597.379224537035</v>
      </c>
      <c r="L241" s="3"/>
      <c r="M241" s="3"/>
      <c r="N241" s="3"/>
      <c r="O241" s="3" t="s">
        <v>116</v>
      </c>
      <c r="P241" s="3">
        <v>4</v>
      </c>
      <c r="Q241" s="3">
        <v>2</v>
      </c>
      <c r="R241" s="3">
        <v>3</v>
      </c>
      <c r="S241" s="3">
        <v>3</v>
      </c>
      <c r="T241" s="3">
        <v>3</v>
      </c>
      <c r="U241" s="3">
        <v>2</v>
      </c>
      <c r="V241" s="3">
        <v>3</v>
      </c>
      <c r="W241" s="3">
        <v>3</v>
      </c>
      <c r="X241" s="3">
        <v>4</v>
      </c>
      <c r="Y241" s="3">
        <v>4</v>
      </c>
      <c r="Z241" s="3">
        <v>2007</v>
      </c>
      <c r="AA241" s="3" t="s">
        <v>238</v>
      </c>
      <c r="AB241" s="3" t="s">
        <v>710</v>
      </c>
      <c r="AC241" s="3" t="s">
        <v>45</v>
      </c>
      <c r="AD241" s="3"/>
      <c r="AE241" s="3" t="s">
        <v>647</v>
      </c>
      <c r="AF241" s="3" t="s">
        <v>522</v>
      </c>
      <c r="AG241" s="3"/>
      <c r="AH241" s="3">
        <v>3</v>
      </c>
      <c r="AI241" s="3">
        <v>4</v>
      </c>
    </row>
    <row r="242" spans="1:35" ht="38.25" hidden="1" x14ac:dyDescent="0.2">
      <c r="A242" s="2">
        <v>40597.385428240741</v>
      </c>
      <c r="L242" s="3" t="s">
        <v>444</v>
      </c>
      <c r="M242" s="3" t="s">
        <v>70</v>
      </c>
      <c r="N242" s="3" t="s">
        <v>645</v>
      </c>
      <c r="O242" s="3" t="s">
        <v>641</v>
      </c>
      <c r="P242" s="3">
        <v>4</v>
      </c>
      <c r="Q242" s="3">
        <v>4</v>
      </c>
      <c r="R242" s="3">
        <v>4</v>
      </c>
      <c r="S242" s="3">
        <v>4</v>
      </c>
      <c r="T242" s="3">
        <v>4</v>
      </c>
      <c r="U242" s="3">
        <v>4</v>
      </c>
      <c r="V242" s="3">
        <v>4</v>
      </c>
      <c r="W242" s="3">
        <v>4</v>
      </c>
      <c r="X242" s="3">
        <v>4</v>
      </c>
      <c r="Y242" s="3">
        <v>4</v>
      </c>
      <c r="Z242" s="3">
        <v>2010</v>
      </c>
      <c r="AA242" s="3" t="s">
        <v>35</v>
      </c>
      <c r="AB242" s="3" t="s">
        <v>563</v>
      </c>
      <c r="AC242" s="3" t="s">
        <v>281</v>
      </c>
      <c r="AD242" s="3"/>
      <c r="AE242" s="3" t="s">
        <v>647</v>
      </c>
      <c r="AF242" s="3" t="s">
        <v>522</v>
      </c>
      <c r="AG242" s="3"/>
      <c r="AH242" s="3">
        <v>4</v>
      </c>
      <c r="AI242" s="3">
        <v>4</v>
      </c>
    </row>
    <row r="243" spans="1:35" ht="38.25" hidden="1" x14ac:dyDescent="0.2">
      <c r="A243" s="2">
        <v>40597.400879629626</v>
      </c>
      <c r="L243" s="3"/>
      <c r="M243" s="3"/>
      <c r="N243" s="3"/>
      <c r="O243" s="3" t="s">
        <v>116</v>
      </c>
      <c r="P243" s="3">
        <v>3</v>
      </c>
      <c r="Q243" s="3">
        <v>2</v>
      </c>
      <c r="R243" s="3">
        <v>4</v>
      </c>
      <c r="S243" s="3">
        <v>2</v>
      </c>
      <c r="T243" s="3">
        <v>1</v>
      </c>
      <c r="U243" s="3">
        <v>2</v>
      </c>
      <c r="V243" s="3">
        <v>4</v>
      </c>
      <c r="W243" s="3">
        <v>3</v>
      </c>
      <c r="X243" s="3">
        <v>4</v>
      </c>
      <c r="Y243" s="3">
        <v>4</v>
      </c>
      <c r="Z243" s="3">
        <v>2011</v>
      </c>
      <c r="AA243" s="3" t="s">
        <v>354</v>
      </c>
      <c r="AB243" s="3" t="s">
        <v>664</v>
      </c>
      <c r="AC243" s="3" t="s">
        <v>281</v>
      </c>
      <c r="AD243" s="3"/>
      <c r="AE243" s="3"/>
      <c r="AF243" s="3" t="s">
        <v>522</v>
      </c>
      <c r="AG243" s="3"/>
      <c r="AH243" s="3">
        <v>2</v>
      </c>
      <c r="AI243" s="3">
        <v>3</v>
      </c>
    </row>
    <row r="244" spans="1:35" ht="38.25" hidden="1" x14ac:dyDescent="0.2">
      <c r="A244" s="2">
        <v>40597.407546296294</v>
      </c>
      <c r="L244" s="3" t="s">
        <v>148</v>
      </c>
      <c r="M244" s="3" t="s">
        <v>192</v>
      </c>
      <c r="N244" s="3" t="s">
        <v>149</v>
      </c>
      <c r="O244" s="3" t="s">
        <v>641</v>
      </c>
      <c r="P244" s="3">
        <v>4</v>
      </c>
      <c r="Q244" s="3">
        <v>4</v>
      </c>
      <c r="R244" s="3">
        <v>4</v>
      </c>
      <c r="S244" s="3">
        <v>4</v>
      </c>
      <c r="T244" s="3">
        <v>4</v>
      </c>
      <c r="U244" s="3">
        <v>4</v>
      </c>
      <c r="V244" s="3">
        <v>4</v>
      </c>
      <c r="W244" s="3">
        <v>4</v>
      </c>
      <c r="X244" s="3">
        <v>4</v>
      </c>
      <c r="Y244" s="3">
        <v>4</v>
      </c>
      <c r="Z244" s="3">
        <v>2008</v>
      </c>
      <c r="AA244" s="3" t="s">
        <v>702</v>
      </c>
      <c r="AB244" s="3" t="s">
        <v>454</v>
      </c>
      <c r="AC244" s="3" t="s">
        <v>393</v>
      </c>
      <c r="AD244" s="3"/>
      <c r="AE244" s="3"/>
      <c r="AF244" s="3" t="s">
        <v>522</v>
      </c>
      <c r="AG244" s="3"/>
      <c r="AH244" s="3">
        <v>4</v>
      </c>
      <c r="AI244" s="3">
        <v>4</v>
      </c>
    </row>
    <row r="245" spans="1:35" ht="38.25" hidden="1" x14ac:dyDescent="0.2">
      <c r="A245" s="2">
        <v>40597.465092592596</v>
      </c>
      <c r="L245" s="3"/>
      <c r="M245" s="3" t="s">
        <v>187</v>
      </c>
      <c r="N245" s="3"/>
      <c r="O245" s="3" t="s">
        <v>116</v>
      </c>
      <c r="P245" s="3">
        <v>4</v>
      </c>
      <c r="Q245" s="3">
        <v>3</v>
      </c>
      <c r="R245" s="3">
        <v>4</v>
      </c>
      <c r="S245" s="3">
        <v>4</v>
      </c>
      <c r="T245" s="3">
        <v>2</v>
      </c>
      <c r="U245" s="3">
        <v>3</v>
      </c>
      <c r="V245" s="3">
        <v>4</v>
      </c>
      <c r="W245" s="3">
        <v>3</v>
      </c>
      <c r="X245" s="3">
        <v>4</v>
      </c>
      <c r="Y245" s="3">
        <v>2</v>
      </c>
      <c r="Z245" s="3">
        <v>2011</v>
      </c>
      <c r="AA245" s="3" t="s">
        <v>354</v>
      </c>
      <c r="AB245" s="3" t="s">
        <v>552</v>
      </c>
      <c r="AC245" s="3" t="s">
        <v>281</v>
      </c>
      <c r="AD245" s="3"/>
      <c r="AE245" s="3" t="s">
        <v>647</v>
      </c>
      <c r="AF245" s="3" t="s">
        <v>522</v>
      </c>
      <c r="AG245" s="3"/>
      <c r="AH245" s="3">
        <v>2</v>
      </c>
      <c r="AI245" s="3">
        <v>4</v>
      </c>
    </row>
    <row r="246" spans="1:35" ht="127.5" hidden="1" x14ac:dyDescent="0.2">
      <c r="A246" s="2">
        <v>40597.498391203706</v>
      </c>
      <c r="L246" s="3" t="s">
        <v>578</v>
      </c>
      <c r="M246" s="3" t="s">
        <v>38</v>
      </c>
      <c r="N246" s="3" t="s">
        <v>900</v>
      </c>
      <c r="O246" s="3" t="s">
        <v>641</v>
      </c>
      <c r="P246" s="3">
        <v>4</v>
      </c>
      <c r="Q246" s="3">
        <v>3</v>
      </c>
      <c r="R246" s="3">
        <v>3</v>
      </c>
      <c r="S246" s="3">
        <v>2</v>
      </c>
      <c r="T246" s="3">
        <v>2</v>
      </c>
      <c r="U246" s="3">
        <v>3</v>
      </c>
      <c r="V246" s="3">
        <v>3</v>
      </c>
      <c r="W246" s="3">
        <v>3</v>
      </c>
      <c r="X246" s="3">
        <v>4</v>
      </c>
      <c r="Y246" s="3">
        <v>4</v>
      </c>
      <c r="Z246" s="3">
        <v>2008</v>
      </c>
      <c r="AA246" s="3" t="s">
        <v>238</v>
      </c>
      <c r="AB246" s="3" t="s">
        <v>454</v>
      </c>
      <c r="AC246" s="3" t="s">
        <v>45</v>
      </c>
      <c r="AD246" s="3"/>
      <c r="AE246" s="3" t="s">
        <v>647</v>
      </c>
      <c r="AF246" s="3" t="s">
        <v>522</v>
      </c>
      <c r="AG246" s="3" t="s">
        <v>158</v>
      </c>
      <c r="AH246" s="3">
        <v>2</v>
      </c>
      <c r="AI246" s="3">
        <v>4</v>
      </c>
    </row>
    <row r="247" spans="1:35" ht="51" hidden="1" x14ac:dyDescent="0.2">
      <c r="A247" s="2">
        <v>40597.500543981485</v>
      </c>
      <c r="L247" s="3" t="s">
        <v>137</v>
      </c>
      <c r="M247" s="3" t="s">
        <v>719</v>
      </c>
      <c r="N247" s="3" t="s">
        <v>541</v>
      </c>
      <c r="O247" s="3" t="s">
        <v>641</v>
      </c>
      <c r="P247" s="3">
        <v>3</v>
      </c>
      <c r="Q247" s="3">
        <v>3</v>
      </c>
      <c r="R247" s="3">
        <v>4</v>
      </c>
      <c r="S247" s="3">
        <v>3</v>
      </c>
      <c r="T247" s="3">
        <v>3</v>
      </c>
      <c r="U247" s="3">
        <v>3</v>
      </c>
      <c r="V247" s="3">
        <v>3</v>
      </c>
      <c r="W247" s="3">
        <v>1</v>
      </c>
      <c r="X247" s="3">
        <v>4</v>
      </c>
      <c r="Y247" s="3">
        <v>2</v>
      </c>
      <c r="Z247" s="3">
        <v>2009</v>
      </c>
      <c r="AA247" s="3" t="s">
        <v>281</v>
      </c>
      <c r="AB247" s="3" t="s">
        <v>264</v>
      </c>
      <c r="AC247" s="3" t="s">
        <v>281</v>
      </c>
      <c r="AD247" s="3"/>
      <c r="AE247" s="3" t="s">
        <v>647</v>
      </c>
      <c r="AF247" s="3" t="s">
        <v>522</v>
      </c>
      <c r="AG247" s="3"/>
      <c r="AH247" s="3"/>
      <c r="AI247" s="3">
        <v>4</v>
      </c>
    </row>
    <row r="248" spans="1:35" ht="25.5" hidden="1" x14ac:dyDescent="0.2">
      <c r="A248" s="2">
        <v>40597.506111111114</v>
      </c>
      <c r="L248" s="3"/>
      <c r="M248" s="3"/>
      <c r="N248" s="3"/>
      <c r="O248" s="3" t="s">
        <v>641</v>
      </c>
      <c r="P248" s="3">
        <v>4</v>
      </c>
      <c r="Q248" s="3">
        <v>4</v>
      </c>
      <c r="R248" s="3">
        <v>3</v>
      </c>
      <c r="S248" s="3">
        <v>3</v>
      </c>
      <c r="T248" s="3">
        <v>4</v>
      </c>
      <c r="U248" s="3">
        <v>3</v>
      </c>
      <c r="V248" s="3">
        <v>4</v>
      </c>
      <c r="W248" s="3">
        <v>4</v>
      </c>
      <c r="X248" s="3">
        <v>4</v>
      </c>
      <c r="Y248" s="3">
        <v>4</v>
      </c>
      <c r="Z248" s="3">
        <v>2008</v>
      </c>
      <c r="AA248" s="3" t="s">
        <v>135</v>
      </c>
      <c r="AB248" s="3" t="s">
        <v>460</v>
      </c>
      <c r="AC248" s="3" t="s">
        <v>672</v>
      </c>
      <c r="AD248" s="3" t="s">
        <v>209</v>
      </c>
      <c r="AE248" s="3" t="s">
        <v>647</v>
      </c>
      <c r="AF248" s="3" t="s">
        <v>522</v>
      </c>
      <c r="AG248" s="3"/>
      <c r="AH248" s="3">
        <v>4</v>
      </c>
      <c r="AI248" s="3">
        <v>4</v>
      </c>
    </row>
    <row r="249" spans="1:35" ht="38.25" hidden="1" x14ac:dyDescent="0.2">
      <c r="A249" s="2">
        <v>40597.506261574075</v>
      </c>
      <c r="L249" s="3"/>
      <c r="M249" s="3"/>
      <c r="N249" s="3"/>
      <c r="O249" s="3"/>
      <c r="P249" s="3"/>
      <c r="Q249" s="3"/>
      <c r="R249" s="3"/>
      <c r="S249" s="3"/>
      <c r="T249" s="3"/>
      <c r="U249" s="3"/>
      <c r="V249" s="3"/>
      <c r="W249" s="3"/>
      <c r="X249" s="3"/>
      <c r="Y249" s="3"/>
      <c r="Z249" s="3" t="s">
        <v>551</v>
      </c>
      <c r="AA249" s="3" t="s">
        <v>281</v>
      </c>
      <c r="AB249" s="3" t="s">
        <v>377</v>
      </c>
      <c r="AC249" s="3" t="s">
        <v>281</v>
      </c>
      <c r="AD249" s="3"/>
      <c r="AE249" s="3"/>
      <c r="AF249" s="3"/>
      <c r="AG249" s="3"/>
      <c r="AH249" s="3"/>
      <c r="AI249" s="3"/>
    </row>
    <row r="250" spans="1:35" ht="127.5" hidden="1" x14ac:dyDescent="0.2">
      <c r="A250" s="2">
        <v>40597.510208333333</v>
      </c>
      <c r="L250" s="3" t="s">
        <v>262</v>
      </c>
      <c r="M250" s="3" t="s">
        <v>534</v>
      </c>
      <c r="N250" s="3" t="s">
        <v>162</v>
      </c>
      <c r="O250" s="3"/>
      <c r="P250" s="3">
        <v>2</v>
      </c>
      <c r="Q250" s="3">
        <v>4</v>
      </c>
      <c r="R250" s="3">
        <v>4</v>
      </c>
      <c r="S250" s="3">
        <v>4</v>
      </c>
      <c r="T250" s="3">
        <v>2</v>
      </c>
      <c r="U250" s="3">
        <v>2</v>
      </c>
      <c r="V250" s="3">
        <v>3</v>
      </c>
      <c r="W250" s="3">
        <v>3</v>
      </c>
      <c r="X250" s="3">
        <v>4</v>
      </c>
      <c r="Y250" s="3">
        <v>4</v>
      </c>
      <c r="Z250" s="3" t="s">
        <v>551</v>
      </c>
      <c r="AA250" s="3" t="s">
        <v>281</v>
      </c>
      <c r="AB250" s="3" t="s">
        <v>377</v>
      </c>
      <c r="AC250" s="3" t="s">
        <v>281</v>
      </c>
      <c r="AD250" s="3"/>
      <c r="AE250" s="3"/>
      <c r="AF250" s="3"/>
      <c r="AG250" s="3" t="s">
        <v>21</v>
      </c>
      <c r="AH250" s="3">
        <v>2</v>
      </c>
      <c r="AI250" s="3">
        <v>4</v>
      </c>
    </row>
    <row r="251" spans="1:35" ht="38.25" hidden="1" x14ac:dyDescent="0.2">
      <c r="A251" s="2">
        <v>40597.567141203705</v>
      </c>
      <c r="L251" s="3"/>
      <c r="M251" s="3"/>
      <c r="N251" s="3"/>
      <c r="O251" s="3" t="s">
        <v>641</v>
      </c>
      <c r="P251" s="3">
        <v>3</v>
      </c>
      <c r="Q251" s="3">
        <v>3</v>
      </c>
      <c r="R251" s="3">
        <v>3</v>
      </c>
      <c r="S251" s="3">
        <v>3</v>
      </c>
      <c r="T251" s="3">
        <v>3</v>
      </c>
      <c r="U251" s="3">
        <v>3</v>
      </c>
      <c r="V251" s="3">
        <v>4</v>
      </c>
      <c r="W251" s="3">
        <v>4</v>
      </c>
      <c r="X251" s="3">
        <v>4</v>
      </c>
      <c r="Y251" s="3">
        <v>4</v>
      </c>
      <c r="Z251" s="3">
        <v>2009</v>
      </c>
      <c r="AA251" s="3" t="s">
        <v>281</v>
      </c>
      <c r="AB251" s="3" t="s">
        <v>460</v>
      </c>
      <c r="AC251" s="3" t="s">
        <v>281</v>
      </c>
      <c r="AD251" s="3"/>
      <c r="AE251" s="3"/>
      <c r="AF251" s="3" t="s">
        <v>522</v>
      </c>
      <c r="AG251" s="3"/>
      <c r="AH251" s="3">
        <v>3</v>
      </c>
      <c r="AI251" s="3">
        <v>4</v>
      </c>
    </row>
    <row r="252" spans="1:35" ht="38.25" hidden="1" x14ac:dyDescent="0.2">
      <c r="A252" s="2">
        <v>40597.589548611111</v>
      </c>
      <c r="L252" s="3"/>
      <c r="M252" s="3"/>
      <c r="N252" s="3"/>
      <c r="O252" s="3" t="s">
        <v>641</v>
      </c>
      <c r="P252" s="3">
        <v>4</v>
      </c>
      <c r="Q252" s="3">
        <v>3</v>
      </c>
      <c r="R252" s="3">
        <v>3</v>
      </c>
      <c r="S252" s="3">
        <v>3</v>
      </c>
      <c r="T252" s="3">
        <v>3</v>
      </c>
      <c r="U252" s="3">
        <v>2</v>
      </c>
      <c r="V252" s="3">
        <v>3</v>
      </c>
      <c r="W252" s="3">
        <v>3</v>
      </c>
      <c r="X252" s="3">
        <v>4</v>
      </c>
      <c r="Y252" s="3">
        <v>2</v>
      </c>
      <c r="Z252" s="3">
        <v>2009</v>
      </c>
      <c r="AA252" s="3" t="s">
        <v>702</v>
      </c>
      <c r="AB252" s="3" t="s">
        <v>264</v>
      </c>
      <c r="AC252" s="3" t="s">
        <v>45</v>
      </c>
      <c r="AD252" s="3"/>
      <c r="AE252" s="3"/>
      <c r="AF252" s="3" t="s">
        <v>246</v>
      </c>
      <c r="AG252" s="3"/>
      <c r="AH252" s="3">
        <v>2</v>
      </c>
      <c r="AI252" s="3">
        <v>4</v>
      </c>
    </row>
    <row r="253" spans="1:35" ht="38.25" hidden="1" x14ac:dyDescent="0.2">
      <c r="A253" s="2">
        <v>40597.626793981479</v>
      </c>
      <c r="L253" s="3" t="s">
        <v>293</v>
      </c>
      <c r="M253" s="3" t="s">
        <v>49</v>
      </c>
      <c r="N253" s="3"/>
      <c r="O253" s="3" t="s">
        <v>641</v>
      </c>
      <c r="P253" s="3">
        <v>2</v>
      </c>
      <c r="Q253" s="3">
        <v>4</v>
      </c>
      <c r="R253" s="3">
        <v>4</v>
      </c>
      <c r="S253" s="3">
        <v>4</v>
      </c>
      <c r="T253" s="3">
        <v>3</v>
      </c>
      <c r="U253" s="3">
        <v>2</v>
      </c>
      <c r="V253" s="3">
        <v>3</v>
      </c>
      <c r="W253" s="3">
        <v>4</v>
      </c>
      <c r="X253" s="3">
        <v>4</v>
      </c>
      <c r="Y253" s="3">
        <v>4</v>
      </c>
      <c r="Z253" s="3">
        <v>2010</v>
      </c>
      <c r="AA253" s="3" t="s">
        <v>35</v>
      </c>
      <c r="AB253" s="3" t="s">
        <v>563</v>
      </c>
      <c r="AC253" s="3" t="s">
        <v>281</v>
      </c>
      <c r="AD253" s="3"/>
      <c r="AE253" s="3" t="s">
        <v>647</v>
      </c>
      <c r="AF253" s="3" t="s">
        <v>522</v>
      </c>
      <c r="AG253" s="3" t="s">
        <v>125</v>
      </c>
      <c r="AH253" s="3">
        <v>3</v>
      </c>
      <c r="AI253" s="3">
        <v>4</v>
      </c>
    </row>
    <row r="254" spans="1:35" ht="51" hidden="1" x14ac:dyDescent="0.2">
      <c r="A254" s="2">
        <v>40597.643888888888</v>
      </c>
      <c r="L254" s="3" t="s">
        <v>139</v>
      </c>
      <c r="M254" s="3" t="s">
        <v>657</v>
      </c>
      <c r="N254" s="3" t="s">
        <v>596</v>
      </c>
      <c r="O254" s="3" t="s">
        <v>641</v>
      </c>
      <c r="P254" s="3">
        <v>4</v>
      </c>
      <c r="Q254" s="3">
        <v>4</v>
      </c>
      <c r="R254" s="3">
        <v>4</v>
      </c>
      <c r="S254" s="3">
        <v>4</v>
      </c>
      <c r="T254" s="3">
        <v>4</v>
      </c>
      <c r="U254" s="3">
        <v>4</v>
      </c>
      <c r="V254" s="3">
        <v>3</v>
      </c>
      <c r="W254" s="3">
        <v>3</v>
      </c>
      <c r="X254" s="3">
        <v>3</v>
      </c>
      <c r="Y254" s="3">
        <v>3</v>
      </c>
      <c r="Z254" s="3">
        <v>2010</v>
      </c>
      <c r="AA254" s="3" t="s">
        <v>253</v>
      </c>
      <c r="AB254" s="3" t="s">
        <v>130</v>
      </c>
      <c r="AC254" s="3" t="s">
        <v>45</v>
      </c>
      <c r="AD254" s="3" t="s">
        <v>677</v>
      </c>
      <c r="AE254" s="3" t="s">
        <v>647</v>
      </c>
      <c r="AF254" s="3" t="s">
        <v>522</v>
      </c>
      <c r="AG254" s="3" t="s">
        <v>10</v>
      </c>
      <c r="AH254" s="3">
        <v>4</v>
      </c>
      <c r="AI254" s="3">
        <v>4</v>
      </c>
    </row>
    <row r="255" spans="1:35" ht="38.25" hidden="1" x14ac:dyDescent="0.2">
      <c r="A255" s="2">
        <v>40597.651446759257</v>
      </c>
      <c r="L255" s="3"/>
      <c r="M255" s="3" t="s">
        <v>434</v>
      </c>
      <c r="N255" s="3" t="s">
        <v>140</v>
      </c>
      <c r="O255" s="3" t="s">
        <v>116</v>
      </c>
      <c r="P255" s="3">
        <v>4</v>
      </c>
      <c r="Q255" s="3">
        <v>3</v>
      </c>
      <c r="R255" s="3">
        <v>4</v>
      </c>
      <c r="S255" s="3">
        <v>4</v>
      </c>
      <c r="T255" s="3">
        <v>3</v>
      </c>
      <c r="U255" s="3">
        <v>2</v>
      </c>
      <c r="V255" s="3">
        <v>4</v>
      </c>
      <c r="W255" s="3">
        <v>4</v>
      </c>
      <c r="X255" s="3">
        <v>4</v>
      </c>
      <c r="Y255" s="3">
        <v>4</v>
      </c>
      <c r="Z255" s="3">
        <v>2010</v>
      </c>
      <c r="AA255" s="3" t="s">
        <v>35</v>
      </c>
      <c r="AB255" s="3" t="s">
        <v>72</v>
      </c>
      <c r="AC255" s="3" t="s">
        <v>281</v>
      </c>
      <c r="AD255" s="3"/>
      <c r="AE255" s="3" t="s">
        <v>647</v>
      </c>
      <c r="AF255" s="3" t="s">
        <v>522</v>
      </c>
      <c r="AG255" s="3" t="s">
        <v>177</v>
      </c>
      <c r="AH255" s="3">
        <v>4</v>
      </c>
      <c r="AI255" s="3">
        <v>4</v>
      </c>
    </row>
    <row r="256" spans="1:35" ht="38.25" hidden="1" x14ac:dyDescent="0.2">
      <c r="A256" s="2">
        <v>40597.664212962962</v>
      </c>
      <c r="L256" s="3"/>
      <c r="M256" s="3"/>
      <c r="N256" s="3"/>
      <c r="O256" s="3" t="s">
        <v>116</v>
      </c>
      <c r="P256" s="3">
        <v>3</v>
      </c>
      <c r="Q256" s="3">
        <v>3</v>
      </c>
      <c r="R256" s="3">
        <v>2</v>
      </c>
      <c r="S256" s="3">
        <v>2</v>
      </c>
      <c r="T256" s="3">
        <v>2</v>
      </c>
      <c r="U256" s="3">
        <v>2</v>
      </c>
      <c r="V256" s="3">
        <v>2</v>
      </c>
      <c r="W256" s="3">
        <v>2</v>
      </c>
      <c r="X256" s="3">
        <v>2</v>
      </c>
      <c r="Y256" s="3">
        <v>4</v>
      </c>
      <c r="Z256" s="3">
        <v>2010</v>
      </c>
      <c r="AA256" s="3" t="s">
        <v>35</v>
      </c>
      <c r="AB256" s="3" t="s">
        <v>133</v>
      </c>
      <c r="AC256" s="3" t="s">
        <v>281</v>
      </c>
      <c r="AD256" s="3"/>
      <c r="AE256" s="3" t="s">
        <v>647</v>
      </c>
      <c r="AF256" s="3" t="s">
        <v>246</v>
      </c>
      <c r="AG256" s="3"/>
      <c r="AH256" s="3">
        <v>3</v>
      </c>
      <c r="AI256" s="3">
        <v>2</v>
      </c>
    </row>
    <row r="257" spans="1:35" ht="38.25" hidden="1" x14ac:dyDescent="0.2">
      <c r="A257" s="2">
        <v>40597.665555555555</v>
      </c>
      <c r="L257" s="3"/>
      <c r="M257" s="3"/>
      <c r="N257" s="3"/>
      <c r="O257" s="3" t="s">
        <v>116</v>
      </c>
      <c r="P257" s="3">
        <v>3</v>
      </c>
      <c r="Q257" s="3">
        <v>2</v>
      </c>
      <c r="R257" s="3">
        <v>3</v>
      </c>
      <c r="S257" s="3">
        <v>2</v>
      </c>
      <c r="T257" s="3">
        <v>2</v>
      </c>
      <c r="U257" s="3">
        <v>2</v>
      </c>
      <c r="V257" s="3">
        <v>2</v>
      </c>
      <c r="W257" s="3">
        <v>2</v>
      </c>
      <c r="X257" s="3">
        <v>3</v>
      </c>
      <c r="Y257" s="3">
        <v>2</v>
      </c>
      <c r="Z257" s="3">
        <v>2007</v>
      </c>
      <c r="AA257" s="3" t="s">
        <v>702</v>
      </c>
      <c r="AB257" s="3" t="s">
        <v>563</v>
      </c>
      <c r="AC257" s="3" t="s">
        <v>281</v>
      </c>
      <c r="AD257" s="3"/>
      <c r="AE257" s="3" t="s">
        <v>22</v>
      </c>
      <c r="AF257" s="3" t="s">
        <v>522</v>
      </c>
      <c r="AG257" s="3"/>
      <c r="AH257" s="3">
        <v>3</v>
      </c>
      <c r="AI257" s="3">
        <v>4</v>
      </c>
    </row>
    <row r="258" spans="1:35" ht="127.5" hidden="1" x14ac:dyDescent="0.2">
      <c r="A258" s="2">
        <v>40597.719293981485</v>
      </c>
      <c r="L258" s="3" t="s">
        <v>428</v>
      </c>
      <c r="M258" s="3" t="s">
        <v>267</v>
      </c>
      <c r="N258" s="3" t="s">
        <v>251</v>
      </c>
      <c r="O258" s="3" t="s">
        <v>116</v>
      </c>
      <c r="P258" s="3">
        <v>3</v>
      </c>
      <c r="Q258" s="3">
        <v>2</v>
      </c>
      <c r="R258" s="3">
        <v>3</v>
      </c>
      <c r="S258" s="3">
        <v>3</v>
      </c>
      <c r="T258" s="3">
        <v>4</v>
      </c>
      <c r="U258" s="3">
        <v>3</v>
      </c>
      <c r="V258" s="3">
        <v>3</v>
      </c>
      <c r="W258" s="3">
        <v>2</v>
      </c>
      <c r="X258" s="3">
        <v>3</v>
      </c>
      <c r="Y258" s="3">
        <v>2</v>
      </c>
      <c r="Z258" s="3">
        <v>2008</v>
      </c>
      <c r="AA258" s="3" t="s">
        <v>702</v>
      </c>
      <c r="AB258" s="3" t="s">
        <v>72</v>
      </c>
      <c r="AC258" s="3" t="s">
        <v>393</v>
      </c>
      <c r="AD258" s="3"/>
      <c r="AE258" s="3" t="s">
        <v>647</v>
      </c>
      <c r="AF258" s="3" t="s">
        <v>522</v>
      </c>
      <c r="AG258" s="3" t="s">
        <v>479</v>
      </c>
      <c r="AH258" s="3">
        <v>3</v>
      </c>
      <c r="AI258" s="3">
        <v>4</v>
      </c>
    </row>
    <row r="259" spans="1:35" ht="204" hidden="1" x14ac:dyDescent="0.2">
      <c r="A259" s="2">
        <v>40597.740752314814</v>
      </c>
      <c r="L259" s="3" t="s">
        <v>901</v>
      </c>
      <c r="M259" s="3" t="s">
        <v>516</v>
      </c>
      <c r="N259" s="3" t="s">
        <v>191</v>
      </c>
      <c r="O259" s="3" t="s">
        <v>116</v>
      </c>
      <c r="P259" s="3">
        <v>4</v>
      </c>
      <c r="Q259" s="3">
        <v>4</v>
      </c>
      <c r="R259" s="3">
        <v>4</v>
      </c>
      <c r="S259" s="3">
        <v>4</v>
      </c>
      <c r="T259" s="3">
        <v>4</v>
      </c>
      <c r="U259" s="3">
        <v>4</v>
      </c>
      <c r="V259" s="3">
        <v>4</v>
      </c>
      <c r="W259" s="3">
        <v>4</v>
      </c>
      <c r="X259" s="3">
        <v>4</v>
      </c>
      <c r="Y259" s="3">
        <v>3</v>
      </c>
      <c r="Z259" s="3">
        <v>2011</v>
      </c>
      <c r="AA259" s="3" t="s">
        <v>354</v>
      </c>
      <c r="AB259" s="3" t="s">
        <v>377</v>
      </c>
      <c r="AC259" s="3" t="s">
        <v>281</v>
      </c>
      <c r="AD259" s="3"/>
      <c r="AE259" s="3"/>
      <c r="AF259" s="3" t="s">
        <v>522</v>
      </c>
      <c r="AG259" s="3" t="s">
        <v>475</v>
      </c>
      <c r="AH259" s="3">
        <v>4</v>
      </c>
      <c r="AI259" s="3">
        <v>4</v>
      </c>
    </row>
    <row r="260" spans="1:35" ht="63.75" hidden="1" x14ac:dyDescent="0.2">
      <c r="A260" s="2">
        <v>40597.749351851853</v>
      </c>
      <c r="L260" s="3"/>
      <c r="M260" s="3"/>
      <c r="N260" s="3" t="s">
        <v>607</v>
      </c>
      <c r="O260" s="3" t="s">
        <v>116</v>
      </c>
      <c r="P260" s="3">
        <v>3</v>
      </c>
      <c r="Q260" s="3">
        <v>1</v>
      </c>
      <c r="R260" s="3">
        <v>4</v>
      </c>
      <c r="S260" s="3">
        <v>3</v>
      </c>
      <c r="T260" s="3">
        <v>2</v>
      </c>
      <c r="U260" s="3">
        <v>2</v>
      </c>
      <c r="V260" s="3">
        <v>2</v>
      </c>
      <c r="W260" s="3">
        <v>3</v>
      </c>
      <c r="X260" s="3">
        <v>4</v>
      </c>
      <c r="Y260" s="3">
        <v>3</v>
      </c>
      <c r="Z260" s="3">
        <v>2010</v>
      </c>
      <c r="AA260" s="3" t="s">
        <v>35</v>
      </c>
      <c r="AB260" s="3" t="s">
        <v>563</v>
      </c>
      <c r="AC260" s="3" t="s">
        <v>281</v>
      </c>
      <c r="AD260" s="3"/>
      <c r="AE260" s="3"/>
      <c r="AF260" s="3" t="s">
        <v>246</v>
      </c>
      <c r="AG260" s="3"/>
      <c r="AH260" s="3">
        <v>2</v>
      </c>
      <c r="AI260" s="3">
        <v>4</v>
      </c>
    </row>
    <row r="261" spans="1:35" ht="38.25" hidden="1" x14ac:dyDescent="0.2">
      <c r="A261" s="2">
        <v>40597.762303240743</v>
      </c>
      <c r="L261" s="3"/>
      <c r="M261" s="3"/>
      <c r="N261" s="3"/>
      <c r="O261" s="3" t="s">
        <v>116</v>
      </c>
      <c r="P261" s="3">
        <v>3</v>
      </c>
      <c r="Q261" s="3">
        <v>2</v>
      </c>
      <c r="R261" s="3">
        <v>3</v>
      </c>
      <c r="S261" s="3">
        <v>1</v>
      </c>
      <c r="T261" s="3">
        <v>2</v>
      </c>
      <c r="U261" s="3">
        <v>3</v>
      </c>
      <c r="V261" s="3">
        <v>4</v>
      </c>
      <c r="W261" s="3">
        <v>3</v>
      </c>
      <c r="X261" s="3">
        <v>4</v>
      </c>
      <c r="Y261" s="3">
        <v>4</v>
      </c>
      <c r="Z261" s="3">
        <v>2007</v>
      </c>
      <c r="AA261" s="3" t="s">
        <v>238</v>
      </c>
      <c r="AB261" s="3" t="s">
        <v>118</v>
      </c>
      <c r="AC261" s="3" t="s">
        <v>45</v>
      </c>
      <c r="AD261" s="3"/>
      <c r="AE261" s="3" t="s">
        <v>647</v>
      </c>
      <c r="AF261" s="3" t="s">
        <v>522</v>
      </c>
      <c r="AG261" s="3"/>
      <c r="AH261" s="3">
        <v>3</v>
      </c>
      <c r="AI261" s="3">
        <v>4</v>
      </c>
    </row>
    <row r="262" spans="1:35" ht="89.25" hidden="1" x14ac:dyDescent="0.2">
      <c r="A262" s="2">
        <v>40597.863043981481</v>
      </c>
      <c r="L262" s="3" t="s">
        <v>417</v>
      </c>
      <c r="M262" s="3" t="s">
        <v>583</v>
      </c>
      <c r="N262" s="3" t="s">
        <v>226</v>
      </c>
      <c r="O262" s="3" t="s">
        <v>116</v>
      </c>
      <c r="P262" s="3">
        <v>4</v>
      </c>
      <c r="Q262" s="3">
        <v>3</v>
      </c>
      <c r="R262" s="3">
        <v>4</v>
      </c>
      <c r="S262" s="3">
        <v>3</v>
      </c>
      <c r="T262" s="3">
        <v>3</v>
      </c>
      <c r="U262" s="3">
        <v>3</v>
      </c>
      <c r="V262" s="3">
        <v>3</v>
      </c>
      <c r="W262" s="3">
        <v>3</v>
      </c>
      <c r="X262" s="3">
        <v>4</v>
      </c>
      <c r="Y262" s="3">
        <v>2</v>
      </c>
      <c r="Z262" s="3">
        <v>2011</v>
      </c>
      <c r="AA262" s="3" t="s">
        <v>354</v>
      </c>
      <c r="AB262" s="3" t="s">
        <v>454</v>
      </c>
      <c r="AC262" s="3" t="s">
        <v>672</v>
      </c>
      <c r="AD262" s="3"/>
      <c r="AE262" s="3" t="s">
        <v>612</v>
      </c>
      <c r="AF262" s="3" t="s">
        <v>522</v>
      </c>
      <c r="AG262" s="3" t="s">
        <v>221</v>
      </c>
      <c r="AH262" s="3">
        <v>3</v>
      </c>
      <c r="AI262" s="3">
        <v>4</v>
      </c>
    </row>
    <row r="263" spans="1:35" ht="38.25" hidden="1" x14ac:dyDescent="0.2">
      <c r="A263" s="2">
        <v>40597.864861111113</v>
      </c>
      <c r="L263" s="3"/>
      <c r="M263" s="3" t="s">
        <v>141</v>
      </c>
      <c r="N263" s="3"/>
      <c r="O263" s="3" t="s">
        <v>116</v>
      </c>
      <c r="P263" s="3">
        <v>3</v>
      </c>
      <c r="Q263" s="3">
        <v>1</v>
      </c>
      <c r="R263" s="3">
        <v>4</v>
      </c>
      <c r="S263" s="3">
        <v>3</v>
      </c>
      <c r="T263" s="3">
        <v>4</v>
      </c>
      <c r="U263" s="3">
        <v>3</v>
      </c>
      <c r="V263" s="3">
        <v>4</v>
      </c>
      <c r="W263" s="3">
        <v>3</v>
      </c>
      <c r="X263" s="3">
        <v>4</v>
      </c>
      <c r="Y263" s="3">
        <v>3</v>
      </c>
      <c r="Z263" s="3">
        <v>2010</v>
      </c>
      <c r="AA263" s="3" t="s">
        <v>35</v>
      </c>
      <c r="AB263" s="3" t="s">
        <v>287</v>
      </c>
      <c r="AC263" s="3" t="s">
        <v>281</v>
      </c>
      <c r="AD263" s="3"/>
      <c r="AE263" s="3"/>
      <c r="AF263" s="3" t="s">
        <v>522</v>
      </c>
      <c r="AG263" s="3"/>
      <c r="AH263" s="3">
        <v>3</v>
      </c>
      <c r="AI263" s="3">
        <v>4</v>
      </c>
    </row>
    <row r="264" spans="1:35" ht="38.25" hidden="1" x14ac:dyDescent="0.2">
      <c r="A264" s="2">
        <v>40597.871238425927</v>
      </c>
      <c r="L264" s="3"/>
      <c r="M264" s="3"/>
      <c r="N264" s="3"/>
      <c r="O264" s="3" t="s">
        <v>116</v>
      </c>
      <c r="P264" s="3">
        <v>3</v>
      </c>
      <c r="Q264" s="3">
        <v>1</v>
      </c>
      <c r="R264" s="3">
        <v>4</v>
      </c>
      <c r="S264" s="3">
        <v>2</v>
      </c>
      <c r="T264" s="3">
        <v>2</v>
      </c>
      <c r="U264" s="3">
        <v>3</v>
      </c>
      <c r="V264" s="3">
        <v>2</v>
      </c>
      <c r="W264" s="3">
        <v>3</v>
      </c>
      <c r="X264" s="3">
        <v>4</v>
      </c>
      <c r="Y264" s="3">
        <v>3</v>
      </c>
      <c r="Z264" s="3">
        <v>2007</v>
      </c>
      <c r="AA264" s="3" t="s">
        <v>238</v>
      </c>
      <c r="AB264" s="3" t="s">
        <v>287</v>
      </c>
      <c r="AC264" s="3" t="s">
        <v>720</v>
      </c>
      <c r="AD264" s="3"/>
      <c r="AE264" s="3" t="s">
        <v>647</v>
      </c>
      <c r="AF264" s="3" t="s">
        <v>522</v>
      </c>
      <c r="AG264" s="3"/>
      <c r="AH264" s="3">
        <v>2</v>
      </c>
      <c r="AI264" s="3">
        <v>4</v>
      </c>
    </row>
    <row r="265" spans="1:35" ht="102" hidden="1" x14ac:dyDescent="0.2">
      <c r="A265" s="2">
        <v>40597.872303240743</v>
      </c>
      <c r="L265" s="3" t="s">
        <v>328</v>
      </c>
      <c r="M265" s="3" t="s">
        <v>103</v>
      </c>
      <c r="N265" s="3"/>
      <c r="O265" s="3" t="s">
        <v>116</v>
      </c>
      <c r="P265" s="3">
        <v>4</v>
      </c>
      <c r="Q265" s="3">
        <v>4</v>
      </c>
      <c r="R265" s="3">
        <v>4</v>
      </c>
      <c r="S265" s="3">
        <v>4</v>
      </c>
      <c r="T265" s="3">
        <v>4</v>
      </c>
      <c r="U265" s="3">
        <v>4</v>
      </c>
      <c r="V265" s="3">
        <v>4</v>
      </c>
      <c r="W265" s="3">
        <v>4</v>
      </c>
      <c r="X265" s="3">
        <v>4</v>
      </c>
      <c r="Y265" s="3">
        <v>4</v>
      </c>
      <c r="Z265" s="3">
        <v>2011</v>
      </c>
      <c r="AA265" s="3" t="s">
        <v>354</v>
      </c>
      <c r="AB265" s="3" t="s">
        <v>664</v>
      </c>
      <c r="AC265" s="3" t="s">
        <v>281</v>
      </c>
      <c r="AD265" s="3"/>
      <c r="AE265" s="3"/>
      <c r="AF265" s="3" t="s">
        <v>246</v>
      </c>
      <c r="AG265" s="3"/>
      <c r="AH265" s="3">
        <v>3</v>
      </c>
      <c r="AI265" s="3">
        <v>4</v>
      </c>
    </row>
    <row r="266" spans="1:35" ht="63.75" hidden="1" x14ac:dyDescent="0.2">
      <c r="A266" s="2">
        <v>40597.873310185183</v>
      </c>
      <c r="L266" s="3"/>
      <c r="M266" s="3" t="s">
        <v>95</v>
      </c>
      <c r="N266" s="3"/>
      <c r="O266" s="3" t="s">
        <v>116</v>
      </c>
      <c r="P266" s="3">
        <v>4</v>
      </c>
      <c r="Q266" s="3">
        <v>3</v>
      </c>
      <c r="R266" s="3">
        <v>4</v>
      </c>
      <c r="S266" s="3">
        <v>4</v>
      </c>
      <c r="T266" s="3">
        <v>3</v>
      </c>
      <c r="U266" s="3">
        <v>3</v>
      </c>
      <c r="V266" s="3">
        <v>4</v>
      </c>
      <c r="W266" s="3">
        <v>4</v>
      </c>
      <c r="X266" s="3">
        <v>4</v>
      </c>
      <c r="Y266" s="3">
        <v>4</v>
      </c>
      <c r="Z266" s="3">
        <v>2011</v>
      </c>
      <c r="AA266" s="3" t="s">
        <v>354</v>
      </c>
      <c r="AB266" s="3" t="s">
        <v>377</v>
      </c>
      <c r="AC266" s="3" t="s">
        <v>281</v>
      </c>
      <c r="AD266" s="3"/>
      <c r="AE266" s="3"/>
      <c r="AF266" s="3" t="s">
        <v>522</v>
      </c>
      <c r="AG266" s="3"/>
      <c r="AH266" s="3">
        <v>2</v>
      </c>
      <c r="AI266" s="3">
        <v>4</v>
      </c>
    </row>
    <row r="267" spans="1:35" ht="38.25" hidden="1" x14ac:dyDescent="0.2">
      <c r="A267" s="2">
        <v>40597.873993055553</v>
      </c>
      <c r="L267" s="3"/>
      <c r="M267" s="3"/>
      <c r="N267" s="3"/>
      <c r="O267" s="3" t="s">
        <v>116</v>
      </c>
      <c r="P267" s="3">
        <v>4</v>
      </c>
      <c r="Q267" s="3">
        <v>2</v>
      </c>
      <c r="R267" s="3">
        <v>3</v>
      </c>
      <c r="S267" s="3">
        <v>4</v>
      </c>
      <c r="T267" s="3">
        <v>2</v>
      </c>
      <c r="U267" s="3">
        <v>2</v>
      </c>
      <c r="V267" s="3">
        <v>3</v>
      </c>
      <c r="W267" s="3">
        <v>3</v>
      </c>
      <c r="X267" s="3">
        <v>4</v>
      </c>
      <c r="Y267" s="3">
        <v>4</v>
      </c>
      <c r="Z267" s="3">
        <v>2009</v>
      </c>
      <c r="AA267" s="3" t="s">
        <v>702</v>
      </c>
      <c r="AB267" s="3" t="s">
        <v>264</v>
      </c>
      <c r="AC267" s="3" t="s">
        <v>393</v>
      </c>
      <c r="AD267" s="3"/>
      <c r="AE267" s="3" t="s">
        <v>647</v>
      </c>
      <c r="AF267" s="3" t="s">
        <v>246</v>
      </c>
      <c r="AG267" s="3"/>
      <c r="AH267" s="3">
        <v>2</v>
      </c>
      <c r="AI267" s="3">
        <v>4</v>
      </c>
    </row>
    <row r="268" spans="1:35" ht="38.25" hidden="1" x14ac:dyDescent="0.2">
      <c r="A268" s="2">
        <v>40597.874594907407</v>
      </c>
      <c r="L268" s="3"/>
      <c r="M268" s="3"/>
      <c r="N268" s="3"/>
      <c r="O268" s="3" t="s">
        <v>641</v>
      </c>
      <c r="P268" s="3">
        <v>4</v>
      </c>
      <c r="Q268" s="3">
        <v>2</v>
      </c>
      <c r="R268" s="3">
        <v>3</v>
      </c>
      <c r="S268" s="3">
        <v>4</v>
      </c>
      <c r="T268" s="3">
        <v>4</v>
      </c>
      <c r="U268" s="3">
        <v>3</v>
      </c>
      <c r="V268" s="3">
        <v>4</v>
      </c>
      <c r="W268" s="3">
        <v>4</v>
      </c>
      <c r="X268" s="3">
        <v>4</v>
      </c>
      <c r="Y268" s="3">
        <v>4</v>
      </c>
      <c r="Z268" s="3">
        <v>2006</v>
      </c>
      <c r="AA268" s="3" t="s">
        <v>702</v>
      </c>
      <c r="AB268" s="3" t="s">
        <v>563</v>
      </c>
      <c r="AC268" s="3" t="s">
        <v>393</v>
      </c>
      <c r="AD268" s="3"/>
      <c r="AE268" s="3" t="s">
        <v>647</v>
      </c>
      <c r="AF268" s="3" t="s">
        <v>522</v>
      </c>
      <c r="AG268" s="3"/>
      <c r="AH268" s="3">
        <v>4</v>
      </c>
      <c r="AI268" s="3">
        <v>4</v>
      </c>
    </row>
    <row r="269" spans="1:35" ht="38.25" hidden="1" x14ac:dyDescent="0.2">
      <c r="A269" s="2">
        <v>40597.877164351856</v>
      </c>
      <c r="L269" s="3"/>
      <c r="M269" s="3" t="s">
        <v>307</v>
      </c>
      <c r="N269" s="3"/>
      <c r="O269" s="3" t="s">
        <v>116</v>
      </c>
      <c r="P269" s="3">
        <v>4</v>
      </c>
      <c r="Q269" s="3">
        <v>3</v>
      </c>
      <c r="R269" s="3">
        <v>3</v>
      </c>
      <c r="S269" s="3">
        <v>4</v>
      </c>
      <c r="T269" s="3">
        <v>2</v>
      </c>
      <c r="U269" s="3">
        <v>2</v>
      </c>
      <c r="V269" s="3">
        <v>3</v>
      </c>
      <c r="W269" s="3">
        <v>3</v>
      </c>
      <c r="X269" s="3">
        <v>4</v>
      </c>
      <c r="Y269" s="3">
        <v>4</v>
      </c>
      <c r="Z269" s="3">
        <v>2011</v>
      </c>
      <c r="AA269" s="3" t="s">
        <v>281</v>
      </c>
      <c r="AB269" s="3" t="s">
        <v>664</v>
      </c>
      <c r="AC269" s="3" t="s">
        <v>281</v>
      </c>
      <c r="AD269" s="3"/>
      <c r="AE269" s="3"/>
      <c r="AF269" s="3" t="s">
        <v>246</v>
      </c>
      <c r="AG269" s="3"/>
      <c r="AH269" s="3">
        <v>2</v>
      </c>
      <c r="AI269" s="3">
        <v>4</v>
      </c>
    </row>
    <row r="270" spans="1:35" ht="38.25" hidden="1" x14ac:dyDescent="0.2">
      <c r="A270" s="2">
        <v>40597.879583333335</v>
      </c>
      <c r="L270" s="3"/>
      <c r="M270" s="3"/>
      <c r="N270" s="3"/>
      <c r="O270" s="3" t="s">
        <v>116</v>
      </c>
      <c r="P270" s="3">
        <v>4</v>
      </c>
      <c r="Q270" s="3">
        <v>4</v>
      </c>
      <c r="R270" s="3">
        <v>4</v>
      </c>
      <c r="S270" s="3">
        <v>4</v>
      </c>
      <c r="T270" s="3">
        <v>4</v>
      </c>
      <c r="U270" s="3">
        <v>4</v>
      </c>
      <c r="V270" s="3">
        <v>4</v>
      </c>
      <c r="W270" s="3">
        <v>4</v>
      </c>
      <c r="X270" s="3">
        <v>4</v>
      </c>
      <c r="Y270" s="3">
        <v>4</v>
      </c>
      <c r="Z270" s="3">
        <v>2011</v>
      </c>
      <c r="AA270" s="3" t="s">
        <v>354</v>
      </c>
      <c r="AB270" s="3" t="s">
        <v>704</v>
      </c>
      <c r="AC270" s="3" t="s">
        <v>281</v>
      </c>
      <c r="AD270" s="3"/>
      <c r="AE270" s="3"/>
      <c r="AF270" s="3" t="s">
        <v>522</v>
      </c>
      <c r="AG270" s="3"/>
      <c r="AH270" s="3">
        <v>4</v>
      </c>
      <c r="AI270" s="3">
        <v>4</v>
      </c>
    </row>
    <row r="271" spans="1:35" ht="38.25" hidden="1" x14ac:dyDescent="0.2">
      <c r="A271" s="2">
        <v>40597.883159722223</v>
      </c>
      <c r="L271" s="3"/>
      <c r="M271" s="3" t="s">
        <v>527</v>
      </c>
      <c r="N271" s="3"/>
      <c r="O271" s="3" t="s">
        <v>116</v>
      </c>
      <c r="P271" s="3">
        <v>2</v>
      </c>
      <c r="Q271" s="3">
        <v>2</v>
      </c>
      <c r="R271" s="3">
        <v>4</v>
      </c>
      <c r="S271" s="3">
        <v>2</v>
      </c>
      <c r="T271" s="3">
        <v>2</v>
      </c>
      <c r="U271" s="3">
        <v>2</v>
      </c>
      <c r="V271" s="3"/>
      <c r="W271" s="3">
        <v>3</v>
      </c>
      <c r="X271" s="3">
        <v>3</v>
      </c>
      <c r="Y271" s="3">
        <v>4</v>
      </c>
      <c r="Z271" s="3">
        <v>2011</v>
      </c>
      <c r="AA271" s="3" t="s">
        <v>354</v>
      </c>
      <c r="AB271" s="3" t="s">
        <v>198</v>
      </c>
      <c r="AC271" s="3" t="s">
        <v>281</v>
      </c>
      <c r="AD271" s="3"/>
      <c r="AE271" s="3"/>
      <c r="AF271" s="3" t="s">
        <v>246</v>
      </c>
      <c r="AG271" s="3"/>
      <c r="AH271" s="3">
        <v>2</v>
      </c>
      <c r="AI271" s="3">
        <v>3</v>
      </c>
    </row>
    <row r="272" spans="1:35" ht="102" hidden="1" x14ac:dyDescent="0.2">
      <c r="A272" s="2">
        <v>40597.88354166667</v>
      </c>
      <c r="L272" s="3" t="s">
        <v>520</v>
      </c>
      <c r="M272" s="3" t="s">
        <v>447</v>
      </c>
      <c r="N272" s="3" t="s">
        <v>47</v>
      </c>
      <c r="O272" s="3" t="s">
        <v>116</v>
      </c>
      <c r="P272" s="3">
        <v>3</v>
      </c>
      <c r="Q272" s="3">
        <v>2</v>
      </c>
      <c r="R272" s="3">
        <v>1</v>
      </c>
      <c r="S272" s="3">
        <v>2</v>
      </c>
      <c r="T272" s="3">
        <v>3</v>
      </c>
      <c r="U272" s="3">
        <v>3</v>
      </c>
      <c r="V272" s="3">
        <v>3</v>
      </c>
      <c r="W272" s="3">
        <v>2</v>
      </c>
      <c r="X272" s="3">
        <v>3</v>
      </c>
      <c r="Y272" s="3">
        <v>3</v>
      </c>
      <c r="Z272" s="3">
        <v>2007</v>
      </c>
      <c r="AA272" s="3" t="s">
        <v>281</v>
      </c>
      <c r="AB272" s="3" t="s">
        <v>118</v>
      </c>
      <c r="AC272" s="3" t="s">
        <v>393</v>
      </c>
      <c r="AD272" s="3"/>
      <c r="AE272" s="3" t="s">
        <v>647</v>
      </c>
      <c r="AF272" s="3" t="s">
        <v>246</v>
      </c>
      <c r="AG272" s="3" t="s">
        <v>481</v>
      </c>
      <c r="AH272" s="3">
        <v>1</v>
      </c>
      <c r="AI272" s="3">
        <v>3</v>
      </c>
    </row>
    <row r="273" spans="1:35" ht="216.75" hidden="1" x14ac:dyDescent="0.2">
      <c r="A273" s="2">
        <v>40597.908680555556</v>
      </c>
      <c r="L273" s="3" t="s">
        <v>902</v>
      </c>
      <c r="M273" s="3" t="s">
        <v>601</v>
      </c>
      <c r="N273" s="3" t="s">
        <v>678</v>
      </c>
      <c r="O273" s="3" t="s">
        <v>116</v>
      </c>
      <c r="P273" s="3">
        <v>4</v>
      </c>
      <c r="Q273" s="3">
        <v>4</v>
      </c>
      <c r="R273" s="3">
        <v>4</v>
      </c>
      <c r="S273" s="3">
        <v>4</v>
      </c>
      <c r="T273" s="3">
        <v>2</v>
      </c>
      <c r="U273" s="3">
        <v>3</v>
      </c>
      <c r="V273" s="3">
        <v>4</v>
      </c>
      <c r="W273" s="3">
        <v>4</v>
      </c>
      <c r="X273" s="3">
        <v>4</v>
      </c>
      <c r="Y273" s="3">
        <v>4</v>
      </c>
      <c r="Z273" s="3">
        <v>2008</v>
      </c>
      <c r="AA273" s="3" t="s">
        <v>702</v>
      </c>
      <c r="AB273" s="3" t="s">
        <v>118</v>
      </c>
      <c r="AC273" s="3" t="s">
        <v>45</v>
      </c>
      <c r="AD273" s="3"/>
      <c r="AE273" s="3" t="s">
        <v>647</v>
      </c>
      <c r="AF273" s="3" t="s">
        <v>246</v>
      </c>
      <c r="AG273" s="3"/>
      <c r="AH273" s="3">
        <v>4</v>
      </c>
      <c r="AI273" s="3">
        <v>4</v>
      </c>
    </row>
    <row r="274" spans="1:35" ht="38.25" hidden="1" x14ac:dyDescent="0.2">
      <c r="A274" s="2">
        <v>40597.91542824074</v>
      </c>
      <c r="L274" s="3"/>
      <c r="M274" s="3" t="s">
        <v>356</v>
      </c>
      <c r="N274" s="3" t="s">
        <v>26</v>
      </c>
      <c r="O274" s="3" t="s">
        <v>116</v>
      </c>
      <c r="P274" s="3">
        <v>4</v>
      </c>
      <c r="Q274" s="3">
        <v>3</v>
      </c>
      <c r="R274" s="3">
        <v>4</v>
      </c>
      <c r="S274" s="3">
        <v>4</v>
      </c>
      <c r="T274" s="3">
        <v>4</v>
      </c>
      <c r="U274" s="3">
        <v>3</v>
      </c>
      <c r="V274" s="3">
        <v>3</v>
      </c>
      <c r="W274" s="3">
        <v>4</v>
      </c>
      <c r="X274" s="3">
        <v>4</v>
      </c>
      <c r="Y274" s="3">
        <v>2</v>
      </c>
      <c r="Z274" s="3">
        <v>2007</v>
      </c>
      <c r="AA274" s="3" t="s">
        <v>238</v>
      </c>
      <c r="AB274" s="3" t="s">
        <v>563</v>
      </c>
      <c r="AC274" s="3" t="s">
        <v>720</v>
      </c>
      <c r="AD274" s="3"/>
      <c r="AE274" s="3" t="s">
        <v>647</v>
      </c>
      <c r="AF274" s="3" t="s">
        <v>522</v>
      </c>
      <c r="AG274" s="3" t="s">
        <v>183</v>
      </c>
      <c r="AH274" s="3">
        <v>4</v>
      </c>
      <c r="AI274" s="3">
        <v>4</v>
      </c>
    </row>
    <row r="275" spans="1:35" ht="153" hidden="1" x14ac:dyDescent="0.2">
      <c r="A275" s="2">
        <v>40597.919282407405</v>
      </c>
      <c r="L275" s="3" t="s">
        <v>370</v>
      </c>
      <c r="M275" s="3" t="s">
        <v>29</v>
      </c>
      <c r="N275" s="3"/>
      <c r="O275" s="3" t="s">
        <v>641</v>
      </c>
      <c r="P275" s="3">
        <v>4</v>
      </c>
      <c r="Q275" s="3">
        <v>4</v>
      </c>
      <c r="R275" s="3">
        <v>4</v>
      </c>
      <c r="S275" s="3">
        <v>4</v>
      </c>
      <c r="T275" s="3">
        <v>4</v>
      </c>
      <c r="U275" s="3">
        <v>4</v>
      </c>
      <c r="V275" s="3">
        <v>4</v>
      </c>
      <c r="W275" s="3">
        <v>4</v>
      </c>
      <c r="X275" s="3">
        <v>4</v>
      </c>
      <c r="Y275" s="3">
        <v>4</v>
      </c>
      <c r="Z275" s="3">
        <v>2010</v>
      </c>
      <c r="AA275" s="3" t="s">
        <v>354</v>
      </c>
      <c r="AB275" s="3" t="s">
        <v>664</v>
      </c>
      <c r="AC275" s="3" t="s">
        <v>45</v>
      </c>
      <c r="AD275" s="3"/>
      <c r="AE275" s="3" t="s">
        <v>647</v>
      </c>
      <c r="AF275" s="3" t="s">
        <v>246</v>
      </c>
      <c r="AG275" s="3"/>
      <c r="AH275" s="3">
        <v>4</v>
      </c>
      <c r="AI275" s="3">
        <v>4</v>
      </c>
    </row>
    <row r="276" spans="1:35" ht="38.25" hidden="1" x14ac:dyDescent="0.2">
      <c r="A276" s="2">
        <v>40597.932372685187</v>
      </c>
      <c r="L276" s="3"/>
      <c r="M276" s="3"/>
      <c r="N276" s="3"/>
      <c r="O276" s="3" t="s">
        <v>641</v>
      </c>
      <c r="P276" s="3">
        <v>1</v>
      </c>
      <c r="Q276" s="3">
        <v>2</v>
      </c>
      <c r="R276" s="3">
        <v>2</v>
      </c>
      <c r="S276" s="3">
        <v>3</v>
      </c>
      <c r="T276" s="3">
        <v>3</v>
      </c>
      <c r="U276" s="3">
        <v>2</v>
      </c>
      <c r="V276" s="3">
        <v>3</v>
      </c>
      <c r="W276" s="3">
        <v>4</v>
      </c>
      <c r="X276" s="3">
        <v>4</v>
      </c>
      <c r="Y276" s="3">
        <v>3</v>
      </c>
      <c r="Z276" s="3">
        <v>2010</v>
      </c>
      <c r="AA276" s="3" t="s">
        <v>253</v>
      </c>
      <c r="AB276" s="3" t="s">
        <v>287</v>
      </c>
      <c r="AC276" s="3" t="s">
        <v>281</v>
      </c>
      <c r="AD276" s="3"/>
      <c r="AE276" s="3"/>
      <c r="AF276" s="3" t="s">
        <v>522</v>
      </c>
      <c r="AG276" s="3"/>
      <c r="AH276" s="3">
        <v>3</v>
      </c>
      <c r="AI276" s="3">
        <v>4</v>
      </c>
    </row>
    <row r="277" spans="1:35" ht="38.25" hidden="1" x14ac:dyDescent="0.2">
      <c r="A277" s="2">
        <v>40597.933807870373</v>
      </c>
      <c r="L277" s="3"/>
      <c r="M277" s="3"/>
      <c r="N277" s="3"/>
      <c r="O277" s="3" t="s">
        <v>641</v>
      </c>
      <c r="P277" s="3">
        <v>3</v>
      </c>
      <c r="Q277" s="3">
        <v>3</v>
      </c>
      <c r="R277" s="3">
        <v>3</v>
      </c>
      <c r="S277" s="3">
        <v>3</v>
      </c>
      <c r="T277" s="3">
        <v>2</v>
      </c>
      <c r="U277" s="3">
        <v>3</v>
      </c>
      <c r="V277" s="3">
        <v>2</v>
      </c>
      <c r="W277" s="3">
        <v>2</v>
      </c>
      <c r="X277" s="3">
        <v>3</v>
      </c>
      <c r="Y277" s="3">
        <v>3</v>
      </c>
      <c r="Z277" s="3">
        <v>2010</v>
      </c>
      <c r="AA277" s="3" t="s">
        <v>238</v>
      </c>
      <c r="AB277" s="3" t="s">
        <v>710</v>
      </c>
      <c r="AC277" s="3" t="s">
        <v>720</v>
      </c>
      <c r="AD277" s="3"/>
      <c r="AE277" s="3" t="s">
        <v>647</v>
      </c>
      <c r="AF277" s="3" t="s">
        <v>522</v>
      </c>
      <c r="AG277" s="3"/>
      <c r="AH277" s="3">
        <v>3</v>
      </c>
      <c r="AI277" s="3">
        <v>3</v>
      </c>
    </row>
    <row r="278" spans="1:35" ht="38.25" hidden="1" x14ac:dyDescent="0.2">
      <c r="A278" s="2">
        <v>40597.938437500001</v>
      </c>
      <c r="L278" s="3"/>
      <c r="M278" s="3"/>
      <c r="N278" s="3"/>
      <c r="O278" s="3" t="s">
        <v>116</v>
      </c>
      <c r="P278" s="3">
        <v>3</v>
      </c>
      <c r="Q278" s="3">
        <v>1</v>
      </c>
      <c r="R278" s="3">
        <v>3</v>
      </c>
      <c r="S278" s="3">
        <v>2</v>
      </c>
      <c r="T278" s="3">
        <v>3</v>
      </c>
      <c r="U278" s="3">
        <v>2</v>
      </c>
      <c r="V278" s="3">
        <v>2</v>
      </c>
      <c r="W278" s="3">
        <v>2</v>
      </c>
      <c r="X278" s="3">
        <v>2</v>
      </c>
      <c r="Y278" s="3">
        <v>3</v>
      </c>
      <c r="Z278" s="3">
        <v>2011</v>
      </c>
      <c r="AA278" s="3" t="s">
        <v>281</v>
      </c>
      <c r="AB278" s="3" t="s">
        <v>377</v>
      </c>
      <c r="AC278" s="3" t="s">
        <v>281</v>
      </c>
      <c r="AD278" s="3"/>
      <c r="AE278" s="3"/>
      <c r="AF278" s="3" t="s">
        <v>522</v>
      </c>
      <c r="AG278" s="3"/>
      <c r="AH278" s="3">
        <v>2</v>
      </c>
      <c r="AI278" s="3">
        <v>2</v>
      </c>
    </row>
    <row r="279" spans="1:35" ht="76.5" hidden="1" x14ac:dyDescent="0.2">
      <c r="A279" s="2">
        <v>40597.942245370374</v>
      </c>
      <c r="L279" s="3" t="s">
        <v>329</v>
      </c>
      <c r="M279" s="3" t="s">
        <v>586</v>
      </c>
      <c r="N279" s="3"/>
      <c r="O279" s="3" t="s">
        <v>116</v>
      </c>
      <c r="P279" s="3">
        <v>4</v>
      </c>
      <c r="Q279" s="3">
        <v>1</v>
      </c>
      <c r="R279" s="3">
        <v>4</v>
      </c>
      <c r="S279" s="3">
        <v>4</v>
      </c>
      <c r="T279" s="3">
        <v>1</v>
      </c>
      <c r="U279" s="3">
        <v>1</v>
      </c>
      <c r="V279" s="3">
        <v>4</v>
      </c>
      <c r="W279" s="3">
        <v>3</v>
      </c>
      <c r="X279" s="3">
        <v>4</v>
      </c>
      <c r="Y279" s="3">
        <v>4</v>
      </c>
      <c r="Z279" s="3">
        <v>2008</v>
      </c>
      <c r="AA279" s="3" t="s">
        <v>702</v>
      </c>
      <c r="AB279" s="3" t="s">
        <v>710</v>
      </c>
      <c r="AC279" s="3" t="s">
        <v>281</v>
      </c>
      <c r="AD279" s="3"/>
      <c r="AE279" s="3" t="s">
        <v>647</v>
      </c>
      <c r="AF279" s="3" t="s">
        <v>246</v>
      </c>
      <c r="AG279" s="3"/>
      <c r="AH279" s="3">
        <v>3</v>
      </c>
      <c r="AI279" s="3">
        <v>4</v>
      </c>
    </row>
    <row r="280" spans="1:35" ht="38.25" hidden="1" x14ac:dyDescent="0.2">
      <c r="A280" s="2">
        <v>40597.965567129628</v>
      </c>
      <c r="L280" s="3"/>
      <c r="M280" s="3"/>
      <c r="N280" s="3"/>
      <c r="O280" s="3" t="s">
        <v>641</v>
      </c>
      <c r="P280" s="3">
        <v>2</v>
      </c>
      <c r="Q280" s="3">
        <v>4</v>
      </c>
      <c r="R280" s="3">
        <v>2</v>
      </c>
      <c r="S280" s="3">
        <v>2</v>
      </c>
      <c r="T280" s="3">
        <v>2</v>
      </c>
      <c r="U280" s="3">
        <v>2</v>
      </c>
      <c r="V280" s="3">
        <v>3</v>
      </c>
      <c r="W280" s="3">
        <v>2</v>
      </c>
      <c r="X280" s="3">
        <v>4</v>
      </c>
      <c r="Y280" s="3">
        <v>4</v>
      </c>
      <c r="Z280" s="3">
        <v>2010</v>
      </c>
      <c r="AA280" s="3" t="s">
        <v>253</v>
      </c>
      <c r="AB280" s="3" t="s">
        <v>454</v>
      </c>
      <c r="AC280" s="3" t="s">
        <v>281</v>
      </c>
      <c r="AD280" s="3"/>
      <c r="AE280" s="3"/>
      <c r="AF280" s="3" t="s">
        <v>522</v>
      </c>
      <c r="AG280" s="3"/>
      <c r="AH280" s="3">
        <v>2</v>
      </c>
      <c r="AI280" s="3">
        <v>4</v>
      </c>
    </row>
    <row r="281" spans="1:35" ht="114.75" hidden="1" x14ac:dyDescent="0.2">
      <c r="A281" s="2">
        <v>40597.994675925926</v>
      </c>
      <c r="L281" s="3" t="s">
        <v>318</v>
      </c>
      <c r="M281" s="3"/>
      <c r="N281" s="3"/>
      <c r="O281" s="3" t="s">
        <v>116</v>
      </c>
      <c r="P281" s="3">
        <v>2</v>
      </c>
      <c r="Q281" s="3">
        <v>1</v>
      </c>
      <c r="R281" s="3">
        <v>2</v>
      </c>
      <c r="S281" s="3">
        <v>1</v>
      </c>
      <c r="T281" s="3">
        <v>2</v>
      </c>
      <c r="U281" s="3">
        <v>2</v>
      </c>
      <c r="V281" s="3">
        <v>2</v>
      </c>
      <c r="W281" s="3">
        <v>1</v>
      </c>
      <c r="X281" s="3">
        <v>2</v>
      </c>
      <c r="Y281" s="3">
        <v>4</v>
      </c>
      <c r="Z281" s="3">
        <v>2008</v>
      </c>
      <c r="AA281" s="3" t="s">
        <v>702</v>
      </c>
      <c r="AB281" s="3" t="s">
        <v>563</v>
      </c>
      <c r="AC281" s="3" t="s">
        <v>45</v>
      </c>
      <c r="AD281" s="3"/>
      <c r="AE281" s="3" t="s">
        <v>647</v>
      </c>
      <c r="AF281" s="3" t="s">
        <v>522</v>
      </c>
      <c r="AG281" s="3"/>
      <c r="AH281" s="3">
        <v>2</v>
      </c>
      <c r="AI281" s="3">
        <v>2</v>
      </c>
    </row>
    <row r="282" spans="1:35" ht="38.25" hidden="1" x14ac:dyDescent="0.2">
      <c r="A282" s="2">
        <v>40598.313877314817</v>
      </c>
      <c r="L282" s="3"/>
      <c r="M282" s="3"/>
      <c r="N282" s="3"/>
      <c r="O282" s="3" t="s">
        <v>116</v>
      </c>
      <c r="P282" s="3">
        <v>2</v>
      </c>
      <c r="Q282" s="3">
        <v>3</v>
      </c>
      <c r="R282" s="3">
        <v>3</v>
      </c>
      <c r="S282" s="3">
        <v>2</v>
      </c>
      <c r="T282" s="3">
        <v>3</v>
      </c>
      <c r="U282" s="3">
        <v>2</v>
      </c>
      <c r="V282" s="3">
        <v>1</v>
      </c>
      <c r="W282" s="3">
        <v>2</v>
      </c>
      <c r="X282" s="3">
        <v>3</v>
      </c>
      <c r="Y282" s="3">
        <v>4</v>
      </c>
      <c r="Z282" s="3">
        <v>2009</v>
      </c>
      <c r="AA282" s="3" t="s">
        <v>702</v>
      </c>
      <c r="AB282" s="3" t="s">
        <v>664</v>
      </c>
      <c r="AC282" s="3" t="s">
        <v>393</v>
      </c>
      <c r="AD282" s="3"/>
      <c r="AE282" s="3" t="s">
        <v>647</v>
      </c>
      <c r="AF282" s="3" t="s">
        <v>522</v>
      </c>
      <c r="AG282" s="3"/>
      <c r="AH282" s="3">
        <v>2</v>
      </c>
      <c r="AI282" s="3">
        <v>3</v>
      </c>
    </row>
    <row r="283" spans="1:35" ht="127.5" hidden="1" x14ac:dyDescent="0.2">
      <c r="A283" s="2">
        <v>40598.31690972222</v>
      </c>
      <c r="L283" s="3" t="s">
        <v>143</v>
      </c>
      <c r="M283" s="3" t="s">
        <v>538</v>
      </c>
      <c r="N283" s="3"/>
      <c r="O283" s="3" t="s">
        <v>116</v>
      </c>
      <c r="P283" s="3">
        <v>4</v>
      </c>
      <c r="Q283" s="3">
        <v>4</v>
      </c>
      <c r="R283" s="3">
        <v>4</v>
      </c>
      <c r="S283" s="3">
        <v>4</v>
      </c>
      <c r="T283" s="3">
        <v>2</v>
      </c>
      <c r="U283" s="3">
        <v>2</v>
      </c>
      <c r="V283" s="3">
        <v>3</v>
      </c>
      <c r="W283" s="3">
        <v>3</v>
      </c>
      <c r="X283" s="3">
        <v>4</v>
      </c>
      <c r="Y283" s="3">
        <v>4</v>
      </c>
      <c r="Z283" s="3">
        <v>2008</v>
      </c>
      <c r="AA283" s="3" t="s">
        <v>702</v>
      </c>
      <c r="AB283" s="3" t="s">
        <v>710</v>
      </c>
      <c r="AC283" s="3" t="s">
        <v>45</v>
      </c>
      <c r="AD283" s="3"/>
      <c r="AE283" s="3" t="s">
        <v>647</v>
      </c>
      <c r="AF283" s="3" t="s">
        <v>246</v>
      </c>
      <c r="AG283" s="3"/>
      <c r="AH283" s="3">
        <v>2</v>
      </c>
      <c r="AI283" s="3">
        <v>4</v>
      </c>
    </row>
    <row r="284" spans="1:35" ht="51" hidden="1" x14ac:dyDescent="0.2">
      <c r="A284" s="2">
        <v>40598.32503472222</v>
      </c>
      <c r="L284" s="3" t="s">
        <v>312</v>
      </c>
      <c r="M284" s="3"/>
      <c r="N284" s="3"/>
      <c r="O284" s="3" t="s">
        <v>641</v>
      </c>
      <c r="P284" s="3">
        <v>4</v>
      </c>
      <c r="Q284" s="3">
        <v>4</v>
      </c>
      <c r="R284" s="3">
        <v>4</v>
      </c>
      <c r="S284" s="3">
        <v>4</v>
      </c>
      <c r="T284" s="3">
        <v>4</v>
      </c>
      <c r="U284" s="3">
        <v>4</v>
      </c>
      <c r="V284" s="3">
        <v>4</v>
      </c>
      <c r="W284" s="3">
        <v>4</v>
      </c>
      <c r="X284" s="3">
        <v>4</v>
      </c>
      <c r="Y284" s="3">
        <v>4</v>
      </c>
      <c r="Z284" s="3">
        <v>2010</v>
      </c>
      <c r="AA284" s="3" t="s">
        <v>253</v>
      </c>
      <c r="AB284" s="3" t="s">
        <v>563</v>
      </c>
      <c r="AC284" s="3" t="s">
        <v>393</v>
      </c>
      <c r="AD284" s="3"/>
      <c r="AE284" s="3" t="s">
        <v>647</v>
      </c>
      <c r="AF284" s="3" t="s">
        <v>522</v>
      </c>
      <c r="AG284" s="3"/>
      <c r="AH284" s="3">
        <v>4</v>
      </c>
      <c r="AI284" s="3">
        <v>4</v>
      </c>
    </row>
    <row r="285" spans="1:35" ht="38.25" hidden="1" x14ac:dyDescent="0.2">
      <c r="A285" s="2">
        <v>40598.337152777778</v>
      </c>
      <c r="L285" s="3" t="s">
        <v>213</v>
      </c>
      <c r="M285" s="3" t="s">
        <v>389</v>
      </c>
      <c r="N285" s="3" t="s">
        <v>658</v>
      </c>
      <c r="O285" s="3" t="s">
        <v>641</v>
      </c>
      <c r="P285" s="3">
        <v>3</v>
      </c>
      <c r="Q285" s="3">
        <v>4</v>
      </c>
      <c r="R285" s="3">
        <v>4</v>
      </c>
      <c r="S285" s="3">
        <v>3</v>
      </c>
      <c r="T285" s="3">
        <v>2</v>
      </c>
      <c r="U285" s="3">
        <v>3</v>
      </c>
      <c r="V285" s="3">
        <v>3</v>
      </c>
      <c r="W285" s="3">
        <v>2</v>
      </c>
      <c r="X285" s="3">
        <v>4</v>
      </c>
      <c r="Y285" s="3">
        <v>2</v>
      </c>
      <c r="Z285" s="3">
        <v>2007</v>
      </c>
      <c r="AA285" s="3" t="s">
        <v>238</v>
      </c>
      <c r="AB285" s="3" t="s">
        <v>460</v>
      </c>
      <c r="AC285" s="3" t="s">
        <v>281</v>
      </c>
      <c r="AD285" s="3"/>
      <c r="AE285" s="3" t="s">
        <v>208</v>
      </c>
      <c r="AF285" s="3" t="s">
        <v>246</v>
      </c>
      <c r="AG285" s="3" t="s">
        <v>636</v>
      </c>
      <c r="AH285" s="3">
        <v>2</v>
      </c>
      <c r="AI285" s="3">
        <v>4</v>
      </c>
    </row>
    <row r="286" spans="1:35" ht="38.25" hidden="1" x14ac:dyDescent="0.2">
      <c r="A286" s="2">
        <v>40598.362627314811</v>
      </c>
      <c r="L286" s="3"/>
      <c r="M286" s="3" t="s">
        <v>96</v>
      </c>
      <c r="N286" s="3"/>
      <c r="O286" s="3" t="s">
        <v>116</v>
      </c>
      <c r="P286" s="3">
        <v>3</v>
      </c>
      <c r="Q286" s="3">
        <v>3</v>
      </c>
      <c r="R286" s="3">
        <v>3</v>
      </c>
      <c r="S286" s="3">
        <v>3</v>
      </c>
      <c r="T286" s="3">
        <v>2</v>
      </c>
      <c r="U286" s="3">
        <v>2</v>
      </c>
      <c r="V286" s="3">
        <v>3</v>
      </c>
      <c r="W286" s="3">
        <v>3</v>
      </c>
      <c r="X286" s="3">
        <v>3</v>
      </c>
      <c r="Y286" s="3">
        <v>4</v>
      </c>
      <c r="Z286" s="3">
        <v>2007</v>
      </c>
      <c r="AA286" s="3" t="s">
        <v>238</v>
      </c>
      <c r="AB286" s="3" t="s">
        <v>133</v>
      </c>
      <c r="AC286" s="3" t="s">
        <v>720</v>
      </c>
      <c r="AD286" s="3"/>
      <c r="AE286" s="3" t="s">
        <v>647</v>
      </c>
      <c r="AF286" s="3" t="s">
        <v>522</v>
      </c>
      <c r="AG286" s="3"/>
      <c r="AH286" s="3">
        <v>3</v>
      </c>
      <c r="AI286" s="3">
        <v>4</v>
      </c>
    </row>
    <row r="287" spans="1:35" ht="38.25" hidden="1" x14ac:dyDescent="0.2">
      <c r="A287" s="2">
        <v>40598.417245370372</v>
      </c>
      <c r="L287" s="3" t="s">
        <v>561</v>
      </c>
      <c r="M287" s="3" t="s">
        <v>222</v>
      </c>
      <c r="N287" s="3" t="s">
        <v>325</v>
      </c>
      <c r="O287" s="3" t="s">
        <v>116</v>
      </c>
      <c r="P287" s="3">
        <v>3</v>
      </c>
      <c r="Q287" s="3">
        <v>4</v>
      </c>
      <c r="R287" s="3">
        <v>4</v>
      </c>
      <c r="S287" s="3">
        <v>4</v>
      </c>
      <c r="T287" s="3">
        <v>1</v>
      </c>
      <c r="U287" s="3">
        <v>1</v>
      </c>
      <c r="V287" s="3">
        <v>3</v>
      </c>
      <c r="W287" s="3">
        <v>1</v>
      </c>
      <c r="X287" s="3">
        <v>4</v>
      </c>
      <c r="Y287" s="3">
        <v>4</v>
      </c>
      <c r="Z287" s="3">
        <v>2011</v>
      </c>
      <c r="AA287" s="3" t="s">
        <v>354</v>
      </c>
      <c r="AB287" s="3" t="s">
        <v>287</v>
      </c>
      <c r="AC287" s="3" t="s">
        <v>281</v>
      </c>
      <c r="AD287" s="3"/>
      <c r="AE287" s="3" t="s">
        <v>647</v>
      </c>
      <c r="AF287" s="3" t="s">
        <v>246</v>
      </c>
      <c r="AG287" s="3" t="s">
        <v>282</v>
      </c>
      <c r="AH287" s="3">
        <v>1</v>
      </c>
      <c r="AI287" s="3">
        <v>4</v>
      </c>
    </row>
    <row r="288" spans="1:35" ht="38.25" hidden="1" x14ac:dyDescent="0.2">
      <c r="A288" s="2">
        <v>40598.424097222218</v>
      </c>
      <c r="L288" s="3"/>
      <c r="M288" s="3"/>
      <c r="N288" s="3"/>
      <c r="O288" s="3" t="s">
        <v>641</v>
      </c>
      <c r="P288" s="3">
        <v>4</v>
      </c>
      <c r="Q288" s="3">
        <v>4</v>
      </c>
      <c r="R288" s="3">
        <v>3</v>
      </c>
      <c r="S288" s="3">
        <v>3</v>
      </c>
      <c r="T288" s="3">
        <v>2</v>
      </c>
      <c r="U288" s="3">
        <v>4</v>
      </c>
      <c r="V288" s="3">
        <v>4</v>
      </c>
      <c r="W288" s="3">
        <v>4</v>
      </c>
      <c r="X288" s="3">
        <v>4</v>
      </c>
      <c r="Y288" s="3">
        <v>4</v>
      </c>
      <c r="Z288" s="3">
        <v>2010</v>
      </c>
      <c r="AA288" s="3" t="s">
        <v>253</v>
      </c>
      <c r="AB288" s="3" t="s">
        <v>264</v>
      </c>
      <c r="AC288" s="3" t="s">
        <v>281</v>
      </c>
      <c r="AD288" s="3"/>
      <c r="AE288" s="3" t="s">
        <v>647</v>
      </c>
      <c r="AF288" s="3" t="s">
        <v>522</v>
      </c>
      <c r="AG288" s="3"/>
      <c r="AH288" s="3">
        <v>1</v>
      </c>
      <c r="AI288" s="3">
        <v>4</v>
      </c>
    </row>
    <row r="289" spans="1:35" ht="38.25" hidden="1" x14ac:dyDescent="0.2">
      <c r="A289" s="2">
        <v>40598.432708333334</v>
      </c>
      <c r="L289" s="3" t="s">
        <v>396</v>
      </c>
      <c r="M289" s="3" t="s">
        <v>352</v>
      </c>
      <c r="N289" s="3" t="s">
        <v>184</v>
      </c>
      <c r="O289" s="3" t="s">
        <v>116</v>
      </c>
      <c r="P289" s="3">
        <v>4</v>
      </c>
      <c r="Q289" s="3">
        <v>3</v>
      </c>
      <c r="R289" s="3">
        <v>3</v>
      </c>
      <c r="S289" s="3">
        <v>4</v>
      </c>
      <c r="T289" s="3">
        <v>3</v>
      </c>
      <c r="U289" s="3">
        <v>3</v>
      </c>
      <c r="V289" s="3">
        <v>3</v>
      </c>
      <c r="W289" s="3">
        <v>4</v>
      </c>
      <c r="X289" s="3">
        <v>4</v>
      </c>
      <c r="Y289" s="3">
        <v>4</v>
      </c>
      <c r="Z289" s="3">
        <v>2007</v>
      </c>
      <c r="AA289" s="3" t="s">
        <v>702</v>
      </c>
      <c r="AB289" s="3" t="s">
        <v>563</v>
      </c>
      <c r="AC289" s="3" t="s">
        <v>45</v>
      </c>
      <c r="AD289" s="3"/>
      <c r="AE289" s="3" t="s">
        <v>647</v>
      </c>
      <c r="AF289" s="3" t="s">
        <v>522</v>
      </c>
      <c r="AG289" s="3" t="s">
        <v>366</v>
      </c>
      <c r="AH289" s="3">
        <v>4</v>
      </c>
      <c r="AI289" s="3">
        <v>4</v>
      </c>
    </row>
    <row r="290" spans="1:35" ht="38.25" hidden="1" x14ac:dyDescent="0.2">
      <c r="A290" s="2">
        <v>40598.433692129627</v>
      </c>
      <c r="L290" s="3"/>
      <c r="M290" s="3"/>
      <c r="N290" s="3"/>
      <c r="O290" s="3" t="s">
        <v>116</v>
      </c>
      <c r="P290" s="3">
        <v>4</v>
      </c>
      <c r="Q290" s="3">
        <v>4</v>
      </c>
      <c r="R290" s="3">
        <v>4</v>
      </c>
      <c r="S290" s="3">
        <v>4</v>
      </c>
      <c r="T290" s="3">
        <v>3</v>
      </c>
      <c r="U290" s="3">
        <v>3</v>
      </c>
      <c r="V290" s="3">
        <v>3</v>
      </c>
      <c r="W290" s="3">
        <v>4</v>
      </c>
      <c r="X290" s="3">
        <v>4</v>
      </c>
      <c r="Y290" s="3">
        <v>4</v>
      </c>
      <c r="Z290" s="3">
        <v>2010</v>
      </c>
      <c r="AA290" s="3" t="s">
        <v>35</v>
      </c>
      <c r="AB290" s="3" t="s">
        <v>287</v>
      </c>
      <c r="AC290" s="3" t="s">
        <v>281</v>
      </c>
      <c r="AD290" s="3"/>
      <c r="AE290" s="3"/>
      <c r="AF290" s="3" t="s">
        <v>246</v>
      </c>
      <c r="AG290" s="3"/>
      <c r="AH290" s="3">
        <v>3</v>
      </c>
      <c r="AI290" s="3">
        <v>4</v>
      </c>
    </row>
    <row r="291" spans="1:35" ht="38.25" hidden="1" x14ac:dyDescent="0.2">
      <c r="A291" s="2">
        <v>40598.442847222221</v>
      </c>
      <c r="L291" s="3"/>
      <c r="M291" s="3"/>
      <c r="N291" s="3"/>
      <c r="O291" s="3" t="s">
        <v>641</v>
      </c>
      <c r="P291" s="3">
        <v>1</v>
      </c>
      <c r="Q291" s="3">
        <v>1</v>
      </c>
      <c r="R291" s="3">
        <v>3</v>
      </c>
      <c r="S291" s="3">
        <v>1</v>
      </c>
      <c r="T291" s="3">
        <v>2</v>
      </c>
      <c r="U291" s="3">
        <v>1</v>
      </c>
      <c r="V291" s="3">
        <v>1</v>
      </c>
      <c r="W291" s="3">
        <v>1</v>
      </c>
      <c r="X291" s="3">
        <v>1</v>
      </c>
      <c r="Y291" s="3">
        <v>2</v>
      </c>
      <c r="Z291" s="3">
        <v>2011</v>
      </c>
      <c r="AA291" s="3" t="s">
        <v>253</v>
      </c>
      <c r="AB291" s="3" t="s">
        <v>287</v>
      </c>
      <c r="AC291" s="3" t="s">
        <v>281</v>
      </c>
      <c r="AD291" s="3"/>
      <c r="AE291" s="3" t="s">
        <v>647</v>
      </c>
      <c r="AF291" s="3" t="s">
        <v>522</v>
      </c>
      <c r="AG291" s="3"/>
      <c r="AH291" s="3">
        <v>1</v>
      </c>
      <c r="AI291" s="3">
        <v>2</v>
      </c>
    </row>
    <row r="292" spans="1:35" ht="229.5" hidden="1" x14ac:dyDescent="0.2">
      <c r="A292" s="2">
        <v>40598.448275462964</v>
      </c>
      <c r="L292" s="3" t="s">
        <v>575</v>
      </c>
      <c r="M292" s="3" t="s">
        <v>193</v>
      </c>
      <c r="N292" s="3" t="s">
        <v>903</v>
      </c>
      <c r="O292" s="3" t="s">
        <v>641</v>
      </c>
      <c r="P292" s="3">
        <v>2</v>
      </c>
      <c r="Q292" s="3">
        <v>4</v>
      </c>
      <c r="R292" s="3">
        <v>2</v>
      </c>
      <c r="S292" s="3">
        <v>2</v>
      </c>
      <c r="T292" s="3">
        <v>3</v>
      </c>
      <c r="U292" s="3">
        <v>2</v>
      </c>
      <c r="V292" s="3">
        <v>3</v>
      </c>
      <c r="W292" s="3">
        <v>1</v>
      </c>
      <c r="X292" s="3">
        <v>4</v>
      </c>
      <c r="Y292" s="3">
        <v>4</v>
      </c>
      <c r="Z292" s="3">
        <v>2007</v>
      </c>
      <c r="AA292" s="3" t="s">
        <v>702</v>
      </c>
      <c r="AB292" s="3" t="s">
        <v>454</v>
      </c>
      <c r="AC292" s="3" t="s">
        <v>582</v>
      </c>
      <c r="AD292" s="3"/>
      <c r="AE292" s="3" t="s">
        <v>208</v>
      </c>
      <c r="AF292" s="3" t="s">
        <v>522</v>
      </c>
      <c r="AG292" s="3" t="s">
        <v>718</v>
      </c>
      <c r="AH292" s="3">
        <v>2</v>
      </c>
      <c r="AI292" s="3">
        <v>4</v>
      </c>
    </row>
    <row r="293" spans="1:35" ht="229.5" hidden="1" x14ac:dyDescent="0.2">
      <c r="A293" s="2">
        <v>40598.448645833334</v>
      </c>
      <c r="L293" s="3" t="s">
        <v>575</v>
      </c>
      <c r="M293" s="3" t="s">
        <v>193</v>
      </c>
      <c r="N293" s="3" t="s">
        <v>903</v>
      </c>
      <c r="O293" s="3" t="s">
        <v>641</v>
      </c>
      <c r="P293" s="3">
        <v>2</v>
      </c>
      <c r="Q293" s="3">
        <v>4</v>
      </c>
      <c r="R293" s="3">
        <v>2</v>
      </c>
      <c r="S293" s="3">
        <v>2</v>
      </c>
      <c r="T293" s="3">
        <v>3</v>
      </c>
      <c r="U293" s="3">
        <v>2</v>
      </c>
      <c r="V293" s="3">
        <v>3</v>
      </c>
      <c r="W293" s="3">
        <v>1</v>
      </c>
      <c r="X293" s="3">
        <v>4</v>
      </c>
      <c r="Y293" s="3">
        <v>4</v>
      </c>
      <c r="Z293" s="3">
        <v>2007</v>
      </c>
      <c r="AA293" s="3" t="s">
        <v>702</v>
      </c>
      <c r="AB293" s="3" t="s">
        <v>454</v>
      </c>
      <c r="AC293" s="3" t="s">
        <v>582</v>
      </c>
      <c r="AD293" s="3"/>
      <c r="AE293" s="3" t="s">
        <v>208</v>
      </c>
      <c r="AF293" s="3" t="s">
        <v>522</v>
      </c>
      <c r="AG293" s="3" t="s">
        <v>718</v>
      </c>
      <c r="AH293" s="3">
        <v>2</v>
      </c>
      <c r="AI293" s="3">
        <v>4</v>
      </c>
    </row>
    <row r="294" spans="1:35" ht="153" hidden="1" x14ac:dyDescent="0.2">
      <c r="A294" s="2">
        <v>40598.472627314812</v>
      </c>
      <c r="L294" s="3" t="s">
        <v>279</v>
      </c>
      <c r="M294" s="3" t="s">
        <v>64</v>
      </c>
      <c r="N294" s="3" t="s">
        <v>606</v>
      </c>
      <c r="O294" s="3" t="s">
        <v>116</v>
      </c>
      <c r="P294" s="3">
        <v>3</v>
      </c>
      <c r="Q294" s="3">
        <v>3</v>
      </c>
      <c r="R294" s="3">
        <v>3</v>
      </c>
      <c r="S294" s="3">
        <v>3</v>
      </c>
      <c r="T294" s="3">
        <v>2</v>
      </c>
      <c r="U294" s="3">
        <v>3</v>
      </c>
      <c r="V294" s="3">
        <v>3</v>
      </c>
      <c r="W294" s="3">
        <v>2</v>
      </c>
      <c r="X294" s="3">
        <v>4</v>
      </c>
      <c r="Y294" s="3">
        <v>4</v>
      </c>
      <c r="Z294" s="3">
        <v>2005</v>
      </c>
      <c r="AA294" s="3" t="s">
        <v>238</v>
      </c>
      <c r="AB294" s="3" t="s">
        <v>710</v>
      </c>
      <c r="AC294" s="3" t="s">
        <v>720</v>
      </c>
      <c r="AD294" s="3"/>
      <c r="AE294" s="3" t="s">
        <v>647</v>
      </c>
      <c r="AF294" s="3" t="s">
        <v>246</v>
      </c>
      <c r="AG294" s="3" t="s">
        <v>523</v>
      </c>
      <c r="AH294" s="3">
        <v>3</v>
      </c>
      <c r="AI294" s="3">
        <v>4</v>
      </c>
    </row>
    <row r="295" spans="1:35" ht="38.25" hidden="1" x14ac:dyDescent="0.2">
      <c r="A295" s="2">
        <v>40598.475810185184</v>
      </c>
      <c r="L295" s="3"/>
      <c r="M295" s="3"/>
      <c r="N295" s="3"/>
      <c r="O295" s="3" t="s">
        <v>116</v>
      </c>
      <c r="P295" s="3">
        <v>3</v>
      </c>
      <c r="Q295" s="3">
        <v>1</v>
      </c>
      <c r="R295" s="3">
        <v>3</v>
      </c>
      <c r="S295" s="3">
        <v>4</v>
      </c>
      <c r="T295" s="3">
        <v>4</v>
      </c>
      <c r="U295" s="3">
        <v>4</v>
      </c>
      <c r="V295" s="3">
        <v>3</v>
      </c>
      <c r="W295" s="3">
        <v>3</v>
      </c>
      <c r="X295" s="3">
        <v>4</v>
      </c>
      <c r="Y295" s="3">
        <v>3</v>
      </c>
      <c r="Z295" s="3">
        <v>2009</v>
      </c>
      <c r="AA295" s="3" t="s">
        <v>702</v>
      </c>
      <c r="AB295" s="3" t="s">
        <v>563</v>
      </c>
      <c r="AC295" s="3" t="s">
        <v>393</v>
      </c>
      <c r="AD295" s="3"/>
      <c r="AE295" s="3" t="s">
        <v>647</v>
      </c>
      <c r="AF295" s="3" t="s">
        <v>522</v>
      </c>
      <c r="AG295" s="3"/>
      <c r="AH295" s="3">
        <v>4</v>
      </c>
      <c r="AI295" s="3">
        <v>4</v>
      </c>
    </row>
    <row r="296" spans="1:35" ht="76.5" hidden="1" x14ac:dyDescent="0.2">
      <c r="A296" s="2">
        <v>40598.480821759258</v>
      </c>
      <c r="L296" s="3" t="s">
        <v>171</v>
      </c>
      <c r="M296" s="3" t="s">
        <v>434</v>
      </c>
      <c r="N296" s="3" t="s">
        <v>169</v>
      </c>
      <c r="O296" s="3" t="s">
        <v>116</v>
      </c>
      <c r="P296" s="3">
        <v>3</v>
      </c>
      <c r="Q296" s="3">
        <v>3</v>
      </c>
      <c r="R296" s="3">
        <v>3</v>
      </c>
      <c r="S296" s="3">
        <v>4</v>
      </c>
      <c r="T296" s="3">
        <v>4</v>
      </c>
      <c r="U296" s="3">
        <v>4</v>
      </c>
      <c r="V296" s="3">
        <v>3</v>
      </c>
      <c r="W296" s="3">
        <v>3</v>
      </c>
      <c r="X296" s="3">
        <v>4</v>
      </c>
      <c r="Y296" s="3">
        <v>4</v>
      </c>
      <c r="Z296" s="3">
        <v>2011</v>
      </c>
      <c r="AA296" s="3" t="s">
        <v>354</v>
      </c>
      <c r="AB296" s="3" t="s">
        <v>507</v>
      </c>
      <c r="AC296" s="3" t="s">
        <v>281</v>
      </c>
      <c r="AD296" s="3"/>
      <c r="AE296" s="3" t="s">
        <v>84</v>
      </c>
      <c r="AF296" s="3" t="s">
        <v>246</v>
      </c>
      <c r="AG296" s="3"/>
      <c r="AH296" s="3">
        <v>3</v>
      </c>
      <c r="AI296" s="3">
        <v>4</v>
      </c>
    </row>
    <row r="297" spans="1:35" ht="38.25" hidden="1" x14ac:dyDescent="0.2">
      <c r="A297" s="2">
        <v>40598.546099537038</v>
      </c>
      <c r="L297" s="3"/>
      <c r="M297" s="3"/>
      <c r="N297" s="3"/>
      <c r="O297" s="3" t="s">
        <v>641</v>
      </c>
      <c r="P297" s="3">
        <v>4</v>
      </c>
      <c r="Q297" s="3">
        <v>4</v>
      </c>
      <c r="R297" s="3">
        <v>3</v>
      </c>
      <c r="S297" s="3">
        <v>3</v>
      </c>
      <c r="T297" s="3">
        <v>2</v>
      </c>
      <c r="U297" s="3">
        <v>4</v>
      </c>
      <c r="V297" s="3">
        <v>4</v>
      </c>
      <c r="W297" s="3">
        <v>4</v>
      </c>
      <c r="X297" s="3">
        <v>4</v>
      </c>
      <c r="Y297" s="3">
        <v>4</v>
      </c>
      <c r="Z297" s="3">
        <v>2010</v>
      </c>
      <c r="AA297" s="3" t="s">
        <v>253</v>
      </c>
      <c r="AB297" s="3" t="s">
        <v>264</v>
      </c>
      <c r="AC297" s="3" t="s">
        <v>281</v>
      </c>
      <c r="AD297" s="3"/>
      <c r="AE297" s="3" t="s">
        <v>647</v>
      </c>
      <c r="AF297" s="3" t="s">
        <v>522</v>
      </c>
      <c r="AG297" s="3"/>
      <c r="AH297" s="3">
        <v>1</v>
      </c>
      <c r="AI297" s="3">
        <v>4</v>
      </c>
    </row>
    <row r="298" spans="1:35" ht="38.25" hidden="1" x14ac:dyDescent="0.2">
      <c r="A298" s="2">
        <v>40598.557962962965</v>
      </c>
      <c r="L298" s="3"/>
      <c r="M298" s="3"/>
      <c r="N298" s="3"/>
      <c r="O298" s="3" t="s">
        <v>116</v>
      </c>
      <c r="P298" s="3">
        <v>4</v>
      </c>
      <c r="Q298" s="3">
        <v>4</v>
      </c>
      <c r="R298" s="3">
        <v>4</v>
      </c>
      <c r="S298" s="3">
        <v>4</v>
      </c>
      <c r="T298" s="3">
        <v>3</v>
      </c>
      <c r="U298" s="3">
        <v>3</v>
      </c>
      <c r="V298" s="3"/>
      <c r="W298" s="3">
        <v>3</v>
      </c>
      <c r="X298" s="3">
        <v>4</v>
      </c>
      <c r="Y298" s="3">
        <v>4</v>
      </c>
      <c r="Z298" s="3">
        <v>2011</v>
      </c>
      <c r="AA298" s="3" t="s">
        <v>354</v>
      </c>
      <c r="AB298" s="3" t="s">
        <v>552</v>
      </c>
      <c r="AC298" s="3" t="s">
        <v>393</v>
      </c>
      <c r="AD298" s="3"/>
      <c r="AE298" s="3"/>
      <c r="AF298" s="3" t="s">
        <v>522</v>
      </c>
      <c r="AG298" s="3"/>
      <c r="AH298" s="3">
        <v>3</v>
      </c>
      <c r="AI298" s="3">
        <v>4</v>
      </c>
    </row>
    <row r="299" spans="1:35" ht="127.5" hidden="1" x14ac:dyDescent="0.2">
      <c r="A299" s="2">
        <v>40598.582858796297</v>
      </c>
      <c r="L299" s="3" t="s">
        <v>401</v>
      </c>
      <c r="M299" s="3" t="s">
        <v>380</v>
      </c>
      <c r="N299" s="3" t="s">
        <v>245</v>
      </c>
      <c r="O299" s="3" t="s">
        <v>116</v>
      </c>
      <c r="P299" s="3">
        <v>4</v>
      </c>
      <c r="Q299" s="3">
        <v>3</v>
      </c>
      <c r="R299" s="3">
        <v>4</v>
      </c>
      <c r="S299" s="3">
        <v>4</v>
      </c>
      <c r="T299" s="3">
        <v>3</v>
      </c>
      <c r="U299" s="3">
        <v>3</v>
      </c>
      <c r="V299" s="3">
        <v>3</v>
      </c>
      <c r="W299" s="3">
        <v>4</v>
      </c>
      <c r="X299" s="3">
        <v>4</v>
      </c>
      <c r="Y299" s="3">
        <v>4</v>
      </c>
      <c r="Z299" s="3">
        <v>2011</v>
      </c>
      <c r="AA299" s="3" t="s">
        <v>354</v>
      </c>
      <c r="AB299" s="3" t="s">
        <v>609</v>
      </c>
      <c r="AC299" s="3" t="s">
        <v>281</v>
      </c>
      <c r="AD299" s="3"/>
      <c r="AE299" s="3"/>
      <c r="AF299" s="3" t="s">
        <v>246</v>
      </c>
      <c r="AG299" s="3" t="s">
        <v>698</v>
      </c>
      <c r="AH299" s="3">
        <v>3</v>
      </c>
      <c r="AI299" s="3">
        <v>4</v>
      </c>
    </row>
    <row r="300" spans="1:35" ht="38.25" hidden="1" x14ac:dyDescent="0.2">
      <c r="A300" s="2">
        <v>40598.588726851856</v>
      </c>
      <c r="L300" s="3"/>
      <c r="M300" s="3"/>
      <c r="N300" s="3"/>
      <c r="O300" s="3" t="s">
        <v>641</v>
      </c>
      <c r="P300" s="3">
        <v>3</v>
      </c>
      <c r="Q300" s="3">
        <v>3</v>
      </c>
      <c r="R300" s="3">
        <v>3</v>
      </c>
      <c r="S300" s="3">
        <v>3</v>
      </c>
      <c r="T300" s="3">
        <v>3</v>
      </c>
      <c r="U300" s="3">
        <v>3</v>
      </c>
      <c r="V300" s="3">
        <v>3</v>
      </c>
      <c r="W300" s="3">
        <v>3</v>
      </c>
      <c r="X300" s="3">
        <v>3</v>
      </c>
      <c r="Y300" s="3">
        <v>3</v>
      </c>
      <c r="Z300" s="3">
        <v>2008</v>
      </c>
      <c r="AA300" s="3" t="s">
        <v>702</v>
      </c>
      <c r="AB300" s="3" t="s">
        <v>609</v>
      </c>
      <c r="AC300" s="3" t="s">
        <v>720</v>
      </c>
      <c r="AD300" s="3"/>
      <c r="AE300" s="3" t="s">
        <v>647</v>
      </c>
      <c r="AF300" s="3" t="s">
        <v>522</v>
      </c>
      <c r="AG300" s="3"/>
      <c r="AH300" s="3">
        <v>3</v>
      </c>
      <c r="AI300" s="3">
        <v>3</v>
      </c>
    </row>
    <row r="301" spans="1:35" ht="38.25" hidden="1" x14ac:dyDescent="0.2">
      <c r="A301" s="2">
        <v>40598.605740740742</v>
      </c>
      <c r="L301" s="3"/>
      <c r="M301" s="3"/>
      <c r="N301" s="3"/>
      <c r="O301" s="3" t="s">
        <v>116</v>
      </c>
      <c r="P301" s="3">
        <v>2</v>
      </c>
      <c r="Q301" s="3">
        <v>1</v>
      </c>
      <c r="R301" s="3">
        <v>4</v>
      </c>
      <c r="S301" s="3">
        <v>3</v>
      </c>
      <c r="T301" s="3">
        <v>1</v>
      </c>
      <c r="U301" s="3">
        <v>1</v>
      </c>
      <c r="V301" s="3">
        <v>3</v>
      </c>
      <c r="W301" s="3">
        <v>2</v>
      </c>
      <c r="X301" s="3">
        <v>4</v>
      </c>
      <c r="Y301" s="3">
        <v>4</v>
      </c>
      <c r="Z301" s="3">
        <v>2010</v>
      </c>
      <c r="AA301" s="3" t="s">
        <v>35</v>
      </c>
      <c r="AB301" s="3" t="s">
        <v>563</v>
      </c>
      <c r="AC301" s="3" t="s">
        <v>45</v>
      </c>
      <c r="AD301" s="3"/>
      <c r="AE301" s="3" t="s">
        <v>647</v>
      </c>
      <c r="AF301" s="3" t="s">
        <v>246</v>
      </c>
      <c r="AG301" s="3"/>
      <c r="AH301" s="3">
        <v>3</v>
      </c>
      <c r="AI301" s="3">
        <v>4</v>
      </c>
    </row>
    <row r="302" spans="1:35" ht="409.5" hidden="1" x14ac:dyDescent="0.2">
      <c r="A302" s="2">
        <v>40598.606446759259</v>
      </c>
      <c r="L302" s="3" t="s">
        <v>904</v>
      </c>
      <c r="M302" s="3"/>
      <c r="N302" s="3"/>
      <c r="O302" s="3" t="s">
        <v>116</v>
      </c>
      <c r="P302" s="3">
        <v>1</v>
      </c>
      <c r="Q302" s="3">
        <v>3</v>
      </c>
      <c r="R302" s="3">
        <v>4</v>
      </c>
      <c r="S302" s="3">
        <v>4</v>
      </c>
      <c r="T302" s="3">
        <v>3</v>
      </c>
      <c r="U302" s="3">
        <v>1</v>
      </c>
      <c r="V302" s="3">
        <v>4</v>
      </c>
      <c r="W302" s="3">
        <v>2</v>
      </c>
      <c r="X302" s="3">
        <v>4</v>
      </c>
      <c r="Y302" s="3">
        <v>3</v>
      </c>
      <c r="Z302" s="3">
        <v>2009</v>
      </c>
      <c r="AA302" s="3" t="s">
        <v>702</v>
      </c>
      <c r="AB302" s="3" t="s">
        <v>264</v>
      </c>
      <c r="AC302" s="3" t="s">
        <v>672</v>
      </c>
      <c r="AD302" s="3" t="s">
        <v>630</v>
      </c>
      <c r="AE302" s="3" t="s">
        <v>22</v>
      </c>
      <c r="AF302" s="3" t="s">
        <v>522</v>
      </c>
      <c r="AG302" s="3" t="s">
        <v>905</v>
      </c>
      <c r="AH302" s="3">
        <v>3</v>
      </c>
      <c r="AI302" s="3">
        <v>4</v>
      </c>
    </row>
    <row r="303" spans="1:35" ht="38.25" hidden="1" x14ac:dyDescent="0.2">
      <c r="A303" s="2">
        <v>40598.631550925929</v>
      </c>
      <c r="L303" s="3"/>
      <c r="M303" s="3"/>
      <c r="N303" s="3"/>
      <c r="O303" s="3" t="s">
        <v>116</v>
      </c>
      <c r="P303" s="3">
        <v>3</v>
      </c>
      <c r="Q303" s="3">
        <v>2</v>
      </c>
      <c r="R303" s="3">
        <v>3</v>
      </c>
      <c r="S303" s="3">
        <v>3</v>
      </c>
      <c r="T303" s="3">
        <v>3</v>
      </c>
      <c r="U303" s="3">
        <v>3</v>
      </c>
      <c r="V303" s="3"/>
      <c r="W303" s="3">
        <v>2</v>
      </c>
      <c r="X303" s="3">
        <v>3</v>
      </c>
      <c r="Y303" s="3">
        <v>3</v>
      </c>
      <c r="Z303" s="3">
        <v>2011</v>
      </c>
      <c r="AA303" s="3" t="s">
        <v>354</v>
      </c>
      <c r="AB303" s="3" t="s">
        <v>198</v>
      </c>
      <c r="AC303" s="3" t="s">
        <v>281</v>
      </c>
      <c r="AD303" s="3"/>
      <c r="AE303" s="3"/>
      <c r="AF303" s="3" t="s">
        <v>522</v>
      </c>
      <c r="AG303" s="3"/>
      <c r="AH303" s="3">
        <v>2</v>
      </c>
      <c r="AI303" s="3">
        <v>4</v>
      </c>
    </row>
    <row r="304" spans="1:35" ht="38.25" hidden="1" x14ac:dyDescent="0.2">
      <c r="A304" s="2">
        <v>40598.769166666665</v>
      </c>
      <c r="L304" s="3"/>
      <c r="M304" s="3"/>
      <c r="N304" s="3"/>
      <c r="O304" s="3" t="s">
        <v>641</v>
      </c>
      <c r="P304" s="3">
        <v>3</v>
      </c>
      <c r="Q304" s="3">
        <v>3</v>
      </c>
      <c r="R304" s="3">
        <v>4</v>
      </c>
      <c r="S304" s="3">
        <v>4</v>
      </c>
      <c r="T304" s="3">
        <v>3</v>
      </c>
      <c r="U304" s="3">
        <v>3</v>
      </c>
      <c r="V304" s="3">
        <v>3</v>
      </c>
      <c r="W304" s="3">
        <v>3</v>
      </c>
      <c r="X304" s="3">
        <v>4</v>
      </c>
      <c r="Y304" s="3">
        <v>4</v>
      </c>
      <c r="Z304" s="3">
        <v>2011</v>
      </c>
      <c r="AA304" s="3" t="s">
        <v>253</v>
      </c>
      <c r="AB304" s="3" t="s">
        <v>264</v>
      </c>
      <c r="AC304" s="3" t="s">
        <v>281</v>
      </c>
      <c r="AD304" s="3"/>
      <c r="AE304" s="3" t="s">
        <v>647</v>
      </c>
      <c r="AF304" s="3" t="s">
        <v>246</v>
      </c>
      <c r="AG304" s="3"/>
      <c r="AH304" s="3">
        <v>3</v>
      </c>
      <c r="AI304" s="3">
        <v>4</v>
      </c>
    </row>
    <row r="305" spans="1:35" ht="38.25" hidden="1" x14ac:dyDescent="0.2">
      <c r="A305" s="2">
        <v>40598.832326388889</v>
      </c>
      <c r="L305" s="3"/>
      <c r="M305" s="3"/>
      <c r="N305" s="3"/>
      <c r="O305" s="3" t="s">
        <v>116</v>
      </c>
      <c r="P305" s="3">
        <v>3</v>
      </c>
      <c r="Q305" s="3">
        <v>2</v>
      </c>
      <c r="R305" s="3">
        <v>3</v>
      </c>
      <c r="S305" s="3">
        <v>2</v>
      </c>
      <c r="T305" s="3">
        <v>1</v>
      </c>
      <c r="U305" s="3">
        <v>1</v>
      </c>
      <c r="V305" s="3">
        <v>4</v>
      </c>
      <c r="W305" s="3">
        <v>4</v>
      </c>
      <c r="X305" s="3">
        <v>3</v>
      </c>
      <c r="Y305" s="3">
        <v>3</v>
      </c>
      <c r="Z305" s="3">
        <v>2008</v>
      </c>
      <c r="AA305" s="3" t="s">
        <v>702</v>
      </c>
      <c r="AB305" s="3" t="s">
        <v>72</v>
      </c>
      <c r="AC305" s="3" t="s">
        <v>45</v>
      </c>
      <c r="AD305" s="3"/>
      <c r="AE305" s="3" t="s">
        <v>647</v>
      </c>
      <c r="AF305" s="3" t="s">
        <v>522</v>
      </c>
      <c r="AG305" s="3"/>
      <c r="AH305" s="3">
        <v>2</v>
      </c>
      <c r="AI305" s="3">
        <v>3</v>
      </c>
    </row>
    <row r="306" spans="1:35" ht="140.25" hidden="1" x14ac:dyDescent="0.2">
      <c r="A306" s="2">
        <v>40598.859432870369</v>
      </c>
      <c r="L306" s="3" t="s">
        <v>92</v>
      </c>
      <c r="M306" s="3" t="s">
        <v>268</v>
      </c>
      <c r="N306" s="3" t="s">
        <v>299</v>
      </c>
      <c r="O306" s="3" t="s">
        <v>116</v>
      </c>
      <c r="P306" s="3">
        <v>1</v>
      </c>
      <c r="Q306" s="3">
        <v>1</v>
      </c>
      <c r="R306" s="3">
        <v>4</v>
      </c>
      <c r="S306" s="3">
        <v>2</v>
      </c>
      <c r="T306" s="3">
        <v>2</v>
      </c>
      <c r="U306" s="3">
        <v>2</v>
      </c>
      <c r="V306" s="3">
        <v>3</v>
      </c>
      <c r="W306" s="3">
        <v>3</v>
      </c>
      <c r="X306" s="3">
        <v>4</v>
      </c>
      <c r="Y306" s="3">
        <v>1</v>
      </c>
      <c r="Z306" s="3">
        <v>2009</v>
      </c>
      <c r="AA306" s="3" t="s">
        <v>702</v>
      </c>
      <c r="AB306" s="3" t="s">
        <v>563</v>
      </c>
      <c r="AC306" s="3" t="s">
        <v>393</v>
      </c>
      <c r="AD306" s="3"/>
      <c r="AE306" s="3" t="s">
        <v>647</v>
      </c>
      <c r="AF306" s="3" t="s">
        <v>246</v>
      </c>
      <c r="AG306" s="3" t="s">
        <v>616</v>
      </c>
      <c r="AH306" s="3">
        <v>2</v>
      </c>
      <c r="AI306" s="3">
        <v>4</v>
      </c>
    </row>
    <row r="307" spans="1:35" ht="114.75" hidden="1" x14ac:dyDescent="0.2">
      <c r="A307" s="2">
        <v>40598.863877314812</v>
      </c>
      <c r="L307" s="3" t="s">
        <v>225</v>
      </c>
      <c r="M307" s="3" t="s">
        <v>8</v>
      </c>
      <c r="N307" s="3" t="s">
        <v>149</v>
      </c>
      <c r="O307" s="3" t="s">
        <v>641</v>
      </c>
      <c r="P307" s="3">
        <v>4</v>
      </c>
      <c r="Q307" s="3">
        <v>2</v>
      </c>
      <c r="R307" s="3">
        <v>4</v>
      </c>
      <c r="S307" s="3">
        <v>4</v>
      </c>
      <c r="T307" s="3">
        <v>2</v>
      </c>
      <c r="U307" s="3">
        <v>4</v>
      </c>
      <c r="V307" s="3">
        <v>4</v>
      </c>
      <c r="W307" s="3">
        <v>4</v>
      </c>
      <c r="X307" s="3">
        <v>4</v>
      </c>
      <c r="Y307" s="3">
        <v>3</v>
      </c>
      <c r="Z307" s="3">
        <v>2010</v>
      </c>
      <c r="AA307" s="3" t="s">
        <v>702</v>
      </c>
      <c r="AB307" s="3" t="s">
        <v>118</v>
      </c>
      <c r="AC307" s="3" t="s">
        <v>393</v>
      </c>
      <c r="AD307" s="3"/>
      <c r="AE307" s="3" t="s">
        <v>647</v>
      </c>
      <c r="AF307" s="3" t="s">
        <v>246</v>
      </c>
      <c r="AG307" s="3" t="s">
        <v>705</v>
      </c>
      <c r="AH307" s="3">
        <v>4</v>
      </c>
      <c r="AI307" s="3">
        <v>4</v>
      </c>
    </row>
    <row r="308" spans="1:35" ht="127.5" hidden="1" x14ac:dyDescent="0.2">
      <c r="A308" s="2">
        <v>40598.86986111111</v>
      </c>
      <c r="L308" s="3" t="s">
        <v>699</v>
      </c>
      <c r="M308" s="3" t="s">
        <v>412</v>
      </c>
      <c r="N308" s="3" t="s">
        <v>5</v>
      </c>
      <c r="O308" s="3" t="s">
        <v>116</v>
      </c>
      <c r="P308" s="3">
        <v>3</v>
      </c>
      <c r="Q308" s="3">
        <v>1</v>
      </c>
      <c r="R308" s="3">
        <v>3</v>
      </c>
      <c r="S308" s="3">
        <v>3</v>
      </c>
      <c r="T308" s="3">
        <v>2</v>
      </c>
      <c r="U308" s="3">
        <v>2</v>
      </c>
      <c r="V308" s="3">
        <v>4</v>
      </c>
      <c r="W308" s="3">
        <v>3</v>
      </c>
      <c r="X308" s="3">
        <v>3</v>
      </c>
      <c r="Y308" s="3">
        <v>4</v>
      </c>
      <c r="Z308" s="3">
        <v>2010</v>
      </c>
      <c r="AA308" s="3" t="s">
        <v>702</v>
      </c>
      <c r="AB308" s="3" t="s">
        <v>454</v>
      </c>
      <c r="AC308" s="3" t="s">
        <v>672</v>
      </c>
      <c r="AD308" s="3" t="s">
        <v>398</v>
      </c>
      <c r="AE308" s="3" t="s">
        <v>647</v>
      </c>
      <c r="AF308" s="3" t="s">
        <v>522</v>
      </c>
      <c r="AG308" s="3" t="s">
        <v>28</v>
      </c>
      <c r="AH308" s="3">
        <v>1</v>
      </c>
      <c r="AI308" s="3">
        <v>4</v>
      </c>
    </row>
    <row r="309" spans="1:35" ht="38.25" hidden="1" x14ac:dyDescent="0.2">
      <c r="A309" s="2">
        <v>40598.870335648149</v>
      </c>
      <c r="L309" s="3"/>
      <c r="M309" s="3"/>
      <c r="N309" s="3"/>
      <c r="O309" s="3" t="s">
        <v>116</v>
      </c>
      <c r="P309" s="3">
        <v>2</v>
      </c>
      <c r="Q309" s="3">
        <v>1</v>
      </c>
      <c r="R309" s="3">
        <v>3</v>
      </c>
      <c r="S309" s="3">
        <v>2</v>
      </c>
      <c r="T309" s="3">
        <v>1</v>
      </c>
      <c r="U309" s="3">
        <v>2</v>
      </c>
      <c r="V309" s="3">
        <v>3</v>
      </c>
      <c r="W309" s="3">
        <v>2</v>
      </c>
      <c r="X309" s="3">
        <v>4</v>
      </c>
      <c r="Y309" s="3">
        <v>3</v>
      </c>
      <c r="Z309" s="3">
        <v>2009</v>
      </c>
      <c r="AA309" s="3" t="s">
        <v>702</v>
      </c>
      <c r="AB309" s="3" t="s">
        <v>664</v>
      </c>
      <c r="AC309" s="3" t="s">
        <v>720</v>
      </c>
      <c r="AD309" s="3"/>
      <c r="AE309" s="3" t="s">
        <v>647</v>
      </c>
      <c r="AF309" s="3" t="s">
        <v>246</v>
      </c>
      <c r="AG309" s="3"/>
      <c r="AH309" s="3">
        <v>3</v>
      </c>
      <c r="AI309" s="3">
        <v>4</v>
      </c>
    </row>
    <row r="310" spans="1:35" ht="38.25" hidden="1" x14ac:dyDescent="0.2">
      <c r="A310" s="2">
        <v>40598.907673611109</v>
      </c>
      <c r="L310" s="3"/>
      <c r="M310" s="3"/>
      <c r="N310" s="3"/>
      <c r="O310" s="3" t="s">
        <v>116</v>
      </c>
      <c r="P310" s="3">
        <v>3</v>
      </c>
      <c r="Q310" s="3">
        <v>2</v>
      </c>
      <c r="R310" s="3"/>
      <c r="S310" s="3">
        <v>4</v>
      </c>
      <c r="T310" s="3">
        <v>2</v>
      </c>
      <c r="U310" s="3">
        <v>1</v>
      </c>
      <c r="V310" s="3">
        <v>2</v>
      </c>
      <c r="W310" s="3">
        <v>2</v>
      </c>
      <c r="X310" s="3">
        <v>3</v>
      </c>
      <c r="Y310" s="3">
        <v>3</v>
      </c>
      <c r="Z310" s="3">
        <v>2010</v>
      </c>
      <c r="AA310" s="3" t="s">
        <v>702</v>
      </c>
      <c r="AB310" s="3" t="s">
        <v>664</v>
      </c>
      <c r="AC310" s="3" t="s">
        <v>393</v>
      </c>
      <c r="AD310" s="3"/>
      <c r="AE310" s="3" t="s">
        <v>647</v>
      </c>
      <c r="AF310" s="3" t="s">
        <v>246</v>
      </c>
      <c r="AG310" s="3"/>
      <c r="AH310" s="3">
        <v>1</v>
      </c>
      <c r="AI310" s="3">
        <v>3</v>
      </c>
    </row>
    <row r="311" spans="1:35" ht="38.25" hidden="1" x14ac:dyDescent="0.2">
      <c r="A311" s="2">
        <v>40598.909710648149</v>
      </c>
      <c r="L311" s="3" t="s">
        <v>66</v>
      </c>
      <c r="M311" s="3"/>
      <c r="N311" s="3"/>
      <c r="O311" s="3" t="s">
        <v>116</v>
      </c>
      <c r="P311" s="3">
        <v>1</v>
      </c>
      <c r="Q311" s="3">
        <v>1</v>
      </c>
      <c r="R311" s="3">
        <v>3</v>
      </c>
      <c r="S311" s="3">
        <v>2</v>
      </c>
      <c r="T311" s="3">
        <v>1</v>
      </c>
      <c r="U311" s="3">
        <v>2</v>
      </c>
      <c r="V311" s="3">
        <v>2</v>
      </c>
      <c r="W311" s="3">
        <v>2</v>
      </c>
      <c r="X311" s="3">
        <v>2</v>
      </c>
      <c r="Y311" s="3">
        <v>3</v>
      </c>
      <c r="Z311" s="3">
        <v>2009</v>
      </c>
      <c r="AA311" s="3" t="s">
        <v>702</v>
      </c>
      <c r="AB311" s="3" t="s">
        <v>78</v>
      </c>
      <c r="AC311" s="3" t="s">
        <v>281</v>
      </c>
      <c r="AD311" s="3" t="s">
        <v>467</v>
      </c>
      <c r="AE311" s="3" t="s">
        <v>647</v>
      </c>
      <c r="AF311" s="3" t="s">
        <v>246</v>
      </c>
      <c r="AG311" s="3"/>
      <c r="AH311" s="3">
        <v>1</v>
      </c>
      <c r="AI311" s="3">
        <v>2</v>
      </c>
    </row>
    <row r="312" spans="1:35" ht="38.25" hidden="1" x14ac:dyDescent="0.2">
      <c r="A312" s="2">
        <v>40598.910868055558</v>
      </c>
      <c r="L312" s="3"/>
      <c r="M312" s="3"/>
      <c r="N312" s="3"/>
      <c r="O312" s="3" t="s">
        <v>116</v>
      </c>
      <c r="P312" s="3">
        <v>3</v>
      </c>
      <c r="Q312" s="3">
        <v>1</v>
      </c>
      <c r="R312" s="3">
        <v>4</v>
      </c>
      <c r="S312" s="3">
        <v>2</v>
      </c>
      <c r="T312" s="3">
        <v>2</v>
      </c>
      <c r="U312" s="3">
        <v>2</v>
      </c>
      <c r="V312" s="3">
        <v>2</v>
      </c>
      <c r="W312" s="3">
        <v>3</v>
      </c>
      <c r="X312" s="3">
        <v>2</v>
      </c>
      <c r="Y312" s="3">
        <v>4</v>
      </c>
      <c r="Z312" s="3">
        <v>2010</v>
      </c>
      <c r="AA312" s="3" t="s">
        <v>35</v>
      </c>
      <c r="AB312" s="3" t="s">
        <v>377</v>
      </c>
      <c r="AC312" s="3" t="s">
        <v>281</v>
      </c>
      <c r="AD312" s="3"/>
      <c r="AE312" s="3" t="s">
        <v>647</v>
      </c>
      <c r="AF312" s="3" t="s">
        <v>246</v>
      </c>
      <c r="AG312" s="3"/>
      <c r="AH312" s="3">
        <v>2</v>
      </c>
      <c r="AI312" s="3">
        <v>2</v>
      </c>
    </row>
    <row r="313" spans="1:35" ht="102" hidden="1" x14ac:dyDescent="0.2">
      <c r="A313" s="2">
        <v>40598.912847222222</v>
      </c>
      <c r="L313" s="3" t="s">
        <v>87</v>
      </c>
      <c r="M313" s="3"/>
      <c r="N313" s="3"/>
      <c r="O313" s="3" t="s">
        <v>116</v>
      </c>
      <c r="P313" s="3">
        <v>2</v>
      </c>
      <c r="Q313" s="3">
        <v>2</v>
      </c>
      <c r="R313" s="3">
        <v>3</v>
      </c>
      <c r="S313" s="3">
        <v>4</v>
      </c>
      <c r="T313" s="3">
        <v>3</v>
      </c>
      <c r="U313" s="3">
        <v>3</v>
      </c>
      <c r="V313" s="3">
        <v>3</v>
      </c>
      <c r="W313" s="3">
        <v>4</v>
      </c>
      <c r="X313" s="3">
        <v>4</v>
      </c>
      <c r="Y313" s="3">
        <v>4</v>
      </c>
      <c r="Z313" s="3">
        <v>2008</v>
      </c>
      <c r="AA313" s="3" t="s">
        <v>702</v>
      </c>
      <c r="AB313" s="3" t="s">
        <v>78</v>
      </c>
      <c r="AC313" s="3" t="s">
        <v>393</v>
      </c>
      <c r="AD313" s="3"/>
      <c r="AE313" s="3" t="s">
        <v>647</v>
      </c>
      <c r="AF313" s="3" t="s">
        <v>246</v>
      </c>
      <c r="AG313" s="3"/>
      <c r="AH313" s="3">
        <v>4</v>
      </c>
      <c r="AI313" s="3">
        <v>4</v>
      </c>
    </row>
    <row r="314" spans="1:35" ht="204" hidden="1" x14ac:dyDescent="0.2">
      <c r="A314" s="2">
        <v>40598.931030092594</v>
      </c>
      <c r="L314" s="3" t="s">
        <v>906</v>
      </c>
      <c r="M314" s="3"/>
      <c r="N314" s="3"/>
      <c r="O314" s="3" t="s">
        <v>116</v>
      </c>
      <c r="P314" s="3">
        <v>4</v>
      </c>
      <c r="Q314" s="3">
        <v>1</v>
      </c>
      <c r="R314" s="3">
        <v>3</v>
      </c>
      <c r="S314" s="3">
        <v>4</v>
      </c>
      <c r="T314" s="3">
        <v>3</v>
      </c>
      <c r="U314" s="3">
        <v>3</v>
      </c>
      <c r="V314" s="3">
        <v>3</v>
      </c>
      <c r="W314" s="3">
        <v>2</v>
      </c>
      <c r="X314" s="3">
        <v>4</v>
      </c>
      <c r="Y314" s="3">
        <v>1</v>
      </c>
      <c r="Z314" s="3">
        <v>2009</v>
      </c>
      <c r="AA314" s="3" t="s">
        <v>702</v>
      </c>
      <c r="AB314" s="3" t="s">
        <v>133</v>
      </c>
      <c r="AC314" s="3" t="s">
        <v>672</v>
      </c>
      <c r="AD314" s="3" t="s">
        <v>491</v>
      </c>
      <c r="AE314" s="3" t="s">
        <v>647</v>
      </c>
      <c r="AF314" s="3" t="s">
        <v>246</v>
      </c>
      <c r="AG314" s="3"/>
      <c r="AH314" s="3">
        <v>3</v>
      </c>
      <c r="AI314" s="3">
        <v>4</v>
      </c>
    </row>
    <row r="315" spans="1:35" ht="38.25" hidden="1" x14ac:dyDescent="0.2">
      <c r="A315" s="2">
        <v>40598.932939814811</v>
      </c>
      <c r="L315" s="3"/>
      <c r="M315" s="3"/>
      <c r="N315" s="3"/>
      <c r="O315" s="3" t="s">
        <v>116</v>
      </c>
      <c r="P315" s="3">
        <v>2</v>
      </c>
      <c r="Q315" s="3">
        <v>2</v>
      </c>
      <c r="R315" s="3">
        <v>4</v>
      </c>
      <c r="S315" s="3">
        <v>4</v>
      </c>
      <c r="T315" s="3">
        <v>4</v>
      </c>
      <c r="U315" s="3">
        <v>3</v>
      </c>
      <c r="V315" s="3">
        <v>1</v>
      </c>
      <c r="W315" s="3">
        <v>1</v>
      </c>
      <c r="X315" s="3">
        <v>4</v>
      </c>
      <c r="Y315" s="3">
        <v>4</v>
      </c>
      <c r="Z315" s="3">
        <v>2010</v>
      </c>
      <c r="AA315" s="3" t="s">
        <v>253</v>
      </c>
      <c r="AB315" s="3" t="s">
        <v>664</v>
      </c>
      <c r="AC315" s="3" t="s">
        <v>281</v>
      </c>
      <c r="AD315" s="3"/>
      <c r="AE315" s="3"/>
      <c r="AF315" s="3" t="s">
        <v>246</v>
      </c>
      <c r="AG315" s="3"/>
      <c r="AH315" s="3">
        <v>1</v>
      </c>
      <c r="AI315" s="3">
        <v>4</v>
      </c>
    </row>
    <row r="316" spans="1:35" ht="178.5" hidden="1" x14ac:dyDescent="0.2">
      <c r="A316" s="2">
        <v>40598.933611111112</v>
      </c>
      <c r="L316" s="3"/>
      <c r="M316" s="3" t="s">
        <v>634</v>
      </c>
      <c r="N316" s="3" t="s">
        <v>399</v>
      </c>
      <c r="O316" s="3" t="s">
        <v>116</v>
      </c>
      <c r="P316" s="3">
        <v>2</v>
      </c>
      <c r="Q316" s="3">
        <v>1</v>
      </c>
      <c r="R316" s="3">
        <v>3</v>
      </c>
      <c r="S316" s="3">
        <v>2</v>
      </c>
      <c r="T316" s="3">
        <v>1</v>
      </c>
      <c r="U316" s="3">
        <v>2</v>
      </c>
      <c r="V316" s="3">
        <v>2</v>
      </c>
      <c r="W316" s="3">
        <v>2</v>
      </c>
      <c r="X316" s="3">
        <v>2</v>
      </c>
      <c r="Y316" s="3">
        <v>4</v>
      </c>
      <c r="Z316" s="3">
        <v>2009</v>
      </c>
      <c r="AA316" s="3" t="s">
        <v>702</v>
      </c>
      <c r="AB316" s="3" t="s">
        <v>563</v>
      </c>
      <c r="AC316" s="3" t="s">
        <v>45</v>
      </c>
      <c r="AD316" s="3" t="s">
        <v>568</v>
      </c>
      <c r="AE316" s="3" t="s">
        <v>647</v>
      </c>
      <c r="AF316" s="3" t="s">
        <v>246</v>
      </c>
      <c r="AG316" s="3"/>
      <c r="AH316" s="3">
        <v>4</v>
      </c>
      <c r="AI316" s="3">
        <v>3</v>
      </c>
    </row>
    <row r="317" spans="1:35" ht="38.25" hidden="1" x14ac:dyDescent="0.2">
      <c r="A317" s="2">
        <v>40598.939444444448</v>
      </c>
      <c r="L317" s="3"/>
      <c r="M317" s="3"/>
      <c r="N317" s="3"/>
      <c r="O317" s="3" t="s">
        <v>641</v>
      </c>
      <c r="P317" s="3">
        <v>3</v>
      </c>
      <c r="Q317" s="3">
        <v>1</v>
      </c>
      <c r="R317" s="3">
        <v>2</v>
      </c>
      <c r="S317" s="3">
        <v>2</v>
      </c>
      <c r="T317" s="3">
        <v>2</v>
      </c>
      <c r="U317" s="3">
        <v>2</v>
      </c>
      <c r="V317" s="3">
        <v>3</v>
      </c>
      <c r="W317" s="3">
        <v>1</v>
      </c>
      <c r="X317" s="3">
        <v>2</v>
      </c>
      <c r="Y317" s="3">
        <v>1</v>
      </c>
      <c r="Z317" s="3">
        <v>2006</v>
      </c>
      <c r="AA317" s="3" t="s">
        <v>238</v>
      </c>
      <c r="AB317" s="3" t="s">
        <v>563</v>
      </c>
      <c r="AC317" s="3" t="s">
        <v>582</v>
      </c>
      <c r="AD317" s="3"/>
      <c r="AE317" s="3" t="s">
        <v>305</v>
      </c>
      <c r="AF317" s="3" t="s">
        <v>246</v>
      </c>
      <c r="AG317" s="3"/>
      <c r="AH317" s="3">
        <v>2</v>
      </c>
      <c r="AI317" s="3">
        <v>3</v>
      </c>
    </row>
    <row r="318" spans="1:35" ht="51" hidden="1" x14ac:dyDescent="0.2">
      <c r="A318" s="2">
        <v>40598.948055555556</v>
      </c>
      <c r="L318" s="3" t="s">
        <v>265</v>
      </c>
      <c r="M318" s="3"/>
      <c r="N318" s="3"/>
      <c r="O318" s="3" t="s">
        <v>116</v>
      </c>
      <c r="P318" s="3">
        <v>4</v>
      </c>
      <c r="Q318" s="3">
        <v>3</v>
      </c>
      <c r="R318" s="3">
        <v>4</v>
      </c>
      <c r="S318" s="3">
        <v>4</v>
      </c>
      <c r="T318" s="3">
        <v>3</v>
      </c>
      <c r="U318" s="3">
        <v>4</v>
      </c>
      <c r="V318" s="3">
        <v>2</v>
      </c>
      <c r="W318" s="3">
        <v>3</v>
      </c>
      <c r="X318" s="3">
        <v>4</v>
      </c>
      <c r="Y318" s="3">
        <v>4</v>
      </c>
      <c r="Z318" s="3">
        <v>2008</v>
      </c>
      <c r="AA318" s="3" t="s">
        <v>702</v>
      </c>
      <c r="AB318" s="3" t="s">
        <v>78</v>
      </c>
      <c r="AC318" s="3" t="s">
        <v>672</v>
      </c>
      <c r="AD318" s="3" t="s">
        <v>83</v>
      </c>
      <c r="AE318" s="3" t="s">
        <v>647</v>
      </c>
      <c r="AF318" s="3" t="s">
        <v>522</v>
      </c>
      <c r="AG318" s="3"/>
      <c r="AH318" s="3">
        <v>3</v>
      </c>
      <c r="AI318" s="3">
        <v>4</v>
      </c>
    </row>
    <row r="319" spans="1:35" ht="38.25" hidden="1" x14ac:dyDescent="0.2">
      <c r="A319" s="2">
        <v>40598.966446759259</v>
      </c>
      <c r="L319" s="3"/>
      <c r="M319" s="3"/>
      <c r="N319" s="3"/>
      <c r="O319" s="3" t="s">
        <v>116</v>
      </c>
      <c r="P319" s="3">
        <v>2</v>
      </c>
      <c r="Q319" s="3">
        <v>2</v>
      </c>
      <c r="R319" s="3">
        <v>4</v>
      </c>
      <c r="S319" s="3">
        <v>4</v>
      </c>
      <c r="T319" s="3">
        <v>2</v>
      </c>
      <c r="U319" s="3">
        <v>2</v>
      </c>
      <c r="V319" s="3">
        <v>2</v>
      </c>
      <c r="W319" s="3">
        <v>2</v>
      </c>
      <c r="X319" s="3">
        <v>3</v>
      </c>
      <c r="Y319" s="3">
        <v>3</v>
      </c>
      <c r="Z319" s="3" t="s">
        <v>551</v>
      </c>
      <c r="AA319" s="3" t="s">
        <v>702</v>
      </c>
      <c r="AB319" s="3" t="s">
        <v>609</v>
      </c>
      <c r="AC319" s="3" t="s">
        <v>672</v>
      </c>
      <c r="AD319" s="3"/>
      <c r="AE319" s="3" t="s">
        <v>647</v>
      </c>
      <c r="AF319" s="3" t="s">
        <v>246</v>
      </c>
      <c r="AG319" s="3"/>
      <c r="AH319" s="3">
        <v>4</v>
      </c>
      <c r="AI319" s="3">
        <v>4</v>
      </c>
    </row>
    <row r="320" spans="1:35" ht="102" hidden="1" x14ac:dyDescent="0.2">
      <c r="A320" s="2">
        <v>40598.984155092592</v>
      </c>
      <c r="L320" s="3"/>
      <c r="M320" s="3"/>
      <c r="N320" s="3"/>
      <c r="O320" s="3" t="s">
        <v>116</v>
      </c>
      <c r="P320" s="3">
        <v>3</v>
      </c>
      <c r="Q320" s="3">
        <v>3</v>
      </c>
      <c r="R320" s="3">
        <v>4</v>
      </c>
      <c r="S320" s="3">
        <v>3</v>
      </c>
      <c r="T320" s="3">
        <v>4</v>
      </c>
      <c r="U320" s="3">
        <v>3</v>
      </c>
      <c r="V320" s="3">
        <v>3</v>
      </c>
      <c r="W320" s="3">
        <v>3</v>
      </c>
      <c r="X320" s="3">
        <v>4</v>
      </c>
      <c r="Y320" s="3">
        <v>1</v>
      </c>
      <c r="Z320" s="3">
        <v>2008</v>
      </c>
      <c r="AA320" s="3" t="s">
        <v>702</v>
      </c>
      <c r="AB320" s="3" t="s">
        <v>346</v>
      </c>
      <c r="AC320" s="3" t="s">
        <v>720</v>
      </c>
      <c r="AD320" s="3"/>
      <c r="AE320" s="3" t="s">
        <v>647</v>
      </c>
      <c r="AF320" s="3" t="s">
        <v>246</v>
      </c>
      <c r="AG320" s="3" t="s">
        <v>275</v>
      </c>
      <c r="AH320" s="3">
        <v>2</v>
      </c>
      <c r="AI320" s="3">
        <v>4</v>
      </c>
    </row>
    <row r="321" spans="1:35" ht="216.75" hidden="1" x14ac:dyDescent="0.2">
      <c r="A321" s="2">
        <v>40598.998761574076</v>
      </c>
      <c r="L321" s="3" t="s">
        <v>40</v>
      </c>
      <c r="M321" s="3" t="s">
        <v>646</v>
      </c>
      <c r="N321" s="3" t="s">
        <v>907</v>
      </c>
      <c r="O321" s="3" t="s">
        <v>116</v>
      </c>
      <c r="P321" s="3">
        <v>1</v>
      </c>
      <c r="Q321" s="3">
        <v>1</v>
      </c>
      <c r="R321" s="3">
        <v>4</v>
      </c>
      <c r="S321" s="3"/>
      <c r="T321" s="3">
        <v>3</v>
      </c>
      <c r="U321" s="3"/>
      <c r="V321" s="3">
        <v>2</v>
      </c>
      <c r="W321" s="3">
        <v>4</v>
      </c>
      <c r="X321" s="3">
        <v>4</v>
      </c>
      <c r="Y321" s="3">
        <v>4</v>
      </c>
      <c r="Z321" s="3">
        <v>2010</v>
      </c>
      <c r="AA321" s="3" t="s">
        <v>253</v>
      </c>
      <c r="AB321" s="3" t="s">
        <v>609</v>
      </c>
      <c r="AC321" s="3" t="s">
        <v>281</v>
      </c>
      <c r="AD321" s="3"/>
      <c r="AE321" s="3" t="s">
        <v>647</v>
      </c>
      <c r="AF321" s="3" t="s">
        <v>246</v>
      </c>
      <c r="AG321" s="3" t="s">
        <v>355</v>
      </c>
      <c r="AH321" s="3">
        <v>4</v>
      </c>
      <c r="AI321" s="3">
        <v>4</v>
      </c>
    </row>
    <row r="322" spans="1:35" ht="25.5" hidden="1" x14ac:dyDescent="0.2">
      <c r="A322" s="2">
        <v>40599.000057870369</v>
      </c>
      <c r="L322" s="3" t="s">
        <v>223</v>
      </c>
      <c r="M322" s="3" t="s">
        <v>292</v>
      </c>
      <c r="N322" s="3"/>
      <c r="O322" s="3" t="s">
        <v>116</v>
      </c>
      <c r="P322" s="3">
        <v>4</v>
      </c>
      <c r="Q322" s="3">
        <v>4</v>
      </c>
      <c r="R322" s="3">
        <v>4</v>
      </c>
      <c r="S322" s="3">
        <v>4</v>
      </c>
      <c r="T322" s="3">
        <v>4</v>
      </c>
      <c r="U322" s="3">
        <v>4</v>
      </c>
      <c r="V322" s="3">
        <v>4</v>
      </c>
      <c r="W322" s="3">
        <v>4</v>
      </c>
      <c r="X322" s="3">
        <v>4</v>
      </c>
      <c r="Y322" s="3">
        <v>4</v>
      </c>
      <c r="Z322" s="3">
        <v>2009</v>
      </c>
      <c r="AA322" s="3" t="s">
        <v>35</v>
      </c>
      <c r="AB322" s="3" t="s">
        <v>563</v>
      </c>
      <c r="AC322" s="3" t="s">
        <v>461</v>
      </c>
      <c r="AD322" s="3"/>
      <c r="AE322" s="3"/>
      <c r="AF322" s="3" t="s">
        <v>246</v>
      </c>
      <c r="AG322" s="3"/>
      <c r="AH322" s="3">
        <v>4</v>
      </c>
      <c r="AI322" s="3">
        <v>4</v>
      </c>
    </row>
    <row r="323" spans="1:35" ht="38.25" hidden="1" x14ac:dyDescent="0.2">
      <c r="A323" s="2">
        <v>40599.000798611109</v>
      </c>
      <c r="L323" s="3"/>
      <c r="M323" s="3"/>
      <c r="N323" s="3"/>
      <c r="O323" s="3" t="s">
        <v>116</v>
      </c>
      <c r="P323" s="3">
        <v>4</v>
      </c>
      <c r="Q323" s="3">
        <v>3</v>
      </c>
      <c r="R323" s="3">
        <v>4</v>
      </c>
      <c r="S323" s="3">
        <v>4</v>
      </c>
      <c r="T323" s="3">
        <v>3</v>
      </c>
      <c r="U323" s="3">
        <v>3</v>
      </c>
      <c r="V323" s="3">
        <v>4</v>
      </c>
      <c r="W323" s="3">
        <v>4</v>
      </c>
      <c r="X323" s="3">
        <v>4</v>
      </c>
      <c r="Y323" s="3">
        <v>3</v>
      </c>
      <c r="Z323" s="3">
        <v>2010</v>
      </c>
      <c r="AA323" s="3" t="s">
        <v>702</v>
      </c>
      <c r="AB323" s="3" t="s">
        <v>664</v>
      </c>
      <c r="AC323" s="3" t="s">
        <v>393</v>
      </c>
      <c r="AD323" s="3"/>
      <c r="AE323" s="3" t="s">
        <v>647</v>
      </c>
      <c r="AF323" s="3" t="s">
        <v>522</v>
      </c>
      <c r="AG323" s="3"/>
      <c r="AH323" s="3">
        <v>3</v>
      </c>
      <c r="AI323" s="3">
        <v>4</v>
      </c>
    </row>
    <row r="324" spans="1:35" ht="102" hidden="1" x14ac:dyDescent="0.2">
      <c r="A324" s="2">
        <v>40599.050763888888</v>
      </c>
      <c r="L324" s="3" t="s">
        <v>442</v>
      </c>
      <c r="M324" s="3" t="s">
        <v>62</v>
      </c>
      <c r="N324" s="3" t="s">
        <v>400</v>
      </c>
      <c r="O324" s="3" t="s">
        <v>641</v>
      </c>
      <c r="P324" s="3">
        <v>4</v>
      </c>
      <c r="Q324" s="3">
        <v>4</v>
      </c>
      <c r="R324" s="3">
        <v>4</v>
      </c>
      <c r="S324" s="3">
        <v>4</v>
      </c>
      <c r="T324" s="3">
        <v>4</v>
      </c>
      <c r="U324" s="3">
        <v>3</v>
      </c>
      <c r="V324" s="3">
        <v>4</v>
      </c>
      <c r="W324" s="3">
        <v>4</v>
      </c>
      <c r="X324" s="3">
        <v>4</v>
      </c>
      <c r="Y324" s="3">
        <v>4</v>
      </c>
      <c r="Z324" s="3">
        <v>2010</v>
      </c>
      <c r="AA324" s="3" t="s">
        <v>35</v>
      </c>
      <c r="AB324" s="3" t="s">
        <v>72</v>
      </c>
      <c r="AC324" s="3" t="s">
        <v>281</v>
      </c>
      <c r="AD324" s="3"/>
      <c r="AE324" s="3" t="s">
        <v>647</v>
      </c>
      <c r="AF324" s="3" t="s">
        <v>522</v>
      </c>
      <c r="AG324" s="3" t="s">
        <v>463</v>
      </c>
      <c r="AH324" s="3">
        <v>4</v>
      </c>
      <c r="AI324" s="3">
        <v>4</v>
      </c>
    </row>
    <row r="325" spans="1:35" ht="38.25" hidden="1" x14ac:dyDescent="0.2">
      <c r="A325" s="2">
        <v>40599.305868055555</v>
      </c>
      <c r="L325" s="3"/>
      <c r="M325" s="3"/>
      <c r="N325" s="3"/>
      <c r="O325" s="3" t="s">
        <v>641</v>
      </c>
      <c r="P325" s="3">
        <v>3</v>
      </c>
      <c r="Q325" s="3">
        <v>4</v>
      </c>
      <c r="R325" s="3">
        <v>3</v>
      </c>
      <c r="S325" s="3">
        <v>3</v>
      </c>
      <c r="T325" s="3">
        <v>3</v>
      </c>
      <c r="U325" s="3">
        <v>3</v>
      </c>
      <c r="V325" s="3">
        <v>4</v>
      </c>
      <c r="W325" s="3">
        <v>4</v>
      </c>
      <c r="X325" s="3">
        <v>3</v>
      </c>
      <c r="Y325" s="3">
        <v>3</v>
      </c>
      <c r="Z325" s="3">
        <v>2009</v>
      </c>
      <c r="AA325" s="3" t="s">
        <v>281</v>
      </c>
      <c r="AB325" s="3" t="s">
        <v>264</v>
      </c>
      <c r="AC325" s="3" t="s">
        <v>720</v>
      </c>
      <c r="AD325" s="3"/>
      <c r="AE325" s="3" t="s">
        <v>647</v>
      </c>
      <c r="AF325" s="3" t="s">
        <v>522</v>
      </c>
      <c r="AG325" s="3"/>
      <c r="AH325" s="3">
        <v>4</v>
      </c>
      <c r="AI325" s="3">
        <v>4</v>
      </c>
    </row>
    <row r="326" spans="1:35" ht="165.75" hidden="1" x14ac:dyDescent="0.2">
      <c r="A326" s="2">
        <v>40599.396296296298</v>
      </c>
      <c r="L326" s="3" t="s">
        <v>334</v>
      </c>
      <c r="M326" s="3" t="s">
        <v>617</v>
      </c>
      <c r="N326" s="3" t="s">
        <v>908</v>
      </c>
      <c r="O326" s="3" t="s">
        <v>641</v>
      </c>
      <c r="P326" s="3">
        <v>3</v>
      </c>
      <c r="Q326" s="3">
        <v>2</v>
      </c>
      <c r="R326" s="3">
        <v>2</v>
      </c>
      <c r="S326" s="3">
        <v>2</v>
      </c>
      <c r="T326" s="3">
        <v>3</v>
      </c>
      <c r="U326" s="3">
        <v>2</v>
      </c>
      <c r="V326" s="3">
        <v>2</v>
      </c>
      <c r="W326" s="3">
        <v>3</v>
      </c>
      <c r="X326" s="3">
        <v>3</v>
      </c>
      <c r="Y326" s="3">
        <v>4</v>
      </c>
      <c r="Z326" s="3">
        <v>2010</v>
      </c>
      <c r="AA326" s="3" t="s">
        <v>35</v>
      </c>
      <c r="AB326" s="3" t="s">
        <v>198</v>
      </c>
      <c r="AC326" s="3" t="s">
        <v>281</v>
      </c>
      <c r="AD326" s="3"/>
      <c r="AE326" s="3" t="s">
        <v>647</v>
      </c>
      <c r="AF326" s="3" t="s">
        <v>522</v>
      </c>
      <c r="AG326" s="3" t="s">
        <v>338</v>
      </c>
      <c r="AH326" s="3">
        <v>1</v>
      </c>
      <c r="AI326" s="3">
        <v>4</v>
      </c>
    </row>
    <row r="327" spans="1:35" ht="38.25" hidden="1" x14ac:dyDescent="0.2">
      <c r="A327" s="2">
        <v>40599.411134259259</v>
      </c>
      <c r="L327" s="3"/>
      <c r="M327" s="3"/>
      <c r="N327" s="3"/>
      <c r="O327" s="3" t="s">
        <v>116</v>
      </c>
      <c r="P327" s="3">
        <v>2</v>
      </c>
      <c r="Q327" s="3">
        <v>1</v>
      </c>
      <c r="R327" s="3">
        <v>2</v>
      </c>
      <c r="S327" s="3">
        <v>3</v>
      </c>
      <c r="T327" s="3">
        <v>3</v>
      </c>
      <c r="U327" s="3">
        <v>3</v>
      </c>
      <c r="V327" s="3">
        <v>3</v>
      </c>
      <c r="W327" s="3">
        <v>3</v>
      </c>
      <c r="X327" s="3">
        <v>2</v>
      </c>
      <c r="Y327" s="3">
        <v>2</v>
      </c>
      <c r="Z327" s="3">
        <v>2010</v>
      </c>
      <c r="AA327" s="3" t="s">
        <v>281</v>
      </c>
      <c r="AB327" s="3" t="s">
        <v>198</v>
      </c>
      <c r="AC327" s="3" t="s">
        <v>45</v>
      </c>
      <c r="AD327" s="3"/>
      <c r="AE327" s="3" t="s">
        <v>647</v>
      </c>
      <c r="AF327" s="3" t="s">
        <v>246</v>
      </c>
      <c r="AG327" s="3"/>
      <c r="AH327" s="3">
        <v>2</v>
      </c>
      <c r="AI327" s="3">
        <v>2</v>
      </c>
    </row>
    <row r="328" spans="1:35" ht="204" hidden="1" x14ac:dyDescent="0.2">
      <c r="A328" s="2">
        <v>40599.420902777776</v>
      </c>
      <c r="L328" s="3" t="s">
        <v>909</v>
      </c>
      <c r="M328" s="3" t="s">
        <v>459</v>
      </c>
      <c r="N328" s="3" t="s">
        <v>151</v>
      </c>
      <c r="O328" s="3" t="s">
        <v>641</v>
      </c>
      <c r="P328" s="3">
        <v>3</v>
      </c>
      <c r="Q328" s="3">
        <v>2</v>
      </c>
      <c r="R328" s="3">
        <v>3</v>
      </c>
      <c r="S328" s="3">
        <v>2</v>
      </c>
      <c r="T328" s="3">
        <v>2</v>
      </c>
      <c r="U328" s="3">
        <v>1</v>
      </c>
      <c r="V328" s="3">
        <v>3</v>
      </c>
      <c r="W328" s="3">
        <v>3</v>
      </c>
      <c r="X328" s="3">
        <v>3</v>
      </c>
      <c r="Y328" s="3">
        <v>3</v>
      </c>
      <c r="Z328" s="3">
        <v>2010</v>
      </c>
      <c r="AA328" s="3" t="s">
        <v>702</v>
      </c>
      <c r="AB328" s="3" t="s">
        <v>563</v>
      </c>
      <c r="AC328" s="3" t="s">
        <v>45</v>
      </c>
      <c r="AD328" s="3"/>
      <c r="AE328" s="3" t="s">
        <v>647</v>
      </c>
      <c r="AF328" s="3" t="s">
        <v>522</v>
      </c>
      <c r="AG328" s="3"/>
      <c r="AH328" s="3">
        <v>2</v>
      </c>
      <c r="AI328" s="3">
        <v>3</v>
      </c>
    </row>
    <row r="329" spans="1:35" ht="409.5" hidden="1" x14ac:dyDescent="0.2">
      <c r="A329" s="2">
        <v>40599.424837962964</v>
      </c>
      <c r="L329" s="3" t="s">
        <v>74</v>
      </c>
      <c r="M329" s="3" t="s">
        <v>345</v>
      </c>
      <c r="N329" s="3" t="s">
        <v>470</v>
      </c>
      <c r="O329" s="3" t="s">
        <v>116</v>
      </c>
      <c r="P329" s="3">
        <v>4</v>
      </c>
      <c r="Q329" s="3">
        <v>2</v>
      </c>
      <c r="R329" s="3">
        <v>3</v>
      </c>
      <c r="S329" s="3">
        <v>4</v>
      </c>
      <c r="T329" s="3">
        <v>2</v>
      </c>
      <c r="U329" s="3">
        <v>2</v>
      </c>
      <c r="V329" s="3">
        <v>3</v>
      </c>
      <c r="W329" s="3">
        <v>3</v>
      </c>
      <c r="X329" s="3">
        <v>3</v>
      </c>
      <c r="Y329" s="3">
        <v>3</v>
      </c>
      <c r="Z329" s="3">
        <v>2007</v>
      </c>
      <c r="AA329" s="3" t="s">
        <v>702</v>
      </c>
      <c r="AB329" s="3" t="s">
        <v>664</v>
      </c>
      <c r="AC329" s="3" t="s">
        <v>45</v>
      </c>
      <c r="AD329" s="3"/>
      <c r="AE329" s="3" t="s">
        <v>647</v>
      </c>
      <c r="AF329" s="3" t="s">
        <v>522</v>
      </c>
      <c r="AG329" s="3" t="s">
        <v>910</v>
      </c>
      <c r="AH329" s="3">
        <v>3</v>
      </c>
      <c r="AI329" s="3">
        <v>3</v>
      </c>
    </row>
    <row r="330" spans="1:35" ht="38.25" hidden="1" x14ac:dyDescent="0.2">
      <c r="A330" s="2">
        <v>40599.44195601852</v>
      </c>
      <c r="L330" s="3"/>
      <c r="M330" s="3"/>
      <c r="N330" s="3"/>
      <c r="O330" s="3" t="s">
        <v>116</v>
      </c>
      <c r="P330" s="3">
        <v>3</v>
      </c>
      <c r="Q330" s="3">
        <v>1</v>
      </c>
      <c r="R330" s="3">
        <v>3</v>
      </c>
      <c r="S330" s="3">
        <v>2</v>
      </c>
      <c r="T330" s="3">
        <v>2</v>
      </c>
      <c r="U330" s="3">
        <v>2</v>
      </c>
      <c r="V330" s="3">
        <v>3</v>
      </c>
      <c r="W330" s="3">
        <v>2</v>
      </c>
      <c r="X330" s="3">
        <v>3</v>
      </c>
      <c r="Y330" s="3">
        <v>2</v>
      </c>
      <c r="Z330" s="3">
        <v>2010</v>
      </c>
      <c r="AA330" s="3" t="s">
        <v>35</v>
      </c>
      <c r="AB330" s="3" t="s">
        <v>563</v>
      </c>
      <c r="AC330" s="3" t="s">
        <v>281</v>
      </c>
      <c r="AD330" s="3"/>
      <c r="AE330" s="3"/>
      <c r="AF330" s="3" t="s">
        <v>522</v>
      </c>
      <c r="AG330" s="3"/>
      <c r="AH330" s="3">
        <v>3</v>
      </c>
      <c r="AI330" s="3">
        <v>3</v>
      </c>
    </row>
    <row r="331" spans="1:35" ht="63.75" hidden="1" x14ac:dyDescent="0.2">
      <c r="A331" s="2">
        <v>40599.53497685185</v>
      </c>
      <c r="L331" s="3" t="s">
        <v>651</v>
      </c>
      <c r="M331" s="3" t="s">
        <v>203</v>
      </c>
      <c r="N331" s="3"/>
      <c r="O331" s="3" t="s">
        <v>116</v>
      </c>
      <c r="P331" s="3">
        <v>3</v>
      </c>
      <c r="Q331" s="3">
        <v>2</v>
      </c>
      <c r="R331" s="3">
        <v>3</v>
      </c>
      <c r="S331" s="3">
        <v>3</v>
      </c>
      <c r="T331" s="3">
        <v>2</v>
      </c>
      <c r="U331" s="3">
        <v>3</v>
      </c>
      <c r="V331" s="3">
        <v>3</v>
      </c>
      <c r="W331" s="3">
        <v>3</v>
      </c>
      <c r="X331" s="3">
        <v>3</v>
      </c>
      <c r="Y331" s="3">
        <v>4</v>
      </c>
      <c r="Z331" s="3">
        <v>2009</v>
      </c>
      <c r="AA331" s="3" t="s">
        <v>702</v>
      </c>
      <c r="AB331" s="3" t="s">
        <v>609</v>
      </c>
      <c r="AC331" s="3" t="s">
        <v>393</v>
      </c>
      <c r="AD331" s="3"/>
      <c r="AE331" s="3" t="s">
        <v>647</v>
      </c>
      <c r="AF331" s="3" t="s">
        <v>522</v>
      </c>
      <c r="AG331" s="3"/>
      <c r="AH331" s="3">
        <v>2</v>
      </c>
      <c r="AI331" s="3">
        <v>3</v>
      </c>
    </row>
    <row r="332" spans="1:35" ht="38.25" hidden="1" x14ac:dyDescent="0.2">
      <c r="A332" s="2">
        <v>40599.544386574074</v>
      </c>
      <c r="L332" s="3"/>
      <c r="M332" s="3"/>
      <c r="N332" s="3"/>
      <c r="O332" s="3" t="s">
        <v>641</v>
      </c>
      <c r="P332" s="3">
        <v>2</v>
      </c>
      <c r="Q332" s="3">
        <v>1</v>
      </c>
      <c r="R332" s="3">
        <v>4</v>
      </c>
      <c r="S332" s="3">
        <v>4</v>
      </c>
      <c r="T332" s="3">
        <v>2</v>
      </c>
      <c r="U332" s="3">
        <v>3</v>
      </c>
      <c r="V332" s="3">
        <v>4</v>
      </c>
      <c r="W332" s="3">
        <v>3</v>
      </c>
      <c r="X332" s="3">
        <v>4</v>
      </c>
      <c r="Y332" s="3">
        <v>4</v>
      </c>
      <c r="Z332" s="3">
        <v>2010</v>
      </c>
      <c r="AA332" s="3" t="s">
        <v>35</v>
      </c>
      <c r="AB332" s="3" t="s">
        <v>264</v>
      </c>
      <c r="AC332" s="3" t="s">
        <v>281</v>
      </c>
      <c r="AD332" s="3"/>
      <c r="AE332" s="3"/>
      <c r="AF332" s="3" t="s">
        <v>246</v>
      </c>
      <c r="AG332" s="3"/>
      <c r="AH332" s="3">
        <v>4</v>
      </c>
      <c r="AI332" s="3">
        <v>4</v>
      </c>
    </row>
    <row r="333" spans="1:35" ht="38.25" hidden="1" x14ac:dyDescent="0.2">
      <c r="A333" s="2">
        <v>40599.547824074078</v>
      </c>
      <c r="L333" s="3"/>
      <c r="M333" s="3"/>
      <c r="N333" s="3"/>
      <c r="O333" s="3" t="s">
        <v>641</v>
      </c>
      <c r="P333" s="3">
        <v>4</v>
      </c>
      <c r="Q333" s="3">
        <v>2</v>
      </c>
      <c r="R333" s="3">
        <v>4</v>
      </c>
      <c r="S333" s="3">
        <v>4</v>
      </c>
      <c r="T333" s="3">
        <v>4</v>
      </c>
      <c r="U333" s="3">
        <v>3</v>
      </c>
      <c r="V333" s="3">
        <v>4</v>
      </c>
      <c r="W333" s="3">
        <v>2</v>
      </c>
      <c r="X333" s="3">
        <v>4</v>
      </c>
      <c r="Y333" s="3">
        <v>3</v>
      </c>
      <c r="Z333" s="3">
        <v>2011</v>
      </c>
      <c r="AA333" s="3" t="s">
        <v>253</v>
      </c>
      <c r="AB333" s="3" t="s">
        <v>454</v>
      </c>
      <c r="AC333" s="3" t="s">
        <v>672</v>
      </c>
      <c r="AD333" s="3" t="s">
        <v>310</v>
      </c>
      <c r="AE333" s="3"/>
      <c r="AF333" s="3" t="s">
        <v>522</v>
      </c>
      <c r="AG333" s="3"/>
      <c r="AH333" s="3">
        <v>4</v>
      </c>
      <c r="AI333" s="3">
        <v>4</v>
      </c>
    </row>
    <row r="334" spans="1:35" ht="38.25" hidden="1" x14ac:dyDescent="0.2">
      <c r="A334" s="2">
        <v>40599.603206018517</v>
      </c>
      <c r="L334" s="3" t="s">
        <v>85</v>
      </c>
      <c r="M334" s="3" t="s">
        <v>76</v>
      </c>
      <c r="N334" s="3" t="s">
        <v>149</v>
      </c>
      <c r="O334" s="3" t="s">
        <v>641</v>
      </c>
      <c r="P334" s="3">
        <v>4</v>
      </c>
      <c r="Q334" s="3">
        <v>4</v>
      </c>
      <c r="R334" s="3">
        <v>4</v>
      </c>
      <c r="S334" s="3">
        <v>4</v>
      </c>
      <c r="T334" s="3">
        <v>3</v>
      </c>
      <c r="U334" s="3">
        <v>3</v>
      </c>
      <c r="V334" s="3">
        <v>3</v>
      </c>
      <c r="W334" s="3">
        <v>3</v>
      </c>
      <c r="X334" s="3">
        <v>3</v>
      </c>
      <c r="Y334" s="3">
        <v>3</v>
      </c>
      <c r="Z334" s="3">
        <v>2008</v>
      </c>
      <c r="AA334" s="3" t="s">
        <v>253</v>
      </c>
      <c r="AB334" s="3" t="s">
        <v>488</v>
      </c>
      <c r="AC334" s="3" t="s">
        <v>45</v>
      </c>
      <c r="AD334" s="3"/>
      <c r="AE334" s="3" t="s">
        <v>647</v>
      </c>
      <c r="AF334" s="3" t="s">
        <v>522</v>
      </c>
      <c r="AG334" s="3"/>
      <c r="AH334" s="3">
        <v>2</v>
      </c>
      <c r="AI334" s="3">
        <v>4</v>
      </c>
    </row>
    <row r="335" spans="1:35" ht="102" hidden="1" x14ac:dyDescent="0.2">
      <c r="A335" s="2">
        <v>40599.606458333335</v>
      </c>
      <c r="L335" s="3" t="s">
        <v>277</v>
      </c>
      <c r="M335" s="3" t="s">
        <v>320</v>
      </c>
      <c r="N335" s="3"/>
      <c r="O335" s="3" t="s">
        <v>641</v>
      </c>
      <c r="P335" s="3">
        <v>2</v>
      </c>
      <c r="Q335" s="3">
        <v>2</v>
      </c>
      <c r="R335" s="3">
        <v>3</v>
      </c>
      <c r="S335" s="3">
        <v>4</v>
      </c>
      <c r="T335" s="3">
        <v>1</v>
      </c>
      <c r="U335" s="3">
        <v>1</v>
      </c>
      <c r="V335" s="3">
        <v>3</v>
      </c>
      <c r="W335" s="3">
        <v>4</v>
      </c>
      <c r="X335" s="3">
        <v>4</v>
      </c>
      <c r="Y335" s="3">
        <v>4</v>
      </c>
      <c r="Z335" s="3">
        <v>2009</v>
      </c>
      <c r="AA335" s="3" t="s">
        <v>702</v>
      </c>
      <c r="AB335" s="3" t="s">
        <v>133</v>
      </c>
      <c r="AC335" s="3" t="s">
        <v>281</v>
      </c>
      <c r="AD335" s="3"/>
      <c r="AE335" s="3" t="s">
        <v>647</v>
      </c>
      <c r="AF335" s="3" t="s">
        <v>522</v>
      </c>
      <c r="AG335" s="3" t="s">
        <v>695</v>
      </c>
      <c r="AH335" s="3">
        <v>3</v>
      </c>
      <c r="AI335" s="3">
        <v>4</v>
      </c>
    </row>
    <row r="336" spans="1:35" ht="114.75" hidden="1" x14ac:dyDescent="0.2">
      <c r="A336" s="2">
        <v>40599.626446759255</v>
      </c>
      <c r="L336" s="3" t="s">
        <v>648</v>
      </c>
      <c r="M336" s="3" t="s">
        <v>39</v>
      </c>
      <c r="N336" s="3" t="s">
        <v>715</v>
      </c>
      <c r="O336" s="3" t="s">
        <v>116</v>
      </c>
      <c r="P336" s="3">
        <v>3</v>
      </c>
      <c r="Q336" s="3">
        <v>3</v>
      </c>
      <c r="R336" s="3">
        <v>4</v>
      </c>
      <c r="S336" s="3">
        <v>3</v>
      </c>
      <c r="T336" s="3">
        <v>2</v>
      </c>
      <c r="U336" s="3">
        <v>1</v>
      </c>
      <c r="V336" s="3">
        <v>3</v>
      </c>
      <c r="W336" s="3">
        <v>3</v>
      </c>
      <c r="X336" s="3">
        <v>4</v>
      </c>
      <c r="Y336" s="3">
        <v>3</v>
      </c>
      <c r="Z336" s="3">
        <v>2010</v>
      </c>
      <c r="AA336" s="3" t="s">
        <v>35</v>
      </c>
      <c r="AB336" s="3" t="s">
        <v>710</v>
      </c>
      <c r="AC336" s="3" t="s">
        <v>281</v>
      </c>
      <c r="AD336" s="3"/>
      <c r="AE336" s="3" t="s">
        <v>647</v>
      </c>
      <c r="AF336" s="3" t="s">
        <v>522</v>
      </c>
      <c r="AG336" s="3"/>
      <c r="AH336" s="3">
        <v>2</v>
      </c>
      <c r="AI336" s="3">
        <v>4</v>
      </c>
    </row>
    <row r="337" spans="1:35" ht="267.75" hidden="1" x14ac:dyDescent="0.2">
      <c r="A337" s="2">
        <v>40599.651770833334</v>
      </c>
      <c r="L337" s="3" t="s">
        <v>306</v>
      </c>
      <c r="M337" s="3" t="s">
        <v>911</v>
      </c>
      <c r="N337" s="3" t="s">
        <v>912</v>
      </c>
      <c r="O337" s="3" t="s">
        <v>116</v>
      </c>
      <c r="P337" s="3">
        <v>3</v>
      </c>
      <c r="Q337" s="3">
        <v>3</v>
      </c>
      <c r="R337" s="3">
        <v>3</v>
      </c>
      <c r="S337" s="3">
        <v>3</v>
      </c>
      <c r="T337" s="3">
        <v>4</v>
      </c>
      <c r="U337" s="3">
        <v>4</v>
      </c>
      <c r="V337" s="3">
        <v>4</v>
      </c>
      <c r="W337" s="3">
        <v>3</v>
      </c>
      <c r="X337" s="3">
        <v>4</v>
      </c>
      <c r="Y337" s="3">
        <v>2</v>
      </c>
      <c r="Z337" s="3">
        <v>2009</v>
      </c>
      <c r="AA337" s="3" t="s">
        <v>702</v>
      </c>
      <c r="AB337" s="3" t="s">
        <v>710</v>
      </c>
      <c r="AC337" s="3" t="s">
        <v>720</v>
      </c>
      <c r="AD337" s="3"/>
      <c r="AE337" s="3" t="s">
        <v>647</v>
      </c>
      <c r="AF337" s="3" t="s">
        <v>522</v>
      </c>
      <c r="AG337" s="3" t="s">
        <v>544</v>
      </c>
      <c r="AH337" s="3">
        <v>2</v>
      </c>
      <c r="AI337" s="3">
        <v>4</v>
      </c>
    </row>
    <row r="338" spans="1:35" ht="38.25" hidden="1" x14ac:dyDescent="0.2">
      <c r="A338" s="2">
        <v>40599.657071759255</v>
      </c>
      <c r="L338" s="3"/>
      <c r="M338" s="3"/>
      <c r="N338" s="3"/>
      <c r="O338" s="3"/>
      <c r="P338" s="3">
        <v>2</v>
      </c>
      <c r="Q338" s="3">
        <v>1</v>
      </c>
      <c r="R338" s="3">
        <v>2</v>
      </c>
      <c r="S338" s="3">
        <v>1</v>
      </c>
      <c r="T338" s="3">
        <v>1</v>
      </c>
      <c r="U338" s="3">
        <v>1</v>
      </c>
      <c r="V338" s="3">
        <v>1</v>
      </c>
      <c r="W338" s="3">
        <v>3</v>
      </c>
      <c r="X338" s="3">
        <v>1</v>
      </c>
      <c r="Y338" s="3">
        <v>4</v>
      </c>
      <c r="Z338" s="3">
        <v>2009</v>
      </c>
      <c r="AA338" s="3" t="s">
        <v>702</v>
      </c>
      <c r="AB338" s="3" t="s">
        <v>710</v>
      </c>
      <c r="AC338" s="3" t="s">
        <v>281</v>
      </c>
      <c r="AD338" s="3"/>
      <c r="AE338" s="3" t="s">
        <v>647</v>
      </c>
      <c r="AF338" s="3" t="s">
        <v>522</v>
      </c>
      <c r="AG338" s="3"/>
      <c r="AH338" s="3">
        <v>2</v>
      </c>
      <c r="AI338" s="3">
        <v>2</v>
      </c>
    </row>
    <row r="339" spans="1:35" ht="255" hidden="1" x14ac:dyDescent="0.2">
      <c r="A339" s="2">
        <v>40599.677291666667</v>
      </c>
      <c r="L339" s="3" t="s">
        <v>81</v>
      </c>
      <c r="M339" s="3" t="s">
        <v>662</v>
      </c>
      <c r="N339" s="3"/>
      <c r="O339" s="3" t="s">
        <v>116</v>
      </c>
      <c r="P339" s="3">
        <v>3</v>
      </c>
      <c r="Q339" s="3">
        <v>2</v>
      </c>
      <c r="R339" s="3">
        <v>3</v>
      </c>
      <c r="S339" s="3">
        <v>4</v>
      </c>
      <c r="T339" s="3">
        <v>3</v>
      </c>
      <c r="U339" s="3">
        <v>2</v>
      </c>
      <c r="V339" s="3">
        <v>2</v>
      </c>
      <c r="W339" s="3">
        <v>4</v>
      </c>
      <c r="X339" s="3">
        <v>4</v>
      </c>
      <c r="Y339" s="3">
        <v>4</v>
      </c>
      <c r="Z339" s="3">
        <v>2010</v>
      </c>
      <c r="AA339" s="3" t="s">
        <v>35</v>
      </c>
      <c r="AB339" s="3" t="s">
        <v>346</v>
      </c>
      <c r="AC339" s="3" t="s">
        <v>281</v>
      </c>
      <c r="AD339" s="3"/>
      <c r="AE339" s="3" t="s">
        <v>647</v>
      </c>
      <c r="AF339" s="3" t="s">
        <v>246</v>
      </c>
      <c r="AG339" s="3" t="s">
        <v>570</v>
      </c>
      <c r="AH339" s="3">
        <v>3</v>
      </c>
      <c r="AI339" s="3">
        <v>4</v>
      </c>
    </row>
    <row r="340" spans="1:35" ht="38.25" hidden="1" x14ac:dyDescent="0.2">
      <c r="A340" s="2">
        <v>40599.7184837963</v>
      </c>
      <c r="L340" s="3"/>
      <c r="M340" s="3"/>
      <c r="N340" s="3"/>
      <c r="O340" s="3" t="s">
        <v>116</v>
      </c>
      <c r="P340" s="3">
        <v>2</v>
      </c>
      <c r="Q340" s="3">
        <v>1</v>
      </c>
      <c r="R340" s="3">
        <v>3</v>
      </c>
      <c r="S340" s="3">
        <v>1</v>
      </c>
      <c r="T340" s="3">
        <v>1</v>
      </c>
      <c r="U340" s="3">
        <v>1</v>
      </c>
      <c r="V340" s="3">
        <v>3</v>
      </c>
      <c r="W340" s="3">
        <v>3</v>
      </c>
      <c r="X340" s="3">
        <v>2</v>
      </c>
      <c r="Y340" s="3">
        <v>3</v>
      </c>
      <c r="Z340" s="3">
        <v>2010</v>
      </c>
      <c r="AA340" s="3" t="s">
        <v>35</v>
      </c>
      <c r="AB340" s="3" t="s">
        <v>287</v>
      </c>
      <c r="AC340" s="3" t="s">
        <v>281</v>
      </c>
      <c r="AD340" s="3"/>
      <c r="AE340" s="3"/>
      <c r="AF340" s="3" t="s">
        <v>246</v>
      </c>
      <c r="AG340" s="3"/>
      <c r="AH340" s="3">
        <v>3</v>
      </c>
      <c r="AI340" s="3">
        <v>2</v>
      </c>
    </row>
    <row r="341" spans="1:35" ht="204" hidden="1" x14ac:dyDescent="0.2">
      <c r="A341" s="2">
        <v>40599.737685185188</v>
      </c>
      <c r="L341" s="3" t="s">
        <v>913</v>
      </c>
      <c r="M341" s="3" t="s">
        <v>190</v>
      </c>
      <c r="N341" s="3" t="s">
        <v>228</v>
      </c>
      <c r="O341" s="3" t="s">
        <v>116</v>
      </c>
      <c r="P341" s="3">
        <v>3</v>
      </c>
      <c r="Q341" s="3">
        <v>2</v>
      </c>
      <c r="R341" s="3">
        <v>3</v>
      </c>
      <c r="S341" s="3">
        <v>3</v>
      </c>
      <c r="T341" s="3">
        <v>1</v>
      </c>
      <c r="U341" s="3">
        <v>1</v>
      </c>
      <c r="V341" s="3">
        <v>4</v>
      </c>
      <c r="W341" s="3">
        <v>3</v>
      </c>
      <c r="X341" s="3">
        <v>3</v>
      </c>
      <c r="Y341" s="3">
        <v>3</v>
      </c>
      <c r="Z341" s="3">
        <v>2008</v>
      </c>
      <c r="AA341" s="3" t="s">
        <v>281</v>
      </c>
      <c r="AB341" s="3" t="s">
        <v>264</v>
      </c>
      <c r="AC341" s="3" t="s">
        <v>45</v>
      </c>
      <c r="AD341" s="3"/>
      <c r="AE341" s="3" t="s">
        <v>694</v>
      </c>
      <c r="AF341" s="3" t="s">
        <v>246</v>
      </c>
      <c r="AG341" s="3" t="s">
        <v>509</v>
      </c>
      <c r="AH341" s="3"/>
      <c r="AI341" s="3">
        <v>4</v>
      </c>
    </row>
    <row r="342" spans="1:35" ht="38.25" hidden="1" x14ac:dyDescent="0.2">
      <c r="A342" s="2">
        <v>40599.758900462963</v>
      </c>
      <c r="L342" s="3"/>
      <c r="M342" s="3"/>
      <c r="N342" s="3"/>
      <c r="O342" s="3" t="s">
        <v>116</v>
      </c>
      <c r="P342" s="3">
        <v>2</v>
      </c>
      <c r="Q342" s="3">
        <v>1</v>
      </c>
      <c r="R342" s="3">
        <v>3</v>
      </c>
      <c r="S342" s="3">
        <v>2</v>
      </c>
      <c r="T342" s="3">
        <v>1</v>
      </c>
      <c r="U342" s="3">
        <v>1</v>
      </c>
      <c r="V342" s="3">
        <v>2</v>
      </c>
      <c r="W342" s="3">
        <v>3</v>
      </c>
      <c r="X342" s="3">
        <v>4</v>
      </c>
      <c r="Y342" s="3">
        <v>4</v>
      </c>
      <c r="Z342" s="3">
        <v>2009</v>
      </c>
      <c r="AA342" s="3" t="s">
        <v>702</v>
      </c>
      <c r="AB342" s="3" t="s">
        <v>710</v>
      </c>
      <c r="AC342" s="3" t="s">
        <v>672</v>
      </c>
      <c r="AD342" s="3"/>
      <c r="AE342" s="3" t="s">
        <v>647</v>
      </c>
      <c r="AF342" s="3" t="s">
        <v>246</v>
      </c>
      <c r="AG342" s="3"/>
      <c r="AH342" s="3">
        <v>2</v>
      </c>
      <c r="AI342" s="3">
        <v>4</v>
      </c>
    </row>
    <row r="343" spans="1:35" ht="165.75" hidden="1" x14ac:dyDescent="0.2">
      <c r="A343" s="2">
        <v>40599.77783564815</v>
      </c>
      <c r="L343" s="3" t="s">
        <v>440</v>
      </c>
      <c r="M343" s="3" t="s">
        <v>586</v>
      </c>
      <c r="N343" s="3" t="s">
        <v>453</v>
      </c>
      <c r="O343" s="3" t="s">
        <v>641</v>
      </c>
      <c r="P343" s="3">
        <v>3</v>
      </c>
      <c r="Q343" s="3">
        <v>3</v>
      </c>
      <c r="R343" s="3">
        <v>4</v>
      </c>
      <c r="S343" s="3">
        <v>4</v>
      </c>
      <c r="T343" s="3">
        <v>2</v>
      </c>
      <c r="U343" s="3">
        <v>3</v>
      </c>
      <c r="V343" s="3">
        <v>3</v>
      </c>
      <c r="W343" s="3">
        <v>4</v>
      </c>
      <c r="X343" s="3">
        <v>4</v>
      </c>
      <c r="Y343" s="3">
        <v>3</v>
      </c>
      <c r="Z343" s="3">
        <v>2008</v>
      </c>
      <c r="AA343" s="3" t="s">
        <v>702</v>
      </c>
      <c r="AB343" s="3" t="s">
        <v>563</v>
      </c>
      <c r="AC343" s="3" t="s">
        <v>281</v>
      </c>
      <c r="AD343" s="3"/>
      <c r="AE343" s="3" t="s">
        <v>22</v>
      </c>
      <c r="AF343" s="3" t="s">
        <v>246</v>
      </c>
      <c r="AG343" s="3" t="s">
        <v>68</v>
      </c>
      <c r="AH343" s="3">
        <v>2</v>
      </c>
      <c r="AI343" s="3">
        <v>4</v>
      </c>
    </row>
    <row r="344" spans="1:35" ht="216.75" hidden="1" x14ac:dyDescent="0.2">
      <c r="A344" s="2">
        <v>40599.782002314816</v>
      </c>
      <c r="L344" s="3" t="s">
        <v>914</v>
      </c>
      <c r="M344" s="3"/>
      <c r="N344" s="3"/>
      <c r="O344" s="3" t="s">
        <v>116</v>
      </c>
      <c r="P344" s="3">
        <v>3</v>
      </c>
      <c r="Q344" s="3">
        <v>2</v>
      </c>
      <c r="R344" s="3">
        <v>4</v>
      </c>
      <c r="S344" s="3">
        <v>3</v>
      </c>
      <c r="T344" s="3">
        <v>2</v>
      </c>
      <c r="U344" s="3">
        <v>2</v>
      </c>
      <c r="V344" s="3">
        <v>3</v>
      </c>
      <c r="W344" s="3">
        <v>2</v>
      </c>
      <c r="X344" s="3">
        <v>4</v>
      </c>
      <c r="Y344" s="3">
        <v>3</v>
      </c>
      <c r="Z344" s="3">
        <v>2010</v>
      </c>
      <c r="AA344" s="3" t="s">
        <v>35</v>
      </c>
      <c r="AB344" s="3" t="s">
        <v>287</v>
      </c>
      <c r="AC344" s="3" t="s">
        <v>281</v>
      </c>
      <c r="AD344" s="3"/>
      <c r="AE344" s="3" t="s">
        <v>647</v>
      </c>
      <c r="AF344" s="3" t="s">
        <v>522</v>
      </c>
      <c r="AG344" s="3" t="s">
        <v>585</v>
      </c>
      <c r="AH344" s="3">
        <v>3</v>
      </c>
      <c r="AI344" s="3"/>
    </row>
    <row r="345" spans="1:35" ht="140.25" hidden="1" x14ac:dyDescent="0.2">
      <c r="A345" s="2">
        <v>40599.799201388887</v>
      </c>
      <c r="L345" s="3" t="s">
        <v>174</v>
      </c>
      <c r="M345" s="3" t="s">
        <v>57</v>
      </c>
      <c r="N345" s="3" t="s">
        <v>263</v>
      </c>
      <c r="O345" s="3" t="s">
        <v>641</v>
      </c>
      <c r="P345" s="3">
        <v>4</v>
      </c>
      <c r="Q345" s="3">
        <v>3</v>
      </c>
      <c r="R345" s="3">
        <v>3</v>
      </c>
      <c r="S345" s="3">
        <v>3</v>
      </c>
      <c r="T345" s="3">
        <v>3</v>
      </c>
      <c r="U345" s="3">
        <v>4</v>
      </c>
      <c r="V345" s="3">
        <v>4</v>
      </c>
      <c r="W345" s="3">
        <v>4</v>
      </c>
      <c r="X345" s="3">
        <v>4</v>
      </c>
      <c r="Y345" s="3">
        <v>4</v>
      </c>
      <c r="Z345" s="3">
        <v>2010</v>
      </c>
      <c r="AA345" s="3" t="s">
        <v>253</v>
      </c>
      <c r="AB345" s="3" t="s">
        <v>377</v>
      </c>
      <c r="AC345" s="3" t="s">
        <v>281</v>
      </c>
      <c r="AD345" s="3"/>
      <c r="AE345" s="3" t="s">
        <v>647</v>
      </c>
      <c r="AF345" s="3" t="s">
        <v>522</v>
      </c>
      <c r="AG345" s="3" t="s">
        <v>114</v>
      </c>
      <c r="AH345" s="3">
        <v>3</v>
      </c>
      <c r="AI345" s="3">
        <v>4</v>
      </c>
    </row>
    <row r="346" spans="1:35" ht="204" hidden="1" x14ac:dyDescent="0.2">
      <c r="A346" s="2">
        <v>40599.845648148148</v>
      </c>
      <c r="L346" s="3" t="s">
        <v>915</v>
      </c>
      <c r="M346" s="3" t="s">
        <v>691</v>
      </c>
      <c r="N346" s="3" t="s">
        <v>149</v>
      </c>
      <c r="O346" s="3" t="s">
        <v>116</v>
      </c>
      <c r="P346" s="3">
        <v>2</v>
      </c>
      <c r="Q346" s="3">
        <v>2</v>
      </c>
      <c r="R346" s="3">
        <v>3</v>
      </c>
      <c r="S346" s="3">
        <v>3</v>
      </c>
      <c r="T346" s="3">
        <v>3</v>
      </c>
      <c r="U346" s="3">
        <v>2</v>
      </c>
      <c r="V346" s="3">
        <v>4</v>
      </c>
      <c r="W346" s="3">
        <v>2</v>
      </c>
      <c r="X346" s="3">
        <v>4</v>
      </c>
      <c r="Y346" s="3">
        <v>3</v>
      </c>
      <c r="Z346" s="3">
        <v>2010</v>
      </c>
      <c r="AA346" s="3" t="s">
        <v>35</v>
      </c>
      <c r="AB346" s="3" t="s">
        <v>264</v>
      </c>
      <c r="AC346" s="3" t="s">
        <v>281</v>
      </c>
      <c r="AD346" s="3"/>
      <c r="AE346" s="3" t="s">
        <v>647</v>
      </c>
      <c r="AF346" s="3" t="s">
        <v>522</v>
      </c>
      <c r="AG346" s="3" t="s">
        <v>343</v>
      </c>
      <c r="AH346" s="3">
        <v>3</v>
      </c>
      <c r="AI346" s="3">
        <v>4</v>
      </c>
    </row>
    <row r="347" spans="1:35" ht="38.25" hidden="1" x14ac:dyDescent="0.2">
      <c r="A347" s="2">
        <v>40599.867129629631</v>
      </c>
      <c r="L347" s="3"/>
      <c r="M347" s="3"/>
      <c r="N347" s="3"/>
      <c r="O347" s="3" t="s">
        <v>116</v>
      </c>
      <c r="P347" s="3">
        <v>3</v>
      </c>
      <c r="Q347" s="3">
        <v>2</v>
      </c>
      <c r="R347" s="3">
        <v>3</v>
      </c>
      <c r="S347" s="3">
        <v>2</v>
      </c>
      <c r="T347" s="3">
        <v>3</v>
      </c>
      <c r="U347" s="3">
        <v>4</v>
      </c>
      <c r="V347" s="3">
        <v>3</v>
      </c>
      <c r="W347" s="3">
        <v>3</v>
      </c>
      <c r="X347" s="3">
        <v>3</v>
      </c>
      <c r="Y347" s="3">
        <v>3</v>
      </c>
      <c r="Z347" s="3">
        <v>2009</v>
      </c>
      <c r="AA347" s="3" t="s">
        <v>702</v>
      </c>
      <c r="AB347" s="3" t="s">
        <v>552</v>
      </c>
      <c r="AC347" s="3" t="s">
        <v>720</v>
      </c>
      <c r="AD347" s="3"/>
      <c r="AE347" s="3" t="s">
        <v>647</v>
      </c>
      <c r="AF347" s="3" t="s">
        <v>246</v>
      </c>
      <c r="AG347" s="3"/>
      <c r="AH347" s="3">
        <v>2</v>
      </c>
      <c r="AI347" s="3">
        <v>3</v>
      </c>
    </row>
    <row r="348" spans="1:35" ht="38.25" hidden="1" x14ac:dyDescent="0.2">
      <c r="A348" s="2">
        <v>40600.185277777782</v>
      </c>
      <c r="L348" s="3"/>
      <c r="M348" s="3"/>
      <c r="N348" s="3"/>
      <c r="O348" s="3" t="s">
        <v>641</v>
      </c>
      <c r="P348" s="3">
        <v>2</v>
      </c>
      <c r="Q348" s="3">
        <v>2</v>
      </c>
      <c r="R348" s="3">
        <v>3</v>
      </c>
      <c r="S348" s="3">
        <v>3</v>
      </c>
      <c r="T348" s="3">
        <v>2</v>
      </c>
      <c r="U348" s="3">
        <v>2</v>
      </c>
      <c r="V348" s="3">
        <v>1</v>
      </c>
      <c r="W348" s="3">
        <v>1</v>
      </c>
      <c r="X348" s="3">
        <v>3</v>
      </c>
      <c r="Y348" s="3">
        <v>4</v>
      </c>
      <c r="Z348" s="3">
        <v>2010</v>
      </c>
      <c r="AA348" s="3" t="s">
        <v>702</v>
      </c>
      <c r="AB348" s="3" t="s">
        <v>710</v>
      </c>
      <c r="AC348" s="3" t="s">
        <v>281</v>
      </c>
      <c r="AD348" s="3"/>
      <c r="AE348" s="3" t="s">
        <v>647</v>
      </c>
      <c r="AF348" s="3" t="s">
        <v>246</v>
      </c>
      <c r="AG348" s="3"/>
      <c r="AH348" s="3">
        <v>4</v>
      </c>
      <c r="AI348" s="3">
        <v>4</v>
      </c>
    </row>
    <row r="349" spans="1:35" ht="89.25" hidden="1" x14ac:dyDescent="0.2">
      <c r="A349" s="2">
        <v>40600.362268518518</v>
      </c>
      <c r="L349" s="3" t="s">
        <v>418</v>
      </c>
      <c r="M349" s="3" t="s">
        <v>703</v>
      </c>
      <c r="N349" s="3"/>
      <c r="O349" s="3" t="s">
        <v>116</v>
      </c>
      <c r="P349" s="3">
        <v>2</v>
      </c>
      <c r="Q349" s="3">
        <v>4</v>
      </c>
      <c r="R349" s="3"/>
      <c r="S349" s="3">
        <v>3</v>
      </c>
      <c r="T349" s="3">
        <v>1</v>
      </c>
      <c r="U349" s="3">
        <v>3</v>
      </c>
      <c r="V349" s="3">
        <v>2</v>
      </c>
      <c r="W349" s="3">
        <v>1</v>
      </c>
      <c r="X349" s="3">
        <v>3</v>
      </c>
      <c r="Y349" s="3">
        <v>4</v>
      </c>
      <c r="Z349" s="3">
        <v>2010</v>
      </c>
      <c r="AA349" s="3" t="s">
        <v>35</v>
      </c>
      <c r="AB349" s="3" t="s">
        <v>664</v>
      </c>
      <c r="AC349" s="3" t="s">
        <v>281</v>
      </c>
      <c r="AD349" s="3"/>
      <c r="AE349" s="3" t="s">
        <v>647</v>
      </c>
      <c r="AF349" s="3" t="s">
        <v>246</v>
      </c>
      <c r="AG349" s="3"/>
      <c r="AH349" s="3">
        <v>2</v>
      </c>
      <c r="AI349" s="3">
        <v>4</v>
      </c>
    </row>
    <row r="350" spans="1:35" ht="38.25" hidden="1" x14ac:dyDescent="0.2">
      <c r="A350" s="2">
        <v>40600.411724537036</v>
      </c>
      <c r="L350" s="3" t="s">
        <v>513</v>
      </c>
      <c r="M350" s="3" t="s">
        <v>214</v>
      </c>
      <c r="N350" s="3"/>
      <c r="O350" s="3" t="s">
        <v>641</v>
      </c>
      <c r="P350" s="3">
        <v>3</v>
      </c>
      <c r="Q350" s="3">
        <v>3</v>
      </c>
      <c r="R350" s="3">
        <v>3</v>
      </c>
      <c r="S350" s="3">
        <v>3</v>
      </c>
      <c r="T350" s="3">
        <v>4</v>
      </c>
      <c r="U350" s="3">
        <v>3</v>
      </c>
      <c r="V350" s="3">
        <v>4</v>
      </c>
      <c r="W350" s="3">
        <v>3</v>
      </c>
      <c r="X350" s="3">
        <v>4</v>
      </c>
      <c r="Y350" s="3">
        <v>3</v>
      </c>
      <c r="Z350" s="3">
        <v>2010</v>
      </c>
      <c r="AA350" s="3" t="s">
        <v>281</v>
      </c>
      <c r="AB350" s="3" t="s">
        <v>198</v>
      </c>
      <c r="AC350" s="3" t="s">
        <v>281</v>
      </c>
      <c r="AD350" s="3"/>
      <c r="AE350" s="3"/>
      <c r="AF350" s="3" t="s">
        <v>522</v>
      </c>
      <c r="AG350" s="3"/>
      <c r="AH350" s="3">
        <v>3</v>
      </c>
      <c r="AI350" s="3">
        <v>4</v>
      </c>
    </row>
    <row r="351" spans="1:35" ht="216.75" hidden="1" x14ac:dyDescent="0.2">
      <c r="A351" s="2">
        <v>40600.413391203707</v>
      </c>
      <c r="L351" s="3" t="s">
        <v>916</v>
      </c>
      <c r="M351" s="3"/>
      <c r="N351" s="3"/>
      <c r="O351" s="3" t="s">
        <v>641</v>
      </c>
      <c r="P351" s="3">
        <v>4</v>
      </c>
      <c r="Q351" s="3">
        <v>4</v>
      </c>
      <c r="R351" s="3">
        <v>4</v>
      </c>
      <c r="S351" s="3">
        <v>4</v>
      </c>
      <c r="T351" s="3"/>
      <c r="U351" s="3">
        <v>4</v>
      </c>
      <c r="V351" s="3">
        <v>4</v>
      </c>
      <c r="W351" s="3">
        <v>4</v>
      </c>
      <c r="X351" s="3">
        <v>4</v>
      </c>
      <c r="Y351" s="3">
        <v>4</v>
      </c>
      <c r="Z351" s="3">
        <v>2010</v>
      </c>
      <c r="AA351" s="3" t="s">
        <v>281</v>
      </c>
      <c r="AB351" s="3" t="s">
        <v>72</v>
      </c>
      <c r="AC351" s="3" t="s">
        <v>672</v>
      </c>
      <c r="AD351" s="3" t="s">
        <v>383</v>
      </c>
      <c r="AE351" s="3"/>
      <c r="AF351" s="3" t="s">
        <v>246</v>
      </c>
      <c r="AG351" s="3"/>
      <c r="AH351" s="3">
        <v>4</v>
      </c>
      <c r="AI351" s="3">
        <v>4</v>
      </c>
    </row>
    <row r="352" spans="1:35" ht="38.25" hidden="1" x14ac:dyDescent="0.2">
      <c r="A352" s="2">
        <v>40600.41469907407</v>
      </c>
      <c r="L352" s="3"/>
      <c r="M352" s="3"/>
      <c r="N352" s="3"/>
      <c r="O352" s="3" t="s">
        <v>116</v>
      </c>
      <c r="P352" s="3">
        <v>4</v>
      </c>
      <c r="Q352" s="3">
        <v>2</v>
      </c>
      <c r="R352" s="3">
        <v>4</v>
      </c>
      <c r="S352" s="3">
        <v>3</v>
      </c>
      <c r="T352" s="3">
        <v>3</v>
      </c>
      <c r="U352" s="3">
        <v>3</v>
      </c>
      <c r="V352" s="3">
        <v>2</v>
      </c>
      <c r="W352" s="3">
        <v>2</v>
      </c>
      <c r="X352" s="3">
        <v>3</v>
      </c>
      <c r="Y352" s="3">
        <v>4</v>
      </c>
      <c r="Z352" s="3">
        <v>2008</v>
      </c>
      <c r="AA352" s="3" t="s">
        <v>702</v>
      </c>
      <c r="AB352" s="3" t="s">
        <v>563</v>
      </c>
      <c r="AC352" s="3" t="s">
        <v>672</v>
      </c>
      <c r="AD352" s="3" t="s">
        <v>310</v>
      </c>
      <c r="AE352" s="3" t="s">
        <v>647</v>
      </c>
      <c r="AF352" s="3" t="s">
        <v>246</v>
      </c>
      <c r="AG352" s="3"/>
      <c r="AH352" s="3">
        <v>3</v>
      </c>
      <c r="AI352" s="3">
        <v>4</v>
      </c>
    </row>
    <row r="353" spans="1:35" ht="38.25" hidden="1" x14ac:dyDescent="0.2">
      <c r="A353" s="2">
        <v>40600.437881944446</v>
      </c>
      <c r="L353" s="3" t="s">
        <v>266</v>
      </c>
      <c r="M353" s="3" t="s">
        <v>65</v>
      </c>
      <c r="N353" s="3"/>
      <c r="O353" s="3" t="s">
        <v>116</v>
      </c>
      <c r="P353" s="3">
        <v>3</v>
      </c>
      <c r="Q353" s="3">
        <v>3</v>
      </c>
      <c r="R353" s="3">
        <v>4</v>
      </c>
      <c r="S353" s="3">
        <v>2</v>
      </c>
      <c r="T353" s="3">
        <v>3</v>
      </c>
      <c r="U353" s="3">
        <v>2</v>
      </c>
      <c r="V353" s="3">
        <v>4</v>
      </c>
      <c r="W353" s="3">
        <v>4</v>
      </c>
      <c r="X353" s="3">
        <v>4</v>
      </c>
      <c r="Y353" s="3">
        <v>3</v>
      </c>
      <c r="Z353" s="3">
        <v>2009</v>
      </c>
      <c r="AA353" s="3" t="s">
        <v>702</v>
      </c>
      <c r="AB353" s="3" t="s">
        <v>351</v>
      </c>
      <c r="AC353" s="3" t="s">
        <v>582</v>
      </c>
      <c r="AD353" s="3"/>
      <c r="AE353" s="3" t="s">
        <v>208</v>
      </c>
      <c r="AF353" s="3" t="s">
        <v>246</v>
      </c>
      <c r="AG353" s="3"/>
      <c r="AH353" s="3">
        <v>2</v>
      </c>
      <c r="AI353" s="3">
        <v>4</v>
      </c>
    </row>
    <row r="354" spans="1:35" ht="89.25" hidden="1" x14ac:dyDescent="0.2">
      <c r="A354" s="2">
        <v>40600.443888888891</v>
      </c>
      <c r="L354" s="3" t="s">
        <v>300</v>
      </c>
      <c r="M354" s="3" t="s">
        <v>434</v>
      </c>
      <c r="N354" s="3" t="s">
        <v>149</v>
      </c>
      <c r="O354" s="3" t="s">
        <v>116</v>
      </c>
      <c r="P354" s="3">
        <v>3</v>
      </c>
      <c r="Q354" s="3">
        <v>3</v>
      </c>
      <c r="R354" s="3">
        <v>4</v>
      </c>
      <c r="S354" s="3">
        <v>4</v>
      </c>
      <c r="T354" s="3">
        <v>3</v>
      </c>
      <c r="U354" s="3">
        <v>3</v>
      </c>
      <c r="V354" s="3">
        <v>3</v>
      </c>
      <c r="W354" s="3">
        <v>2</v>
      </c>
      <c r="X354" s="3">
        <v>4</v>
      </c>
      <c r="Y354" s="3">
        <v>4</v>
      </c>
      <c r="Z354" s="3">
        <v>2008</v>
      </c>
      <c r="AA354" s="3" t="s">
        <v>702</v>
      </c>
      <c r="AB354" s="3" t="s">
        <v>454</v>
      </c>
      <c r="AC354" s="3" t="s">
        <v>45</v>
      </c>
      <c r="AD354" s="3"/>
      <c r="AE354" s="3" t="s">
        <v>647</v>
      </c>
      <c r="AF354" s="3" t="s">
        <v>246</v>
      </c>
      <c r="AG354" s="3"/>
      <c r="AH354" s="3">
        <v>4</v>
      </c>
      <c r="AI354" s="3">
        <v>4</v>
      </c>
    </row>
    <row r="355" spans="1:35" ht="38.25" hidden="1" x14ac:dyDescent="0.2">
      <c r="A355" s="2">
        <v>40600.468159722222</v>
      </c>
      <c r="L355" s="3"/>
      <c r="M355" s="3"/>
      <c r="N355" s="3"/>
      <c r="O355" s="3" t="s">
        <v>641</v>
      </c>
      <c r="P355" s="3">
        <v>4</v>
      </c>
      <c r="Q355" s="3">
        <v>2</v>
      </c>
      <c r="R355" s="3">
        <v>3</v>
      </c>
      <c r="S355" s="3">
        <v>4</v>
      </c>
      <c r="T355" s="3">
        <v>4</v>
      </c>
      <c r="U355" s="3">
        <v>3</v>
      </c>
      <c r="V355" s="3">
        <v>4</v>
      </c>
      <c r="W355" s="3">
        <v>3</v>
      </c>
      <c r="X355" s="3">
        <v>4</v>
      </c>
      <c r="Y355" s="3">
        <v>4</v>
      </c>
      <c r="Z355" s="3">
        <v>2010</v>
      </c>
      <c r="AA355" s="3" t="s">
        <v>702</v>
      </c>
      <c r="AB355" s="3" t="s">
        <v>710</v>
      </c>
      <c r="AC355" s="3" t="s">
        <v>672</v>
      </c>
      <c r="AD355" s="3" t="s">
        <v>83</v>
      </c>
      <c r="AE355" s="3" t="s">
        <v>647</v>
      </c>
      <c r="AF355" s="3" t="s">
        <v>246</v>
      </c>
      <c r="AG355" s="3"/>
      <c r="AH355" s="3">
        <v>4</v>
      </c>
      <c r="AI355" s="3">
        <v>4</v>
      </c>
    </row>
    <row r="356" spans="1:35" ht="127.5" hidden="1" x14ac:dyDescent="0.2">
      <c r="A356" s="2">
        <v>40600.501967592594</v>
      </c>
      <c r="L356" s="3" t="s">
        <v>666</v>
      </c>
      <c r="M356" s="3"/>
      <c r="N356" s="3" t="s">
        <v>333</v>
      </c>
      <c r="O356" s="3" t="s">
        <v>116</v>
      </c>
      <c r="P356" s="3">
        <v>3</v>
      </c>
      <c r="Q356" s="3">
        <v>3</v>
      </c>
      <c r="R356" s="3">
        <v>4</v>
      </c>
      <c r="S356" s="3">
        <v>2</v>
      </c>
      <c r="T356" s="3">
        <v>2</v>
      </c>
      <c r="U356" s="3">
        <v>2</v>
      </c>
      <c r="V356" s="3">
        <v>3</v>
      </c>
      <c r="W356" s="3">
        <v>4</v>
      </c>
      <c r="X356" s="3">
        <v>3</v>
      </c>
      <c r="Y356" s="3">
        <v>4</v>
      </c>
      <c r="Z356" s="3">
        <v>2009</v>
      </c>
      <c r="AA356" s="3" t="s">
        <v>702</v>
      </c>
      <c r="AB356" s="3" t="s">
        <v>563</v>
      </c>
      <c r="AC356" s="3" t="s">
        <v>393</v>
      </c>
      <c r="AD356" s="3"/>
      <c r="AE356" s="3" t="s">
        <v>647</v>
      </c>
      <c r="AF356" s="3" t="s">
        <v>522</v>
      </c>
      <c r="AG356" s="3"/>
      <c r="AH356" s="3">
        <v>3</v>
      </c>
      <c r="AI356" s="3">
        <v>4</v>
      </c>
    </row>
    <row r="357" spans="1:35" ht="51" hidden="1" x14ac:dyDescent="0.2">
      <c r="A357" s="2">
        <v>40600.532048611109</v>
      </c>
      <c r="L357" s="3" t="s">
        <v>36</v>
      </c>
      <c r="M357" s="3"/>
      <c r="N357" s="3"/>
      <c r="O357" s="3" t="s">
        <v>641</v>
      </c>
      <c r="P357" s="3">
        <v>3</v>
      </c>
      <c r="Q357" s="3">
        <v>4</v>
      </c>
      <c r="R357" s="3">
        <v>3</v>
      </c>
      <c r="S357" s="3">
        <v>3</v>
      </c>
      <c r="T357" s="3">
        <v>4</v>
      </c>
      <c r="U357" s="3">
        <v>4</v>
      </c>
      <c r="V357" s="3">
        <v>4</v>
      </c>
      <c r="W357" s="3">
        <v>3</v>
      </c>
      <c r="X357" s="3">
        <v>4</v>
      </c>
      <c r="Y357" s="3">
        <v>4</v>
      </c>
      <c r="Z357" s="3">
        <v>2011</v>
      </c>
      <c r="AA357" s="3" t="s">
        <v>253</v>
      </c>
      <c r="AB357" s="3" t="s">
        <v>78</v>
      </c>
      <c r="AC357" s="3" t="s">
        <v>45</v>
      </c>
      <c r="AD357" s="3"/>
      <c r="AE357" s="3" t="s">
        <v>647</v>
      </c>
      <c r="AF357" s="3" t="s">
        <v>246</v>
      </c>
      <c r="AG357" s="3"/>
      <c r="AH357" s="3">
        <v>2</v>
      </c>
      <c r="AI357" s="3">
        <v>4</v>
      </c>
    </row>
    <row r="358" spans="1:35" ht="165.75" hidden="1" x14ac:dyDescent="0.2">
      <c r="A358" s="2">
        <v>40600.613900462966</v>
      </c>
      <c r="L358" s="3" t="s">
        <v>210</v>
      </c>
      <c r="M358" s="3"/>
      <c r="N358" s="3"/>
      <c r="O358" s="3" t="s">
        <v>116</v>
      </c>
      <c r="P358" s="3">
        <v>2</v>
      </c>
      <c r="Q358" s="3">
        <v>2</v>
      </c>
      <c r="R358" s="3">
        <v>3</v>
      </c>
      <c r="S358" s="3">
        <v>2</v>
      </c>
      <c r="T358" s="3">
        <v>3</v>
      </c>
      <c r="U358" s="3">
        <v>4</v>
      </c>
      <c r="V358" s="3">
        <v>3</v>
      </c>
      <c r="W358" s="3">
        <v>2</v>
      </c>
      <c r="X358" s="3">
        <v>2</v>
      </c>
      <c r="Y358" s="3">
        <v>4</v>
      </c>
      <c r="Z358" s="3">
        <v>2009</v>
      </c>
      <c r="AA358" s="3" t="s">
        <v>702</v>
      </c>
      <c r="AB358" s="3" t="s">
        <v>198</v>
      </c>
      <c r="AC358" s="3" t="s">
        <v>720</v>
      </c>
      <c r="AD358" s="3"/>
      <c r="AE358" s="3" t="s">
        <v>647</v>
      </c>
      <c r="AF358" s="3" t="s">
        <v>246</v>
      </c>
      <c r="AG358" s="3"/>
      <c r="AH358" s="3">
        <v>3</v>
      </c>
      <c r="AI358" s="3">
        <v>3</v>
      </c>
    </row>
    <row r="359" spans="1:35" ht="38.25" hidden="1" x14ac:dyDescent="0.2">
      <c r="A359" s="2">
        <v>40600.647314814814</v>
      </c>
      <c r="L359" s="3" t="s">
        <v>88</v>
      </c>
      <c r="M359" s="3"/>
      <c r="N359" s="3"/>
      <c r="O359" s="3" t="s">
        <v>641</v>
      </c>
      <c r="P359" s="3">
        <v>2</v>
      </c>
      <c r="Q359" s="3">
        <v>1</v>
      </c>
      <c r="R359" s="3">
        <v>2</v>
      </c>
      <c r="S359" s="3">
        <v>2</v>
      </c>
      <c r="T359" s="3">
        <v>1</v>
      </c>
      <c r="U359" s="3">
        <v>1</v>
      </c>
      <c r="V359" s="3">
        <v>3</v>
      </c>
      <c r="W359" s="3">
        <v>2</v>
      </c>
      <c r="X359" s="3">
        <v>2</v>
      </c>
      <c r="Y359" s="3">
        <v>4</v>
      </c>
      <c r="Z359" s="3">
        <v>2006</v>
      </c>
      <c r="AA359" s="3" t="s">
        <v>238</v>
      </c>
      <c r="AB359" s="3" t="s">
        <v>198</v>
      </c>
      <c r="AC359" s="3" t="s">
        <v>393</v>
      </c>
      <c r="AD359" s="3"/>
      <c r="AE359" s="3" t="s">
        <v>647</v>
      </c>
      <c r="AF359" s="3" t="s">
        <v>522</v>
      </c>
      <c r="AG359" s="3"/>
      <c r="AH359" s="3">
        <v>2</v>
      </c>
      <c r="AI359" s="3">
        <v>3</v>
      </c>
    </row>
    <row r="360" spans="1:35" ht="38.25" hidden="1" x14ac:dyDescent="0.2">
      <c r="A360" s="2">
        <v>40600.713321759264</v>
      </c>
      <c r="L360" s="3"/>
      <c r="M360" s="3"/>
      <c r="N360" s="3"/>
      <c r="O360" s="3" t="s">
        <v>641</v>
      </c>
      <c r="P360" s="3">
        <v>3</v>
      </c>
      <c r="Q360" s="3">
        <v>3</v>
      </c>
      <c r="R360" s="3">
        <v>2</v>
      </c>
      <c r="S360" s="3">
        <v>3</v>
      </c>
      <c r="T360" s="3">
        <v>2</v>
      </c>
      <c r="U360" s="3">
        <v>2</v>
      </c>
      <c r="V360" s="3">
        <v>2</v>
      </c>
      <c r="W360" s="3">
        <v>2</v>
      </c>
      <c r="X360" s="3">
        <v>3</v>
      </c>
      <c r="Y360" s="3">
        <v>3</v>
      </c>
      <c r="Z360" s="3">
        <v>2010</v>
      </c>
      <c r="AA360" s="3" t="s">
        <v>253</v>
      </c>
      <c r="AB360" s="3" t="s">
        <v>563</v>
      </c>
      <c r="AC360" s="3" t="s">
        <v>281</v>
      </c>
      <c r="AD360" s="3"/>
      <c r="AE360" s="3" t="s">
        <v>647</v>
      </c>
      <c r="AF360" s="3" t="s">
        <v>522</v>
      </c>
      <c r="AG360" s="3"/>
      <c r="AH360" s="3">
        <v>2</v>
      </c>
      <c r="AI360" s="3">
        <v>3</v>
      </c>
    </row>
    <row r="361" spans="1:35" ht="178.5" hidden="1" x14ac:dyDescent="0.2">
      <c r="A361" s="2">
        <v>40600.765393518523</v>
      </c>
      <c r="L361" s="3" t="s">
        <v>472</v>
      </c>
      <c r="M361" s="3" t="s">
        <v>669</v>
      </c>
      <c r="N361" s="3" t="s">
        <v>149</v>
      </c>
      <c r="O361" s="3" t="s">
        <v>641</v>
      </c>
      <c r="P361" s="3">
        <v>4</v>
      </c>
      <c r="Q361" s="3">
        <v>4</v>
      </c>
      <c r="R361" s="3">
        <v>4</v>
      </c>
      <c r="S361" s="3">
        <v>4</v>
      </c>
      <c r="T361" s="3">
        <v>4</v>
      </c>
      <c r="U361" s="3">
        <v>3</v>
      </c>
      <c r="V361" s="3">
        <v>4</v>
      </c>
      <c r="W361" s="3">
        <v>4</v>
      </c>
      <c r="X361" s="3">
        <v>4</v>
      </c>
      <c r="Y361" s="3">
        <v>3</v>
      </c>
      <c r="Z361" s="3">
        <v>2008</v>
      </c>
      <c r="AA361" s="3" t="s">
        <v>702</v>
      </c>
      <c r="AB361" s="3" t="s">
        <v>488</v>
      </c>
      <c r="AC361" s="3" t="s">
        <v>720</v>
      </c>
      <c r="AD361" s="3"/>
      <c r="AE361" s="3" t="s">
        <v>647</v>
      </c>
      <c r="AF361" s="3" t="s">
        <v>522</v>
      </c>
      <c r="AG361" s="3" t="s">
        <v>227</v>
      </c>
      <c r="AH361" s="3">
        <v>2</v>
      </c>
      <c r="AI361" s="3">
        <v>4</v>
      </c>
    </row>
    <row r="362" spans="1:35" ht="102" hidden="1" x14ac:dyDescent="0.2">
      <c r="A362" s="2">
        <v>40600.789259259262</v>
      </c>
      <c r="L362" s="3" t="s">
        <v>557</v>
      </c>
      <c r="M362" s="3" t="s">
        <v>34</v>
      </c>
      <c r="N362" s="3" t="s">
        <v>149</v>
      </c>
      <c r="O362" s="3" t="s">
        <v>116</v>
      </c>
      <c r="P362" s="3">
        <v>3</v>
      </c>
      <c r="Q362" s="3">
        <v>1</v>
      </c>
      <c r="R362" s="3">
        <v>3</v>
      </c>
      <c r="S362" s="3">
        <v>3</v>
      </c>
      <c r="T362" s="3">
        <v>1</v>
      </c>
      <c r="U362" s="3">
        <v>1</v>
      </c>
      <c r="V362" s="3">
        <v>2</v>
      </c>
      <c r="W362" s="3">
        <v>2</v>
      </c>
      <c r="X362" s="3">
        <v>3</v>
      </c>
      <c r="Y362" s="3">
        <v>3</v>
      </c>
      <c r="Z362" s="3">
        <v>2010</v>
      </c>
      <c r="AA362" s="3" t="s">
        <v>35</v>
      </c>
      <c r="AB362" s="3" t="s">
        <v>710</v>
      </c>
      <c r="AC362" s="3" t="s">
        <v>393</v>
      </c>
      <c r="AD362" s="3"/>
      <c r="AE362" s="3" t="s">
        <v>647</v>
      </c>
      <c r="AF362" s="3" t="s">
        <v>522</v>
      </c>
      <c r="AG362" s="3"/>
      <c r="AH362" s="3">
        <v>2</v>
      </c>
      <c r="AI362" s="3">
        <v>4</v>
      </c>
    </row>
    <row r="363" spans="1:35" ht="76.5" hidden="1" x14ac:dyDescent="0.2">
      <c r="A363" s="2">
        <v>40600.815034722225</v>
      </c>
      <c r="L363" s="3" t="s">
        <v>332</v>
      </c>
      <c r="M363" s="3" t="s">
        <v>413</v>
      </c>
      <c r="N363" s="3"/>
      <c r="O363" s="3" t="s">
        <v>116</v>
      </c>
      <c r="P363" s="3">
        <v>4</v>
      </c>
      <c r="Q363" s="3">
        <v>3</v>
      </c>
      <c r="R363" s="3">
        <v>4</v>
      </c>
      <c r="S363" s="3">
        <v>2</v>
      </c>
      <c r="T363" s="3">
        <v>3</v>
      </c>
      <c r="U363" s="3">
        <v>3</v>
      </c>
      <c r="V363" s="3">
        <v>3</v>
      </c>
      <c r="W363" s="3">
        <v>3</v>
      </c>
      <c r="X363" s="3">
        <v>4</v>
      </c>
      <c r="Y363" s="3">
        <v>3</v>
      </c>
      <c r="Z363" s="3">
        <v>2010</v>
      </c>
      <c r="AA363" s="3" t="s">
        <v>702</v>
      </c>
      <c r="AB363" s="3" t="s">
        <v>460</v>
      </c>
      <c r="AC363" s="3" t="s">
        <v>672</v>
      </c>
      <c r="AD363" s="3" t="s">
        <v>284</v>
      </c>
      <c r="AE363" s="3" t="s">
        <v>647</v>
      </c>
      <c r="AF363" s="3" t="s">
        <v>246</v>
      </c>
      <c r="AG363" s="3" t="s">
        <v>197</v>
      </c>
      <c r="AH363" s="3">
        <v>2</v>
      </c>
      <c r="AI363" s="3">
        <v>4</v>
      </c>
    </row>
    <row r="364" spans="1:35" ht="114.75" hidden="1" x14ac:dyDescent="0.2">
      <c r="A364" s="2">
        <v>40600.876562500001</v>
      </c>
      <c r="L364" s="3"/>
      <c r="M364" s="3" t="s">
        <v>592</v>
      </c>
      <c r="N364" s="3" t="s">
        <v>673</v>
      </c>
      <c r="O364" s="3" t="s">
        <v>116</v>
      </c>
      <c r="P364" s="3">
        <v>3</v>
      </c>
      <c r="Q364" s="3">
        <v>1</v>
      </c>
      <c r="R364" s="3">
        <v>3</v>
      </c>
      <c r="S364" s="3">
        <v>3</v>
      </c>
      <c r="T364" s="3">
        <v>2</v>
      </c>
      <c r="U364" s="3">
        <v>2</v>
      </c>
      <c r="V364" s="3">
        <v>2</v>
      </c>
      <c r="W364" s="3">
        <v>1</v>
      </c>
      <c r="X364" s="3">
        <v>3</v>
      </c>
      <c r="Y364" s="3">
        <v>3</v>
      </c>
      <c r="Z364" s="3">
        <v>2010</v>
      </c>
      <c r="AA364" s="3" t="s">
        <v>281</v>
      </c>
      <c r="AB364" s="3" t="s">
        <v>710</v>
      </c>
      <c r="AC364" s="3" t="s">
        <v>281</v>
      </c>
      <c r="AD364" s="3" t="s">
        <v>375</v>
      </c>
      <c r="AE364" s="3" t="s">
        <v>451</v>
      </c>
      <c r="AF364" s="3" t="s">
        <v>246</v>
      </c>
      <c r="AG364" s="3" t="s">
        <v>455</v>
      </c>
      <c r="AH364" s="3">
        <v>1</v>
      </c>
      <c r="AI364" s="3">
        <v>3</v>
      </c>
    </row>
    <row r="365" spans="1:35" ht="102" hidden="1" x14ac:dyDescent="0.2">
      <c r="A365" s="2">
        <v>40600.920972222222</v>
      </c>
      <c r="L365" s="3" t="s">
        <v>350</v>
      </c>
      <c r="M365" s="3" t="s">
        <v>33</v>
      </c>
      <c r="N365" s="3" t="s">
        <v>462</v>
      </c>
      <c r="O365" s="3" t="s">
        <v>116</v>
      </c>
      <c r="P365" s="3">
        <v>2</v>
      </c>
      <c r="Q365" s="3">
        <v>2</v>
      </c>
      <c r="R365" s="3">
        <v>3</v>
      </c>
      <c r="S365" s="3">
        <v>3</v>
      </c>
      <c r="T365" s="3">
        <v>3</v>
      </c>
      <c r="U365" s="3">
        <v>2</v>
      </c>
      <c r="V365" s="3">
        <v>4</v>
      </c>
      <c r="W365" s="3">
        <v>2</v>
      </c>
      <c r="X365" s="3">
        <v>3</v>
      </c>
      <c r="Y365" s="3">
        <v>3</v>
      </c>
      <c r="Z365" s="3">
        <v>2010</v>
      </c>
      <c r="AA365" s="3" t="s">
        <v>35</v>
      </c>
      <c r="AB365" s="3" t="s">
        <v>664</v>
      </c>
      <c r="AC365" s="3" t="s">
        <v>720</v>
      </c>
      <c r="AD365" s="3"/>
      <c r="AE365" s="3" t="s">
        <v>647</v>
      </c>
      <c r="AF365" s="3" t="s">
        <v>522</v>
      </c>
      <c r="AG365" s="3"/>
      <c r="AH365" s="3">
        <v>2</v>
      </c>
      <c r="AI365" s="3">
        <v>3</v>
      </c>
    </row>
    <row r="366" spans="1:35" ht="51" hidden="1" x14ac:dyDescent="0.2">
      <c r="A366" s="2">
        <v>40600.922673611109</v>
      </c>
      <c r="L366" s="3" t="s">
        <v>272</v>
      </c>
      <c r="M366" s="3" t="s">
        <v>663</v>
      </c>
      <c r="N366" s="3" t="s">
        <v>624</v>
      </c>
      <c r="O366" s="3" t="s">
        <v>641</v>
      </c>
      <c r="P366" s="3">
        <v>3</v>
      </c>
      <c r="Q366" s="3">
        <v>3</v>
      </c>
      <c r="R366" s="3">
        <v>2</v>
      </c>
      <c r="S366" s="3">
        <v>3</v>
      </c>
      <c r="T366" s="3">
        <v>2</v>
      </c>
      <c r="U366" s="3">
        <v>2</v>
      </c>
      <c r="V366" s="3">
        <v>3</v>
      </c>
      <c r="W366" s="3">
        <v>3</v>
      </c>
      <c r="X366" s="3">
        <v>3</v>
      </c>
      <c r="Y366" s="3">
        <v>4</v>
      </c>
      <c r="Z366" s="3">
        <v>2009</v>
      </c>
      <c r="AA366" s="3" t="s">
        <v>702</v>
      </c>
      <c r="AB366" s="3" t="s">
        <v>133</v>
      </c>
      <c r="AC366" s="3" t="s">
        <v>720</v>
      </c>
      <c r="AD366" s="3"/>
      <c r="AE366" s="3" t="s">
        <v>647</v>
      </c>
      <c r="AF366" s="3" t="s">
        <v>522</v>
      </c>
      <c r="AG366" s="3" t="s">
        <v>548</v>
      </c>
      <c r="AH366" s="3">
        <v>2</v>
      </c>
      <c r="AI366" s="3">
        <v>4</v>
      </c>
    </row>
    <row r="367" spans="1:35" ht="51" hidden="1" x14ac:dyDescent="0.2">
      <c r="A367" s="2">
        <v>40600.924930555557</v>
      </c>
      <c r="L367" s="3" t="s">
        <v>539</v>
      </c>
      <c r="M367" s="3" t="s">
        <v>192</v>
      </c>
      <c r="N367" s="3"/>
      <c r="O367" s="3" t="s">
        <v>116</v>
      </c>
      <c r="P367" s="3">
        <v>1</v>
      </c>
      <c r="Q367" s="3">
        <v>1</v>
      </c>
      <c r="R367" s="3">
        <v>2</v>
      </c>
      <c r="S367" s="3">
        <v>1</v>
      </c>
      <c r="T367" s="3">
        <v>1</v>
      </c>
      <c r="U367" s="3">
        <v>1</v>
      </c>
      <c r="V367" s="3">
        <v>3</v>
      </c>
      <c r="W367" s="3">
        <v>1</v>
      </c>
      <c r="X367" s="3">
        <v>1</v>
      </c>
      <c r="Y367" s="3">
        <v>2</v>
      </c>
      <c r="Z367" s="3">
        <v>2005</v>
      </c>
      <c r="AA367" s="3" t="s">
        <v>281</v>
      </c>
      <c r="AB367" s="3" t="s">
        <v>346</v>
      </c>
      <c r="AC367" s="3" t="s">
        <v>461</v>
      </c>
      <c r="AD367" s="3"/>
      <c r="AE367" s="3" t="s">
        <v>126</v>
      </c>
      <c r="AF367" s="3" t="s">
        <v>522</v>
      </c>
      <c r="AG367" s="3"/>
      <c r="AH367" s="3">
        <v>1</v>
      </c>
      <c r="AI367" s="3">
        <v>1</v>
      </c>
    </row>
    <row r="368" spans="1:35" ht="51" hidden="1" x14ac:dyDescent="0.2">
      <c r="A368" s="2">
        <v>40600.932430555556</v>
      </c>
      <c r="L368" s="3" t="s">
        <v>419</v>
      </c>
      <c r="M368" s="3" t="s">
        <v>214</v>
      </c>
      <c r="N368" s="3" t="s">
        <v>149</v>
      </c>
      <c r="O368" s="3" t="s">
        <v>116</v>
      </c>
      <c r="P368" s="3">
        <v>4</v>
      </c>
      <c r="Q368" s="3">
        <v>4</v>
      </c>
      <c r="R368" s="3">
        <v>3</v>
      </c>
      <c r="S368" s="3">
        <v>4</v>
      </c>
      <c r="T368" s="3">
        <v>4</v>
      </c>
      <c r="U368" s="3">
        <v>3</v>
      </c>
      <c r="V368" s="3">
        <v>3</v>
      </c>
      <c r="W368" s="3">
        <v>3</v>
      </c>
      <c r="X368" s="3">
        <v>4</v>
      </c>
      <c r="Y368" s="3">
        <v>3</v>
      </c>
      <c r="Z368" s="3">
        <v>2010</v>
      </c>
      <c r="AA368" s="3" t="s">
        <v>35</v>
      </c>
      <c r="AB368" s="3" t="s">
        <v>133</v>
      </c>
      <c r="AC368" s="3" t="s">
        <v>720</v>
      </c>
      <c r="AD368" s="3"/>
      <c r="AE368" s="3" t="s">
        <v>647</v>
      </c>
      <c r="AF368" s="3" t="s">
        <v>522</v>
      </c>
      <c r="AG368" s="3"/>
      <c r="AH368" s="3">
        <v>3</v>
      </c>
      <c r="AI368" s="3">
        <v>4</v>
      </c>
    </row>
    <row r="369" spans="1:35" ht="38.25" hidden="1" x14ac:dyDescent="0.2">
      <c r="A369" s="2">
        <v>40600.933599537035</v>
      </c>
      <c r="L369" s="3"/>
      <c r="M369" s="3"/>
      <c r="N369" s="3"/>
      <c r="O369" s="3" t="s">
        <v>116</v>
      </c>
      <c r="P369" s="3">
        <v>4</v>
      </c>
      <c r="Q369" s="3">
        <v>3</v>
      </c>
      <c r="R369" s="3">
        <v>4</v>
      </c>
      <c r="S369" s="3">
        <v>4</v>
      </c>
      <c r="T369" s="3">
        <v>4</v>
      </c>
      <c r="U369" s="3">
        <v>4</v>
      </c>
      <c r="V369" s="3">
        <v>4</v>
      </c>
      <c r="W369" s="3">
        <v>3</v>
      </c>
      <c r="X369" s="3">
        <v>4</v>
      </c>
      <c r="Y369" s="3">
        <v>3</v>
      </c>
      <c r="Z369" s="3">
        <v>2009</v>
      </c>
      <c r="AA369" s="3" t="s">
        <v>702</v>
      </c>
      <c r="AB369" s="3" t="s">
        <v>563</v>
      </c>
      <c r="AC369" s="3" t="s">
        <v>720</v>
      </c>
      <c r="AD369" s="3"/>
      <c r="AE369" s="3" t="s">
        <v>647</v>
      </c>
      <c r="AF369" s="3" t="s">
        <v>246</v>
      </c>
      <c r="AG369" s="3"/>
      <c r="AH369" s="3">
        <v>3</v>
      </c>
      <c r="AI369" s="3">
        <v>4</v>
      </c>
    </row>
    <row r="370" spans="1:35" ht="102" hidden="1" x14ac:dyDescent="0.2">
      <c r="A370" s="2">
        <v>40600.939733796295</v>
      </c>
      <c r="L370" s="3" t="s">
        <v>501</v>
      </c>
      <c r="M370" s="3" t="s">
        <v>566</v>
      </c>
      <c r="N370" s="3" t="s">
        <v>687</v>
      </c>
      <c r="O370" s="3" t="s">
        <v>116</v>
      </c>
      <c r="P370" s="3">
        <v>3</v>
      </c>
      <c r="Q370" s="3">
        <v>3</v>
      </c>
      <c r="R370" s="3">
        <v>3</v>
      </c>
      <c r="S370" s="3">
        <v>4</v>
      </c>
      <c r="T370" s="3">
        <v>2</v>
      </c>
      <c r="U370" s="3">
        <v>2</v>
      </c>
      <c r="V370" s="3">
        <v>3</v>
      </c>
      <c r="W370" s="3">
        <v>3</v>
      </c>
      <c r="X370" s="3">
        <v>4</v>
      </c>
      <c r="Y370" s="3">
        <v>4</v>
      </c>
      <c r="Z370" s="3">
        <v>2010</v>
      </c>
      <c r="AA370" s="3" t="s">
        <v>35</v>
      </c>
      <c r="AB370" s="3" t="s">
        <v>454</v>
      </c>
      <c r="AC370" s="3" t="s">
        <v>281</v>
      </c>
      <c r="AD370" s="3"/>
      <c r="AE370" s="3" t="s">
        <v>647</v>
      </c>
      <c r="AF370" s="3" t="s">
        <v>246</v>
      </c>
      <c r="AG370" s="3" t="s">
        <v>280</v>
      </c>
      <c r="AH370" s="3">
        <v>3</v>
      </c>
      <c r="AI370" s="3">
        <v>4</v>
      </c>
    </row>
    <row r="371" spans="1:35" ht="38.25" hidden="1" x14ac:dyDescent="0.2">
      <c r="A371" s="2">
        <v>40600.939745370371</v>
      </c>
      <c r="L371" s="3"/>
      <c r="M371" s="3"/>
      <c r="N371" s="3"/>
      <c r="O371" s="3" t="s">
        <v>116</v>
      </c>
      <c r="P371" s="3">
        <v>3</v>
      </c>
      <c r="Q371" s="3">
        <v>3</v>
      </c>
      <c r="R371" s="3">
        <v>4</v>
      </c>
      <c r="S371" s="3">
        <v>3</v>
      </c>
      <c r="T371" s="3">
        <v>2</v>
      </c>
      <c r="U371" s="3">
        <v>3</v>
      </c>
      <c r="V371" s="3">
        <v>4</v>
      </c>
      <c r="W371" s="3">
        <v>4</v>
      </c>
      <c r="X371" s="3">
        <v>4</v>
      </c>
      <c r="Y371" s="3">
        <v>4</v>
      </c>
      <c r="Z371" s="3">
        <v>2009</v>
      </c>
      <c r="AA371" s="3" t="s">
        <v>702</v>
      </c>
      <c r="AB371" s="3" t="s">
        <v>133</v>
      </c>
      <c r="AC371" s="3" t="s">
        <v>393</v>
      </c>
      <c r="AD371" s="3"/>
      <c r="AE371" s="3" t="s">
        <v>647</v>
      </c>
      <c r="AF371" s="3" t="s">
        <v>522</v>
      </c>
      <c r="AG371" s="3"/>
      <c r="AH371" s="3">
        <v>3</v>
      </c>
      <c r="AI371" s="3">
        <v>4</v>
      </c>
    </row>
    <row r="372" spans="1:35" ht="25.5" hidden="1" x14ac:dyDescent="0.2">
      <c r="A372" s="2">
        <v>40600.939791666664</v>
      </c>
      <c r="L372" s="3"/>
      <c r="M372" s="3"/>
      <c r="N372" s="3"/>
      <c r="O372" s="3" t="s">
        <v>116</v>
      </c>
      <c r="P372" s="3">
        <v>1</v>
      </c>
      <c r="Q372" s="3">
        <v>1</v>
      </c>
      <c r="R372" s="3">
        <v>3</v>
      </c>
      <c r="S372" s="3">
        <v>2</v>
      </c>
      <c r="T372" s="3">
        <v>3</v>
      </c>
      <c r="U372" s="3">
        <v>3</v>
      </c>
      <c r="V372" s="3">
        <v>1</v>
      </c>
      <c r="W372" s="3">
        <v>1</v>
      </c>
      <c r="X372" s="3">
        <v>2</v>
      </c>
      <c r="Y372" s="3">
        <v>4</v>
      </c>
      <c r="Z372" s="3">
        <v>2010</v>
      </c>
      <c r="AA372" s="3" t="s">
        <v>35</v>
      </c>
      <c r="AB372" s="3" t="s">
        <v>664</v>
      </c>
      <c r="AC372" s="3" t="s">
        <v>720</v>
      </c>
      <c r="AD372" s="3"/>
      <c r="AE372" s="3" t="s">
        <v>647</v>
      </c>
      <c r="AF372" s="3" t="s">
        <v>522</v>
      </c>
      <c r="AG372" s="3"/>
      <c r="AH372" s="3">
        <v>3</v>
      </c>
      <c r="AI372" s="3">
        <v>2</v>
      </c>
    </row>
    <row r="373" spans="1:35" ht="38.25" hidden="1" x14ac:dyDescent="0.2">
      <c r="A373" s="2">
        <v>40600.942754629628</v>
      </c>
      <c r="L373" s="3"/>
      <c r="M373" s="3"/>
      <c r="N373" s="3"/>
      <c r="O373" s="3" t="s">
        <v>116</v>
      </c>
      <c r="P373" s="3">
        <v>3</v>
      </c>
      <c r="Q373" s="3">
        <v>2</v>
      </c>
      <c r="R373" s="3">
        <v>3</v>
      </c>
      <c r="S373" s="3">
        <v>2</v>
      </c>
      <c r="T373" s="3">
        <v>3</v>
      </c>
      <c r="U373" s="3">
        <v>2</v>
      </c>
      <c r="V373" s="3">
        <v>3</v>
      </c>
      <c r="W373" s="3">
        <v>3</v>
      </c>
      <c r="X373" s="3">
        <v>3</v>
      </c>
      <c r="Y373" s="3">
        <v>2</v>
      </c>
      <c r="Z373" s="3">
        <v>2010</v>
      </c>
      <c r="AA373" s="3" t="s">
        <v>702</v>
      </c>
      <c r="AB373" s="3" t="s">
        <v>198</v>
      </c>
      <c r="AC373" s="3" t="s">
        <v>393</v>
      </c>
      <c r="AD373" s="3"/>
      <c r="AE373" s="3" t="s">
        <v>647</v>
      </c>
      <c r="AF373" s="3" t="s">
        <v>246</v>
      </c>
      <c r="AG373" s="3"/>
      <c r="AH373" s="3">
        <v>2</v>
      </c>
      <c r="AI373" s="3">
        <v>3</v>
      </c>
    </row>
    <row r="374" spans="1:35" ht="89.25" hidden="1" x14ac:dyDescent="0.2">
      <c r="A374" s="2">
        <v>40600.946111111109</v>
      </c>
      <c r="L374" s="3" t="s">
        <v>314</v>
      </c>
      <c r="M374" s="3"/>
      <c r="N374" s="3" t="s">
        <v>486</v>
      </c>
      <c r="O374" s="3" t="s">
        <v>116</v>
      </c>
      <c r="P374" s="3">
        <v>1</v>
      </c>
      <c r="Q374" s="3">
        <v>1</v>
      </c>
      <c r="R374" s="3">
        <v>2</v>
      </c>
      <c r="S374" s="3">
        <v>1</v>
      </c>
      <c r="T374" s="3">
        <v>1</v>
      </c>
      <c r="U374" s="3"/>
      <c r="V374" s="3">
        <v>2</v>
      </c>
      <c r="W374" s="3"/>
      <c r="X374" s="3">
        <v>1</v>
      </c>
      <c r="Y374" s="3">
        <v>3</v>
      </c>
      <c r="Z374" s="3">
        <v>2010</v>
      </c>
      <c r="AA374" s="3" t="s">
        <v>35</v>
      </c>
      <c r="AB374" s="3" t="s">
        <v>264</v>
      </c>
      <c r="AC374" s="3" t="s">
        <v>281</v>
      </c>
      <c r="AD374" s="3"/>
      <c r="AE374" s="3"/>
      <c r="AF374" s="3" t="s">
        <v>522</v>
      </c>
      <c r="AG374" s="3"/>
      <c r="AH374" s="3">
        <v>1</v>
      </c>
      <c r="AI374" s="3">
        <v>1</v>
      </c>
    </row>
    <row r="375" spans="1:35" ht="102" hidden="1" x14ac:dyDescent="0.2">
      <c r="A375" s="2">
        <v>40600.946180555555</v>
      </c>
      <c r="L375" s="3" t="s">
        <v>101</v>
      </c>
      <c r="M375" s="3" t="s">
        <v>363</v>
      </c>
      <c r="N375" s="3" t="s">
        <v>485</v>
      </c>
      <c r="O375" s="3" t="s">
        <v>116</v>
      </c>
      <c r="P375" s="3">
        <v>3</v>
      </c>
      <c r="Q375" s="3">
        <v>2</v>
      </c>
      <c r="R375" s="3">
        <v>4</v>
      </c>
      <c r="S375" s="3">
        <v>4</v>
      </c>
      <c r="T375" s="3">
        <v>3</v>
      </c>
      <c r="U375" s="3">
        <v>3</v>
      </c>
      <c r="V375" s="3">
        <v>4</v>
      </c>
      <c r="W375" s="3">
        <v>4</v>
      </c>
      <c r="X375" s="3">
        <v>4</v>
      </c>
      <c r="Y375" s="3">
        <v>4</v>
      </c>
      <c r="Z375" s="3">
        <v>2011</v>
      </c>
      <c r="AA375" s="3" t="s">
        <v>281</v>
      </c>
      <c r="AB375" s="3" t="s">
        <v>377</v>
      </c>
      <c r="AC375" s="3" t="s">
        <v>281</v>
      </c>
      <c r="AD375" s="3"/>
      <c r="AE375" s="3"/>
      <c r="AF375" s="3" t="s">
        <v>246</v>
      </c>
      <c r="AG375" s="3" t="s">
        <v>211</v>
      </c>
      <c r="AH375" s="3">
        <v>2</v>
      </c>
      <c r="AI375" s="3">
        <v>4</v>
      </c>
    </row>
    <row r="376" spans="1:35" ht="38.25" hidden="1" x14ac:dyDescent="0.2">
      <c r="A376" s="2">
        <v>40600.948784722219</v>
      </c>
      <c r="L376" s="3" t="s">
        <v>432</v>
      </c>
      <c r="M376" s="3"/>
      <c r="N376" s="3"/>
      <c r="O376" s="3" t="s">
        <v>641</v>
      </c>
      <c r="P376" s="3">
        <v>2</v>
      </c>
      <c r="Q376" s="3">
        <v>1</v>
      </c>
      <c r="R376" s="3">
        <v>1</v>
      </c>
      <c r="S376" s="3">
        <v>2</v>
      </c>
      <c r="T376" s="3">
        <v>2</v>
      </c>
      <c r="U376" s="3">
        <v>2</v>
      </c>
      <c r="V376" s="3">
        <v>3</v>
      </c>
      <c r="W376" s="3">
        <v>2</v>
      </c>
      <c r="X376" s="3">
        <v>3</v>
      </c>
      <c r="Y376" s="3">
        <v>1</v>
      </c>
      <c r="Z376" s="3">
        <v>2009</v>
      </c>
      <c r="AA376" s="3" t="s">
        <v>702</v>
      </c>
      <c r="AB376" s="3" t="s">
        <v>118</v>
      </c>
      <c r="AC376" s="3" t="s">
        <v>720</v>
      </c>
      <c r="AD376" s="3"/>
      <c r="AE376" s="3" t="s">
        <v>647</v>
      </c>
      <c r="AF376" s="3" t="s">
        <v>522</v>
      </c>
      <c r="AG376" s="3"/>
      <c r="AH376" s="3">
        <v>2</v>
      </c>
      <c r="AI376" s="3">
        <v>3</v>
      </c>
    </row>
    <row r="377" spans="1:35" ht="38.25" hidden="1" x14ac:dyDescent="0.2">
      <c r="A377" s="2">
        <v>40600.950185185182</v>
      </c>
      <c r="L377" s="3"/>
      <c r="M377" s="3"/>
      <c r="N377" s="3"/>
      <c r="O377" s="3" t="s">
        <v>116</v>
      </c>
      <c r="P377" s="3">
        <v>3</v>
      </c>
      <c r="Q377" s="3">
        <v>3</v>
      </c>
      <c r="R377" s="3">
        <v>4</v>
      </c>
      <c r="S377" s="3">
        <v>2</v>
      </c>
      <c r="T377" s="3">
        <v>4</v>
      </c>
      <c r="U377" s="3">
        <v>3</v>
      </c>
      <c r="V377" s="3">
        <v>3</v>
      </c>
      <c r="W377" s="3">
        <v>3</v>
      </c>
      <c r="X377" s="3">
        <v>4</v>
      </c>
      <c r="Y377" s="3">
        <v>4</v>
      </c>
      <c r="Z377" s="3">
        <v>2009</v>
      </c>
      <c r="AA377" s="3" t="s">
        <v>702</v>
      </c>
      <c r="AB377" s="3" t="s">
        <v>351</v>
      </c>
      <c r="AC377" s="3" t="s">
        <v>672</v>
      </c>
      <c r="AD377" s="3" t="s">
        <v>83</v>
      </c>
      <c r="AE377" s="3" t="s">
        <v>647</v>
      </c>
      <c r="AF377" s="3" t="s">
        <v>522</v>
      </c>
      <c r="AG377" s="3"/>
      <c r="AH377" s="3">
        <v>3</v>
      </c>
      <c r="AI377" s="3">
        <v>4</v>
      </c>
    </row>
    <row r="378" spans="1:35" ht="38.25" hidden="1" x14ac:dyDescent="0.2">
      <c r="A378" s="2">
        <v>40600.955300925925</v>
      </c>
      <c r="L378" s="3"/>
      <c r="M378" s="3"/>
      <c r="N378" s="3"/>
      <c r="O378" s="3" t="s">
        <v>116</v>
      </c>
      <c r="P378" s="3">
        <v>4</v>
      </c>
      <c r="Q378" s="3">
        <v>3</v>
      </c>
      <c r="R378" s="3">
        <v>4</v>
      </c>
      <c r="S378" s="3">
        <v>4</v>
      </c>
      <c r="T378" s="3">
        <v>2</v>
      </c>
      <c r="U378" s="3">
        <v>2</v>
      </c>
      <c r="V378" s="3">
        <v>4</v>
      </c>
      <c r="W378" s="3">
        <v>4</v>
      </c>
      <c r="X378" s="3">
        <v>4</v>
      </c>
      <c r="Y378" s="3">
        <v>3</v>
      </c>
      <c r="Z378" s="3">
        <v>2010</v>
      </c>
      <c r="AA378" s="3" t="s">
        <v>35</v>
      </c>
      <c r="AB378" s="3" t="s">
        <v>346</v>
      </c>
      <c r="AC378" s="3" t="s">
        <v>281</v>
      </c>
      <c r="AD378" s="3"/>
      <c r="AE378" s="3"/>
      <c r="AF378" s="3" t="s">
        <v>522</v>
      </c>
      <c r="AG378" s="3"/>
      <c r="AH378" s="3">
        <v>4</v>
      </c>
      <c r="AI378" s="3">
        <v>4</v>
      </c>
    </row>
    <row r="379" spans="1:35" ht="38.25" hidden="1" x14ac:dyDescent="0.2">
      <c r="A379" s="2">
        <v>40600.956342592595</v>
      </c>
      <c r="L379" s="3"/>
      <c r="M379" s="3" t="s">
        <v>12</v>
      </c>
      <c r="N379" s="3"/>
      <c r="O379" s="3" t="s">
        <v>116</v>
      </c>
      <c r="P379" s="3">
        <v>4</v>
      </c>
      <c r="Q379" s="3">
        <v>4</v>
      </c>
      <c r="R379" s="3">
        <v>4</v>
      </c>
      <c r="S379" s="3">
        <v>4</v>
      </c>
      <c r="T379" s="3">
        <v>4</v>
      </c>
      <c r="U379" s="3">
        <v>4</v>
      </c>
      <c r="V379" s="3">
        <v>4</v>
      </c>
      <c r="W379" s="3">
        <v>3</v>
      </c>
      <c r="X379" s="3">
        <v>4</v>
      </c>
      <c r="Y379" s="3">
        <v>4</v>
      </c>
      <c r="Z379" s="3">
        <v>2010</v>
      </c>
      <c r="AA379" s="3" t="s">
        <v>35</v>
      </c>
      <c r="AB379" s="3" t="s">
        <v>264</v>
      </c>
      <c r="AC379" s="3" t="s">
        <v>281</v>
      </c>
      <c r="AD379" s="3"/>
      <c r="AE379" s="3" t="s">
        <v>647</v>
      </c>
      <c r="AF379" s="3" t="s">
        <v>522</v>
      </c>
      <c r="AG379" s="3" t="s">
        <v>259</v>
      </c>
      <c r="AH379" s="3">
        <v>3</v>
      </c>
      <c r="AI379" s="3">
        <v>4</v>
      </c>
    </row>
    <row r="380" spans="1:35" ht="38.25" hidden="1" x14ac:dyDescent="0.2">
      <c r="A380" s="2">
        <v>40600.956875000003</v>
      </c>
      <c r="L380" s="3"/>
      <c r="M380" s="3"/>
      <c r="N380" s="3"/>
      <c r="O380" s="3" t="s">
        <v>116</v>
      </c>
      <c r="P380" s="3">
        <v>3</v>
      </c>
      <c r="Q380" s="3">
        <v>1</v>
      </c>
      <c r="R380" s="3">
        <v>3</v>
      </c>
      <c r="S380" s="3">
        <v>2</v>
      </c>
      <c r="T380" s="3">
        <v>1</v>
      </c>
      <c r="U380" s="3">
        <v>2</v>
      </c>
      <c r="V380" s="3">
        <v>1</v>
      </c>
      <c r="W380" s="3">
        <v>1</v>
      </c>
      <c r="X380" s="3">
        <v>2</v>
      </c>
      <c r="Y380" s="3">
        <v>3</v>
      </c>
      <c r="Z380" s="3">
        <v>2010</v>
      </c>
      <c r="AA380" s="3" t="s">
        <v>35</v>
      </c>
      <c r="AB380" s="3" t="s">
        <v>664</v>
      </c>
      <c r="AC380" s="3" t="s">
        <v>281</v>
      </c>
      <c r="AD380" s="3"/>
      <c r="AE380" s="3"/>
      <c r="AF380" s="3" t="s">
        <v>522</v>
      </c>
      <c r="AG380" s="3"/>
      <c r="AH380" s="3">
        <v>1</v>
      </c>
      <c r="AI380" s="3">
        <v>4</v>
      </c>
    </row>
    <row r="381" spans="1:35" ht="191.25" hidden="1" x14ac:dyDescent="0.2">
      <c r="A381" s="2">
        <v>40600.957314814819</v>
      </c>
      <c r="L381" s="3" t="s">
        <v>680</v>
      </c>
      <c r="M381" s="3" t="s">
        <v>579</v>
      </c>
      <c r="N381" s="3"/>
      <c r="O381" s="3" t="s">
        <v>641</v>
      </c>
      <c r="P381" s="3">
        <v>3</v>
      </c>
      <c r="Q381" s="3">
        <v>3</v>
      </c>
      <c r="R381" s="3">
        <v>3</v>
      </c>
      <c r="S381" s="3">
        <v>3</v>
      </c>
      <c r="T381" s="3">
        <v>3</v>
      </c>
      <c r="U381" s="3">
        <v>3</v>
      </c>
      <c r="V381" s="3">
        <v>3</v>
      </c>
      <c r="W381" s="3">
        <v>2</v>
      </c>
      <c r="X381" s="3">
        <v>4</v>
      </c>
      <c r="Y381" s="3">
        <v>4</v>
      </c>
      <c r="Z381" s="3">
        <v>2010</v>
      </c>
      <c r="AA381" s="3" t="s">
        <v>253</v>
      </c>
      <c r="AB381" s="3" t="s">
        <v>377</v>
      </c>
      <c r="AC381" s="3" t="s">
        <v>281</v>
      </c>
      <c r="AD381" s="3"/>
      <c r="AE381" s="3" t="s">
        <v>647</v>
      </c>
      <c r="AF381" s="3" t="s">
        <v>522</v>
      </c>
      <c r="AG381" s="3"/>
      <c r="AH381" s="3">
        <v>3</v>
      </c>
      <c r="AI381" s="3">
        <v>4</v>
      </c>
    </row>
    <row r="382" spans="1:35" ht="38.25" hidden="1" x14ac:dyDescent="0.2">
      <c r="A382" s="2">
        <v>40600.958425925928</v>
      </c>
      <c r="L382" s="3"/>
      <c r="M382" s="3"/>
      <c r="N382" s="3"/>
      <c r="O382" s="3" t="s">
        <v>116</v>
      </c>
      <c r="P382" s="3">
        <v>2</v>
      </c>
      <c r="Q382" s="3">
        <v>2</v>
      </c>
      <c r="R382" s="3">
        <v>3</v>
      </c>
      <c r="S382" s="3">
        <v>3</v>
      </c>
      <c r="T382" s="3">
        <v>3</v>
      </c>
      <c r="U382" s="3">
        <v>2</v>
      </c>
      <c r="V382" s="3">
        <v>3</v>
      </c>
      <c r="W382" s="3">
        <v>2</v>
      </c>
      <c r="X382" s="3">
        <v>3</v>
      </c>
      <c r="Y382" s="3">
        <v>3</v>
      </c>
      <c r="Z382" s="3">
        <v>2009</v>
      </c>
      <c r="AA382" s="3" t="s">
        <v>702</v>
      </c>
      <c r="AB382" s="3" t="s">
        <v>710</v>
      </c>
      <c r="AC382" s="3" t="s">
        <v>672</v>
      </c>
      <c r="AD382" s="3" t="s">
        <v>568</v>
      </c>
      <c r="AE382" s="3" t="s">
        <v>647</v>
      </c>
      <c r="AF382" s="3" t="s">
        <v>522</v>
      </c>
      <c r="AG382" s="3"/>
      <c r="AH382" s="3">
        <v>3</v>
      </c>
      <c r="AI382" s="3">
        <v>3</v>
      </c>
    </row>
    <row r="383" spans="1:35" ht="38.25" hidden="1" x14ac:dyDescent="0.2">
      <c r="A383" s="2">
        <v>40600.960891203707</v>
      </c>
      <c r="L383" s="3"/>
      <c r="M383" s="3"/>
      <c r="N383" s="3"/>
      <c r="O383" s="3" t="s">
        <v>116</v>
      </c>
      <c r="P383" s="3">
        <v>3</v>
      </c>
      <c r="Q383" s="3">
        <v>3</v>
      </c>
      <c r="R383" s="3">
        <v>3</v>
      </c>
      <c r="S383" s="3">
        <v>2</v>
      </c>
      <c r="T383" s="3">
        <v>3</v>
      </c>
      <c r="U383" s="3">
        <v>4</v>
      </c>
      <c r="V383" s="3">
        <v>3</v>
      </c>
      <c r="W383" s="3">
        <v>2</v>
      </c>
      <c r="X383" s="3">
        <v>3</v>
      </c>
      <c r="Y383" s="3">
        <v>4</v>
      </c>
      <c r="Z383" s="3">
        <v>2010</v>
      </c>
      <c r="AA383" s="3" t="s">
        <v>35</v>
      </c>
      <c r="AB383" s="3" t="s">
        <v>130</v>
      </c>
      <c r="AC383" s="3" t="s">
        <v>281</v>
      </c>
      <c r="AD383" s="3"/>
      <c r="AE383" s="3" t="s">
        <v>647</v>
      </c>
      <c r="AF383" s="3" t="s">
        <v>522</v>
      </c>
      <c r="AG383" s="3"/>
      <c r="AH383" s="3">
        <v>3</v>
      </c>
      <c r="AI383" s="3">
        <v>3</v>
      </c>
    </row>
    <row r="384" spans="1:35" ht="38.25" hidden="1" x14ac:dyDescent="0.2">
      <c r="A384" s="2">
        <v>40600.971053240741</v>
      </c>
      <c r="L384" s="3" t="s">
        <v>365</v>
      </c>
      <c r="M384" s="3" t="s">
        <v>3</v>
      </c>
      <c r="N384" s="3" t="s">
        <v>360</v>
      </c>
      <c r="O384" s="3" t="s">
        <v>116</v>
      </c>
      <c r="P384" s="3">
        <v>4</v>
      </c>
      <c r="Q384" s="3">
        <v>3</v>
      </c>
      <c r="R384" s="3">
        <v>4</v>
      </c>
      <c r="S384" s="3">
        <v>3</v>
      </c>
      <c r="T384" s="3">
        <v>2</v>
      </c>
      <c r="U384" s="3">
        <v>2</v>
      </c>
      <c r="V384" s="3">
        <v>4</v>
      </c>
      <c r="W384" s="3">
        <v>3</v>
      </c>
      <c r="X384" s="3">
        <v>4</v>
      </c>
      <c r="Y384" s="3">
        <v>4</v>
      </c>
      <c r="Z384" s="3">
        <v>2010</v>
      </c>
      <c r="AA384" s="3" t="s">
        <v>253</v>
      </c>
      <c r="AB384" s="3" t="s">
        <v>454</v>
      </c>
      <c r="AC384" s="3" t="s">
        <v>281</v>
      </c>
      <c r="AD384" s="3"/>
      <c r="AE384" s="3"/>
      <c r="AF384" s="3" t="s">
        <v>522</v>
      </c>
      <c r="AG384" s="3"/>
      <c r="AH384" s="3">
        <v>3</v>
      </c>
      <c r="AI384" s="3">
        <v>4</v>
      </c>
    </row>
    <row r="385" spans="1:35" ht="38.25" hidden="1" x14ac:dyDescent="0.2">
      <c r="A385" s="2">
        <v>40600.974432870367</v>
      </c>
      <c r="L385" s="3"/>
      <c r="M385" s="3"/>
      <c r="N385" s="3"/>
      <c r="O385" s="3" t="s">
        <v>116</v>
      </c>
      <c r="P385" s="3">
        <v>2</v>
      </c>
      <c r="Q385" s="3">
        <v>2</v>
      </c>
      <c r="R385" s="3">
        <v>4</v>
      </c>
      <c r="S385" s="3">
        <v>2</v>
      </c>
      <c r="T385" s="3">
        <v>3</v>
      </c>
      <c r="U385" s="3">
        <v>1</v>
      </c>
      <c r="V385" s="3">
        <v>1</v>
      </c>
      <c r="W385" s="3">
        <v>1</v>
      </c>
      <c r="X385" s="3">
        <v>1</v>
      </c>
      <c r="Y385" s="3">
        <v>4</v>
      </c>
      <c r="Z385" s="3">
        <v>2010</v>
      </c>
      <c r="AA385" s="3" t="s">
        <v>281</v>
      </c>
      <c r="AB385" s="3" t="s">
        <v>130</v>
      </c>
      <c r="AC385" s="3" t="s">
        <v>281</v>
      </c>
      <c r="AD385" s="3"/>
      <c r="AE385" s="3"/>
      <c r="AF385" s="3" t="s">
        <v>522</v>
      </c>
      <c r="AG385" s="3"/>
      <c r="AH385" s="3">
        <v>3</v>
      </c>
      <c r="AI385" s="3">
        <v>2</v>
      </c>
    </row>
    <row r="386" spans="1:35" ht="178.5" hidden="1" x14ac:dyDescent="0.2">
      <c r="A386" s="2">
        <v>40600.987511574072</v>
      </c>
      <c r="L386" s="3" t="s">
        <v>589</v>
      </c>
      <c r="M386" s="3"/>
      <c r="N386" s="3"/>
      <c r="O386" s="3" t="s">
        <v>116</v>
      </c>
      <c r="P386" s="3">
        <v>4</v>
      </c>
      <c r="Q386" s="3">
        <v>2</v>
      </c>
      <c r="R386" s="3">
        <v>4</v>
      </c>
      <c r="S386" s="3">
        <v>4</v>
      </c>
      <c r="T386" s="3">
        <v>4</v>
      </c>
      <c r="U386" s="3">
        <v>4</v>
      </c>
      <c r="V386" s="3">
        <v>3</v>
      </c>
      <c r="W386" s="3">
        <v>4</v>
      </c>
      <c r="X386" s="3">
        <v>4</v>
      </c>
      <c r="Y386" s="3">
        <v>4</v>
      </c>
      <c r="Z386" s="3">
        <v>2010</v>
      </c>
      <c r="AA386" s="3" t="s">
        <v>281</v>
      </c>
      <c r="AB386" s="3" t="s">
        <v>377</v>
      </c>
      <c r="AC386" s="3" t="s">
        <v>281</v>
      </c>
      <c r="AD386" s="3"/>
      <c r="AE386" s="3"/>
      <c r="AF386" s="3" t="s">
        <v>246</v>
      </c>
      <c r="AG386" s="3"/>
      <c r="AH386" s="3">
        <v>3</v>
      </c>
      <c r="AI386" s="3">
        <v>4</v>
      </c>
    </row>
    <row r="387" spans="1:35" ht="38.25" hidden="1" x14ac:dyDescent="0.2">
      <c r="A387" s="2">
        <v>40601.006770833337</v>
      </c>
      <c r="L387" s="3" t="s">
        <v>526</v>
      </c>
      <c r="M387" s="3" t="s">
        <v>373</v>
      </c>
      <c r="N387" s="3" t="s">
        <v>373</v>
      </c>
      <c r="O387" s="3" t="s">
        <v>116</v>
      </c>
      <c r="P387" s="3">
        <v>3</v>
      </c>
      <c r="Q387" s="3">
        <v>3</v>
      </c>
      <c r="R387" s="3">
        <v>4</v>
      </c>
      <c r="S387" s="3">
        <v>4</v>
      </c>
      <c r="T387" s="3">
        <v>4</v>
      </c>
      <c r="U387" s="3">
        <v>4</v>
      </c>
      <c r="V387" s="3">
        <v>4</v>
      </c>
      <c r="W387" s="3">
        <v>3</v>
      </c>
      <c r="X387" s="3">
        <v>4</v>
      </c>
      <c r="Y387" s="3">
        <v>4</v>
      </c>
      <c r="Z387" s="3">
        <v>2010</v>
      </c>
      <c r="AA387" s="3" t="s">
        <v>702</v>
      </c>
      <c r="AB387" s="3" t="s">
        <v>72</v>
      </c>
      <c r="AC387" s="3" t="s">
        <v>281</v>
      </c>
      <c r="AD387" s="3" t="s">
        <v>677</v>
      </c>
      <c r="AE387" s="3" t="s">
        <v>647</v>
      </c>
      <c r="AF387" s="3" t="s">
        <v>522</v>
      </c>
      <c r="AG387" s="3" t="s">
        <v>201</v>
      </c>
      <c r="AH387" s="3">
        <v>4</v>
      </c>
      <c r="AI387" s="3">
        <v>4</v>
      </c>
    </row>
    <row r="388" spans="1:35" ht="38.25" hidden="1" x14ac:dyDescent="0.2">
      <c r="A388" s="2">
        <v>40601.017291666663</v>
      </c>
      <c r="L388" s="3" t="s">
        <v>348</v>
      </c>
      <c r="M388" s="3" t="s">
        <v>450</v>
      </c>
      <c r="N388" s="3" t="s">
        <v>614</v>
      </c>
      <c r="O388" s="3" t="s">
        <v>641</v>
      </c>
      <c r="P388" s="3">
        <v>2</v>
      </c>
      <c r="Q388" s="3">
        <v>2</v>
      </c>
      <c r="R388" s="3">
        <v>2</v>
      </c>
      <c r="S388" s="3">
        <v>4</v>
      </c>
      <c r="T388" s="3">
        <v>2</v>
      </c>
      <c r="U388" s="3">
        <v>2</v>
      </c>
      <c r="V388" s="3">
        <v>3</v>
      </c>
      <c r="W388" s="3">
        <v>3</v>
      </c>
      <c r="X388" s="3">
        <v>3</v>
      </c>
      <c r="Y388" s="3">
        <v>2</v>
      </c>
      <c r="Z388" s="3">
        <v>2010</v>
      </c>
      <c r="AA388" s="3" t="s">
        <v>702</v>
      </c>
      <c r="AB388" s="3" t="s">
        <v>507</v>
      </c>
      <c r="AC388" s="3" t="s">
        <v>672</v>
      </c>
      <c r="AD388" s="3" t="s">
        <v>395</v>
      </c>
      <c r="AE388" s="3" t="s">
        <v>647</v>
      </c>
      <c r="AF388" s="3" t="s">
        <v>246</v>
      </c>
      <c r="AG388" s="3" t="s">
        <v>406</v>
      </c>
      <c r="AH388" s="3">
        <v>3</v>
      </c>
      <c r="AI388" s="3">
        <v>4</v>
      </c>
    </row>
    <row r="389" spans="1:35" ht="51" hidden="1" x14ac:dyDescent="0.2">
      <c r="A389" s="2">
        <v>40601.054293981484</v>
      </c>
      <c r="L389" s="3" t="s">
        <v>199</v>
      </c>
      <c r="M389" s="3" t="s">
        <v>295</v>
      </c>
      <c r="N389" s="3"/>
      <c r="O389" s="3" t="s">
        <v>641</v>
      </c>
      <c r="P389" s="3">
        <v>3</v>
      </c>
      <c r="Q389" s="3">
        <v>4</v>
      </c>
      <c r="R389" s="3">
        <v>3</v>
      </c>
      <c r="S389" s="3">
        <v>3</v>
      </c>
      <c r="T389" s="3">
        <v>2</v>
      </c>
      <c r="U389" s="3">
        <v>2</v>
      </c>
      <c r="V389" s="3">
        <v>3</v>
      </c>
      <c r="W389" s="3">
        <v>3</v>
      </c>
      <c r="X389" s="3">
        <v>4</v>
      </c>
      <c r="Y389" s="3">
        <v>4</v>
      </c>
      <c r="Z389" s="3">
        <v>2008</v>
      </c>
      <c r="AA389" s="3" t="s">
        <v>702</v>
      </c>
      <c r="AB389" s="3" t="s">
        <v>351</v>
      </c>
      <c r="AC389" s="3" t="s">
        <v>393</v>
      </c>
      <c r="AD389" s="3"/>
      <c r="AE389" s="3" t="s">
        <v>647</v>
      </c>
      <c r="AF389" s="3" t="s">
        <v>522</v>
      </c>
      <c r="AG389" s="3" t="s">
        <v>433</v>
      </c>
      <c r="AH389" s="3">
        <v>3</v>
      </c>
      <c r="AI389" s="3">
        <v>4</v>
      </c>
    </row>
    <row r="390" spans="1:35" ht="38.25" hidden="1" x14ac:dyDescent="0.2">
      <c r="A390" s="2">
        <v>40601.057650462964</v>
      </c>
      <c r="L390" s="3"/>
      <c r="M390" s="3" t="s">
        <v>271</v>
      </c>
      <c r="N390" s="3" t="s">
        <v>420</v>
      </c>
      <c r="O390" s="3" t="s">
        <v>116</v>
      </c>
      <c r="P390" s="3">
        <v>3</v>
      </c>
      <c r="Q390" s="3">
        <v>2</v>
      </c>
      <c r="R390" s="3">
        <v>4</v>
      </c>
      <c r="S390" s="3">
        <v>4</v>
      </c>
      <c r="T390" s="3">
        <v>4</v>
      </c>
      <c r="U390" s="3">
        <v>3</v>
      </c>
      <c r="V390" s="3">
        <v>2</v>
      </c>
      <c r="W390" s="3">
        <v>4</v>
      </c>
      <c r="X390" s="3">
        <v>4</v>
      </c>
      <c r="Y390" s="3">
        <v>4</v>
      </c>
      <c r="Z390" s="3">
        <v>2009</v>
      </c>
      <c r="AA390" s="3" t="s">
        <v>702</v>
      </c>
      <c r="AB390" s="3" t="s">
        <v>351</v>
      </c>
      <c r="AC390" s="3" t="s">
        <v>45</v>
      </c>
      <c r="AD390" s="3"/>
      <c r="AE390" s="3" t="s">
        <v>647</v>
      </c>
      <c r="AF390" s="3" t="s">
        <v>246</v>
      </c>
      <c r="AG390" s="3"/>
      <c r="AH390" s="3">
        <v>4</v>
      </c>
      <c r="AI390" s="3">
        <v>4</v>
      </c>
    </row>
    <row r="391" spans="1:35" ht="38.25" hidden="1" x14ac:dyDescent="0.2">
      <c r="A391" s="2">
        <v>40601.069722222222</v>
      </c>
      <c r="L391" s="3"/>
      <c r="M391" s="3"/>
      <c r="N391" s="3"/>
      <c r="O391" s="3"/>
      <c r="P391" s="3">
        <v>2</v>
      </c>
      <c r="Q391" s="3">
        <v>4</v>
      </c>
      <c r="R391" s="3">
        <v>2</v>
      </c>
      <c r="S391" s="3">
        <v>2</v>
      </c>
      <c r="T391" s="3">
        <v>2</v>
      </c>
      <c r="U391" s="3">
        <v>2</v>
      </c>
      <c r="V391" s="3">
        <v>3</v>
      </c>
      <c r="W391" s="3">
        <v>2</v>
      </c>
      <c r="X391" s="3"/>
      <c r="Y391" s="3"/>
      <c r="Z391" s="3" t="s">
        <v>551</v>
      </c>
      <c r="AA391" s="3" t="s">
        <v>281</v>
      </c>
      <c r="AB391" s="3" t="s">
        <v>377</v>
      </c>
      <c r="AC391" s="3" t="s">
        <v>281</v>
      </c>
      <c r="AD391" s="3"/>
      <c r="AE391" s="3" t="s">
        <v>647</v>
      </c>
      <c r="AF391" s="3"/>
      <c r="AG391" s="3"/>
      <c r="AH391" s="3"/>
      <c r="AI391" s="3"/>
    </row>
    <row r="392" spans="1:35" ht="153" hidden="1" x14ac:dyDescent="0.2">
      <c r="A392" s="2">
        <v>40601.253738425927</v>
      </c>
      <c r="L392" s="3" t="s">
        <v>556</v>
      </c>
      <c r="M392" s="3" t="s">
        <v>149</v>
      </c>
      <c r="N392" s="3" t="s">
        <v>627</v>
      </c>
      <c r="O392" s="3" t="s">
        <v>641</v>
      </c>
      <c r="P392" s="3">
        <v>1</v>
      </c>
      <c r="Q392" s="3">
        <v>1</v>
      </c>
      <c r="R392" s="3">
        <v>1</v>
      </c>
      <c r="S392" s="3">
        <v>1</v>
      </c>
      <c r="T392" s="3">
        <v>1</v>
      </c>
      <c r="U392" s="3">
        <v>1</v>
      </c>
      <c r="V392" s="3">
        <v>1</v>
      </c>
      <c r="W392" s="3">
        <v>1</v>
      </c>
      <c r="X392" s="3">
        <v>1</v>
      </c>
      <c r="Y392" s="3">
        <v>3</v>
      </c>
      <c r="Z392" s="3">
        <v>2010</v>
      </c>
      <c r="AA392" s="3" t="s">
        <v>253</v>
      </c>
      <c r="AB392" s="3" t="s">
        <v>377</v>
      </c>
      <c r="AC392" s="3" t="s">
        <v>281</v>
      </c>
      <c r="AD392" s="3"/>
      <c r="AE392" s="3" t="s">
        <v>647</v>
      </c>
      <c r="AF392" s="3" t="s">
        <v>246</v>
      </c>
      <c r="AG392" s="3" t="s">
        <v>452</v>
      </c>
      <c r="AH392" s="3">
        <v>1</v>
      </c>
      <c r="AI392" s="3">
        <v>1</v>
      </c>
    </row>
    <row r="393" spans="1:35" ht="38.25" hidden="1" x14ac:dyDescent="0.2">
      <c r="A393" s="2">
        <v>40601.291018518517</v>
      </c>
      <c r="L393" s="3"/>
      <c r="M393" s="3"/>
      <c r="N393" s="3"/>
      <c r="O393" s="3" t="s">
        <v>641</v>
      </c>
      <c r="P393" s="3">
        <v>2</v>
      </c>
      <c r="Q393" s="3">
        <v>2</v>
      </c>
      <c r="R393" s="3">
        <v>3</v>
      </c>
      <c r="S393" s="3">
        <v>3</v>
      </c>
      <c r="T393" s="3">
        <v>3</v>
      </c>
      <c r="U393" s="3">
        <v>3</v>
      </c>
      <c r="V393" s="3">
        <v>4</v>
      </c>
      <c r="W393" s="3">
        <v>3</v>
      </c>
      <c r="X393" s="3">
        <v>4</v>
      </c>
      <c r="Y393" s="3">
        <v>3</v>
      </c>
      <c r="Z393" s="3">
        <v>2010</v>
      </c>
      <c r="AA393" s="3" t="s">
        <v>253</v>
      </c>
      <c r="AB393" s="3" t="s">
        <v>609</v>
      </c>
      <c r="AC393" s="3" t="s">
        <v>281</v>
      </c>
      <c r="AD393" s="3"/>
      <c r="AE393" s="3" t="s">
        <v>647</v>
      </c>
      <c r="AF393" s="3" t="s">
        <v>522</v>
      </c>
      <c r="AG393" s="3"/>
      <c r="AH393" s="3">
        <v>3</v>
      </c>
      <c r="AI393" s="3">
        <v>4</v>
      </c>
    </row>
    <row r="394" spans="1:35" ht="38.25" hidden="1" x14ac:dyDescent="0.2">
      <c r="A394" s="2">
        <v>40601.302812499998</v>
      </c>
      <c r="L394" s="3"/>
      <c r="M394" s="3"/>
      <c r="N394" s="3"/>
      <c r="O394" s="3" t="s">
        <v>116</v>
      </c>
      <c r="P394" s="3">
        <v>3</v>
      </c>
      <c r="Q394" s="3">
        <v>2</v>
      </c>
      <c r="R394" s="3">
        <v>4</v>
      </c>
      <c r="S394" s="3">
        <v>4</v>
      </c>
      <c r="T394" s="3">
        <v>2</v>
      </c>
      <c r="U394" s="3">
        <v>1</v>
      </c>
      <c r="V394" s="3">
        <v>2</v>
      </c>
      <c r="W394" s="3">
        <v>3</v>
      </c>
      <c r="X394" s="3">
        <v>4</v>
      </c>
      <c r="Y394" s="3">
        <v>4</v>
      </c>
      <c r="Z394" s="3">
        <v>2011</v>
      </c>
      <c r="AA394" s="3" t="s">
        <v>35</v>
      </c>
      <c r="AB394" s="3" t="s">
        <v>664</v>
      </c>
      <c r="AC394" s="3" t="s">
        <v>281</v>
      </c>
      <c r="AD394" s="3"/>
      <c r="AE394" s="3" t="s">
        <v>647</v>
      </c>
      <c r="AF394" s="3" t="s">
        <v>522</v>
      </c>
      <c r="AG394" s="3"/>
      <c r="AH394" s="3">
        <v>3</v>
      </c>
      <c r="AI394" s="3">
        <v>3</v>
      </c>
    </row>
    <row r="395" spans="1:35" ht="38.25" hidden="1" x14ac:dyDescent="0.2">
      <c r="A395" s="2">
        <v>40601.317499999997</v>
      </c>
      <c r="L395" s="3" t="s">
        <v>41</v>
      </c>
      <c r="M395" s="3" t="s">
        <v>386</v>
      </c>
      <c r="N395" s="3" t="s">
        <v>144</v>
      </c>
      <c r="O395" s="3" t="s">
        <v>641</v>
      </c>
      <c r="P395" s="3">
        <v>4</v>
      </c>
      <c r="Q395" s="3">
        <v>4</v>
      </c>
      <c r="R395" s="3">
        <v>4</v>
      </c>
      <c r="S395" s="3">
        <v>3</v>
      </c>
      <c r="T395" s="3">
        <v>4</v>
      </c>
      <c r="U395" s="3">
        <v>3</v>
      </c>
      <c r="V395" s="3">
        <v>4</v>
      </c>
      <c r="W395" s="3">
        <v>4</v>
      </c>
      <c r="X395" s="3">
        <v>4</v>
      </c>
      <c r="Y395" s="3">
        <v>3</v>
      </c>
      <c r="Z395" s="3">
        <v>2010</v>
      </c>
      <c r="AA395" s="3" t="s">
        <v>35</v>
      </c>
      <c r="AB395" s="3" t="s">
        <v>664</v>
      </c>
      <c r="AC395" s="3" t="s">
        <v>281</v>
      </c>
      <c r="AD395" s="3" t="s">
        <v>20</v>
      </c>
      <c r="AE395" s="3" t="s">
        <v>647</v>
      </c>
      <c r="AF395" s="3" t="s">
        <v>522</v>
      </c>
      <c r="AG395" s="3" t="s">
        <v>545</v>
      </c>
      <c r="AH395" s="3">
        <v>4</v>
      </c>
      <c r="AI395" s="3">
        <v>4</v>
      </c>
    </row>
    <row r="396" spans="1:35" ht="127.5" hidden="1" x14ac:dyDescent="0.2">
      <c r="A396" s="2">
        <v>40601.326574074075</v>
      </c>
      <c r="L396" s="3" t="s">
        <v>4</v>
      </c>
      <c r="M396" s="3" t="s">
        <v>573</v>
      </c>
      <c r="N396" s="3"/>
      <c r="O396" s="3" t="s">
        <v>116</v>
      </c>
      <c r="P396" s="3">
        <v>2</v>
      </c>
      <c r="Q396" s="3">
        <v>2</v>
      </c>
      <c r="R396" s="3">
        <v>4</v>
      </c>
      <c r="S396" s="3">
        <v>3</v>
      </c>
      <c r="T396" s="3">
        <v>3</v>
      </c>
      <c r="U396" s="3">
        <v>3</v>
      </c>
      <c r="V396" s="3">
        <v>4</v>
      </c>
      <c r="W396" s="3">
        <v>2</v>
      </c>
      <c r="X396" s="3">
        <v>4</v>
      </c>
      <c r="Y396" s="3">
        <v>4</v>
      </c>
      <c r="Z396" s="3">
        <v>2008</v>
      </c>
      <c r="AA396" s="3" t="s">
        <v>702</v>
      </c>
      <c r="AB396" s="3" t="s">
        <v>264</v>
      </c>
      <c r="AC396" s="3" t="s">
        <v>281</v>
      </c>
      <c r="AD396" s="3" t="s">
        <v>258</v>
      </c>
      <c r="AE396" s="3" t="s">
        <v>22</v>
      </c>
      <c r="AF396" s="3" t="s">
        <v>246</v>
      </c>
      <c r="AG396" s="3"/>
      <c r="AH396" s="3">
        <v>1</v>
      </c>
      <c r="AI396" s="3">
        <v>4</v>
      </c>
    </row>
    <row r="397" spans="1:35" ht="51" hidden="1" x14ac:dyDescent="0.2">
      <c r="A397" s="2">
        <v>40601.355462962965</v>
      </c>
      <c r="L397" s="3" t="s">
        <v>411</v>
      </c>
      <c r="M397" s="3" t="s">
        <v>107</v>
      </c>
      <c r="N397" s="3" t="s">
        <v>149</v>
      </c>
      <c r="O397" s="3" t="s">
        <v>641</v>
      </c>
      <c r="P397" s="3">
        <v>1</v>
      </c>
      <c r="Q397" s="3">
        <v>2</v>
      </c>
      <c r="R397" s="3">
        <v>2</v>
      </c>
      <c r="S397" s="3">
        <v>1</v>
      </c>
      <c r="T397" s="3">
        <v>2</v>
      </c>
      <c r="U397" s="3">
        <v>2</v>
      </c>
      <c r="V397" s="3">
        <v>2</v>
      </c>
      <c r="W397" s="3">
        <v>2</v>
      </c>
      <c r="X397" s="3">
        <v>2</v>
      </c>
      <c r="Y397" s="3">
        <v>2</v>
      </c>
      <c r="Z397" s="3">
        <v>2010</v>
      </c>
      <c r="AA397" s="3" t="s">
        <v>702</v>
      </c>
      <c r="AB397" s="3" t="s">
        <v>198</v>
      </c>
      <c r="AC397" s="3" t="s">
        <v>281</v>
      </c>
      <c r="AD397" s="3"/>
      <c r="AE397" s="3" t="s">
        <v>647</v>
      </c>
      <c r="AF397" s="3" t="s">
        <v>522</v>
      </c>
      <c r="AG397" s="3" t="s">
        <v>623</v>
      </c>
      <c r="AH397" s="3">
        <v>2</v>
      </c>
      <c r="AI397" s="3">
        <v>1</v>
      </c>
    </row>
    <row r="398" spans="1:35" ht="178.5" hidden="1" x14ac:dyDescent="0.2">
      <c r="A398" s="2">
        <v>40601.41065972222</v>
      </c>
      <c r="L398" s="3" t="s">
        <v>311</v>
      </c>
      <c r="M398" s="3" t="s">
        <v>711</v>
      </c>
      <c r="N398" s="3" t="s">
        <v>591</v>
      </c>
      <c r="O398" s="3" t="s">
        <v>116</v>
      </c>
      <c r="P398" s="3">
        <v>2</v>
      </c>
      <c r="Q398" s="3">
        <v>1</v>
      </c>
      <c r="R398" s="3">
        <v>2</v>
      </c>
      <c r="S398" s="3">
        <v>1</v>
      </c>
      <c r="T398" s="3">
        <v>1</v>
      </c>
      <c r="U398" s="3">
        <v>1</v>
      </c>
      <c r="V398" s="3">
        <v>1</v>
      </c>
      <c r="W398" s="3">
        <v>1</v>
      </c>
      <c r="X398" s="3">
        <v>1</v>
      </c>
      <c r="Y398" s="3">
        <v>1</v>
      </c>
      <c r="Z398" s="3">
        <v>2009</v>
      </c>
      <c r="AA398" s="3" t="s">
        <v>702</v>
      </c>
      <c r="AB398" s="3" t="s">
        <v>609</v>
      </c>
      <c r="AC398" s="3" t="s">
        <v>393</v>
      </c>
      <c r="AD398" s="3"/>
      <c r="AE398" s="3" t="s">
        <v>647</v>
      </c>
      <c r="AF398" s="3" t="s">
        <v>522</v>
      </c>
      <c r="AG398" s="3" t="s">
        <v>376</v>
      </c>
      <c r="AH398" s="3">
        <v>1</v>
      </c>
      <c r="AI398" s="3">
        <v>1</v>
      </c>
    </row>
    <row r="399" spans="1:35" ht="38.25" hidden="1" x14ac:dyDescent="0.2">
      <c r="A399" s="2">
        <v>40601.418298611112</v>
      </c>
      <c r="L399" s="3"/>
      <c r="M399" s="3"/>
      <c r="N399" s="3"/>
      <c r="O399" s="3" t="s">
        <v>116</v>
      </c>
      <c r="P399" s="3">
        <v>3</v>
      </c>
      <c r="Q399" s="3">
        <v>1</v>
      </c>
      <c r="R399" s="3">
        <v>3</v>
      </c>
      <c r="S399" s="3">
        <v>4</v>
      </c>
      <c r="T399" s="3">
        <v>4</v>
      </c>
      <c r="U399" s="3">
        <v>4</v>
      </c>
      <c r="V399" s="3">
        <v>2</v>
      </c>
      <c r="W399" s="3">
        <v>2</v>
      </c>
      <c r="X399" s="3">
        <v>4</v>
      </c>
      <c r="Y399" s="3">
        <v>4</v>
      </c>
      <c r="Z399" s="3">
        <v>2008</v>
      </c>
      <c r="AA399" s="3" t="s">
        <v>702</v>
      </c>
      <c r="AB399" s="3" t="s">
        <v>664</v>
      </c>
      <c r="AC399" s="3" t="s">
        <v>393</v>
      </c>
      <c r="AD399" s="3"/>
      <c r="AE399" s="3" t="s">
        <v>647</v>
      </c>
      <c r="AF399" s="3" t="s">
        <v>522</v>
      </c>
      <c r="AG399" s="3"/>
      <c r="AH399" s="3">
        <v>1</v>
      </c>
      <c r="AI399" s="3">
        <v>4</v>
      </c>
    </row>
    <row r="400" spans="1:35" ht="127.5" hidden="1" x14ac:dyDescent="0.2">
      <c r="A400" s="2">
        <v>40601.455590277779</v>
      </c>
      <c r="L400" s="3" t="s">
        <v>153</v>
      </c>
      <c r="M400" s="3" t="s">
        <v>270</v>
      </c>
      <c r="N400" s="3" t="s">
        <v>415</v>
      </c>
      <c r="O400" s="3" t="s">
        <v>641</v>
      </c>
      <c r="P400" s="3">
        <v>2</v>
      </c>
      <c r="Q400" s="3">
        <v>3</v>
      </c>
      <c r="R400" s="3">
        <v>2</v>
      </c>
      <c r="S400" s="3">
        <v>2</v>
      </c>
      <c r="T400" s="3">
        <v>3</v>
      </c>
      <c r="U400" s="3">
        <v>3</v>
      </c>
      <c r="V400" s="3">
        <v>2</v>
      </c>
      <c r="W400" s="3">
        <v>3</v>
      </c>
      <c r="X400" s="3">
        <v>3</v>
      </c>
      <c r="Y400" s="3">
        <v>4</v>
      </c>
      <c r="Z400" s="3">
        <v>2010</v>
      </c>
      <c r="AA400" s="3" t="s">
        <v>35</v>
      </c>
      <c r="AB400" s="3" t="s">
        <v>130</v>
      </c>
      <c r="AC400" s="3" t="s">
        <v>281</v>
      </c>
      <c r="AD400" s="3"/>
      <c r="AE400" s="3" t="s">
        <v>647</v>
      </c>
      <c r="AF400" s="3" t="s">
        <v>246</v>
      </c>
      <c r="AG400" s="3" t="s">
        <v>331</v>
      </c>
      <c r="AH400" s="3">
        <v>2</v>
      </c>
      <c r="AI400" s="3">
        <v>4</v>
      </c>
    </row>
    <row r="401" spans="1:35" ht="114.75" hidden="1" x14ac:dyDescent="0.2">
      <c r="A401" s="2">
        <v>40601.455925925926</v>
      </c>
      <c r="L401" s="3" t="s">
        <v>409</v>
      </c>
      <c r="M401" s="3"/>
      <c r="N401" s="3"/>
      <c r="O401" s="3" t="s">
        <v>116</v>
      </c>
      <c r="P401" s="3">
        <v>2</v>
      </c>
      <c r="Q401" s="3">
        <v>1</v>
      </c>
      <c r="R401" s="3">
        <v>1</v>
      </c>
      <c r="S401" s="3">
        <v>1</v>
      </c>
      <c r="T401" s="3">
        <v>1</v>
      </c>
      <c r="U401" s="3">
        <v>1</v>
      </c>
      <c r="V401" s="3">
        <v>1</v>
      </c>
      <c r="W401" s="3">
        <v>1</v>
      </c>
      <c r="X401" s="3">
        <v>1</v>
      </c>
      <c r="Y401" s="3">
        <v>4</v>
      </c>
      <c r="Z401" s="3">
        <v>2010</v>
      </c>
      <c r="AA401" s="3" t="s">
        <v>702</v>
      </c>
      <c r="AB401" s="3" t="s">
        <v>72</v>
      </c>
      <c r="AC401" s="3" t="s">
        <v>461</v>
      </c>
      <c r="AD401" s="3" t="s">
        <v>482</v>
      </c>
      <c r="AE401" s="3" t="s">
        <v>700</v>
      </c>
      <c r="AF401" s="3" t="s">
        <v>522</v>
      </c>
      <c r="AG401" s="3"/>
      <c r="AH401" s="3">
        <v>2</v>
      </c>
      <c r="AI401" s="3">
        <v>1</v>
      </c>
    </row>
    <row r="402" spans="1:35" ht="38.25" hidden="1" x14ac:dyDescent="0.2">
      <c r="A402" s="2">
        <v>40601.459861111114</v>
      </c>
      <c r="L402" s="3"/>
      <c r="M402" s="3"/>
      <c r="N402" s="3"/>
      <c r="O402" s="3" t="s">
        <v>116</v>
      </c>
      <c r="P402" s="3">
        <v>3</v>
      </c>
      <c r="Q402" s="3">
        <v>3</v>
      </c>
      <c r="R402" s="3">
        <v>3</v>
      </c>
      <c r="S402" s="3">
        <v>4</v>
      </c>
      <c r="T402" s="3">
        <v>3</v>
      </c>
      <c r="U402" s="3">
        <v>3</v>
      </c>
      <c r="V402" s="3">
        <v>3</v>
      </c>
      <c r="W402" s="3">
        <v>3</v>
      </c>
      <c r="X402" s="3">
        <v>4</v>
      </c>
      <c r="Y402" s="3">
        <v>3</v>
      </c>
      <c r="Z402" s="3">
        <v>2011</v>
      </c>
      <c r="AA402" s="3" t="s">
        <v>354</v>
      </c>
      <c r="AB402" s="3" t="s">
        <v>346</v>
      </c>
      <c r="AC402" s="3" t="s">
        <v>281</v>
      </c>
      <c r="AD402" s="3"/>
      <c r="AE402" s="3" t="s">
        <v>317</v>
      </c>
      <c r="AF402" s="3" t="s">
        <v>246</v>
      </c>
      <c r="AG402" s="3"/>
      <c r="AH402" s="3">
        <v>2</v>
      </c>
      <c r="AI402" s="3">
        <v>4</v>
      </c>
    </row>
    <row r="403" spans="1:35" ht="89.25" hidden="1" x14ac:dyDescent="0.2">
      <c r="A403" s="2">
        <v>40601.531076388885</v>
      </c>
      <c r="L403" s="3" t="s">
        <v>163</v>
      </c>
      <c r="M403" s="3" t="s">
        <v>322</v>
      </c>
      <c r="N403" s="3"/>
      <c r="O403" s="3" t="s">
        <v>116</v>
      </c>
      <c r="P403" s="3">
        <v>4</v>
      </c>
      <c r="Q403" s="3">
        <v>4</v>
      </c>
      <c r="R403" s="3">
        <v>4</v>
      </c>
      <c r="S403" s="3">
        <v>3</v>
      </c>
      <c r="T403" s="3">
        <v>3</v>
      </c>
      <c r="U403" s="3">
        <v>3</v>
      </c>
      <c r="V403" s="3">
        <v>4</v>
      </c>
      <c r="W403" s="3">
        <v>3</v>
      </c>
      <c r="X403" s="3">
        <v>4</v>
      </c>
      <c r="Y403" s="3">
        <v>4</v>
      </c>
      <c r="Z403" s="3">
        <v>2009</v>
      </c>
      <c r="AA403" s="3" t="s">
        <v>35</v>
      </c>
      <c r="AB403" s="3" t="s">
        <v>72</v>
      </c>
      <c r="AC403" s="3" t="s">
        <v>45</v>
      </c>
      <c r="AD403" s="3"/>
      <c r="AE403" s="3" t="s">
        <v>647</v>
      </c>
      <c r="AF403" s="3" t="s">
        <v>246</v>
      </c>
      <c r="AG403" s="3" t="s">
        <v>180</v>
      </c>
      <c r="AH403" s="3">
        <v>3</v>
      </c>
      <c r="AI403" s="3">
        <v>4</v>
      </c>
    </row>
    <row r="404" spans="1:35" ht="51" hidden="1" x14ac:dyDescent="0.2">
      <c r="A404" s="2">
        <v>40601.584814814814</v>
      </c>
      <c r="L404" s="3" t="s">
        <v>679</v>
      </c>
      <c r="M404" s="3" t="s">
        <v>19</v>
      </c>
      <c r="N404" s="3" t="s">
        <v>278</v>
      </c>
      <c r="O404" s="3" t="s">
        <v>641</v>
      </c>
      <c r="P404" s="3">
        <v>3</v>
      </c>
      <c r="Q404" s="3">
        <v>3</v>
      </c>
      <c r="R404" s="3">
        <v>2</v>
      </c>
      <c r="S404" s="3">
        <v>4</v>
      </c>
      <c r="T404" s="3">
        <v>3</v>
      </c>
      <c r="U404" s="3">
        <v>2</v>
      </c>
      <c r="V404" s="3">
        <v>2</v>
      </c>
      <c r="W404" s="3">
        <v>3</v>
      </c>
      <c r="X404" s="3">
        <v>4</v>
      </c>
      <c r="Y404" s="3">
        <v>4</v>
      </c>
      <c r="Z404" s="3">
        <v>2010</v>
      </c>
      <c r="AA404" s="3" t="s">
        <v>35</v>
      </c>
      <c r="AB404" s="3" t="s">
        <v>454</v>
      </c>
      <c r="AC404" s="3" t="s">
        <v>281</v>
      </c>
      <c r="AD404" s="3"/>
      <c r="AE404" s="3" t="s">
        <v>647</v>
      </c>
      <c r="AF404" s="3" t="s">
        <v>522</v>
      </c>
      <c r="AG404" s="3" t="s">
        <v>219</v>
      </c>
      <c r="AH404" s="3">
        <v>3</v>
      </c>
      <c r="AI404" s="3">
        <v>4</v>
      </c>
    </row>
    <row r="405" spans="1:35" ht="38.25" hidden="1" x14ac:dyDescent="0.2">
      <c r="A405" s="2">
        <v>40601.699699074074</v>
      </c>
      <c r="L405" s="3"/>
      <c r="M405" s="3"/>
      <c r="N405" s="3"/>
      <c r="O405" s="3" t="s">
        <v>116</v>
      </c>
      <c r="P405" s="3">
        <v>3</v>
      </c>
      <c r="Q405" s="3">
        <v>2</v>
      </c>
      <c r="R405" s="3">
        <v>4</v>
      </c>
      <c r="S405" s="3">
        <v>2</v>
      </c>
      <c r="T405" s="3">
        <v>3</v>
      </c>
      <c r="U405" s="3">
        <v>3</v>
      </c>
      <c r="V405" s="3">
        <v>3</v>
      </c>
      <c r="W405" s="3">
        <v>2</v>
      </c>
      <c r="X405" s="3">
        <v>3</v>
      </c>
      <c r="Y405" s="3">
        <v>4</v>
      </c>
      <c r="Z405" s="3">
        <v>2007</v>
      </c>
      <c r="AA405" s="3" t="s">
        <v>281</v>
      </c>
      <c r="AB405" s="3" t="s">
        <v>264</v>
      </c>
      <c r="AC405" s="3" t="s">
        <v>281</v>
      </c>
      <c r="AD405" s="3"/>
      <c r="AE405" s="3" t="s">
        <v>694</v>
      </c>
      <c r="AF405" s="3" t="s">
        <v>522</v>
      </c>
      <c r="AG405" s="3"/>
      <c r="AH405" s="3">
        <v>2</v>
      </c>
      <c r="AI405" s="3">
        <v>4</v>
      </c>
    </row>
    <row r="406" spans="1:35" ht="38.25" hidden="1" x14ac:dyDescent="0.2">
      <c r="A406" s="2">
        <v>40601.709548611107</v>
      </c>
      <c r="L406" s="3"/>
      <c r="M406" s="3"/>
      <c r="N406" s="3"/>
      <c r="O406" s="3" t="s">
        <v>641</v>
      </c>
      <c r="P406" s="3">
        <v>3</v>
      </c>
      <c r="Q406" s="3">
        <v>1</v>
      </c>
      <c r="R406" s="3">
        <v>2</v>
      </c>
      <c r="S406" s="3">
        <v>2</v>
      </c>
      <c r="T406" s="3">
        <v>2</v>
      </c>
      <c r="U406" s="3">
        <v>2</v>
      </c>
      <c r="V406" s="3">
        <v>3</v>
      </c>
      <c r="W406" s="3">
        <v>3</v>
      </c>
      <c r="X406" s="3">
        <v>3</v>
      </c>
      <c r="Y406" s="3">
        <v>4</v>
      </c>
      <c r="Z406" s="3">
        <v>2008</v>
      </c>
      <c r="AA406" s="3" t="s">
        <v>702</v>
      </c>
      <c r="AB406" s="3" t="s">
        <v>198</v>
      </c>
      <c r="AC406" s="3" t="s">
        <v>393</v>
      </c>
      <c r="AD406" s="3" t="s">
        <v>185</v>
      </c>
      <c r="AE406" s="3" t="s">
        <v>647</v>
      </c>
      <c r="AF406" s="3" t="s">
        <v>522</v>
      </c>
      <c r="AG406" s="3"/>
      <c r="AH406" s="3">
        <v>2</v>
      </c>
      <c r="AI406" s="3">
        <v>3</v>
      </c>
    </row>
    <row r="407" spans="1:35" ht="204" hidden="1" x14ac:dyDescent="0.2">
      <c r="A407" s="2">
        <v>40601.732465277775</v>
      </c>
      <c r="L407" s="3" t="s">
        <v>917</v>
      </c>
      <c r="M407" s="3"/>
      <c r="N407" s="3"/>
      <c r="O407" s="3" t="s">
        <v>116</v>
      </c>
      <c r="P407" s="3">
        <v>4</v>
      </c>
      <c r="Q407" s="3">
        <v>4</v>
      </c>
      <c r="R407" s="3">
        <v>4</v>
      </c>
      <c r="S407" s="3">
        <v>4</v>
      </c>
      <c r="T407" s="3">
        <v>4</v>
      </c>
      <c r="U407" s="3">
        <v>4</v>
      </c>
      <c r="V407" s="3">
        <v>4</v>
      </c>
      <c r="W407" s="3">
        <v>1</v>
      </c>
      <c r="X407" s="3">
        <v>4</v>
      </c>
      <c r="Y407" s="3">
        <v>4</v>
      </c>
      <c r="Z407" s="3">
        <v>2009</v>
      </c>
      <c r="AA407" s="3" t="s">
        <v>702</v>
      </c>
      <c r="AB407" s="3" t="s">
        <v>552</v>
      </c>
      <c r="AC407" s="3" t="s">
        <v>45</v>
      </c>
      <c r="AD407" s="3"/>
      <c r="AE407" s="3" t="s">
        <v>647</v>
      </c>
      <c r="AF407" s="3" t="s">
        <v>246</v>
      </c>
      <c r="AG407" s="3"/>
      <c r="AH407" s="3">
        <v>2</v>
      </c>
      <c r="AI407" s="3">
        <v>4</v>
      </c>
    </row>
    <row r="408" spans="1:35" ht="38.25" hidden="1" x14ac:dyDescent="0.2">
      <c r="A408" s="2">
        <v>40601.738541666666</v>
      </c>
      <c r="L408" s="3"/>
      <c r="M408" s="3"/>
      <c r="N408" s="3"/>
      <c r="O408" s="3" t="s">
        <v>116</v>
      </c>
      <c r="P408" s="3">
        <v>1</v>
      </c>
      <c r="Q408" s="3">
        <v>2</v>
      </c>
      <c r="R408" s="3">
        <v>2</v>
      </c>
      <c r="S408" s="3">
        <v>1</v>
      </c>
      <c r="T408" s="3">
        <v>3</v>
      </c>
      <c r="U408" s="3">
        <v>2</v>
      </c>
      <c r="V408" s="3">
        <v>1</v>
      </c>
      <c r="W408" s="3">
        <v>1</v>
      </c>
      <c r="X408" s="3">
        <v>1</v>
      </c>
      <c r="Y408" s="3">
        <v>3</v>
      </c>
      <c r="Z408" s="3">
        <v>2010</v>
      </c>
      <c r="AA408" s="3" t="s">
        <v>35</v>
      </c>
      <c r="AB408" s="3" t="s">
        <v>351</v>
      </c>
      <c r="AC408" s="3" t="s">
        <v>281</v>
      </c>
      <c r="AD408" s="3"/>
      <c r="AE408" s="3" t="s">
        <v>647</v>
      </c>
      <c r="AF408" s="3" t="s">
        <v>522</v>
      </c>
      <c r="AG408" s="3"/>
      <c r="AH408" s="3">
        <v>2</v>
      </c>
      <c r="AI408" s="3">
        <v>2</v>
      </c>
    </row>
    <row r="409" spans="1:35" ht="38.25" hidden="1" x14ac:dyDescent="0.2">
      <c r="A409" s="2">
        <v>40601.740636574075</v>
      </c>
      <c r="L409" s="3"/>
      <c r="M409" s="3"/>
      <c r="N409" s="3"/>
      <c r="O409" s="3" t="s">
        <v>641</v>
      </c>
      <c r="P409" s="3">
        <v>3</v>
      </c>
      <c r="Q409" s="3">
        <v>3</v>
      </c>
      <c r="R409" s="3">
        <v>4</v>
      </c>
      <c r="S409" s="3">
        <v>3</v>
      </c>
      <c r="T409" s="3">
        <v>3</v>
      </c>
      <c r="U409" s="3">
        <v>3</v>
      </c>
      <c r="V409" s="3">
        <v>3</v>
      </c>
      <c r="W409" s="3">
        <v>3</v>
      </c>
      <c r="X409" s="3">
        <v>4</v>
      </c>
      <c r="Y409" s="3">
        <v>3</v>
      </c>
      <c r="Z409" s="3">
        <v>2010</v>
      </c>
      <c r="AA409" s="3" t="s">
        <v>35</v>
      </c>
      <c r="AB409" s="3" t="s">
        <v>351</v>
      </c>
      <c r="AC409" s="3" t="s">
        <v>281</v>
      </c>
      <c r="AD409" s="3"/>
      <c r="AE409" s="3" t="s">
        <v>647</v>
      </c>
      <c r="AF409" s="3" t="s">
        <v>522</v>
      </c>
      <c r="AG409" s="3"/>
      <c r="AH409" s="3">
        <v>3</v>
      </c>
      <c r="AI409" s="3">
        <v>4</v>
      </c>
    </row>
    <row r="410" spans="1:35" ht="242.25" hidden="1" x14ac:dyDescent="0.2">
      <c r="A410" s="2">
        <v>40601.745057870372</v>
      </c>
      <c r="L410" s="3" t="s">
        <v>290</v>
      </c>
      <c r="M410" s="3" t="s">
        <v>524</v>
      </c>
      <c r="N410" s="3" t="s">
        <v>358</v>
      </c>
      <c r="O410" s="3" t="s">
        <v>641</v>
      </c>
      <c r="P410" s="3">
        <v>2</v>
      </c>
      <c r="Q410" s="3">
        <v>2</v>
      </c>
      <c r="R410" s="3">
        <v>4</v>
      </c>
      <c r="S410" s="3">
        <v>4</v>
      </c>
      <c r="T410" s="3">
        <v>4</v>
      </c>
      <c r="U410" s="3">
        <v>3</v>
      </c>
      <c r="V410" s="3">
        <v>3</v>
      </c>
      <c r="W410" s="3">
        <v>4</v>
      </c>
      <c r="X410" s="3">
        <v>4</v>
      </c>
      <c r="Y410" s="3">
        <v>4</v>
      </c>
      <c r="Z410" s="3">
        <v>2010</v>
      </c>
      <c r="AA410" s="3" t="s">
        <v>253</v>
      </c>
      <c r="AB410" s="3" t="s">
        <v>507</v>
      </c>
      <c r="AC410" s="3" t="s">
        <v>281</v>
      </c>
      <c r="AD410" s="3"/>
      <c r="AE410" s="3"/>
      <c r="AF410" s="3" t="s">
        <v>246</v>
      </c>
      <c r="AG410" s="3" t="s">
        <v>231</v>
      </c>
      <c r="AH410" s="3">
        <v>1</v>
      </c>
      <c r="AI410" s="3">
        <v>4</v>
      </c>
    </row>
    <row r="411" spans="1:35" ht="38.25" hidden="1" x14ac:dyDescent="0.2">
      <c r="A411" s="2">
        <v>40601.816203703704</v>
      </c>
      <c r="L411" s="3"/>
      <c r="M411" s="3"/>
      <c r="N411" s="3"/>
      <c r="O411" s="3" t="s">
        <v>116</v>
      </c>
      <c r="P411" s="3">
        <v>4</v>
      </c>
      <c r="Q411" s="3">
        <v>4</v>
      </c>
      <c r="R411" s="3">
        <v>4</v>
      </c>
      <c r="S411" s="3">
        <v>4</v>
      </c>
      <c r="T411" s="3">
        <v>3</v>
      </c>
      <c r="U411" s="3">
        <v>3</v>
      </c>
      <c r="V411" s="3">
        <v>4</v>
      </c>
      <c r="W411" s="3">
        <v>4</v>
      </c>
      <c r="X411" s="3">
        <v>4</v>
      </c>
      <c r="Y411" s="3">
        <v>4</v>
      </c>
      <c r="Z411" s="3">
        <v>2011</v>
      </c>
      <c r="AA411" s="3" t="s">
        <v>354</v>
      </c>
      <c r="AB411" s="3" t="s">
        <v>377</v>
      </c>
      <c r="AC411" s="3" t="s">
        <v>281</v>
      </c>
      <c r="AD411" s="3"/>
      <c r="AE411" s="3"/>
      <c r="AF411" s="3" t="s">
        <v>522</v>
      </c>
      <c r="AG411" s="3"/>
      <c r="AH411" s="3">
        <v>3</v>
      </c>
      <c r="AI411" s="3">
        <v>4</v>
      </c>
    </row>
    <row r="412" spans="1:35" ht="38.25" hidden="1" x14ac:dyDescent="0.2">
      <c r="A412" s="2">
        <v>40601.832349537035</v>
      </c>
      <c r="L412" s="3"/>
      <c r="M412" s="3" t="s">
        <v>473</v>
      </c>
      <c r="N412" s="3"/>
      <c r="O412" s="3" t="s">
        <v>641</v>
      </c>
      <c r="P412" s="3">
        <v>3</v>
      </c>
      <c r="Q412" s="3">
        <v>3</v>
      </c>
      <c r="R412" s="3">
        <v>4</v>
      </c>
      <c r="S412" s="3">
        <v>3</v>
      </c>
      <c r="T412" s="3">
        <v>2</v>
      </c>
      <c r="U412" s="3">
        <v>2</v>
      </c>
      <c r="V412" s="3">
        <v>3</v>
      </c>
      <c r="W412" s="3">
        <v>3</v>
      </c>
      <c r="X412" s="3">
        <v>4</v>
      </c>
      <c r="Y412" s="3">
        <v>2</v>
      </c>
      <c r="Z412" s="3">
        <v>2010</v>
      </c>
      <c r="AA412" s="3" t="s">
        <v>702</v>
      </c>
      <c r="AB412" s="3" t="s">
        <v>710</v>
      </c>
      <c r="AC412" s="3" t="s">
        <v>393</v>
      </c>
      <c r="AD412" s="3"/>
      <c r="AE412" s="3" t="s">
        <v>647</v>
      </c>
      <c r="AF412" s="3" t="s">
        <v>522</v>
      </c>
      <c r="AG412" s="3"/>
      <c r="AH412" s="3">
        <v>3</v>
      </c>
      <c r="AI412" s="3">
        <v>4</v>
      </c>
    </row>
    <row r="413" spans="1:35" ht="38.25" hidden="1" x14ac:dyDescent="0.2">
      <c r="A413" s="2">
        <v>40601.832442129627</v>
      </c>
      <c r="L413" s="3"/>
      <c r="M413" s="3"/>
      <c r="N413" s="3"/>
      <c r="O413" s="3" t="s">
        <v>116</v>
      </c>
      <c r="P413" s="3">
        <v>3</v>
      </c>
      <c r="Q413" s="3">
        <v>2</v>
      </c>
      <c r="R413" s="3">
        <v>4</v>
      </c>
      <c r="S413" s="3">
        <v>4</v>
      </c>
      <c r="T413" s="3">
        <v>1</v>
      </c>
      <c r="U413" s="3">
        <v>1</v>
      </c>
      <c r="V413" s="3">
        <v>3</v>
      </c>
      <c r="W413" s="3">
        <v>2</v>
      </c>
      <c r="X413" s="3">
        <v>4</v>
      </c>
      <c r="Y413" s="3">
        <v>3</v>
      </c>
      <c r="Z413" s="3">
        <v>2009</v>
      </c>
      <c r="AA413" s="3" t="s">
        <v>702</v>
      </c>
      <c r="AB413" s="3" t="s">
        <v>664</v>
      </c>
      <c r="AC413" s="3" t="s">
        <v>393</v>
      </c>
      <c r="AD413" s="3"/>
      <c r="AE413" s="3" t="s">
        <v>647</v>
      </c>
      <c r="AF413" s="3" t="s">
        <v>522</v>
      </c>
      <c r="AG413" s="3"/>
      <c r="AH413" s="3">
        <v>2</v>
      </c>
      <c r="AI413" s="3">
        <v>4</v>
      </c>
    </row>
    <row r="414" spans="1:35" ht="38.25" hidden="1" x14ac:dyDescent="0.2">
      <c r="A414" s="2">
        <v>40601.836967592593</v>
      </c>
      <c r="L414" s="3" t="s">
        <v>27</v>
      </c>
      <c r="M414" s="3" t="s">
        <v>688</v>
      </c>
      <c r="N414" s="3"/>
      <c r="O414" s="3" t="s">
        <v>641</v>
      </c>
      <c r="P414" s="3">
        <v>4</v>
      </c>
      <c r="Q414" s="3">
        <v>4</v>
      </c>
      <c r="R414" s="3">
        <v>4</v>
      </c>
      <c r="S414" s="3">
        <v>4</v>
      </c>
      <c r="T414" s="3">
        <v>4</v>
      </c>
      <c r="U414" s="3">
        <v>4</v>
      </c>
      <c r="V414" s="3">
        <v>4</v>
      </c>
      <c r="W414" s="3">
        <v>4</v>
      </c>
      <c r="X414" s="3">
        <v>4</v>
      </c>
      <c r="Y414" s="3">
        <v>4</v>
      </c>
      <c r="Z414" s="3">
        <v>2011</v>
      </c>
      <c r="AA414" s="3" t="s">
        <v>281</v>
      </c>
      <c r="AB414" s="3" t="s">
        <v>377</v>
      </c>
      <c r="AC414" s="3" t="s">
        <v>281</v>
      </c>
      <c r="AD414" s="3"/>
      <c r="AE414" s="3"/>
      <c r="AF414" s="3"/>
      <c r="AG414" s="3"/>
      <c r="AH414" s="3">
        <v>4</v>
      </c>
      <c r="AI414" s="3">
        <v>4</v>
      </c>
    </row>
    <row r="415" spans="1:35" ht="38.25" hidden="1" x14ac:dyDescent="0.2">
      <c r="A415" s="2">
        <v>40601.845393518517</v>
      </c>
      <c r="L415" s="3"/>
      <c r="M415" s="3" t="s">
        <v>713</v>
      </c>
      <c r="N415" s="3"/>
      <c r="O415" s="3" t="s">
        <v>116</v>
      </c>
      <c r="P415" s="3">
        <v>3</v>
      </c>
      <c r="Q415" s="3">
        <v>1</v>
      </c>
      <c r="R415" s="3">
        <v>3</v>
      </c>
      <c r="S415" s="3">
        <v>1</v>
      </c>
      <c r="T415" s="3">
        <v>4</v>
      </c>
      <c r="U415" s="3">
        <v>1</v>
      </c>
      <c r="V415" s="3">
        <v>1</v>
      </c>
      <c r="W415" s="3">
        <v>1</v>
      </c>
      <c r="X415" s="3">
        <v>2</v>
      </c>
      <c r="Y415" s="3">
        <v>4</v>
      </c>
      <c r="Z415" s="3">
        <v>2009</v>
      </c>
      <c r="AA415" s="3" t="s">
        <v>702</v>
      </c>
      <c r="AB415" s="3" t="s">
        <v>351</v>
      </c>
      <c r="AC415" s="3" t="s">
        <v>672</v>
      </c>
      <c r="AD415" s="3" t="s">
        <v>196</v>
      </c>
      <c r="AE415" s="3" t="s">
        <v>647</v>
      </c>
      <c r="AF415" s="3" t="s">
        <v>246</v>
      </c>
      <c r="AG415" s="3"/>
      <c r="AH415" s="3">
        <v>2</v>
      </c>
      <c r="AI415" s="3">
        <v>2</v>
      </c>
    </row>
    <row r="416" spans="1:35" ht="38.25" hidden="1" x14ac:dyDescent="0.2">
      <c r="A416" s="2">
        <v>40601.860289351855</v>
      </c>
      <c r="L416" s="3"/>
      <c r="M416" s="3"/>
      <c r="N416" s="3"/>
      <c r="O416" s="3" t="s">
        <v>641</v>
      </c>
      <c r="P416" s="3">
        <v>4</v>
      </c>
      <c r="Q416" s="3">
        <v>4</v>
      </c>
      <c r="R416" s="3">
        <v>4</v>
      </c>
      <c r="S416" s="3">
        <v>4</v>
      </c>
      <c r="T416" s="3">
        <v>4</v>
      </c>
      <c r="U416" s="3">
        <v>4</v>
      </c>
      <c r="V416" s="3">
        <v>4</v>
      </c>
      <c r="W416" s="3">
        <v>4</v>
      </c>
      <c r="X416" s="3">
        <v>4</v>
      </c>
      <c r="Y416" s="3">
        <v>4</v>
      </c>
      <c r="Z416" s="3">
        <v>2010</v>
      </c>
      <c r="AA416" s="3" t="s">
        <v>35</v>
      </c>
      <c r="AB416" s="3" t="s">
        <v>454</v>
      </c>
      <c r="AC416" s="3" t="s">
        <v>281</v>
      </c>
      <c r="AD416" s="3"/>
      <c r="AE416" s="3"/>
      <c r="AF416" s="3" t="s">
        <v>246</v>
      </c>
      <c r="AG416" s="3"/>
      <c r="AH416" s="3">
        <v>3</v>
      </c>
      <c r="AI416" s="3">
        <v>4</v>
      </c>
    </row>
    <row r="417" spans="1:35" ht="51" hidden="1" x14ac:dyDescent="0.2">
      <c r="A417" s="2">
        <v>40601.876481481479</v>
      </c>
      <c r="L417" s="3"/>
      <c r="M417" s="3"/>
      <c r="N417" s="3"/>
      <c r="O417" s="3" t="s">
        <v>116</v>
      </c>
      <c r="P417" s="3">
        <v>3</v>
      </c>
      <c r="Q417" s="3">
        <v>4</v>
      </c>
      <c r="R417" s="3">
        <v>4</v>
      </c>
      <c r="S417" s="3">
        <v>2</v>
      </c>
      <c r="T417" s="3">
        <v>3</v>
      </c>
      <c r="U417" s="3">
        <v>3</v>
      </c>
      <c r="V417" s="3">
        <v>3</v>
      </c>
      <c r="W417" s="3">
        <v>2</v>
      </c>
      <c r="X417" s="3">
        <v>3</v>
      </c>
      <c r="Y417" s="3">
        <v>2</v>
      </c>
      <c r="Z417" s="3">
        <v>2010</v>
      </c>
      <c r="AA417" s="3" t="s">
        <v>35</v>
      </c>
      <c r="AB417" s="3" t="s">
        <v>130</v>
      </c>
      <c r="AC417" s="3" t="s">
        <v>281</v>
      </c>
      <c r="AD417" s="3" t="s">
        <v>247</v>
      </c>
      <c r="AE417" s="3" t="s">
        <v>361</v>
      </c>
      <c r="AF417" s="3" t="s">
        <v>246</v>
      </c>
      <c r="AG417" s="3"/>
      <c r="AH417" s="3">
        <v>2</v>
      </c>
      <c r="AI417" s="3">
        <v>4</v>
      </c>
    </row>
    <row r="418" spans="1:35" ht="216.75" hidden="1" x14ac:dyDescent="0.2">
      <c r="A418" s="2">
        <v>40601.899687500001</v>
      </c>
      <c r="L418" s="3" t="s">
        <v>309</v>
      </c>
      <c r="M418" s="3" t="s">
        <v>71</v>
      </c>
      <c r="N418" s="3" t="s">
        <v>56</v>
      </c>
      <c r="O418" s="3" t="s">
        <v>641</v>
      </c>
      <c r="P418" s="3">
        <v>3</v>
      </c>
      <c r="Q418" s="3">
        <v>3</v>
      </c>
      <c r="R418" s="3">
        <v>3</v>
      </c>
      <c r="S418" s="3">
        <v>4</v>
      </c>
      <c r="T418" s="3">
        <v>3</v>
      </c>
      <c r="U418" s="3">
        <v>3</v>
      </c>
      <c r="V418" s="3">
        <v>4</v>
      </c>
      <c r="W418" s="3">
        <v>3</v>
      </c>
      <c r="X418" s="3">
        <v>4</v>
      </c>
      <c r="Y418" s="3">
        <v>3</v>
      </c>
      <c r="Z418" s="3">
        <v>2008</v>
      </c>
      <c r="AA418" s="3" t="s">
        <v>702</v>
      </c>
      <c r="AB418" s="3" t="s">
        <v>552</v>
      </c>
      <c r="AC418" s="3" t="s">
        <v>582</v>
      </c>
      <c r="AD418" s="3"/>
      <c r="AE418" s="3" t="s">
        <v>208</v>
      </c>
      <c r="AF418" s="3" t="s">
        <v>522</v>
      </c>
      <c r="AG418" s="3"/>
      <c r="AH418" s="3">
        <v>3</v>
      </c>
      <c r="AI418" s="3">
        <v>4</v>
      </c>
    </row>
    <row r="419" spans="1:35" ht="204" hidden="1" x14ac:dyDescent="0.2">
      <c r="A419" s="2">
        <v>40601.900370370371</v>
      </c>
      <c r="L419" s="3" t="s">
        <v>918</v>
      </c>
      <c r="M419" s="3"/>
      <c r="N419" s="3"/>
      <c r="O419" s="3" t="s">
        <v>641</v>
      </c>
      <c r="P419" s="3">
        <v>4</v>
      </c>
      <c r="Q419" s="3">
        <v>4</v>
      </c>
      <c r="R419" s="3">
        <v>4</v>
      </c>
      <c r="S419" s="3">
        <v>4</v>
      </c>
      <c r="T419" s="3">
        <v>4</v>
      </c>
      <c r="U419" s="3"/>
      <c r="V419" s="3"/>
      <c r="W419" s="3">
        <v>4</v>
      </c>
      <c r="X419" s="3">
        <v>4</v>
      </c>
      <c r="Y419" s="3">
        <v>4</v>
      </c>
      <c r="Z419" s="3">
        <v>2008</v>
      </c>
      <c r="AA419" s="3" t="s">
        <v>702</v>
      </c>
      <c r="AB419" s="3" t="s">
        <v>133</v>
      </c>
      <c r="AC419" s="3" t="s">
        <v>45</v>
      </c>
      <c r="AD419" s="3"/>
      <c r="AE419" s="3" t="s">
        <v>647</v>
      </c>
      <c r="AF419" s="3" t="s">
        <v>522</v>
      </c>
      <c r="AG419" s="3"/>
      <c r="AH419" s="3">
        <v>4</v>
      </c>
      <c r="AI419" s="3">
        <v>4</v>
      </c>
    </row>
    <row r="420" spans="1:35" ht="216.75" hidden="1" x14ac:dyDescent="0.2">
      <c r="A420" s="2">
        <v>40601.903668981482</v>
      </c>
      <c r="L420" s="3" t="s">
        <v>387</v>
      </c>
      <c r="M420" s="3"/>
      <c r="N420" s="3"/>
      <c r="O420" s="3" t="s">
        <v>641</v>
      </c>
      <c r="P420" s="3">
        <v>1</v>
      </c>
      <c r="Q420" s="3">
        <v>1</v>
      </c>
      <c r="R420" s="3">
        <v>3</v>
      </c>
      <c r="S420" s="3">
        <v>3</v>
      </c>
      <c r="T420" s="3">
        <v>1</v>
      </c>
      <c r="U420" s="3">
        <v>1</v>
      </c>
      <c r="V420" s="3">
        <v>1</v>
      </c>
      <c r="W420" s="3">
        <v>1</v>
      </c>
      <c r="X420" s="3">
        <v>1</v>
      </c>
      <c r="Y420" s="3">
        <v>1</v>
      </c>
      <c r="Z420" s="3">
        <v>2010</v>
      </c>
      <c r="AA420" s="3" t="s">
        <v>253</v>
      </c>
      <c r="AB420" s="3" t="s">
        <v>377</v>
      </c>
      <c r="AC420" s="3" t="s">
        <v>393</v>
      </c>
      <c r="AD420" s="3"/>
      <c r="AE420" s="3" t="s">
        <v>647</v>
      </c>
      <c r="AF420" s="3" t="s">
        <v>522</v>
      </c>
      <c r="AG420" s="3"/>
      <c r="AH420" s="3">
        <v>1</v>
      </c>
      <c r="AI420" s="3">
        <v>1</v>
      </c>
    </row>
    <row r="421" spans="1:35" ht="38.25" hidden="1" x14ac:dyDescent="0.2">
      <c r="A421" s="2">
        <v>40601.904722222222</v>
      </c>
      <c r="L421" s="3"/>
      <c r="M421" s="3"/>
      <c r="N421" s="3"/>
      <c r="O421" s="3" t="s">
        <v>116</v>
      </c>
      <c r="P421" s="3">
        <v>2</v>
      </c>
      <c r="Q421" s="3">
        <v>2</v>
      </c>
      <c r="R421" s="3">
        <v>3</v>
      </c>
      <c r="S421" s="3">
        <v>3</v>
      </c>
      <c r="T421" s="3">
        <v>3</v>
      </c>
      <c r="U421" s="3">
        <v>3</v>
      </c>
      <c r="V421" s="3">
        <v>3</v>
      </c>
      <c r="W421" s="3">
        <v>2</v>
      </c>
      <c r="X421" s="3">
        <v>3</v>
      </c>
      <c r="Y421" s="3">
        <v>3</v>
      </c>
      <c r="Z421" s="3">
        <v>2008</v>
      </c>
      <c r="AA421" s="3" t="s">
        <v>702</v>
      </c>
      <c r="AB421" s="3" t="s">
        <v>563</v>
      </c>
      <c r="AC421" s="3" t="s">
        <v>281</v>
      </c>
      <c r="AD421" s="3"/>
      <c r="AE421" s="3" t="s">
        <v>647</v>
      </c>
      <c r="AF421" s="3" t="s">
        <v>522</v>
      </c>
      <c r="AG421" s="3"/>
      <c r="AH421" s="3">
        <v>2</v>
      </c>
      <c r="AI421" s="3">
        <v>3</v>
      </c>
    </row>
    <row r="422" spans="1:35" ht="38.25" hidden="1" x14ac:dyDescent="0.2">
      <c r="A422" s="2">
        <v>40601.920347222222</v>
      </c>
      <c r="L422" s="3"/>
      <c r="M422" s="3"/>
      <c r="N422" s="3"/>
      <c r="O422" s="3" t="s">
        <v>641</v>
      </c>
      <c r="P422" s="3">
        <v>3</v>
      </c>
      <c r="Q422" s="3">
        <v>4</v>
      </c>
      <c r="R422" s="3">
        <v>4</v>
      </c>
      <c r="S422" s="3">
        <v>4</v>
      </c>
      <c r="T422" s="3">
        <v>4</v>
      </c>
      <c r="U422" s="3">
        <v>3</v>
      </c>
      <c r="V422" s="3">
        <v>4</v>
      </c>
      <c r="W422" s="3">
        <v>4</v>
      </c>
      <c r="X422" s="3">
        <v>4</v>
      </c>
      <c r="Y422" s="3">
        <v>4</v>
      </c>
      <c r="Z422" s="3">
        <v>2010</v>
      </c>
      <c r="AA422" s="3" t="s">
        <v>253</v>
      </c>
      <c r="AB422" s="3" t="s">
        <v>454</v>
      </c>
      <c r="AC422" s="3" t="s">
        <v>281</v>
      </c>
      <c r="AD422" s="3"/>
      <c r="AE422" s="3" t="s">
        <v>647</v>
      </c>
      <c r="AF422" s="3" t="s">
        <v>522</v>
      </c>
      <c r="AG422" s="3"/>
      <c r="AH422" s="3">
        <v>3</v>
      </c>
      <c r="AI422" s="3">
        <v>4</v>
      </c>
    </row>
    <row r="423" spans="1:35" ht="38.25" hidden="1" x14ac:dyDescent="0.2">
      <c r="A423" s="2">
        <v>40601.934398148151</v>
      </c>
      <c r="L423" s="3" t="s">
        <v>248</v>
      </c>
      <c r="M423" s="3"/>
      <c r="N423" s="3"/>
      <c r="O423" s="3" t="s">
        <v>641</v>
      </c>
      <c r="P423" s="3">
        <v>3</v>
      </c>
      <c r="Q423" s="3">
        <v>3</v>
      </c>
      <c r="R423" s="3">
        <v>3</v>
      </c>
      <c r="S423" s="3">
        <v>3</v>
      </c>
      <c r="T423" s="3">
        <v>3</v>
      </c>
      <c r="U423" s="3">
        <v>4</v>
      </c>
      <c r="V423" s="3">
        <v>3</v>
      </c>
      <c r="W423" s="3">
        <v>4</v>
      </c>
      <c r="X423" s="3">
        <v>3</v>
      </c>
      <c r="Y423" s="3">
        <v>4</v>
      </c>
      <c r="Z423" s="3">
        <v>2010</v>
      </c>
      <c r="AA423" s="3" t="s">
        <v>35</v>
      </c>
      <c r="AB423" s="3" t="s">
        <v>72</v>
      </c>
      <c r="AC423" s="3" t="s">
        <v>281</v>
      </c>
      <c r="AD423" s="3"/>
      <c r="AE423" s="3" t="s">
        <v>647</v>
      </c>
      <c r="AF423" s="3" t="s">
        <v>522</v>
      </c>
      <c r="AG423" s="3"/>
      <c r="AH423" s="3">
        <v>3</v>
      </c>
      <c r="AI423" s="3">
        <v>4</v>
      </c>
    </row>
    <row r="424" spans="1:35" ht="38.25" hidden="1" x14ac:dyDescent="0.2">
      <c r="A424" s="2">
        <v>40601.946354166663</v>
      </c>
      <c r="L424" s="3"/>
      <c r="M424" s="3"/>
      <c r="N424" s="3"/>
      <c r="O424" s="3" t="s">
        <v>641</v>
      </c>
      <c r="P424" s="3">
        <v>3</v>
      </c>
      <c r="Q424" s="3">
        <v>4</v>
      </c>
      <c r="R424" s="3">
        <v>3</v>
      </c>
      <c r="S424" s="3">
        <v>2</v>
      </c>
      <c r="T424" s="3">
        <v>3</v>
      </c>
      <c r="U424" s="3">
        <v>4</v>
      </c>
      <c r="V424" s="3">
        <v>4</v>
      </c>
      <c r="W424" s="3">
        <v>3</v>
      </c>
      <c r="X424" s="3">
        <v>4</v>
      </c>
      <c r="Y424" s="3">
        <v>4</v>
      </c>
      <c r="Z424" s="3">
        <v>2010</v>
      </c>
      <c r="AA424" s="3" t="s">
        <v>35</v>
      </c>
      <c r="AB424" s="3" t="s">
        <v>130</v>
      </c>
      <c r="AC424" s="3" t="s">
        <v>281</v>
      </c>
      <c r="AD424" s="3"/>
      <c r="AE424" s="3" t="s">
        <v>647</v>
      </c>
      <c r="AF424" s="3" t="s">
        <v>522</v>
      </c>
      <c r="AG424" s="3"/>
      <c r="AH424" s="3">
        <v>3</v>
      </c>
      <c r="AI424" s="3">
        <v>4</v>
      </c>
    </row>
    <row r="425" spans="1:35" ht="76.5" hidden="1" x14ac:dyDescent="0.2">
      <c r="A425" s="2">
        <v>40601.98300925926</v>
      </c>
      <c r="L425" s="3" t="s">
        <v>505</v>
      </c>
      <c r="M425" s="3" t="s">
        <v>510</v>
      </c>
      <c r="N425" s="3"/>
      <c r="O425" s="3" t="s">
        <v>116</v>
      </c>
      <c r="P425" s="3">
        <v>3</v>
      </c>
      <c r="Q425" s="3">
        <v>1</v>
      </c>
      <c r="R425" s="3">
        <v>3</v>
      </c>
      <c r="S425" s="3">
        <v>3</v>
      </c>
      <c r="T425" s="3">
        <v>2</v>
      </c>
      <c r="U425" s="3">
        <v>2</v>
      </c>
      <c r="V425" s="3">
        <v>2</v>
      </c>
      <c r="W425" s="3">
        <v>3</v>
      </c>
      <c r="X425" s="3">
        <v>4</v>
      </c>
      <c r="Y425" s="3">
        <v>3</v>
      </c>
      <c r="Z425" s="3">
        <v>2010</v>
      </c>
      <c r="AA425" s="3" t="s">
        <v>35</v>
      </c>
      <c r="AB425" s="3" t="s">
        <v>264</v>
      </c>
      <c r="AC425" s="3" t="s">
        <v>281</v>
      </c>
      <c r="AD425" s="3"/>
      <c r="AE425" s="3" t="s">
        <v>647</v>
      </c>
      <c r="AF425" s="3" t="s">
        <v>522</v>
      </c>
      <c r="AG425" s="3"/>
      <c r="AH425" s="3">
        <v>2</v>
      </c>
      <c r="AI425" s="3">
        <v>4</v>
      </c>
    </row>
    <row r="426" spans="1:35" ht="127.5" hidden="1" x14ac:dyDescent="0.2">
      <c r="A426" s="2">
        <v>40601.985034722224</v>
      </c>
      <c r="L426" s="3" t="s">
        <v>708</v>
      </c>
      <c r="M426" s="3" t="s">
        <v>517</v>
      </c>
      <c r="N426" s="3"/>
      <c r="O426" s="3" t="s">
        <v>116</v>
      </c>
      <c r="P426" s="3">
        <v>4</v>
      </c>
      <c r="Q426" s="3">
        <v>3</v>
      </c>
      <c r="R426" s="3">
        <v>4</v>
      </c>
      <c r="S426" s="3">
        <v>4</v>
      </c>
      <c r="T426" s="3">
        <v>3</v>
      </c>
      <c r="U426" s="3">
        <v>3</v>
      </c>
      <c r="V426" s="3">
        <v>4</v>
      </c>
      <c r="W426" s="3">
        <v>3</v>
      </c>
      <c r="X426" s="3">
        <v>4</v>
      </c>
      <c r="Y426" s="3">
        <v>3</v>
      </c>
      <c r="Z426" s="3">
        <v>2009</v>
      </c>
      <c r="AA426" s="3" t="s">
        <v>702</v>
      </c>
      <c r="AB426" s="3" t="s">
        <v>351</v>
      </c>
      <c r="AC426" s="3" t="s">
        <v>393</v>
      </c>
      <c r="AD426" s="3"/>
      <c r="AE426" s="3" t="s">
        <v>647</v>
      </c>
      <c r="AF426" s="3" t="s">
        <v>246</v>
      </c>
      <c r="AG426" s="3"/>
      <c r="AH426" s="3">
        <v>3</v>
      </c>
      <c r="AI426" s="3">
        <v>4</v>
      </c>
    </row>
    <row r="427" spans="1:35" ht="114.75" hidden="1" x14ac:dyDescent="0.2">
      <c r="A427" s="2">
        <v>40602.015902777777</v>
      </c>
      <c r="L427" s="3" t="s">
        <v>237</v>
      </c>
      <c r="M427" s="3"/>
      <c r="N427" s="3"/>
      <c r="O427" s="3" t="s">
        <v>116</v>
      </c>
      <c r="P427" s="3">
        <v>3</v>
      </c>
      <c r="Q427" s="3">
        <v>3</v>
      </c>
      <c r="R427" s="3">
        <v>3</v>
      </c>
      <c r="S427" s="3">
        <v>3</v>
      </c>
      <c r="T427" s="3">
        <v>2</v>
      </c>
      <c r="U427" s="3">
        <v>2</v>
      </c>
      <c r="V427" s="3">
        <v>3</v>
      </c>
      <c r="W427" s="3">
        <v>3</v>
      </c>
      <c r="X427" s="3">
        <v>4</v>
      </c>
      <c r="Y427" s="3">
        <v>4</v>
      </c>
      <c r="Z427" s="3">
        <v>2010</v>
      </c>
      <c r="AA427" s="3" t="s">
        <v>702</v>
      </c>
      <c r="AB427" s="3" t="s">
        <v>454</v>
      </c>
      <c r="AC427" s="3" t="s">
        <v>720</v>
      </c>
      <c r="AD427" s="3"/>
      <c r="AE427" s="3" t="s">
        <v>647</v>
      </c>
      <c r="AF427" s="3" t="s">
        <v>522</v>
      </c>
      <c r="AG427" s="3"/>
      <c r="AH427" s="3">
        <v>4</v>
      </c>
      <c r="AI427" s="3">
        <v>4</v>
      </c>
    </row>
    <row r="428" spans="1:35" ht="38.25" hidden="1" x14ac:dyDescent="0.2">
      <c r="A428" s="2">
        <v>40602.024444444447</v>
      </c>
      <c r="L428" s="3"/>
      <c r="M428" s="3"/>
      <c r="N428" s="3"/>
      <c r="O428" s="3" t="s">
        <v>641</v>
      </c>
      <c r="P428" s="3">
        <v>3</v>
      </c>
      <c r="Q428" s="3">
        <v>2</v>
      </c>
      <c r="R428" s="3">
        <v>3</v>
      </c>
      <c r="S428" s="3">
        <v>4</v>
      </c>
      <c r="T428" s="3">
        <v>2</v>
      </c>
      <c r="U428" s="3">
        <v>2</v>
      </c>
      <c r="V428" s="3">
        <v>2</v>
      </c>
      <c r="W428" s="3">
        <v>2</v>
      </c>
      <c r="X428" s="3">
        <v>4</v>
      </c>
      <c r="Y428" s="3">
        <v>4</v>
      </c>
      <c r="Z428" s="3">
        <v>2008</v>
      </c>
      <c r="AA428" s="3" t="s">
        <v>702</v>
      </c>
      <c r="AB428" s="3" t="s">
        <v>78</v>
      </c>
      <c r="AC428" s="3" t="s">
        <v>582</v>
      </c>
      <c r="AD428" s="3"/>
      <c r="AE428" s="3" t="s">
        <v>305</v>
      </c>
      <c r="AF428" s="3" t="s">
        <v>522</v>
      </c>
      <c r="AG428" s="3"/>
      <c r="AH428" s="3">
        <v>2</v>
      </c>
      <c r="AI428" s="3">
        <v>4</v>
      </c>
    </row>
    <row r="429" spans="1:35" ht="51" hidden="1" x14ac:dyDescent="0.2">
      <c r="A429" s="2">
        <v>40602.085127314815</v>
      </c>
      <c r="L429" s="3"/>
      <c r="M429" s="3" t="s">
        <v>608</v>
      </c>
      <c r="N429" s="3"/>
      <c r="O429" s="3" t="s">
        <v>116</v>
      </c>
      <c r="P429" s="3">
        <v>2</v>
      </c>
      <c r="Q429" s="3">
        <v>3</v>
      </c>
      <c r="R429" s="3">
        <v>4</v>
      </c>
      <c r="S429" s="3">
        <v>4</v>
      </c>
      <c r="T429" s="3">
        <v>3</v>
      </c>
      <c r="U429" s="3">
        <v>2</v>
      </c>
      <c r="V429" s="3">
        <v>3</v>
      </c>
      <c r="W429" s="3">
        <v>4</v>
      </c>
      <c r="X429" s="3">
        <v>4</v>
      </c>
      <c r="Y429" s="3">
        <v>4</v>
      </c>
      <c r="Z429" s="3">
        <v>2009</v>
      </c>
      <c r="AA429" s="3" t="s">
        <v>281</v>
      </c>
      <c r="AB429" s="3" t="s">
        <v>346</v>
      </c>
      <c r="AC429" s="3" t="s">
        <v>281</v>
      </c>
      <c r="AD429" s="3"/>
      <c r="AE429" s="3"/>
      <c r="AF429" s="3" t="s">
        <v>246</v>
      </c>
      <c r="AG429" s="3"/>
      <c r="AH429" s="3">
        <v>3</v>
      </c>
      <c r="AI429" s="3">
        <v>4</v>
      </c>
    </row>
    <row r="430" spans="1:35" ht="38.25" hidden="1" x14ac:dyDescent="0.2">
      <c r="A430" s="2">
        <v>40602.128969907411</v>
      </c>
      <c r="L430" s="3"/>
      <c r="M430" s="3"/>
      <c r="N430" s="3"/>
      <c r="O430" s="3" t="s">
        <v>116</v>
      </c>
      <c r="P430" s="3">
        <v>1</v>
      </c>
      <c r="Q430" s="3">
        <v>1</v>
      </c>
      <c r="R430" s="3">
        <v>1</v>
      </c>
      <c r="S430" s="3">
        <v>2</v>
      </c>
      <c r="T430" s="3">
        <v>1</v>
      </c>
      <c r="U430" s="3">
        <v>3</v>
      </c>
      <c r="V430" s="3">
        <v>2</v>
      </c>
      <c r="W430" s="3">
        <v>4</v>
      </c>
      <c r="X430" s="3">
        <v>4</v>
      </c>
      <c r="Y430" s="3">
        <v>4</v>
      </c>
      <c r="Z430" s="3">
        <v>2008</v>
      </c>
      <c r="AA430" s="3" t="s">
        <v>702</v>
      </c>
      <c r="AB430" s="3" t="s">
        <v>351</v>
      </c>
      <c r="AC430" s="3" t="s">
        <v>393</v>
      </c>
      <c r="AD430" s="3"/>
      <c r="AE430" s="3" t="s">
        <v>647</v>
      </c>
      <c r="AF430" s="3" t="s">
        <v>522</v>
      </c>
      <c r="AG430" s="3"/>
      <c r="AH430" s="3">
        <v>3</v>
      </c>
      <c r="AI430" s="3">
        <v>4</v>
      </c>
    </row>
    <row r="431" spans="1:35" ht="114.75" hidden="1" x14ac:dyDescent="0.2">
      <c r="A431" s="2">
        <v>40602.239965277782</v>
      </c>
      <c r="L431" s="3" t="s">
        <v>521</v>
      </c>
      <c r="M431" s="3" t="s">
        <v>434</v>
      </c>
      <c r="N431" s="3" t="s">
        <v>337</v>
      </c>
      <c r="O431" s="3" t="s">
        <v>116</v>
      </c>
      <c r="P431" s="3">
        <v>3</v>
      </c>
      <c r="Q431" s="3">
        <v>3</v>
      </c>
      <c r="R431" s="3">
        <v>4</v>
      </c>
      <c r="S431" s="3">
        <v>3</v>
      </c>
      <c r="T431" s="3">
        <v>3</v>
      </c>
      <c r="U431" s="3">
        <v>3</v>
      </c>
      <c r="V431" s="3">
        <v>3</v>
      </c>
      <c r="W431" s="3">
        <v>3</v>
      </c>
      <c r="X431" s="3">
        <v>4</v>
      </c>
      <c r="Y431" s="3">
        <v>4</v>
      </c>
      <c r="Z431" s="3">
        <v>2010</v>
      </c>
      <c r="AA431" s="3" t="s">
        <v>35</v>
      </c>
      <c r="AB431" s="3" t="s">
        <v>118</v>
      </c>
      <c r="AC431" s="3" t="s">
        <v>45</v>
      </c>
      <c r="AD431" s="3" t="s">
        <v>686</v>
      </c>
      <c r="AE431" s="3" t="s">
        <v>647</v>
      </c>
      <c r="AF431" s="3" t="s">
        <v>246</v>
      </c>
      <c r="AG431" s="3"/>
      <c r="AH431" s="3">
        <v>2</v>
      </c>
      <c r="AI431" s="3">
        <v>4</v>
      </c>
    </row>
    <row r="432" spans="1:35" ht="38.25" hidden="1" x14ac:dyDescent="0.2">
      <c r="A432" s="2">
        <v>40602.264386574076</v>
      </c>
      <c r="L432" s="3"/>
      <c r="M432" s="3"/>
      <c r="N432" s="3"/>
      <c r="O432" s="3" t="s">
        <v>116</v>
      </c>
      <c r="P432" s="3">
        <v>3</v>
      </c>
      <c r="Q432" s="3">
        <v>2</v>
      </c>
      <c r="R432" s="3">
        <v>2</v>
      </c>
      <c r="S432" s="3">
        <v>2</v>
      </c>
      <c r="T432" s="3">
        <v>1</v>
      </c>
      <c r="U432" s="3">
        <v>1</v>
      </c>
      <c r="V432" s="3">
        <v>3</v>
      </c>
      <c r="W432" s="3">
        <v>3</v>
      </c>
      <c r="X432" s="3">
        <v>3</v>
      </c>
      <c r="Y432" s="3">
        <v>4</v>
      </c>
      <c r="Z432" s="3">
        <v>2009</v>
      </c>
      <c r="AA432" s="3" t="s">
        <v>702</v>
      </c>
      <c r="AB432" s="3" t="s">
        <v>78</v>
      </c>
      <c r="AC432" s="3" t="s">
        <v>582</v>
      </c>
      <c r="AD432" s="3"/>
      <c r="AE432" s="3"/>
      <c r="AF432" s="3" t="s">
        <v>246</v>
      </c>
      <c r="AG432" s="3"/>
      <c r="AH432" s="3">
        <v>3</v>
      </c>
      <c r="AI432" s="3">
        <v>3</v>
      </c>
    </row>
    <row r="433" spans="1:35" ht="280.5" hidden="1" x14ac:dyDescent="0.2">
      <c r="A433" s="2">
        <v>40602.29482638889</v>
      </c>
      <c r="L433" s="3" t="s">
        <v>97</v>
      </c>
      <c r="M433" s="3" t="s">
        <v>553</v>
      </c>
      <c r="N433" s="3" t="s">
        <v>347</v>
      </c>
      <c r="O433" s="3" t="s">
        <v>641</v>
      </c>
      <c r="P433" s="3">
        <v>3</v>
      </c>
      <c r="Q433" s="3">
        <v>4</v>
      </c>
      <c r="R433" s="3">
        <v>3</v>
      </c>
      <c r="S433" s="3">
        <v>4</v>
      </c>
      <c r="T433" s="3">
        <v>3</v>
      </c>
      <c r="U433" s="3">
        <v>3</v>
      </c>
      <c r="V433" s="3">
        <v>4</v>
      </c>
      <c r="W433" s="3">
        <v>3</v>
      </c>
      <c r="X433" s="3">
        <v>4</v>
      </c>
      <c r="Y433" s="3">
        <v>4</v>
      </c>
      <c r="Z433" s="3">
        <v>2009</v>
      </c>
      <c r="AA433" s="3" t="s">
        <v>702</v>
      </c>
      <c r="AB433" s="3" t="s">
        <v>609</v>
      </c>
      <c r="AC433" s="3" t="s">
        <v>582</v>
      </c>
      <c r="AD433" s="3"/>
      <c r="AE433" s="3" t="s">
        <v>305</v>
      </c>
      <c r="AF433" s="3" t="s">
        <v>246</v>
      </c>
      <c r="AG433" s="3" t="s">
        <v>145</v>
      </c>
      <c r="AH433" s="3">
        <v>3</v>
      </c>
      <c r="AI433" s="3">
        <v>4</v>
      </c>
    </row>
    <row r="434" spans="1:35" ht="38.25" hidden="1" x14ac:dyDescent="0.2">
      <c r="A434" s="2">
        <v>40602.379386574074</v>
      </c>
      <c r="L434" s="3"/>
      <c r="M434" s="3"/>
      <c r="N434" s="3"/>
      <c r="O434" s="3"/>
      <c r="P434" s="3">
        <v>3</v>
      </c>
      <c r="Q434" s="3">
        <v>2</v>
      </c>
      <c r="R434" s="3">
        <v>4</v>
      </c>
      <c r="S434" s="3">
        <v>4</v>
      </c>
      <c r="T434" s="3">
        <v>3</v>
      </c>
      <c r="U434" s="3">
        <v>2</v>
      </c>
      <c r="V434" s="3">
        <v>4</v>
      </c>
      <c r="W434" s="3">
        <v>4</v>
      </c>
      <c r="X434" s="3">
        <v>4</v>
      </c>
      <c r="Y434" s="3">
        <v>4</v>
      </c>
      <c r="Z434" s="3">
        <v>2010</v>
      </c>
      <c r="AA434" s="3" t="s">
        <v>35</v>
      </c>
      <c r="AB434" s="3" t="s">
        <v>264</v>
      </c>
      <c r="AC434" s="3" t="s">
        <v>281</v>
      </c>
      <c r="AD434" s="3"/>
      <c r="AE434" s="3" t="s">
        <v>647</v>
      </c>
      <c r="AF434" s="3" t="s">
        <v>246</v>
      </c>
      <c r="AG434" s="3"/>
      <c r="AH434" s="3">
        <v>3</v>
      </c>
      <c r="AI434" s="3">
        <v>4</v>
      </c>
    </row>
    <row r="435" spans="1:35" ht="38.25" hidden="1" x14ac:dyDescent="0.2">
      <c r="A435" s="2">
        <v>40602.38722222222</v>
      </c>
      <c r="L435" s="3"/>
      <c r="M435" s="3"/>
      <c r="N435" s="3"/>
      <c r="O435" s="3" t="s">
        <v>641</v>
      </c>
      <c r="P435" s="3">
        <v>2</v>
      </c>
      <c r="Q435" s="3">
        <v>1</v>
      </c>
      <c r="R435" s="3">
        <v>2</v>
      </c>
      <c r="S435" s="3">
        <v>2</v>
      </c>
      <c r="T435" s="3">
        <v>3</v>
      </c>
      <c r="U435" s="3">
        <v>2</v>
      </c>
      <c r="V435" s="3">
        <v>3</v>
      </c>
      <c r="W435" s="3">
        <v>1</v>
      </c>
      <c r="X435" s="3">
        <v>1</v>
      </c>
      <c r="Y435" s="3">
        <v>2</v>
      </c>
      <c r="Z435" s="3">
        <v>2009</v>
      </c>
      <c r="AA435" s="3" t="s">
        <v>702</v>
      </c>
      <c r="AB435" s="3" t="s">
        <v>264</v>
      </c>
      <c r="AC435" s="3" t="s">
        <v>672</v>
      </c>
      <c r="AD435" s="3" t="s">
        <v>276</v>
      </c>
      <c r="AE435" s="3" t="s">
        <v>647</v>
      </c>
      <c r="AF435" s="3" t="s">
        <v>246</v>
      </c>
      <c r="AG435" s="3"/>
      <c r="AH435" s="3">
        <v>1</v>
      </c>
      <c r="AI435" s="3">
        <v>1</v>
      </c>
    </row>
    <row r="436" spans="1:35" ht="38.25" hidden="1" x14ac:dyDescent="0.2">
      <c r="A436" s="2">
        <v>40602.41511574074</v>
      </c>
      <c r="L436" s="3"/>
      <c r="M436" s="3"/>
      <c r="N436" s="3"/>
      <c r="O436" s="3" t="s">
        <v>116</v>
      </c>
      <c r="P436" s="3">
        <v>2</v>
      </c>
      <c r="Q436" s="3">
        <v>2</v>
      </c>
      <c r="R436" s="3"/>
      <c r="S436" s="3">
        <v>2</v>
      </c>
      <c r="T436" s="3">
        <v>1</v>
      </c>
      <c r="U436" s="3">
        <v>2</v>
      </c>
      <c r="V436" s="3">
        <v>3</v>
      </c>
      <c r="W436" s="3">
        <v>2</v>
      </c>
      <c r="X436" s="3"/>
      <c r="Y436" s="3">
        <v>3</v>
      </c>
      <c r="Z436" s="3" t="s">
        <v>551</v>
      </c>
      <c r="AA436" s="3" t="s">
        <v>702</v>
      </c>
      <c r="AB436" s="3" t="s">
        <v>264</v>
      </c>
      <c r="AC436" s="3" t="s">
        <v>45</v>
      </c>
      <c r="AD436" s="3"/>
      <c r="AE436" s="3" t="s">
        <v>647</v>
      </c>
      <c r="AF436" s="3" t="s">
        <v>522</v>
      </c>
      <c r="AG436" s="3"/>
      <c r="AH436" s="3">
        <v>2</v>
      </c>
      <c r="AI436" s="3">
        <v>2</v>
      </c>
    </row>
    <row r="437" spans="1:35" ht="76.5" hidden="1" x14ac:dyDescent="0.2">
      <c r="A437" s="2">
        <v>40602.429699074077</v>
      </c>
      <c r="L437" s="3" t="s">
        <v>500</v>
      </c>
      <c r="M437" s="3" t="s">
        <v>697</v>
      </c>
      <c r="N437" s="3" t="s">
        <v>6</v>
      </c>
      <c r="O437" s="3" t="s">
        <v>641</v>
      </c>
      <c r="P437" s="3">
        <v>1</v>
      </c>
      <c r="Q437" s="3">
        <v>2</v>
      </c>
      <c r="R437" s="3">
        <v>2</v>
      </c>
      <c r="S437" s="3">
        <v>2</v>
      </c>
      <c r="T437" s="3">
        <v>2</v>
      </c>
      <c r="U437" s="3">
        <v>2</v>
      </c>
      <c r="V437" s="3">
        <v>1</v>
      </c>
      <c r="W437" s="3">
        <v>2</v>
      </c>
      <c r="X437" s="3">
        <v>3</v>
      </c>
      <c r="Y437" s="3">
        <v>3</v>
      </c>
      <c r="Z437" s="3">
        <v>2009</v>
      </c>
      <c r="AA437" s="3" t="s">
        <v>702</v>
      </c>
      <c r="AB437" s="3" t="s">
        <v>507</v>
      </c>
      <c r="AC437" s="3" t="s">
        <v>582</v>
      </c>
      <c r="AD437" s="3"/>
      <c r="AE437" s="3" t="s">
        <v>305</v>
      </c>
      <c r="AF437" s="3" t="s">
        <v>522</v>
      </c>
      <c r="AG437" s="3" t="s">
        <v>535</v>
      </c>
      <c r="AH437" s="3">
        <v>2</v>
      </c>
      <c r="AI437" s="3">
        <v>1</v>
      </c>
    </row>
    <row r="438" spans="1:35" ht="38.25" hidden="1" x14ac:dyDescent="0.2">
      <c r="A438" s="2">
        <v>40602.451215277775</v>
      </c>
      <c r="L438" s="3"/>
      <c r="M438" s="3"/>
      <c r="N438" s="3"/>
      <c r="O438" s="3" t="s">
        <v>116</v>
      </c>
      <c r="P438" s="3">
        <v>2</v>
      </c>
      <c r="Q438" s="3">
        <v>2</v>
      </c>
      <c r="R438" s="3">
        <v>3</v>
      </c>
      <c r="S438" s="3">
        <v>3</v>
      </c>
      <c r="T438" s="3">
        <v>2</v>
      </c>
      <c r="U438" s="3">
        <v>2</v>
      </c>
      <c r="V438" s="3">
        <v>3</v>
      </c>
      <c r="W438" s="3">
        <v>4</v>
      </c>
      <c r="X438" s="3">
        <v>3</v>
      </c>
      <c r="Y438" s="3">
        <v>2</v>
      </c>
      <c r="Z438" s="3">
        <v>2010</v>
      </c>
      <c r="AA438" s="3" t="s">
        <v>35</v>
      </c>
      <c r="AB438" s="3" t="s">
        <v>78</v>
      </c>
      <c r="AC438" s="3" t="s">
        <v>281</v>
      </c>
      <c r="AD438" s="3"/>
      <c r="AE438" s="3" t="s">
        <v>647</v>
      </c>
      <c r="AF438" s="3" t="s">
        <v>522</v>
      </c>
      <c r="AG438" s="3"/>
      <c r="AH438" s="3">
        <v>2</v>
      </c>
      <c r="AI438" s="3">
        <v>3</v>
      </c>
    </row>
    <row r="439" spans="1:35" ht="38.25" hidden="1" x14ac:dyDescent="0.2">
      <c r="A439" s="2">
        <v>40602.453101851854</v>
      </c>
      <c r="L439" s="3"/>
      <c r="M439" s="3"/>
      <c r="N439" s="3"/>
      <c r="O439" s="3" t="s">
        <v>116</v>
      </c>
      <c r="P439" s="3">
        <v>3</v>
      </c>
      <c r="Q439" s="3">
        <v>1</v>
      </c>
      <c r="R439" s="3">
        <v>4</v>
      </c>
      <c r="S439" s="3">
        <v>3</v>
      </c>
      <c r="T439" s="3">
        <v>3</v>
      </c>
      <c r="U439" s="3">
        <v>2</v>
      </c>
      <c r="V439" s="3">
        <v>2</v>
      </c>
      <c r="W439" s="3">
        <v>3</v>
      </c>
      <c r="X439" s="3">
        <v>3</v>
      </c>
      <c r="Y439" s="3">
        <v>3</v>
      </c>
      <c r="Z439" s="3">
        <v>2009</v>
      </c>
      <c r="AA439" s="3" t="s">
        <v>702</v>
      </c>
      <c r="AB439" s="3" t="s">
        <v>563</v>
      </c>
      <c r="AC439" s="3" t="s">
        <v>281</v>
      </c>
      <c r="AD439" s="3"/>
      <c r="AE439" s="3" t="s">
        <v>506</v>
      </c>
      <c r="AF439" s="3" t="s">
        <v>522</v>
      </c>
      <c r="AG439" s="3"/>
      <c r="AH439" s="3">
        <v>3</v>
      </c>
      <c r="AI439" s="3">
        <v>4</v>
      </c>
    </row>
    <row r="440" spans="1:35" ht="395.25" hidden="1" x14ac:dyDescent="0.2">
      <c r="A440" s="2">
        <v>40602.482048611113</v>
      </c>
      <c r="L440" s="3" t="s">
        <v>919</v>
      </c>
      <c r="M440" s="3" t="s">
        <v>723</v>
      </c>
      <c r="N440" s="3" t="s">
        <v>724</v>
      </c>
      <c r="O440" s="3" t="s">
        <v>641</v>
      </c>
      <c r="P440" s="3">
        <v>3</v>
      </c>
      <c r="Q440" s="3">
        <v>4</v>
      </c>
      <c r="R440" s="3">
        <v>3</v>
      </c>
      <c r="S440" s="3">
        <v>4</v>
      </c>
      <c r="T440" s="3">
        <v>4</v>
      </c>
      <c r="U440" s="3">
        <v>3</v>
      </c>
      <c r="V440" s="3">
        <v>2</v>
      </c>
      <c r="W440" s="3">
        <v>4</v>
      </c>
      <c r="X440" s="3">
        <v>4</v>
      </c>
      <c r="Y440" s="3">
        <v>4</v>
      </c>
      <c r="Z440" s="3">
        <v>2009</v>
      </c>
      <c r="AA440" s="3" t="s">
        <v>702</v>
      </c>
      <c r="AB440" s="3" t="s">
        <v>351</v>
      </c>
      <c r="AC440" s="3" t="s">
        <v>393</v>
      </c>
      <c r="AD440" s="3"/>
      <c r="AE440" s="3" t="s">
        <v>647</v>
      </c>
      <c r="AF440" s="3" t="s">
        <v>246</v>
      </c>
      <c r="AG440" s="3" t="s">
        <v>920</v>
      </c>
      <c r="AH440" s="3">
        <v>3</v>
      </c>
      <c r="AI440" s="3">
        <v>4</v>
      </c>
    </row>
    <row r="441" spans="1:35" ht="51" hidden="1" x14ac:dyDescent="0.2">
      <c r="A441" s="2">
        <v>40602.482812499999</v>
      </c>
      <c r="L441" s="3"/>
      <c r="M441" s="3" t="s">
        <v>725</v>
      </c>
      <c r="N441" s="3"/>
      <c r="O441" s="3" t="s">
        <v>641</v>
      </c>
      <c r="P441" s="3">
        <v>1</v>
      </c>
      <c r="Q441" s="3">
        <v>1</v>
      </c>
      <c r="R441" s="3">
        <v>1</v>
      </c>
      <c r="S441" s="3">
        <v>1</v>
      </c>
      <c r="T441" s="3">
        <v>1</v>
      </c>
      <c r="U441" s="3">
        <v>2</v>
      </c>
      <c r="V441" s="3">
        <v>2</v>
      </c>
      <c r="W441" s="3">
        <v>1</v>
      </c>
      <c r="X441" s="3">
        <v>1</v>
      </c>
      <c r="Y441" s="3">
        <v>1</v>
      </c>
      <c r="Z441" s="3">
        <v>2011</v>
      </c>
      <c r="AA441" s="3" t="s">
        <v>354</v>
      </c>
      <c r="AB441" s="3" t="s">
        <v>377</v>
      </c>
      <c r="AC441" s="3" t="s">
        <v>281</v>
      </c>
      <c r="AD441" s="3"/>
      <c r="AE441" s="3"/>
      <c r="AF441" s="3" t="s">
        <v>522</v>
      </c>
      <c r="AG441" s="3" t="s">
        <v>726</v>
      </c>
      <c r="AH441" s="3">
        <v>1</v>
      </c>
      <c r="AI441" s="3">
        <v>1</v>
      </c>
    </row>
    <row r="442" spans="1:35" ht="38.25" hidden="1" x14ac:dyDescent="0.2">
      <c r="A442" s="2">
        <v>40602.512361111112</v>
      </c>
      <c r="L442" s="3"/>
      <c r="M442" s="3"/>
      <c r="N442" s="3"/>
      <c r="O442" s="3" t="s">
        <v>116</v>
      </c>
      <c r="P442" s="3">
        <v>2</v>
      </c>
      <c r="Q442" s="3">
        <v>1</v>
      </c>
      <c r="R442" s="3">
        <v>2</v>
      </c>
      <c r="S442" s="3">
        <v>2</v>
      </c>
      <c r="T442" s="3">
        <v>3</v>
      </c>
      <c r="U442" s="3">
        <v>3</v>
      </c>
      <c r="V442" s="3">
        <v>2</v>
      </c>
      <c r="W442" s="3">
        <v>3</v>
      </c>
      <c r="X442" s="3">
        <v>2</v>
      </c>
      <c r="Y442" s="3">
        <v>1</v>
      </c>
      <c r="Z442" s="3">
        <v>2010</v>
      </c>
      <c r="AA442" s="3" t="s">
        <v>35</v>
      </c>
      <c r="AB442" s="3" t="s">
        <v>72</v>
      </c>
      <c r="AC442" s="3" t="s">
        <v>45</v>
      </c>
      <c r="AD442" s="3"/>
      <c r="AE442" s="3" t="s">
        <v>647</v>
      </c>
      <c r="AF442" s="3" t="s">
        <v>522</v>
      </c>
      <c r="AG442" s="3"/>
      <c r="AH442" s="3">
        <v>1</v>
      </c>
      <c r="AI442" s="3">
        <v>2</v>
      </c>
    </row>
    <row r="443" spans="1:35" ht="89.25" hidden="1" x14ac:dyDescent="0.2">
      <c r="A443" s="2">
        <v>40602.524641203701</v>
      </c>
      <c r="L443" s="3" t="s">
        <v>727</v>
      </c>
      <c r="M443" s="3" t="s">
        <v>728</v>
      </c>
      <c r="N443" s="3" t="s">
        <v>729</v>
      </c>
      <c r="O443" s="3" t="s">
        <v>641</v>
      </c>
      <c r="P443" s="3">
        <v>3</v>
      </c>
      <c r="Q443" s="3">
        <v>3</v>
      </c>
      <c r="R443" s="3">
        <v>4</v>
      </c>
      <c r="S443" s="3">
        <v>3</v>
      </c>
      <c r="T443" s="3">
        <v>4</v>
      </c>
      <c r="U443" s="3">
        <v>2</v>
      </c>
      <c r="V443" s="3">
        <v>3</v>
      </c>
      <c r="W443" s="3">
        <v>2</v>
      </c>
      <c r="X443" s="3">
        <v>3</v>
      </c>
      <c r="Y443" s="3">
        <v>4</v>
      </c>
      <c r="Z443" s="3">
        <v>2006</v>
      </c>
      <c r="AA443" s="3" t="s">
        <v>238</v>
      </c>
      <c r="AB443" s="3" t="s">
        <v>563</v>
      </c>
      <c r="AC443" s="3" t="s">
        <v>672</v>
      </c>
      <c r="AD443" s="3" t="s">
        <v>675</v>
      </c>
      <c r="AE443" s="3" t="s">
        <v>647</v>
      </c>
      <c r="AF443" s="3" t="s">
        <v>522</v>
      </c>
      <c r="AG443" s="3" t="s">
        <v>434</v>
      </c>
      <c r="AH443" s="3">
        <v>2</v>
      </c>
      <c r="AI443" s="3">
        <v>4</v>
      </c>
    </row>
    <row r="444" spans="1:35" ht="38.25" hidden="1" x14ac:dyDescent="0.2">
      <c r="A444" s="2">
        <v>40602.594363425924</v>
      </c>
      <c r="L444" s="3"/>
      <c r="M444" s="3"/>
      <c r="N444" s="3"/>
      <c r="O444" s="3" t="s">
        <v>641</v>
      </c>
      <c r="P444" s="3">
        <v>4</v>
      </c>
      <c r="Q444" s="3">
        <v>4</v>
      </c>
      <c r="R444" s="3">
        <v>4</v>
      </c>
      <c r="S444" s="3">
        <v>4</v>
      </c>
      <c r="T444" s="3">
        <v>4</v>
      </c>
      <c r="U444" s="3">
        <v>4</v>
      </c>
      <c r="V444" s="3">
        <v>4</v>
      </c>
      <c r="W444" s="3">
        <v>4</v>
      </c>
      <c r="X444" s="3">
        <v>4</v>
      </c>
      <c r="Y444" s="3">
        <v>4</v>
      </c>
      <c r="Z444" s="3">
        <v>2009</v>
      </c>
      <c r="AA444" s="3" t="s">
        <v>702</v>
      </c>
      <c r="AB444" s="3" t="s">
        <v>664</v>
      </c>
      <c r="AC444" s="3" t="s">
        <v>45</v>
      </c>
      <c r="AD444" s="3"/>
      <c r="AE444" s="3" t="s">
        <v>647</v>
      </c>
      <c r="AF444" s="3" t="s">
        <v>522</v>
      </c>
      <c r="AG444" s="3"/>
      <c r="AH444" s="3">
        <v>4</v>
      </c>
      <c r="AI444" s="3">
        <v>4</v>
      </c>
    </row>
    <row r="445" spans="1:35" ht="153" hidden="1" x14ac:dyDescent="0.2">
      <c r="A445" s="2">
        <v>40602.66369212963</v>
      </c>
      <c r="L445" s="3" t="s">
        <v>730</v>
      </c>
      <c r="M445" s="3" t="s">
        <v>731</v>
      </c>
      <c r="N445" s="3" t="s">
        <v>149</v>
      </c>
      <c r="O445" s="3" t="s">
        <v>116</v>
      </c>
      <c r="P445" s="3">
        <v>3</v>
      </c>
      <c r="Q445" s="3">
        <v>2</v>
      </c>
      <c r="R445" s="3">
        <v>4</v>
      </c>
      <c r="S445" s="3">
        <v>4</v>
      </c>
      <c r="T445" s="3">
        <v>4</v>
      </c>
      <c r="U445" s="3">
        <v>3</v>
      </c>
      <c r="V445" s="3">
        <v>3</v>
      </c>
      <c r="W445" s="3">
        <v>3</v>
      </c>
      <c r="X445" s="3">
        <v>4</v>
      </c>
      <c r="Y445" s="3">
        <v>3</v>
      </c>
      <c r="Z445" s="3">
        <v>2008</v>
      </c>
      <c r="AA445" s="3" t="s">
        <v>702</v>
      </c>
      <c r="AB445" s="3" t="s">
        <v>507</v>
      </c>
      <c r="AC445" s="3" t="s">
        <v>582</v>
      </c>
      <c r="AD445" s="3"/>
      <c r="AE445" s="3" t="s">
        <v>208</v>
      </c>
      <c r="AF445" s="3" t="s">
        <v>246</v>
      </c>
      <c r="AG445" s="3" t="s">
        <v>732</v>
      </c>
      <c r="AH445" s="3">
        <v>2</v>
      </c>
      <c r="AI445" s="3">
        <v>4</v>
      </c>
    </row>
    <row r="446" spans="1:35" ht="38.25" hidden="1" x14ac:dyDescent="0.2">
      <c r="A446" s="2">
        <v>40602.673321759255</v>
      </c>
      <c r="L446" s="3"/>
      <c r="M446" s="3"/>
      <c r="N446" s="3"/>
      <c r="O446" s="3" t="s">
        <v>116</v>
      </c>
      <c r="P446" s="3">
        <v>2</v>
      </c>
      <c r="Q446" s="3">
        <v>3</v>
      </c>
      <c r="R446" s="3">
        <v>3</v>
      </c>
      <c r="S446" s="3">
        <v>2</v>
      </c>
      <c r="T446" s="3">
        <v>3</v>
      </c>
      <c r="U446" s="3">
        <v>2</v>
      </c>
      <c r="V446" s="3">
        <v>3</v>
      </c>
      <c r="W446" s="3">
        <v>3</v>
      </c>
      <c r="X446" s="3">
        <v>3</v>
      </c>
      <c r="Y446" s="3">
        <v>3</v>
      </c>
      <c r="Z446" s="3">
        <v>2010</v>
      </c>
      <c r="AA446" s="3" t="s">
        <v>35</v>
      </c>
      <c r="AB446" s="3" t="s">
        <v>454</v>
      </c>
      <c r="AC446" s="3" t="s">
        <v>281</v>
      </c>
      <c r="AD446" s="3"/>
      <c r="AE446" s="3"/>
      <c r="AF446" s="3" t="s">
        <v>522</v>
      </c>
      <c r="AG446" s="3"/>
      <c r="AH446" s="3">
        <v>2</v>
      </c>
      <c r="AI446" s="3">
        <v>3</v>
      </c>
    </row>
    <row r="447" spans="1:35" ht="191.25" hidden="1" x14ac:dyDescent="0.2">
      <c r="A447" s="2">
        <v>40602.682187500002</v>
      </c>
      <c r="L447" s="3" t="s">
        <v>921</v>
      </c>
      <c r="M447" s="3" t="s">
        <v>733</v>
      </c>
      <c r="N447" s="3" t="s">
        <v>734</v>
      </c>
      <c r="O447" s="3" t="s">
        <v>116</v>
      </c>
      <c r="P447" s="3">
        <v>3</v>
      </c>
      <c r="Q447" s="3">
        <v>1</v>
      </c>
      <c r="R447" s="3">
        <v>3</v>
      </c>
      <c r="S447" s="3">
        <v>2</v>
      </c>
      <c r="T447" s="3">
        <v>1</v>
      </c>
      <c r="U447" s="3">
        <v>1</v>
      </c>
      <c r="V447" s="3">
        <v>3</v>
      </c>
      <c r="W447" s="3">
        <v>3</v>
      </c>
      <c r="X447" s="3">
        <v>3</v>
      </c>
      <c r="Y447" s="3">
        <v>2</v>
      </c>
      <c r="Z447" s="3">
        <v>2010</v>
      </c>
      <c r="AA447" s="3" t="s">
        <v>35</v>
      </c>
      <c r="AB447" s="3" t="s">
        <v>454</v>
      </c>
      <c r="AC447" s="3" t="s">
        <v>461</v>
      </c>
      <c r="AD447" s="3"/>
      <c r="AE447" s="3" t="s">
        <v>647</v>
      </c>
      <c r="AF447" s="3" t="s">
        <v>522</v>
      </c>
      <c r="AG447" s="3" t="s">
        <v>735</v>
      </c>
      <c r="AH447" s="3">
        <v>2</v>
      </c>
      <c r="AI447" s="3">
        <v>4</v>
      </c>
    </row>
    <row r="448" spans="1:35" ht="38.25" hidden="1" x14ac:dyDescent="0.2">
      <c r="A448" s="2">
        <v>40602.683333333334</v>
      </c>
      <c r="L448" s="3"/>
      <c r="M448" s="3" t="s">
        <v>434</v>
      </c>
      <c r="N448" s="3"/>
      <c r="O448" s="3" t="s">
        <v>641</v>
      </c>
      <c r="P448" s="3">
        <v>3</v>
      </c>
      <c r="Q448" s="3">
        <v>3</v>
      </c>
      <c r="R448" s="3">
        <v>4</v>
      </c>
      <c r="S448" s="3">
        <v>2</v>
      </c>
      <c r="T448" s="3">
        <v>2</v>
      </c>
      <c r="U448" s="3">
        <v>3</v>
      </c>
      <c r="V448" s="3">
        <v>3</v>
      </c>
      <c r="W448" s="3">
        <v>2</v>
      </c>
      <c r="X448" s="3">
        <v>1</v>
      </c>
      <c r="Y448" s="3">
        <v>3</v>
      </c>
      <c r="Z448" s="3">
        <v>2008</v>
      </c>
      <c r="AA448" s="3" t="s">
        <v>702</v>
      </c>
      <c r="AB448" s="3" t="s">
        <v>130</v>
      </c>
      <c r="AC448" s="3" t="s">
        <v>393</v>
      </c>
      <c r="AD448" s="3"/>
      <c r="AE448" s="3" t="s">
        <v>647</v>
      </c>
      <c r="AF448" s="3" t="s">
        <v>522</v>
      </c>
      <c r="AG448" s="3"/>
      <c r="AH448" s="3">
        <v>3</v>
      </c>
      <c r="AI448" s="3">
        <v>4</v>
      </c>
    </row>
    <row r="449" spans="1:35" ht="38.25" hidden="1" x14ac:dyDescent="0.2">
      <c r="A449" s="2">
        <v>40602.691481481481</v>
      </c>
      <c r="L449" s="3"/>
      <c r="M449" s="3"/>
      <c r="N449" s="3"/>
      <c r="O449" s="3" t="s">
        <v>116</v>
      </c>
      <c r="P449" s="3">
        <v>3</v>
      </c>
      <c r="Q449" s="3">
        <v>3</v>
      </c>
      <c r="R449" s="3">
        <v>4</v>
      </c>
      <c r="S449" s="3">
        <v>3</v>
      </c>
      <c r="T449" s="3">
        <v>2</v>
      </c>
      <c r="U449" s="3">
        <v>2</v>
      </c>
      <c r="V449" s="3">
        <v>3</v>
      </c>
      <c r="W449" s="3">
        <v>3</v>
      </c>
      <c r="X449" s="3">
        <v>4</v>
      </c>
      <c r="Y449" s="3">
        <v>4</v>
      </c>
      <c r="Z449" s="3">
        <v>2005</v>
      </c>
      <c r="AA449" s="3" t="s">
        <v>238</v>
      </c>
      <c r="AB449" s="3" t="s">
        <v>454</v>
      </c>
      <c r="AC449" s="3" t="s">
        <v>582</v>
      </c>
      <c r="AD449" s="3"/>
      <c r="AE449" s="3" t="s">
        <v>208</v>
      </c>
      <c r="AF449" s="3" t="s">
        <v>246</v>
      </c>
      <c r="AG449" s="3"/>
      <c r="AH449" s="3">
        <v>3</v>
      </c>
      <c r="AI449" s="3">
        <v>3</v>
      </c>
    </row>
    <row r="450" spans="1:35" ht="38.25" hidden="1" x14ac:dyDescent="0.2">
      <c r="A450" s="2">
        <v>40602.697141203702</v>
      </c>
      <c r="L450" s="3"/>
      <c r="M450" s="3"/>
      <c r="N450" s="3"/>
      <c r="O450" s="3" t="s">
        <v>641</v>
      </c>
      <c r="P450" s="3">
        <v>1</v>
      </c>
      <c r="Q450" s="3">
        <v>2</v>
      </c>
      <c r="R450" s="3">
        <v>3</v>
      </c>
      <c r="S450" s="3">
        <v>3</v>
      </c>
      <c r="T450" s="3">
        <v>3</v>
      </c>
      <c r="U450" s="3">
        <v>4</v>
      </c>
      <c r="V450" s="3">
        <v>4</v>
      </c>
      <c r="W450" s="3">
        <v>2</v>
      </c>
      <c r="X450" s="3">
        <v>4</v>
      </c>
      <c r="Y450" s="3">
        <v>3</v>
      </c>
      <c r="Z450" s="3">
        <v>2009</v>
      </c>
      <c r="AA450" s="3" t="s">
        <v>702</v>
      </c>
      <c r="AB450" s="3" t="s">
        <v>563</v>
      </c>
      <c r="AC450" s="3" t="s">
        <v>672</v>
      </c>
      <c r="AD450" s="3"/>
      <c r="AE450" s="3" t="s">
        <v>647</v>
      </c>
      <c r="AF450" s="3" t="s">
        <v>522</v>
      </c>
      <c r="AG450" s="3"/>
      <c r="AH450" s="3">
        <v>3</v>
      </c>
      <c r="AI450" s="3">
        <v>4</v>
      </c>
    </row>
    <row r="451" spans="1:35" ht="38.25" hidden="1" x14ac:dyDescent="0.2">
      <c r="A451" s="2">
        <v>40602.697395833333</v>
      </c>
      <c r="L451" s="3"/>
      <c r="M451" s="3"/>
      <c r="N451" s="3"/>
      <c r="O451" s="3" t="s">
        <v>641</v>
      </c>
      <c r="P451" s="3">
        <v>1</v>
      </c>
      <c r="Q451" s="3">
        <v>2</v>
      </c>
      <c r="R451" s="3">
        <v>3</v>
      </c>
      <c r="S451" s="3">
        <v>3</v>
      </c>
      <c r="T451" s="3">
        <v>3</v>
      </c>
      <c r="U451" s="3">
        <v>4</v>
      </c>
      <c r="V451" s="3">
        <v>4</v>
      </c>
      <c r="W451" s="3">
        <v>2</v>
      </c>
      <c r="X451" s="3">
        <v>4</v>
      </c>
      <c r="Y451" s="3">
        <v>3</v>
      </c>
      <c r="Z451" s="3">
        <v>2009</v>
      </c>
      <c r="AA451" s="3" t="s">
        <v>702</v>
      </c>
      <c r="AB451" s="3" t="s">
        <v>563</v>
      </c>
      <c r="AC451" s="3" t="s">
        <v>672</v>
      </c>
      <c r="AD451" s="3"/>
      <c r="AE451" s="3" t="s">
        <v>647</v>
      </c>
      <c r="AF451" s="3" t="s">
        <v>522</v>
      </c>
      <c r="AG451" s="3"/>
      <c r="AH451" s="3">
        <v>3</v>
      </c>
      <c r="AI451" s="3">
        <v>4</v>
      </c>
    </row>
    <row r="452" spans="1:35" ht="38.25" hidden="1" x14ac:dyDescent="0.2">
      <c r="A452" s="2">
        <v>40602.70789351852</v>
      </c>
      <c r="L452" s="3"/>
      <c r="M452" s="3"/>
      <c r="N452" s="3"/>
      <c r="O452" s="3" t="s">
        <v>116</v>
      </c>
      <c r="P452" s="3">
        <v>1</v>
      </c>
      <c r="Q452" s="3">
        <v>1</v>
      </c>
      <c r="R452" s="3">
        <v>2</v>
      </c>
      <c r="S452" s="3">
        <v>1</v>
      </c>
      <c r="T452" s="3">
        <v>3</v>
      </c>
      <c r="U452" s="3">
        <v>3</v>
      </c>
      <c r="V452" s="3">
        <v>2</v>
      </c>
      <c r="W452" s="3">
        <v>2</v>
      </c>
      <c r="X452" s="3">
        <v>2</v>
      </c>
      <c r="Y452" s="3">
        <v>3</v>
      </c>
      <c r="Z452" s="3">
        <v>2008</v>
      </c>
      <c r="AA452" s="3" t="s">
        <v>702</v>
      </c>
      <c r="AB452" s="3" t="s">
        <v>454</v>
      </c>
      <c r="AC452" s="3" t="s">
        <v>672</v>
      </c>
      <c r="AD452" s="3" t="s">
        <v>736</v>
      </c>
      <c r="AE452" s="3" t="s">
        <v>305</v>
      </c>
      <c r="AF452" s="3" t="s">
        <v>246</v>
      </c>
      <c r="AG452" s="3"/>
      <c r="AH452" s="3">
        <v>2</v>
      </c>
      <c r="AI452" s="3">
        <v>2</v>
      </c>
    </row>
    <row r="453" spans="1:35" ht="178.5" hidden="1" x14ac:dyDescent="0.2">
      <c r="A453" s="2">
        <v>40602.722187499996</v>
      </c>
      <c r="L453" s="3" t="s">
        <v>737</v>
      </c>
      <c r="M453" s="3"/>
      <c r="N453" s="3"/>
      <c r="O453" s="3" t="s">
        <v>641</v>
      </c>
      <c r="P453" s="3">
        <v>4</v>
      </c>
      <c r="Q453" s="3">
        <v>4</v>
      </c>
      <c r="R453" s="3">
        <v>4</v>
      </c>
      <c r="S453" s="3">
        <v>3</v>
      </c>
      <c r="T453" s="3">
        <v>4</v>
      </c>
      <c r="U453" s="3">
        <v>3</v>
      </c>
      <c r="V453" s="3">
        <v>4</v>
      </c>
      <c r="W453" s="3">
        <v>4</v>
      </c>
      <c r="X453" s="3">
        <v>4</v>
      </c>
      <c r="Y453" s="3">
        <v>3</v>
      </c>
      <c r="Z453" s="3">
        <v>2007</v>
      </c>
      <c r="AA453" s="3" t="s">
        <v>702</v>
      </c>
      <c r="AB453" s="3" t="s">
        <v>118</v>
      </c>
      <c r="AC453" s="3" t="s">
        <v>393</v>
      </c>
      <c r="AD453" s="3"/>
      <c r="AE453" s="3" t="s">
        <v>647</v>
      </c>
      <c r="AF453" s="3" t="s">
        <v>522</v>
      </c>
      <c r="AG453" s="3" t="s">
        <v>738</v>
      </c>
      <c r="AH453" s="3">
        <v>4</v>
      </c>
      <c r="AI453" s="3">
        <v>4</v>
      </c>
    </row>
    <row r="454" spans="1:35" ht="38.25" hidden="1" x14ac:dyDescent="0.2">
      <c r="A454" s="2">
        <v>40602.724722222221</v>
      </c>
      <c r="L454" s="3" t="s">
        <v>739</v>
      </c>
      <c r="M454" s="3" t="s">
        <v>740</v>
      </c>
      <c r="N454" s="3"/>
      <c r="O454" s="3" t="s">
        <v>641</v>
      </c>
      <c r="P454" s="3">
        <v>3</v>
      </c>
      <c r="Q454" s="3">
        <v>2</v>
      </c>
      <c r="R454" s="3">
        <v>4</v>
      </c>
      <c r="S454" s="3">
        <v>3</v>
      </c>
      <c r="T454" s="3">
        <v>3</v>
      </c>
      <c r="U454" s="3">
        <v>3</v>
      </c>
      <c r="V454" s="3">
        <v>3</v>
      </c>
      <c r="W454" s="3">
        <v>2</v>
      </c>
      <c r="X454" s="3">
        <v>4</v>
      </c>
      <c r="Y454" s="3">
        <v>2</v>
      </c>
      <c r="Z454" s="3">
        <v>2009</v>
      </c>
      <c r="AA454" s="3" t="s">
        <v>702</v>
      </c>
      <c r="AB454" s="3" t="s">
        <v>563</v>
      </c>
      <c r="AC454" s="3" t="s">
        <v>393</v>
      </c>
      <c r="AD454" s="3"/>
      <c r="AE454" s="3" t="s">
        <v>647</v>
      </c>
      <c r="AF454" s="3" t="s">
        <v>522</v>
      </c>
      <c r="AG454" s="3"/>
      <c r="AH454" s="3">
        <v>3</v>
      </c>
      <c r="AI454" s="3">
        <v>4</v>
      </c>
    </row>
    <row r="455" spans="1:35" ht="63.75" hidden="1" x14ac:dyDescent="0.2">
      <c r="A455" s="2">
        <v>40602.733773148146</v>
      </c>
      <c r="L455" s="3" t="s">
        <v>741</v>
      </c>
      <c r="M455" s="3" t="s">
        <v>742</v>
      </c>
      <c r="N455" s="3"/>
      <c r="O455" s="3" t="s">
        <v>116</v>
      </c>
      <c r="P455" s="3">
        <v>2</v>
      </c>
      <c r="Q455" s="3">
        <v>3</v>
      </c>
      <c r="R455" s="3">
        <v>4</v>
      </c>
      <c r="S455" s="3">
        <v>4</v>
      </c>
      <c r="T455" s="3">
        <v>3</v>
      </c>
      <c r="U455" s="3">
        <v>3</v>
      </c>
      <c r="V455" s="3">
        <v>3</v>
      </c>
      <c r="W455" s="3">
        <v>2</v>
      </c>
      <c r="X455" s="3">
        <v>4</v>
      </c>
      <c r="Y455" s="3">
        <v>4</v>
      </c>
      <c r="Z455" s="3">
        <v>2010</v>
      </c>
      <c r="AA455" s="3" t="s">
        <v>253</v>
      </c>
      <c r="AB455" s="3" t="s">
        <v>264</v>
      </c>
      <c r="AC455" s="3" t="s">
        <v>281</v>
      </c>
      <c r="AD455" s="3"/>
      <c r="AE455" s="3" t="s">
        <v>647</v>
      </c>
      <c r="AF455" s="3" t="s">
        <v>522</v>
      </c>
      <c r="AG455" s="3" t="s">
        <v>743</v>
      </c>
      <c r="AH455" s="3">
        <v>3</v>
      </c>
      <c r="AI455" s="3">
        <v>4</v>
      </c>
    </row>
    <row r="456" spans="1:35" ht="165.75" hidden="1" x14ac:dyDescent="0.2">
      <c r="A456" s="2">
        <v>40602.737071759257</v>
      </c>
      <c r="L456" s="3" t="s">
        <v>744</v>
      </c>
      <c r="M456" s="3" t="s">
        <v>745</v>
      </c>
      <c r="N456" s="3" t="s">
        <v>746</v>
      </c>
      <c r="O456" s="3" t="s">
        <v>116</v>
      </c>
      <c r="P456" s="3">
        <v>3</v>
      </c>
      <c r="Q456" s="3">
        <v>2</v>
      </c>
      <c r="R456" s="3">
        <v>4</v>
      </c>
      <c r="S456" s="3">
        <v>2</v>
      </c>
      <c r="T456" s="3">
        <v>2</v>
      </c>
      <c r="U456" s="3">
        <v>2</v>
      </c>
      <c r="V456" s="3">
        <v>2</v>
      </c>
      <c r="W456" s="3">
        <v>3</v>
      </c>
      <c r="X456" s="3">
        <v>4</v>
      </c>
      <c r="Y456" s="3">
        <v>2</v>
      </c>
      <c r="Z456" s="3">
        <v>2009</v>
      </c>
      <c r="AA456" s="3" t="s">
        <v>702</v>
      </c>
      <c r="AB456" s="3" t="s">
        <v>454</v>
      </c>
      <c r="AC456" s="3" t="s">
        <v>720</v>
      </c>
      <c r="AD456" s="3"/>
      <c r="AE456" s="3" t="s">
        <v>647</v>
      </c>
      <c r="AF456" s="3" t="s">
        <v>246</v>
      </c>
      <c r="AG456" s="3" t="s">
        <v>747</v>
      </c>
      <c r="AH456" s="3">
        <v>2</v>
      </c>
      <c r="AI456" s="3">
        <v>3</v>
      </c>
    </row>
    <row r="457" spans="1:35" ht="76.5" hidden="1" x14ac:dyDescent="0.2">
      <c r="A457" s="2">
        <v>40602.738402777773</v>
      </c>
      <c r="L457" s="3" t="s">
        <v>748</v>
      </c>
      <c r="M457" s="3" t="s">
        <v>749</v>
      </c>
      <c r="N457" s="3" t="s">
        <v>750</v>
      </c>
      <c r="O457" s="3" t="s">
        <v>641</v>
      </c>
      <c r="P457" s="3">
        <v>4</v>
      </c>
      <c r="Q457" s="3">
        <v>4</v>
      </c>
      <c r="R457" s="3">
        <v>4</v>
      </c>
      <c r="S457" s="3">
        <v>4</v>
      </c>
      <c r="T457" s="3">
        <v>4</v>
      </c>
      <c r="U457" s="3">
        <v>3</v>
      </c>
      <c r="V457" s="3">
        <v>4</v>
      </c>
      <c r="W457" s="3">
        <v>4</v>
      </c>
      <c r="X457" s="3">
        <v>4</v>
      </c>
      <c r="Y457" s="3">
        <v>4</v>
      </c>
      <c r="Z457" s="3">
        <v>2009</v>
      </c>
      <c r="AA457" s="3" t="s">
        <v>702</v>
      </c>
      <c r="AB457" s="3" t="s">
        <v>133</v>
      </c>
      <c r="AC457" s="3" t="s">
        <v>582</v>
      </c>
      <c r="AD457" s="3"/>
      <c r="AE457" s="3" t="s">
        <v>208</v>
      </c>
      <c r="AF457" s="3" t="s">
        <v>522</v>
      </c>
      <c r="AG457" s="3" t="s">
        <v>751</v>
      </c>
      <c r="AH457" s="3">
        <v>4</v>
      </c>
      <c r="AI457" s="3">
        <v>4</v>
      </c>
    </row>
    <row r="458" spans="1:35" ht="204" hidden="1" x14ac:dyDescent="0.2">
      <c r="A458" s="2">
        <v>40602.741145833337</v>
      </c>
      <c r="L458" s="3" t="s">
        <v>922</v>
      </c>
      <c r="M458" s="3" t="s">
        <v>752</v>
      </c>
      <c r="N458" s="3" t="s">
        <v>753</v>
      </c>
      <c r="O458" s="3" t="s">
        <v>641</v>
      </c>
      <c r="P458" s="3">
        <v>3</v>
      </c>
      <c r="Q458" s="3">
        <v>4</v>
      </c>
      <c r="R458" s="3">
        <v>4</v>
      </c>
      <c r="S458" s="3">
        <v>3</v>
      </c>
      <c r="T458" s="3">
        <v>4</v>
      </c>
      <c r="U458" s="3">
        <v>4</v>
      </c>
      <c r="V458" s="3">
        <v>4</v>
      </c>
      <c r="W458" s="3">
        <v>4</v>
      </c>
      <c r="X458" s="3">
        <v>3</v>
      </c>
      <c r="Y458" s="3">
        <v>4</v>
      </c>
      <c r="Z458" s="3">
        <v>2010</v>
      </c>
      <c r="AA458" s="3" t="s">
        <v>253</v>
      </c>
      <c r="AB458" s="3" t="s">
        <v>130</v>
      </c>
      <c r="AC458" s="3" t="s">
        <v>281</v>
      </c>
      <c r="AD458" s="3"/>
      <c r="AE458" s="3" t="s">
        <v>647</v>
      </c>
      <c r="AF458" s="3" t="s">
        <v>522</v>
      </c>
      <c r="AG458" s="3" t="s">
        <v>754</v>
      </c>
      <c r="AH458" s="3">
        <v>4</v>
      </c>
      <c r="AI458" s="3">
        <v>4</v>
      </c>
    </row>
    <row r="459" spans="1:35" ht="38.25" hidden="1" x14ac:dyDescent="0.2">
      <c r="A459" s="2">
        <v>40602.744317129633</v>
      </c>
      <c r="L459" s="3" t="s">
        <v>755</v>
      </c>
      <c r="M459" s="3" t="s">
        <v>756</v>
      </c>
      <c r="N459" s="3" t="s">
        <v>757</v>
      </c>
      <c r="O459" s="3" t="s">
        <v>641</v>
      </c>
      <c r="P459" s="3">
        <v>2</v>
      </c>
      <c r="Q459" s="3">
        <v>3</v>
      </c>
      <c r="R459" s="3">
        <v>3</v>
      </c>
      <c r="S459" s="3">
        <v>3</v>
      </c>
      <c r="T459" s="3">
        <v>2</v>
      </c>
      <c r="U459" s="3">
        <v>2</v>
      </c>
      <c r="V459" s="3">
        <v>2</v>
      </c>
      <c r="W459" s="3">
        <v>3</v>
      </c>
      <c r="X459" s="3">
        <v>3</v>
      </c>
      <c r="Y459" s="3">
        <v>4</v>
      </c>
      <c r="Z459" s="3">
        <v>2007</v>
      </c>
      <c r="AA459" s="3" t="s">
        <v>702</v>
      </c>
      <c r="AB459" s="3" t="s">
        <v>454</v>
      </c>
      <c r="AC459" s="3" t="s">
        <v>393</v>
      </c>
      <c r="AD459" s="3"/>
      <c r="AE459" s="3" t="s">
        <v>647</v>
      </c>
      <c r="AF459" s="3" t="s">
        <v>246</v>
      </c>
      <c r="AG459" s="3"/>
      <c r="AH459" s="3">
        <v>2</v>
      </c>
      <c r="AI459" s="3">
        <v>3</v>
      </c>
    </row>
    <row r="460" spans="1:35" ht="63.75" hidden="1" x14ac:dyDescent="0.2">
      <c r="A460" s="2">
        <v>40602.744328703702</v>
      </c>
      <c r="L460" s="3" t="s">
        <v>758</v>
      </c>
      <c r="M460" s="3" t="s">
        <v>759</v>
      </c>
      <c r="N460" s="3"/>
      <c r="O460" s="3" t="s">
        <v>116</v>
      </c>
      <c r="P460" s="3">
        <v>3</v>
      </c>
      <c r="Q460" s="3">
        <v>2</v>
      </c>
      <c r="R460" s="3">
        <v>3</v>
      </c>
      <c r="S460" s="3">
        <v>4</v>
      </c>
      <c r="T460" s="3">
        <v>4</v>
      </c>
      <c r="U460" s="3">
        <v>3</v>
      </c>
      <c r="V460" s="3">
        <v>3</v>
      </c>
      <c r="W460" s="3">
        <v>2</v>
      </c>
      <c r="X460" s="3">
        <v>4</v>
      </c>
      <c r="Y460" s="3">
        <v>3</v>
      </c>
      <c r="Z460" s="3">
        <v>2010</v>
      </c>
      <c r="AA460" s="3" t="s">
        <v>35</v>
      </c>
      <c r="AB460" s="3" t="s">
        <v>454</v>
      </c>
      <c r="AC460" s="3" t="s">
        <v>281</v>
      </c>
      <c r="AD460" s="3"/>
      <c r="AE460" s="3" t="s">
        <v>647</v>
      </c>
      <c r="AF460" s="3" t="s">
        <v>246</v>
      </c>
      <c r="AG460" s="3" t="s">
        <v>639</v>
      </c>
      <c r="AH460" s="3">
        <v>2</v>
      </c>
      <c r="AI460" s="3">
        <v>4</v>
      </c>
    </row>
    <row r="461" spans="1:35" ht="38.25" hidden="1" x14ac:dyDescent="0.2">
      <c r="A461" s="2">
        <v>40602.750798611109</v>
      </c>
      <c r="L461" s="3" t="s">
        <v>760</v>
      </c>
      <c r="M461" s="3" t="s">
        <v>761</v>
      </c>
      <c r="N461" s="3"/>
      <c r="O461" s="3" t="s">
        <v>116</v>
      </c>
      <c r="P461" s="3">
        <v>4</v>
      </c>
      <c r="Q461" s="3">
        <v>2</v>
      </c>
      <c r="R461" s="3">
        <v>3</v>
      </c>
      <c r="S461" s="3">
        <v>4</v>
      </c>
      <c r="T461" s="3">
        <v>4</v>
      </c>
      <c r="U461" s="3">
        <v>2</v>
      </c>
      <c r="V461" s="3">
        <v>4</v>
      </c>
      <c r="W461" s="3">
        <v>4</v>
      </c>
      <c r="X461" s="3">
        <v>4</v>
      </c>
      <c r="Y461" s="3">
        <v>4</v>
      </c>
      <c r="Z461" s="3">
        <v>2007</v>
      </c>
      <c r="AA461" s="3" t="s">
        <v>238</v>
      </c>
      <c r="AB461" s="3" t="s">
        <v>454</v>
      </c>
      <c r="AC461" s="3" t="s">
        <v>582</v>
      </c>
      <c r="AD461" s="3"/>
      <c r="AE461" s="3" t="s">
        <v>208</v>
      </c>
      <c r="AF461" s="3" t="s">
        <v>246</v>
      </c>
      <c r="AG461" s="3"/>
      <c r="AH461" s="3">
        <v>2</v>
      </c>
      <c r="AI461" s="3">
        <v>4</v>
      </c>
    </row>
    <row r="462" spans="1:35" ht="38.25" hidden="1" x14ac:dyDescent="0.2">
      <c r="A462" s="2">
        <v>40602.761122685188</v>
      </c>
      <c r="L462" s="3"/>
      <c r="M462" s="3"/>
      <c r="N462" s="3"/>
      <c r="O462" s="3" t="s">
        <v>116</v>
      </c>
      <c r="P462" s="3">
        <v>1</v>
      </c>
      <c r="Q462" s="3">
        <v>1</v>
      </c>
      <c r="R462" s="3">
        <v>2</v>
      </c>
      <c r="S462" s="3">
        <v>2</v>
      </c>
      <c r="T462" s="3">
        <v>1</v>
      </c>
      <c r="U462" s="3">
        <v>1</v>
      </c>
      <c r="V462" s="3">
        <v>3</v>
      </c>
      <c r="W462" s="3">
        <v>1</v>
      </c>
      <c r="X462" s="3">
        <v>1</v>
      </c>
      <c r="Y462" s="3">
        <v>1</v>
      </c>
      <c r="Z462" s="3">
        <v>2008</v>
      </c>
      <c r="AA462" s="3" t="s">
        <v>702</v>
      </c>
      <c r="AB462" s="3" t="s">
        <v>454</v>
      </c>
      <c r="AC462" s="3" t="s">
        <v>393</v>
      </c>
      <c r="AD462" s="3"/>
      <c r="AE462" s="3" t="s">
        <v>647</v>
      </c>
      <c r="AF462" s="3" t="s">
        <v>522</v>
      </c>
      <c r="AG462" s="3"/>
      <c r="AH462" s="3">
        <v>1</v>
      </c>
      <c r="AI462" s="3">
        <v>1</v>
      </c>
    </row>
    <row r="463" spans="1:35" ht="76.5" hidden="1" x14ac:dyDescent="0.2">
      <c r="A463" s="2">
        <v>40602.769432870373</v>
      </c>
      <c r="L463" s="3" t="s">
        <v>762</v>
      </c>
      <c r="M463" s="3" t="s">
        <v>763</v>
      </c>
      <c r="N463" s="3"/>
      <c r="O463" s="3" t="s">
        <v>641</v>
      </c>
      <c r="P463" s="3">
        <v>2</v>
      </c>
      <c r="Q463" s="3">
        <v>2</v>
      </c>
      <c r="R463" s="3">
        <v>2</v>
      </c>
      <c r="S463" s="3">
        <v>2</v>
      </c>
      <c r="T463" s="3">
        <v>2</v>
      </c>
      <c r="U463" s="3">
        <v>2</v>
      </c>
      <c r="V463" s="3">
        <v>2</v>
      </c>
      <c r="W463" s="3">
        <v>2</v>
      </c>
      <c r="X463" s="3">
        <v>2</v>
      </c>
      <c r="Y463" s="3">
        <v>2</v>
      </c>
      <c r="Z463" s="3">
        <v>2007</v>
      </c>
      <c r="AA463" s="3" t="s">
        <v>702</v>
      </c>
      <c r="AB463" s="3" t="s">
        <v>454</v>
      </c>
      <c r="AC463" s="3" t="s">
        <v>672</v>
      </c>
      <c r="AD463" s="3" t="s">
        <v>764</v>
      </c>
      <c r="AE463" s="3" t="s">
        <v>647</v>
      </c>
      <c r="AF463" s="3" t="s">
        <v>246</v>
      </c>
      <c r="AG463" s="3"/>
      <c r="AH463" s="3">
        <v>1</v>
      </c>
      <c r="AI463" s="3">
        <v>1</v>
      </c>
    </row>
    <row r="464" spans="1:35" ht="140.25" hidden="1" x14ac:dyDescent="0.2">
      <c r="A464" s="2">
        <v>40602.780335648145</v>
      </c>
      <c r="L464" s="3" t="s">
        <v>765</v>
      </c>
      <c r="M464" s="3" t="s">
        <v>766</v>
      </c>
      <c r="N464" s="3"/>
      <c r="O464" s="3" t="s">
        <v>116</v>
      </c>
      <c r="P464" s="3">
        <v>2</v>
      </c>
      <c r="Q464" s="3">
        <v>2</v>
      </c>
      <c r="R464" s="3">
        <v>3</v>
      </c>
      <c r="S464" s="3">
        <v>2</v>
      </c>
      <c r="T464" s="3">
        <v>2</v>
      </c>
      <c r="U464" s="3">
        <v>2</v>
      </c>
      <c r="V464" s="3">
        <v>2</v>
      </c>
      <c r="W464" s="3">
        <v>2</v>
      </c>
      <c r="X464" s="3">
        <v>2</v>
      </c>
      <c r="Y464" s="3">
        <v>2</v>
      </c>
      <c r="Z464" s="3">
        <v>2010</v>
      </c>
      <c r="AA464" s="3" t="s">
        <v>281</v>
      </c>
      <c r="AB464" s="3" t="s">
        <v>78</v>
      </c>
      <c r="AC464" s="3" t="s">
        <v>281</v>
      </c>
      <c r="AD464" s="3"/>
      <c r="AE464" s="3" t="s">
        <v>647</v>
      </c>
      <c r="AF464" s="3" t="s">
        <v>246</v>
      </c>
      <c r="AG464" s="3"/>
      <c r="AH464" s="3">
        <v>2</v>
      </c>
      <c r="AI464" s="3">
        <v>2</v>
      </c>
    </row>
    <row r="465" spans="1:35" ht="38.25" hidden="1" x14ac:dyDescent="0.2">
      <c r="A465" s="2">
        <v>40602.784490740742</v>
      </c>
      <c r="L465" s="3"/>
      <c r="M465" s="3"/>
      <c r="N465" s="3"/>
      <c r="O465" s="3" t="s">
        <v>641</v>
      </c>
      <c r="P465" s="3">
        <v>3</v>
      </c>
      <c r="Q465" s="3">
        <v>2</v>
      </c>
      <c r="R465" s="3">
        <v>3</v>
      </c>
      <c r="S465" s="3">
        <v>3</v>
      </c>
      <c r="T465" s="3">
        <v>3</v>
      </c>
      <c r="U465" s="3">
        <v>2</v>
      </c>
      <c r="V465" s="3">
        <v>3</v>
      </c>
      <c r="W465" s="3">
        <v>3</v>
      </c>
      <c r="X465" s="3">
        <v>3</v>
      </c>
      <c r="Y465" s="3">
        <v>2</v>
      </c>
      <c r="Z465" s="3">
        <v>2009</v>
      </c>
      <c r="AA465" s="3" t="s">
        <v>35</v>
      </c>
      <c r="AB465" s="3" t="s">
        <v>664</v>
      </c>
      <c r="AC465" s="3" t="s">
        <v>281</v>
      </c>
      <c r="AD465" s="3"/>
      <c r="AE465" s="3" t="s">
        <v>647</v>
      </c>
      <c r="AF465" s="3" t="s">
        <v>522</v>
      </c>
      <c r="AG465" s="3"/>
      <c r="AH465" s="3">
        <v>2</v>
      </c>
      <c r="AI465" s="3">
        <v>4</v>
      </c>
    </row>
    <row r="466" spans="1:35" ht="89.25" hidden="1" x14ac:dyDescent="0.2">
      <c r="A466" s="2">
        <v>40602.78497685185</v>
      </c>
      <c r="L466" s="3" t="s">
        <v>767</v>
      </c>
      <c r="M466" s="3" t="s">
        <v>768</v>
      </c>
      <c r="N466" s="3" t="s">
        <v>769</v>
      </c>
      <c r="O466" s="3" t="s">
        <v>641</v>
      </c>
      <c r="P466" s="3">
        <v>3</v>
      </c>
      <c r="Q466" s="3">
        <v>3</v>
      </c>
      <c r="R466" s="3">
        <v>3</v>
      </c>
      <c r="S466" s="3">
        <v>2</v>
      </c>
      <c r="T466" s="3">
        <v>3</v>
      </c>
      <c r="U466" s="3">
        <v>4</v>
      </c>
      <c r="V466" s="3">
        <v>3</v>
      </c>
      <c r="W466" s="3">
        <v>3</v>
      </c>
      <c r="X466" s="3">
        <v>4</v>
      </c>
      <c r="Y466" s="3">
        <v>4</v>
      </c>
      <c r="Z466" s="3">
        <v>2010</v>
      </c>
      <c r="AA466" s="3" t="s">
        <v>253</v>
      </c>
      <c r="AB466" s="3" t="s">
        <v>198</v>
      </c>
      <c r="AC466" s="3" t="s">
        <v>281</v>
      </c>
      <c r="AD466" s="3"/>
      <c r="AE466" s="3" t="s">
        <v>647</v>
      </c>
      <c r="AF466" s="3" t="s">
        <v>522</v>
      </c>
      <c r="AG466" s="3" t="s">
        <v>770</v>
      </c>
      <c r="AH466" s="3">
        <v>3</v>
      </c>
      <c r="AI466" s="3">
        <v>4</v>
      </c>
    </row>
    <row r="467" spans="1:35" ht="38.25" hidden="1" x14ac:dyDescent="0.2">
      <c r="A467" s="2">
        <v>40602.78979166667</v>
      </c>
      <c r="L467" s="3"/>
      <c r="M467" s="3"/>
      <c r="N467" s="3"/>
      <c r="O467" s="3" t="s">
        <v>116</v>
      </c>
      <c r="P467" s="3">
        <v>2</v>
      </c>
      <c r="Q467" s="3">
        <v>3</v>
      </c>
      <c r="R467" s="3">
        <v>3</v>
      </c>
      <c r="S467" s="3">
        <v>2</v>
      </c>
      <c r="T467" s="3">
        <v>4</v>
      </c>
      <c r="U467" s="3">
        <v>2</v>
      </c>
      <c r="V467" s="3">
        <v>2</v>
      </c>
      <c r="W467" s="3">
        <v>3</v>
      </c>
      <c r="X467" s="3">
        <v>4</v>
      </c>
      <c r="Y467" s="3">
        <v>4</v>
      </c>
      <c r="Z467" s="3">
        <v>2009</v>
      </c>
      <c r="AA467" s="3" t="s">
        <v>702</v>
      </c>
      <c r="AB467" s="3" t="s">
        <v>454</v>
      </c>
      <c r="AC467" s="3" t="s">
        <v>672</v>
      </c>
      <c r="AD467" s="3" t="s">
        <v>491</v>
      </c>
      <c r="AE467" s="3" t="s">
        <v>647</v>
      </c>
      <c r="AF467" s="3" t="s">
        <v>246</v>
      </c>
      <c r="AG467" s="3"/>
      <c r="AH467" s="3">
        <v>3</v>
      </c>
      <c r="AI467" s="3">
        <v>4</v>
      </c>
    </row>
    <row r="468" spans="1:35" ht="165.75" hidden="1" x14ac:dyDescent="0.2">
      <c r="A468" s="2">
        <v>40602.79146990741</v>
      </c>
      <c r="L468" s="3" t="s">
        <v>771</v>
      </c>
      <c r="M468" s="3" t="s">
        <v>772</v>
      </c>
      <c r="N468" s="3" t="s">
        <v>773</v>
      </c>
      <c r="O468" s="3" t="s">
        <v>116</v>
      </c>
      <c r="P468" s="3">
        <v>3</v>
      </c>
      <c r="Q468" s="3">
        <v>2</v>
      </c>
      <c r="R468" s="3">
        <v>4</v>
      </c>
      <c r="S468" s="3">
        <v>4</v>
      </c>
      <c r="T468" s="3">
        <v>3</v>
      </c>
      <c r="U468" s="3">
        <v>4</v>
      </c>
      <c r="V468" s="3">
        <v>4</v>
      </c>
      <c r="W468" s="3">
        <v>3</v>
      </c>
      <c r="X468" s="3">
        <v>4</v>
      </c>
      <c r="Y468" s="3">
        <v>4</v>
      </c>
      <c r="Z468" s="3">
        <v>2010</v>
      </c>
      <c r="AA468" s="3" t="s">
        <v>35</v>
      </c>
      <c r="AB468" s="3" t="s">
        <v>72</v>
      </c>
      <c r="AC468" s="3" t="s">
        <v>281</v>
      </c>
      <c r="AD468" s="3"/>
      <c r="AE468" s="3" t="s">
        <v>647</v>
      </c>
      <c r="AF468" s="3" t="s">
        <v>246</v>
      </c>
      <c r="AG468" s="3" t="s">
        <v>774</v>
      </c>
      <c r="AH468" s="3">
        <v>3</v>
      </c>
      <c r="AI468" s="3">
        <v>4</v>
      </c>
    </row>
    <row r="469" spans="1:35" ht="63.75" hidden="1" x14ac:dyDescent="0.2">
      <c r="A469" s="2">
        <v>40602.823587962965</v>
      </c>
      <c r="L469" s="3" t="s">
        <v>775</v>
      </c>
      <c r="M469" s="3" t="s">
        <v>776</v>
      </c>
      <c r="N469" s="3" t="s">
        <v>777</v>
      </c>
      <c r="O469" s="3" t="s">
        <v>641</v>
      </c>
      <c r="P469" s="3">
        <v>2</v>
      </c>
      <c r="Q469" s="3">
        <v>3</v>
      </c>
      <c r="R469" s="3">
        <v>2</v>
      </c>
      <c r="S469" s="3">
        <v>3</v>
      </c>
      <c r="T469" s="3">
        <v>4</v>
      </c>
      <c r="U469" s="3">
        <v>3</v>
      </c>
      <c r="V469" s="3">
        <v>3</v>
      </c>
      <c r="W469" s="3">
        <v>1</v>
      </c>
      <c r="X469" s="3">
        <v>3</v>
      </c>
      <c r="Y469" s="3">
        <v>3</v>
      </c>
      <c r="Z469" s="3">
        <v>2009</v>
      </c>
      <c r="AA469" s="3" t="s">
        <v>702</v>
      </c>
      <c r="AB469" s="3" t="s">
        <v>454</v>
      </c>
      <c r="AC469" s="3" t="s">
        <v>281</v>
      </c>
      <c r="AD469" s="3"/>
      <c r="AE469" s="3" t="s">
        <v>647</v>
      </c>
      <c r="AF469" s="3" t="s">
        <v>246</v>
      </c>
      <c r="AG469" s="3"/>
      <c r="AH469" s="3">
        <v>1</v>
      </c>
      <c r="AI469" s="3">
        <v>4</v>
      </c>
    </row>
    <row r="470" spans="1:35" ht="114.75" hidden="1" x14ac:dyDescent="0.2">
      <c r="A470" s="2">
        <v>40602.837511574078</v>
      </c>
      <c r="L470" s="3" t="s">
        <v>778</v>
      </c>
      <c r="M470" s="3" t="s">
        <v>779</v>
      </c>
      <c r="N470" s="3" t="s">
        <v>149</v>
      </c>
      <c r="O470" s="3" t="s">
        <v>641</v>
      </c>
      <c r="P470" s="3">
        <v>4</v>
      </c>
      <c r="Q470" s="3">
        <v>4</v>
      </c>
      <c r="R470" s="3">
        <v>3</v>
      </c>
      <c r="S470" s="3">
        <v>4</v>
      </c>
      <c r="T470" s="3">
        <v>4</v>
      </c>
      <c r="U470" s="3">
        <v>4</v>
      </c>
      <c r="V470" s="3">
        <v>4</v>
      </c>
      <c r="W470" s="3">
        <v>3</v>
      </c>
      <c r="X470" s="3">
        <v>4</v>
      </c>
      <c r="Y470" s="3">
        <v>4</v>
      </c>
      <c r="Z470" s="3">
        <v>2010</v>
      </c>
      <c r="AA470" s="3" t="s">
        <v>35</v>
      </c>
      <c r="AB470" s="3" t="s">
        <v>346</v>
      </c>
      <c r="AC470" s="3" t="s">
        <v>281</v>
      </c>
      <c r="AD470" s="3"/>
      <c r="AE470" s="3"/>
      <c r="AF470" s="3" t="s">
        <v>522</v>
      </c>
      <c r="AG470" s="3" t="s">
        <v>780</v>
      </c>
      <c r="AH470" s="3">
        <v>4</v>
      </c>
      <c r="AI470" s="3">
        <v>4</v>
      </c>
    </row>
    <row r="471" spans="1:35" ht="229.5" hidden="1" x14ac:dyDescent="0.2">
      <c r="A471" s="2">
        <v>40602.878634259258</v>
      </c>
      <c r="L471" s="3" t="s">
        <v>923</v>
      </c>
      <c r="M471" s="3" t="s">
        <v>781</v>
      </c>
      <c r="N471" s="3" t="s">
        <v>782</v>
      </c>
      <c r="O471" s="3" t="s">
        <v>116</v>
      </c>
      <c r="P471" s="3">
        <v>3</v>
      </c>
      <c r="Q471" s="3">
        <v>2</v>
      </c>
      <c r="R471" s="3">
        <v>4</v>
      </c>
      <c r="S471" s="3">
        <v>4</v>
      </c>
      <c r="T471" s="3">
        <v>4</v>
      </c>
      <c r="U471" s="3">
        <v>4</v>
      </c>
      <c r="V471" s="3">
        <v>2</v>
      </c>
      <c r="W471" s="3">
        <v>3</v>
      </c>
      <c r="X471" s="3">
        <v>4</v>
      </c>
      <c r="Y471" s="3">
        <v>4</v>
      </c>
      <c r="Z471" s="3">
        <v>2008</v>
      </c>
      <c r="AA471" s="3" t="s">
        <v>702</v>
      </c>
      <c r="AB471" s="3" t="s">
        <v>454</v>
      </c>
      <c r="AC471" s="3" t="s">
        <v>45</v>
      </c>
      <c r="AD471" s="3"/>
      <c r="AE471" s="3" t="s">
        <v>647</v>
      </c>
      <c r="AF471" s="3" t="s">
        <v>246</v>
      </c>
      <c r="AG471" s="3"/>
      <c r="AH471" s="3">
        <v>3</v>
      </c>
      <c r="AI471" s="3">
        <v>4</v>
      </c>
    </row>
    <row r="472" spans="1:35" ht="127.5" hidden="1" x14ac:dyDescent="0.2">
      <c r="A472" s="2">
        <v>40602.879791666666</v>
      </c>
      <c r="L472" s="3" t="s">
        <v>783</v>
      </c>
      <c r="M472" s="3" t="s">
        <v>784</v>
      </c>
      <c r="N472" s="3" t="s">
        <v>785</v>
      </c>
      <c r="O472" s="3" t="s">
        <v>116</v>
      </c>
      <c r="P472" s="3">
        <v>4</v>
      </c>
      <c r="Q472" s="3">
        <v>2</v>
      </c>
      <c r="R472" s="3">
        <v>4</v>
      </c>
      <c r="S472" s="3">
        <v>4</v>
      </c>
      <c r="T472" s="3">
        <v>2</v>
      </c>
      <c r="U472" s="3">
        <v>3</v>
      </c>
      <c r="V472" s="3">
        <v>4</v>
      </c>
      <c r="W472" s="3">
        <v>4</v>
      </c>
      <c r="X472" s="3">
        <v>4</v>
      </c>
      <c r="Y472" s="3">
        <v>4</v>
      </c>
      <c r="Z472" s="3">
        <v>2010</v>
      </c>
      <c r="AA472" s="3" t="s">
        <v>702</v>
      </c>
      <c r="AB472" s="3" t="s">
        <v>563</v>
      </c>
      <c r="AC472" s="3" t="s">
        <v>672</v>
      </c>
      <c r="AD472" s="3" t="s">
        <v>22</v>
      </c>
      <c r="AE472" s="3" t="s">
        <v>22</v>
      </c>
      <c r="AF472" s="3" t="s">
        <v>246</v>
      </c>
      <c r="AG472" s="3" t="s">
        <v>786</v>
      </c>
      <c r="AH472" s="3">
        <v>2</v>
      </c>
      <c r="AI472" s="3">
        <v>4</v>
      </c>
    </row>
    <row r="473" spans="1:35" ht="38.25" hidden="1" x14ac:dyDescent="0.2">
      <c r="A473" s="2">
        <v>40602.889918981484</v>
      </c>
      <c r="L473" s="3"/>
      <c r="M473" s="3"/>
      <c r="N473" s="3"/>
      <c r="O473" s="3" t="s">
        <v>641</v>
      </c>
      <c r="P473" s="3">
        <v>3</v>
      </c>
      <c r="Q473" s="3">
        <v>3</v>
      </c>
      <c r="R473" s="3">
        <v>3</v>
      </c>
      <c r="S473" s="3">
        <v>3</v>
      </c>
      <c r="T473" s="3">
        <v>3</v>
      </c>
      <c r="U473" s="3">
        <v>3</v>
      </c>
      <c r="V473" s="3">
        <v>2</v>
      </c>
      <c r="W473" s="3">
        <v>2</v>
      </c>
      <c r="X473" s="3">
        <v>3</v>
      </c>
      <c r="Y473" s="3">
        <v>4</v>
      </c>
      <c r="Z473" s="3">
        <v>2007</v>
      </c>
      <c r="AA473" s="3" t="s">
        <v>702</v>
      </c>
      <c r="AB473" s="3" t="s">
        <v>72</v>
      </c>
      <c r="AC473" s="3" t="s">
        <v>720</v>
      </c>
      <c r="AD473" s="3"/>
      <c r="AE473" s="3" t="s">
        <v>305</v>
      </c>
      <c r="AF473" s="3" t="s">
        <v>522</v>
      </c>
      <c r="AG473" s="3"/>
      <c r="AH473" s="3">
        <v>2</v>
      </c>
      <c r="AI473" s="3">
        <v>4</v>
      </c>
    </row>
    <row r="474" spans="1:35" ht="102" hidden="1" x14ac:dyDescent="0.2">
      <c r="A474" s="2">
        <v>40602.898877314816</v>
      </c>
      <c r="L474" s="3" t="s">
        <v>787</v>
      </c>
      <c r="M474" s="3"/>
      <c r="N474" s="3" t="s">
        <v>788</v>
      </c>
      <c r="O474" s="3" t="s">
        <v>116</v>
      </c>
      <c r="P474" s="3">
        <v>2</v>
      </c>
      <c r="Q474" s="3">
        <v>1</v>
      </c>
      <c r="R474" s="3">
        <v>2</v>
      </c>
      <c r="S474" s="3">
        <v>2</v>
      </c>
      <c r="T474" s="3">
        <v>1</v>
      </c>
      <c r="U474" s="3">
        <v>1</v>
      </c>
      <c r="V474" s="3">
        <v>2</v>
      </c>
      <c r="W474" s="3">
        <v>3</v>
      </c>
      <c r="X474" s="3">
        <v>3</v>
      </c>
      <c r="Y474" s="3">
        <v>2</v>
      </c>
      <c r="Z474" s="3">
        <v>2009</v>
      </c>
      <c r="AA474" s="3" t="s">
        <v>702</v>
      </c>
      <c r="AB474" s="3" t="s">
        <v>133</v>
      </c>
      <c r="AC474" s="3" t="s">
        <v>582</v>
      </c>
      <c r="AD474" s="3"/>
      <c r="AE474" s="3" t="s">
        <v>208</v>
      </c>
      <c r="AF474" s="3" t="s">
        <v>522</v>
      </c>
      <c r="AG474" s="3"/>
      <c r="AH474" s="3">
        <v>1</v>
      </c>
      <c r="AI474" s="3">
        <v>4</v>
      </c>
    </row>
    <row r="475" spans="1:35" ht="38.25" hidden="1" x14ac:dyDescent="0.2">
      <c r="A475" s="2">
        <v>40602.900300925925</v>
      </c>
      <c r="L475" s="3"/>
      <c r="M475" s="3"/>
      <c r="N475" s="3"/>
      <c r="O475" s="3" t="s">
        <v>116</v>
      </c>
      <c r="P475" s="3">
        <v>4</v>
      </c>
      <c r="Q475" s="3">
        <v>4</v>
      </c>
      <c r="R475" s="3">
        <v>4</v>
      </c>
      <c r="S475" s="3">
        <v>4</v>
      </c>
      <c r="T475" s="3">
        <v>4</v>
      </c>
      <c r="U475" s="3">
        <v>4</v>
      </c>
      <c r="V475" s="3">
        <v>4</v>
      </c>
      <c r="W475" s="3">
        <v>4</v>
      </c>
      <c r="X475" s="3">
        <v>4</v>
      </c>
      <c r="Y475" s="3">
        <v>4</v>
      </c>
      <c r="Z475" s="3">
        <v>2007</v>
      </c>
      <c r="AA475" s="3" t="s">
        <v>281</v>
      </c>
      <c r="AB475" s="3" t="s">
        <v>609</v>
      </c>
      <c r="AC475" s="3" t="s">
        <v>281</v>
      </c>
      <c r="AD475" s="3"/>
      <c r="AE475" s="3"/>
      <c r="AF475" s="3" t="s">
        <v>246</v>
      </c>
      <c r="AG475" s="3"/>
      <c r="AH475" s="3">
        <v>4</v>
      </c>
      <c r="AI475" s="3">
        <v>4</v>
      </c>
    </row>
    <row r="476" spans="1:35" ht="38.25" hidden="1" x14ac:dyDescent="0.2">
      <c r="A476" s="2">
        <v>40602.907916666663</v>
      </c>
      <c r="L476" s="3" t="s">
        <v>789</v>
      </c>
      <c r="M476" s="3"/>
      <c r="N476" s="3"/>
      <c r="O476" s="3" t="s">
        <v>116</v>
      </c>
      <c r="P476" s="3">
        <v>4</v>
      </c>
      <c r="Q476" s="3">
        <v>2</v>
      </c>
      <c r="R476" s="3">
        <v>3</v>
      </c>
      <c r="S476" s="3">
        <v>4</v>
      </c>
      <c r="T476" s="3">
        <v>2</v>
      </c>
      <c r="U476" s="3">
        <v>4</v>
      </c>
      <c r="V476" s="3">
        <v>4</v>
      </c>
      <c r="W476" s="3">
        <v>4</v>
      </c>
      <c r="X476" s="3">
        <v>4</v>
      </c>
      <c r="Y476" s="3">
        <v>4</v>
      </c>
      <c r="Z476" s="3">
        <v>2008</v>
      </c>
      <c r="AA476" s="3" t="s">
        <v>702</v>
      </c>
      <c r="AB476" s="3" t="s">
        <v>118</v>
      </c>
      <c r="AC476" s="3" t="s">
        <v>45</v>
      </c>
      <c r="AD476" s="3"/>
      <c r="AE476" s="3" t="s">
        <v>647</v>
      </c>
      <c r="AF476" s="3" t="s">
        <v>246</v>
      </c>
      <c r="AG476" s="3"/>
      <c r="AH476" s="3">
        <v>4</v>
      </c>
      <c r="AI476" s="3">
        <v>4</v>
      </c>
    </row>
    <row r="477" spans="1:35" ht="51" hidden="1" x14ac:dyDescent="0.2">
      <c r="A477" s="2">
        <v>40602.908668981479</v>
      </c>
      <c r="L477" s="3"/>
      <c r="M477" s="3" t="s">
        <v>790</v>
      </c>
      <c r="N477" s="3"/>
      <c r="O477" s="3" t="s">
        <v>116</v>
      </c>
      <c r="P477" s="3">
        <v>3</v>
      </c>
      <c r="Q477" s="3">
        <v>2</v>
      </c>
      <c r="R477" s="3">
        <v>3</v>
      </c>
      <c r="S477" s="3">
        <v>3</v>
      </c>
      <c r="T477" s="3">
        <v>2</v>
      </c>
      <c r="U477" s="3">
        <v>2</v>
      </c>
      <c r="V477" s="3">
        <v>3</v>
      </c>
      <c r="W477" s="3">
        <v>3</v>
      </c>
      <c r="X477" s="3">
        <v>3</v>
      </c>
      <c r="Y477" s="3">
        <v>4</v>
      </c>
      <c r="Z477" s="3">
        <v>2010</v>
      </c>
      <c r="AA477" s="3" t="s">
        <v>35</v>
      </c>
      <c r="AB477" s="3" t="s">
        <v>72</v>
      </c>
      <c r="AC477" s="3" t="s">
        <v>281</v>
      </c>
      <c r="AD477" s="3"/>
      <c r="AE477" s="3" t="s">
        <v>647</v>
      </c>
      <c r="AF477" s="3" t="s">
        <v>522</v>
      </c>
      <c r="AG477" s="3" t="s">
        <v>791</v>
      </c>
      <c r="AH477" s="3">
        <v>2</v>
      </c>
      <c r="AI477" s="3">
        <v>4</v>
      </c>
    </row>
    <row r="478" spans="1:35" ht="63.75" hidden="1" x14ac:dyDescent="0.2">
      <c r="A478" s="2">
        <v>40602.910428240742</v>
      </c>
      <c r="L478" s="3" t="s">
        <v>792</v>
      </c>
      <c r="M478" s="3" t="s">
        <v>793</v>
      </c>
      <c r="N478" s="3" t="s">
        <v>794</v>
      </c>
      <c r="O478" s="3" t="s">
        <v>116</v>
      </c>
      <c r="P478" s="3">
        <v>3</v>
      </c>
      <c r="Q478" s="3">
        <v>2</v>
      </c>
      <c r="R478" s="3">
        <v>3</v>
      </c>
      <c r="S478" s="3">
        <v>3</v>
      </c>
      <c r="T478" s="3">
        <v>3</v>
      </c>
      <c r="U478" s="3">
        <v>4</v>
      </c>
      <c r="V478" s="3">
        <v>3</v>
      </c>
      <c r="W478" s="3">
        <v>3</v>
      </c>
      <c r="X478" s="3">
        <v>4</v>
      </c>
      <c r="Y478" s="3">
        <v>4</v>
      </c>
      <c r="Z478" s="3">
        <v>2010</v>
      </c>
      <c r="AA478" s="3" t="s">
        <v>702</v>
      </c>
      <c r="AB478" s="3" t="s">
        <v>563</v>
      </c>
      <c r="AC478" s="3" t="s">
        <v>45</v>
      </c>
      <c r="AD478" s="3"/>
      <c r="AE478" s="3" t="s">
        <v>647</v>
      </c>
      <c r="AF478" s="3" t="s">
        <v>246</v>
      </c>
      <c r="AG478" s="3" t="s">
        <v>795</v>
      </c>
      <c r="AH478" s="3">
        <v>4</v>
      </c>
      <c r="AI478" s="3">
        <v>4</v>
      </c>
    </row>
    <row r="479" spans="1:35" ht="38.25" hidden="1" x14ac:dyDescent="0.2">
      <c r="A479" s="2">
        <v>40602.922164351854</v>
      </c>
      <c r="L479" s="3"/>
      <c r="M479" s="3"/>
      <c r="N479" s="3"/>
      <c r="O479" s="3" t="s">
        <v>116</v>
      </c>
      <c r="P479" s="3">
        <v>1</v>
      </c>
      <c r="Q479" s="3">
        <v>2</v>
      </c>
      <c r="R479" s="3">
        <v>1</v>
      </c>
      <c r="S479" s="3">
        <v>1</v>
      </c>
      <c r="T479" s="3">
        <v>1</v>
      </c>
      <c r="U479" s="3">
        <v>2</v>
      </c>
      <c r="V479" s="3">
        <v>3</v>
      </c>
      <c r="W479" s="3">
        <v>1</v>
      </c>
      <c r="X479" s="3">
        <v>1</v>
      </c>
      <c r="Y479" s="3">
        <v>4</v>
      </c>
      <c r="Z479" s="3">
        <v>2007</v>
      </c>
      <c r="AA479" s="3" t="s">
        <v>238</v>
      </c>
      <c r="AB479" s="3" t="s">
        <v>454</v>
      </c>
      <c r="AC479" s="3" t="s">
        <v>393</v>
      </c>
      <c r="AD479" s="3"/>
      <c r="AE479" s="3" t="s">
        <v>647</v>
      </c>
      <c r="AF479" s="3" t="s">
        <v>522</v>
      </c>
      <c r="AG479" s="3"/>
      <c r="AH479" s="3">
        <v>2</v>
      </c>
      <c r="AI479" s="3">
        <v>2</v>
      </c>
    </row>
    <row r="480" spans="1:35" ht="63.75" hidden="1" x14ac:dyDescent="0.2">
      <c r="A480" s="2">
        <v>40602.969421296293</v>
      </c>
      <c r="L480" s="3" t="s">
        <v>796</v>
      </c>
      <c r="M480" s="3" t="s">
        <v>127</v>
      </c>
      <c r="N480" s="3" t="s">
        <v>555</v>
      </c>
      <c r="O480" s="3" t="s">
        <v>641</v>
      </c>
      <c r="P480" s="3">
        <v>4</v>
      </c>
      <c r="Q480" s="3">
        <v>4</v>
      </c>
      <c r="R480" s="3">
        <v>4</v>
      </c>
      <c r="S480" s="3">
        <v>4</v>
      </c>
      <c r="T480" s="3">
        <v>4</v>
      </c>
      <c r="U480" s="3">
        <v>4</v>
      </c>
      <c r="V480" s="3">
        <v>4</v>
      </c>
      <c r="W480" s="3">
        <v>3</v>
      </c>
      <c r="X480" s="3">
        <v>4</v>
      </c>
      <c r="Y480" s="3">
        <v>4</v>
      </c>
      <c r="Z480" s="3">
        <v>2010</v>
      </c>
      <c r="AA480" s="3" t="s">
        <v>281</v>
      </c>
      <c r="AB480" s="3" t="s">
        <v>78</v>
      </c>
      <c r="AC480" s="3" t="s">
        <v>281</v>
      </c>
      <c r="AD480" s="3"/>
      <c r="AE480" s="3" t="s">
        <v>647</v>
      </c>
      <c r="AF480" s="3" t="s">
        <v>246</v>
      </c>
      <c r="AG480" s="3"/>
      <c r="AH480" s="3">
        <v>3</v>
      </c>
      <c r="AI480" s="3">
        <v>4</v>
      </c>
    </row>
    <row r="481" spans="1:35" ht="25.5" hidden="1" x14ac:dyDescent="0.2">
      <c r="A481" s="2">
        <v>40602.976979166662</v>
      </c>
      <c r="L481" s="3"/>
      <c r="M481" s="3"/>
      <c r="N481" s="3"/>
      <c r="O481" s="3" t="s">
        <v>116</v>
      </c>
      <c r="P481" s="3">
        <v>3</v>
      </c>
      <c r="Q481" s="3">
        <v>2</v>
      </c>
      <c r="R481" s="3">
        <v>3</v>
      </c>
      <c r="S481" s="3">
        <v>2</v>
      </c>
      <c r="T481" s="3">
        <v>3</v>
      </c>
      <c r="U481" s="3">
        <v>2</v>
      </c>
      <c r="V481" s="3">
        <v>3</v>
      </c>
      <c r="W481" s="3">
        <v>3</v>
      </c>
      <c r="X481" s="3">
        <v>4</v>
      </c>
      <c r="Y481" s="3">
        <v>4</v>
      </c>
      <c r="Z481" s="3">
        <v>2010</v>
      </c>
      <c r="AA481" s="3" t="s">
        <v>35</v>
      </c>
      <c r="AB481" s="3" t="s">
        <v>72</v>
      </c>
      <c r="AC481" s="3" t="s">
        <v>672</v>
      </c>
      <c r="AD481" s="3"/>
      <c r="AE481" s="3" t="s">
        <v>647</v>
      </c>
      <c r="AF481" s="3" t="s">
        <v>522</v>
      </c>
      <c r="AG481" s="3"/>
      <c r="AH481" s="3">
        <v>2</v>
      </c>
      <c r="AI481" s="3">
        <v>4</v>
      </c>
    </row>
    <row r="482" spans="1:35" ht="38.25" hidden="1" x14ac:dyDescent="0.2">
      <c r="A482" s="2">
        <v>40603.064363425925</v>
      </c>
      <c r="L482" s="3"/>
      <c r="M482" s="3"/>
      <c r="N482" s="3"/>
      <c r="O482" s="3" t="s">
        <v>641</v>
      </c>
      <c r="P482" s="3">
        <v>4</v>
      </c>
      <c r="Q482" s="3">
        <v>2</v>
      </c>
      <c r="R482" s="3">
        <v>4</v>
      </c>
      <c r="S482" s="3">
        <v>4</v>
      </c>
      <c r="T482" s="3">
        <v>4</v>
      </c>
      <c r="U482" s="3">
        <v>4</v>
      </c>
      <c r="V482" s="3">
        <v>4</v>
      </c>
      <c r="W482" s="3">
        <v>4</v>
      </c>
      <c r="X482" s="3">
        <v>4</v>
      </c>
      <c r="Y482" s="3">
        <v>4</v>
      </c>
      <c r="Z482" s="3">
        <v>2010</v>
      </c>
      <c r="AA482" s="3" t="s">
        <v>35</v>
      </c>
      <c r="AB482" s="3" t="s">
        <v>454</v>
      </c>
      <c r="AC482" s="3" t="s">
        <v>281</v>
      </c>
      <c r="AD482" s="3"/>
      <c r="AE482" s="3" t="s">
        <v>647</v>
      </c>
      <c r="AF482" s="3" t="s">
        <v>522</v>
      </c>
      <c r="AG482" s="3"/>
      <c r="AH482" s="3">
        <v>2</v>
      </c>
      <c r="AI482" s="3">
        <v>4</v>
      </c>
    </row>
    <row r="483" spans="1:35" ht="25.5" hidden="1" x14ac:dyDescent="0.2">
      <c r="A483" s="2">
        <v>40603.104525462964</v>
      </c>
      <c r="L483" s="3" t="s">
        <v>797</v>
      </c>
      <c r="M483" s="3" t="s">
        <v>798</v>
      </c>
      <c r="N483" s="3" t="s">
        <v>149</v>
      </c>
      <c r="O483" s="3" t="s">
        <v>641</v>
      </c>
      <c r="P483" s="3">
        <v>4</v>
      </c>
      <c r="Q483" s="3">
        <v>4</v>
      </c>
      <c r="R483" s="3">
        <v>4</v>
      </c>
      <c r="S483" s="3">
        <v>4</v>
      </c>
      <c r="T483" s="3">
        <v>4</v>
      </c>
      <c r="U483" s="3">
        <v>4</v>
      </c>
      <c r="V483" s="3">
        <v>4</v>
      </c>
      <c r="W483" s="3">
        <v>4</v>
      </c>
      <c r="X483" s="3">
        <v>4</v>
      </c>
      <c r="Y483" s="3">
        <v>4</v>
      </c>
      <c r="Z483" s="3">
        <v>2005</v>
      </c>
      <c r="AA483" s="3" t="s">
        <v>135</v>
      </c>
      <c r="AB483" s="3" t="s">
        <v>664</v>
      </c>
      <c r="AC483" s="3" t="s">
        <v>720</v>
      </c>
      <c r="AD483" s="3"/>
      <c r="AE483" s="3" t="s">
        <v>208</v>
      </c>
      <c r="AF483" s="3" t="s">
        <v>522</v>
      </c>
      <c r="AG483" s="3" t="s">
        <v>799</v>
      </c>
      <c r="AH483" s="3">
        <v>4</v>
      </c>
      <c r="AI483" s="3">
        <v>4</v>
      </c>
    </row>
    <row r="484" spans="1:35" ht="38.25" hidden="1" x14ac:dyDescent="0.2">
      <c r="A484" s="2">
        <v>40603.290162037039</v>
      </c>
      <c r="L484" s="3" t="s">
        <v>660</v>
      </c>
      <c r="M484" s="3" t="s">
        <v>800</v>
      </c>
      <c r="N484" s="3"/>
      <c r="O484" s="3" t="s">
        <v>116</v>
      </c>
      <c r="P484" s="3">
        <v>3</v>
      </c>
      <c r="Q484" s="3">
        <v>2</v>
      </c>
      <c r="R484" s="3">
        <v>4</v>
      </c>
      <c r="S484" s="3">
        <v>4</v>
      </c>
      <c r="T484" s="3">
        <v>2</v>
      </c>
      <c r="U484" s="3">
        <v>3</v>
      </c>
      <c r="V484" s="3">
        <v>3</v>
      </c>
      <c r="W484" s="3">
        <v>3</v>
      </c>
      <c r="X484" s="3">
        <v>4</v>
      </c>
      <c r="Y484" s="3">
        <v>2</v>
      </c>
      <c r="Z484" s="3">
        <v>2009</v>
      </c>
      <c r="AA484" s="3" t="s">
        <v>702</v>
      </c>
      <c r="AB484" s="3" t="s">
        <v>264</v>
      </c>
      <c r="AC484" s="3" t="s">
        <v>45</v>
      </c>
      <c r="AD484" s="3"/>
      <c r="AE484" s="3" t="s">
        <v>647</v>
      </c>
      <c r="AF484" s="3" t="s">
        <v>522</v>
      </c>
      <c r="AG484" s="3"/>
      <c r="AH484" s="3">
        <v>3</v>
      </c>
      <c r="AI484" s="3">
        <v>4</v>
      </c>
    </row>
    <row r="485" spans="1:35" ht="38.25" hidden="1" x14ac:dyDescent="0.2">
      <c r="A485" s="2">
        <v>40603.354224537034</v>
      </c>
      <c r="L485" s="3"/>
      <c r="M485" s="3"/>
      <c r="N485" s="3"/>
      <c r="O485" s="3" t="s">
        <v>116</v>
      </c>
      <c r="P485" s="3">
        <v>2</v>
      </c>
      <c r="Q485" s="3">
        <v>2</v>
      </c>
      <c r="R485" s="3">
        <v>3</v>
      </c>
      <c r="S485" s="3">
        <v>3</v>
      </c>
      <c r="T485" s="3">
        <v>2</v>
      </c>
      <c r="U485" s="3">
        <v>2</v>
      </c>
      <c r="V485" s="3">
        <v>2</v>
      </c>
      <c r="W485" s="3">
        <v>2</v>
      </c>
      <c r="X485" s="3">
        <v>4</v>
      </c>
      <c r="Y485" s="3">
        <v>4</v>
      </c>
      <c r="Z485" s="3">
        <v>2007</v>
      </c>
      <c r="AA485" s="3" t="s">
        <v>281</v>
      </c>
      <c r="AB485" s="3" t="s">
        <v>454</v>
      </c>
      <c r="AC485" s="3" t="s">
        <v>672</v>
      </c>
      <c r="AD485" s="3"/>
      <c r="AE485" s="3" t="s">
        <v>208</v>
      </c>
      <c r="AF485" s="3" t="s">
        <v>246</v>
      </c>
      <c r="AG485" s="3"/>
      <c r="AH485" s="3">
        <v>2</v>
      </c>
      <c r="AI485" s="3">
        <v>4</v>
      </c>
    </row>
    <row r="486" spans="1:35" ht="25.5" hidden="1" x14ac:dyDescent="0.2">
      <c r="A486" s="2">
        <v>40603.355324074073</v>
      </c>
      <c r="L486" s="3" t="s">
        <v>801</v>
      </c>
      <c r="M486" s="3" t="s">
        <v>802</v>
      </c>
      <c r="N486" s="3" t="s">
        <v>803</v>
      </c>
      <c r="O486" s="3" t="s">
        <v>641</v>
      </c>
      <c r="P486" s="3">
        <v>3</v>
      </c>
      <c r="Q486" s="3">
        <v>3</v>
      </c>
      <c r="R486" s="3">
        <v>3</v>
      </c>
      <c r="S486" s="3">
        <v>3</v>
      </c>
      <c r="T486" s="3">
        <v>3</v>
      </c>
      <c r="U486" s="3">
        <v>3</v>
      </c>
      <c r="V486" s="3">
        <v>2</v>
      </c>
      <c r="W486" s="3">
        <v>3</v>
      </c>
      <c r="X486" s="3">
        <v>3</v>
      </c>
      <c r="Y486" s="3">
        <v>3</v>
      </c>
      <c r="Z486" s="3">
        <v>2010</v>
      </c>
      <c r="AA486" s="3" t="s">
        <v>35</v>
      </c>
      <c r="AB486" s="3" t="s">
        <v>377</v>
      </c>
      <c r="AC486" s="3" t="s">
        <v>720</v>
      </c>
      <c r="AD486" s="3" t="s">
        <v>804</v>
      </c>
      <c r="AE486" s="3"/>
      <c r="AF486" s="3" t="s">
        <v>522</v>
      </c>
      <c r="AG486" s="3"/>
      <c r="AH486" s="3">
        <v>3</v>
      </c>
      <c r="AI486" s="3">
        <v>3</v>
      </c>
    </row>
    <row r="487" spans="1:35" ht="114.75" hidden="1" x14ac:dyDescent="0.2">
      <c r="A487" s="2">
        <v>40603.358715277776</v>
      </c>
      <c r="L487" s="3" t="s">
        <v>805</v>
      </c>
      <c r="M487" s="3" t="s">
        <v>806</v>
      </c>
      <c r="N487" s="3"/>
      <c r="O487" s="3" t="s">
        <v>116</v>
      </c>
      <c r="P487" s="3">
        <v>1</v>
      </c>
      <c r="Q487" s="3">
        <v>3</v>
      </c>
      <c r="R487" s="3">
        <v>1</v>
      </c>
      <c r="S487" s="3">
        <v>2</v>
      </c>
      <c r="T487" s="3">
        <v>4</v>
      </c>
      <c r="U487" s="3">
        <v>4</v>
      </c>
      <c r="V487" s="3">
        <v>2</v>
      </c>
      <c r="W487" s="3">
        <v>1</v>
      </c>
      <c r="X487" s="3">
        <v>3</v>
      </c>
      <c r="Y487" s="3">
        <v>3</v>
      </c>
      <c r="Z487" s="3">
        <v>2005</v>
      </c>
      <c r="AA487" s="3" t="s">
        <v>238</v>
      </c>
      <c r="AB487" s="3" t="s">
        <v>454</v>
      </c>
      <c r="AC487" s="3" t="s">
        <v>720</v>
      </c>
      <c r="AD487" s="3"/>
      <c r="AE487" s="3" t="s">
        <v>647</v>
      </c>
      <c r="AF487" s="3" t="s">
        <v>246</v>
      </c>
      <c r="AG487" s="3" t="s">
        <v>807</v>
      </c>
      <c r="AH487" s="3">
        <v>3</v>
      </c>
      <c r="AI487" s="3">
        <v>3</v>
      </c>
    </row>
    <row r="488" spans="1:35" ht="38.25" hidden="1" x14ac:dyDescent="0.2">
      <c r="A488" s="2">
        <v>40603.361909722225</v>
      </c>
      <c r="L488" s="3"/>
      <c r="M488" s="3"/>
      <c r="N488" s="3"/>
      <c r="O488" s="3" t="s">
        <v>641</v>
      </c>
      <c r="P488" s="3">
        <v>4</v>
      </c>
      <c r="Q488" s="3">
        <v>4</v>
      </c>
      <c r="R488" s="3">
        <v>4</v>
      </c>
      <c r="S488" s="3">
        <v>4</v>
      </c>
      <c r="T488" s="3">
        <v>3</v>
      </c>
      <c r="U488" s="3">
        <v>3</v>
      </c>
      <c r="V488" s="3">
        <v>3</v>
      </c>
      <c r="W488" s="3">
        <v>3</v>
      </c>
      <c r="X488" s="3">
        <v>3</v>
      </c>
      <c r="Y488" s="3">
        <v>3</v>
      </c>
      <c r="Z488" s="3">
        <v>2008</v>
      </c>
      <c r="AA488" s="3" t="s">
        <v>702</v>
      </c>
      <c r="AB488" s="3" t="s">
        <v>664</v>
      </c>
      <c r="AC488" s="3" t="s">
        <v>720</v>
      </c>
      <c r="AD488" s="3"/>
      <c r="AE488" s="3" t="s">
        <v>647</v>
      </c>
      <c r="AF488" s="3" t="s">
        <v>522</v>
      </c>
      <c r="AG488" s="3"/>
      <c r="AH488" s="3">
        <v>3</v>
      </c>
      <c r="AI488" s="3">
        <v>3</v>
      </c>
    </row>
    <row r="489" spans="1:35" ht="38.25" hidden="1" x14ac:dyDescent="0.2">
      <c r="A489" s="2">
        <v>40603.406724537039</v>
      </c>
      <c r="L489" s="3"/>
      <c r="M489" s="3"/>
      <c r="N489" s="3"/>
      <c r="O489" s="3" t="s">
        <v>116</v>
      </c>
      <c r="P489" s="3">
        <v>3</v>
      </c>
      <c r="Q489" s="3">
        <v>2</v>
      </c>
      <c r="R489" s="3">
        <v>3</v>
      </c>
      <c r="S489" s="3">
        <v>2</v>
      </c>
      <c r="T489" s="3">
        <v>2</v>
      </c>
      <c r="U489" s="3">
        <v>2</v>
      </c>
      <c r="V489" s="3">
        <v>3</v>
      </c>
      <c r="W489" s="3">
        <v>3</v>
      </c>
      <c r="X489" s="3">
        <v>3</v>
      </c>
      <c r="Y489" s="3">
        <v>4</v>
      </c>
      <c r="Z489" s="3">
        <v>2009</v>
      </c>
      <c r="AA489" s="3" t="s">
        <v>702</v>
      </c>
      <c r="AB489" s="3" t="s">
        <v>507</v>
      </c>
      <c r="AC489" s="3" t="s">
        <v>672</v>
      </c>
      <c r="AD489" s="3" t="s">
        <v>364</v>
      </c>
      <c r="AE489" s="3" t="s">
        <v>694</v>
      </c>
      <c r="AF489" s="3" t="s">
        <v>246</v>
      </c>
      <c r="AG489" s="3"/>
      <c r="AH489" s="3">
        <v>3</v>
      </c>
      <c r="AI489" s="3">
        <v>3</v>
      </c>
    </row>
    <row r="490" spans="1:35" ht="63.75" hidden="1" x14ac:dyDescent="0.2">
      <c r="A490" s="2">
        <v>40603.426979166667</v>
      </c>
      <c r="L490" s="3"/>
      <c r="M490" s="3" t="s">
        <v>808</v>
      </c>
      <c r="N490" s="3" t="s">
        <v>809</v>
      </c>
      <c r="O490" s="3" t="s">
        <v>641</v>
      </c>
      <c r="P490" s="3">
        <v>2</v>
      </c>
      <c r="Q490" s="3">
        <v>2</v>
      </c>
      <c r="R490" s="3">
        <v>3</v>
      </c>
      <c r="S490" s="3">
        <v>4</v>
      </c>
      <c r="T490" s="3">
        <v>3</v>
      </c>
      <c r="U490" s="3">
        <v>3</v>
      </c>
      <c r="V490" s="3">
        <v>3</v>
      </c>
      <c r="W490" s="3">
        <v>4</v>
      </c>
      <c r="X490" s="3">
        <v>4</v>
      </c>
      <c r="Y490" s="3">
        <v>4</v>
      </c>
      <c r="Z490" s="3">
        <v>2009</v>
      </c>
      <c r="AA490" s="3" t="s">
        <v>281</v>
      </c>
      <c r="AB490" s="3" t="s">
        <v>264</v>
      </c>
      <c r="AC490" s="3" t="s">
        <v>281</v>
      </c>
      <c r="AD490" s="3"/>
      <c r="AE490" s="3"/>
      <c r="AF490" s="3" t="s">
        <v>246</v>
      </c>
      <c r="AG490" s="3"/>
      <c r="AH490" s="3">
        <v>2</v>
      </c>
      <c r="AI490" s="3">
        <v>4</v>
      </c>
    </row>
    <row r="491" spans="1:35" ht="51" hidden="1" x14ac:dyDescent="0.2">
      <c r="A491" s="2">
        <v>40603.494479166664</v>
      </c>
      <c r="L491" s="3" t="s">
        <v>834</v>
      </c>
      <c r="M491" s="3" t="s">
        <v>859</v>
      </c>
      <c r="N491" s="3" t="s">
        <v>828</v>
      </c>
      <c r="O491" s="3" t="s">
        <v>641</v>
      </c>
      <c r="P491" s="3">
        <v>3</v>
      </c>
      <c r="Q491" s="3">
        <v>3</v>
      </c>
      <c r="R491" s="3">
        <v>2</v>
      </c>
      <c r="S491" s="3">
        <v>1</v>
      </c>
      <c r="T491" s="3">
        <v>2</v>
      </c>
      <c r="U491" s="3">
        <v>2</v>
      </c>
      <c r="V491" s="3">
        <v>2</v>
      </c>
      <c r="W491" s="3">
        <v>1</v>
      </c>
      <c r="X491" s="3">
        <v>1</v>
      </c>
      <c r="Y491" s="3">
        <v>1</v>
      </c>
      <c r="Z491" s="3">
        <v>2011</v>
      </c>
      <c r="AA491" s="3" t="s">
        <v>253</v>
      </c>
      <c r="AB491" s="3" t="s">
        <v>710</v>
      </c>
      <c r="AC491" s="3" t="s">
        <v>281</v>
      </c>
      <c r="AD491" s="3"/>
      <c r="AE491" s="3" t="s">
        <v>647</v>
      </c>
      <c r="AF491" s="3" t="s">
        <v>246</v>
      </c>
      <c r="AG491" s="3"/>
      <c r="AH491" s="3">
        <v>2</v>
      </c>
      <c r="AI491" s="3">
        <v>1</v>
      </c>
    </row>
    <row r="492" spans="1:35" ht="229.5" hidden="1" x14ac:dyDescent="0.2">
      <c r="A492" s="2">
        <v>40603.540405092594</v>
      </c>
      <c r="L492" s="3" t="s">
        <v>924</v>
      </c>
      <c r="M492" s="3" t="s">
        <v>925</v>
      </c>
      <c r="N492" s="3" t="s">
        <v>854</v>
      </c>
      <c r="O492" s="3" t="s">
        <v>116</v>
      </c>
      <c r="P492" s="3">
        <v>4</v>
      </c>
      <c r="Q492" s="3">
        <v>4</v>
      </c>
      <c r="R492" s="3">
        <v>4</v>
      </c>
      <c r="S492" s="3">
        <v>4</v>
      </c>
      <c r="T492" s="3">
        <v>4</v>
      </c>
      <c r="U492" s="3">
        <v>4</v>
      </c>
      <c r="V492" s="3">
        <v>4</v>
      </c>
      <c r="W492" s="3">
        <v>4</v>
      </c>
      <c r="X492" s="3">
        <v>4</v>
      </c>
      <c r="Y492" s="3">
        <v>4</v>
      </c>
      <c r="Z492" s="3">
        <v>2008</v>
      </c>
      <c r="AA492" s="3" t="s">
        <v>702</v>
      </c>
      <c r="AB492" s="3" t="s">
        <v>710</v>
      </c>
      <c r="AC492" s="3" t="s">
        <v>582</v>
      </c>
      <c r="AD492" s="3"/>
      <c r="AE492" s="3" t="s">
        <v>850</v>
      </c>
      <c r="AF492" s="3" t="s">
        <v>246</v>
      </c>
      <c r="AG492" s="3" t="s">
        <v>845</v>
      </c>
      <c r="AH492" s="3">
        <v>3</v>
      </c>
      <c r="AI492" s="3">
        <v>4</v>
      </c>
    </row>
    <row r="493" spans="1:35" ht="63.75" hidden="1" x14ac:dyDescent="0.2">
      <c r="A493" s="2">
        <v>40603.545486111107</v>
      </c>
      <c r="L493" s="3" t="s">
        <v>835</v>
      </c>
      <c r="M493" s="3" t="s">
        <v>838</v>
      </c>
      <c r="N493" s="3" t="s">
        <v>830</v>
      </c>
      <c r="O493" s="3" t="s">
        <v>641</v>
      </c>
      <c r="P493" s="3">
        <v>3</v>
      </c>
      <c r="Q493" s="3">
        <v>3</v>
      </c>
      <c r="R493" s="3">
        <v>4</v>
      </c>
      <c r="S493" s="3">
        <v>4</v>
      </c>
      <c r="T493" s="3">
        <v>4</v>
      </c>
      <c r="U493" s="3">
        <v>3</v>
      </c>
      <c r="V493" s="3">
        <v>3</v>
      </c>
      <c r="W493" s="3">
        <v>2</v>
      </c>
      <c r="X493" s="3">
        <v>4</v>
      </c>
      <c r="Y493" s="3">
        <v>4</v>
      </c>
      <c r="Z493" s="3">
        <v>2007</v>
      </c>
      <c r="AA493" s="3" t="s">
        <v>238</v>
      </c>
      <c r="AB493" s="3" t="s">
        <v>454</v>
      </c>
      <c r="AC493" s="3" t="s">
        <v>393</v>
      </c>
      <c r="AD493" s="3"/>
      <c r="AE493" s="3" t="s">
        <v>647</v>
      </c>
      <c r="AF493" s="3" t="s">
        <v>522</v>
      </c>
      <c r="AG493" s="3"/>
      <c r="AH493" s="3">
        <v>3</v>
      </c>
      <c r="AI493" s="3">
        <v>4</v>
      </c>
    </row>
    <row r="494" spans="1:35" ht="102" hidden="1" x14ac:dyDescent="0.2">
      <c r="A494" s="2">
        <v>40603.551655092597</v>
      </c>
      <c r="L494" s="3" t="s">
        <v>861</v>
      </c>
      <c r="M494" s="3"/>
      <c r="N494" s="3" t="s">
        <v>149</v>
      </c>
      <c r="O494" s="3" t="s">
        <v>116</v>
      </c>
      <c r="P494" s="3">
        <v>2</v>
      </c>
      <c r="Q494" s="3">
        <v>3</v>
      </c>
      <c r="R494" s="3">
        <v>2</v>
      </c>
      <c r="S494" s="3">
        <v>2</v>
      </c>
      <c r="T494" s="3">
        <v>4</v>
      </c>
      <c r="U494" s="3">
        <v>4</v>
      </c>
      <c r="V494" s="3">
        <v>3</v>
      </c>
      <c r="W494" s="3">
        <v>3</v>
      </c>
      <c r="X494" s="3">
        <v>3</v>
      </c>
      <c r="Y494" s="3">
        <v>4</v>
      </c>
      <c r="Z494" s="3">
        <v>2010</v>
      </c>
      <c r="AA494" s="3" t="s">
        <v>35</v>
      </c>
      <c r="AB494" s="3" t="s">
        <v>133</v>
      </c>
      <c r="AC494" s="3" t="s">
        <v>281</v>
      </c>
      <c r="AD494" s="3"/>
      <c r="AE494" s="3" t="s">
        <v>647</v>
      </c>
      <c r="AF494" s="3" t="s">
        <v>522</v>
      </c>
      <c r="AG494" s="3" t="s">
        <v>824</v>
      </c>
      <c r="AH494" s="3">
        <v>2</v>
      </c>
      <c r="AI494" s="3">
        <v>2</v>
      </c>
    </row>
    <row r="495" spans="1:35" ht="38.25" hidden="1" x14ac:dyDescent="0.2">
      <c r="A495" s="2">
        <v>40603.556261574078</v>
      </c>
      <c r="L495" s="3"/>
      <c r="M495" s="3"/>
      <c r="N495" s="3"/>
      <c r="O495" s="3" t="s">
        <v>116</v>
      </c>
      <c r="P495" s="3">
        <v>3</v>
      </c>
      <c r="Q495" s="3">
        <v>2</v>
      </c>
      <c r="R495" s="3">
        <v>3</v>
      </c>
      <c r="S495" s="3">
        <v>3</v>
      </c>
      <c r="T495" s="3">
        <v>2</v>
      </c>
      <c r="U495" s="3">
        <v>2</v>
      </c>
      <c r="V495" s="3">
        <v>2</v>
      </c>
      <c r="W495" s="3">
        <v>3</v>
      </c>
      <c r="X495" s="3">
        <v>3</v>
      </c>
      <c r="Y495" s="3">
        <v>3</v>
      </c>
      <c r="Z495" s="3">
        <v>2007</v>
      </c>
      <c r="AA495" s="3" t="s">
        <v>238</v>
      </c>
      <c r="AB495" s="3" t="s">
        <v>664</v>
      </c>
      <c r="AC495" s="3" t="s">
        <v>720</v>
      </c>
      <c r="AD495" s="3"/>
      <c r="AE495" s="3" t="s">
        <v>647</v>
      </c>
      <c r="AF495" s="3" t="s">
        <v>522</v>
      </c>
      <c r="AG495" s="3"/>
      <c r="AH495" s="3">
        <v>2</v>
      </c>
      <c r="AI495" s="3">
        <v>3</v>
      </c>
    </row>
    <row r="496" spans="1:35" ht="38.25" hidden="1" x14ac:dyDescent="0.2">
      <c r="A496" s="2">
        <v>40603.561678240745</v>
      </c>
      <c r="L496" s="3"/>
      <c r="M496" s="3" t="s">
        <v>856</v>
      </c>
      <c r="N496" s="3"/>
      <c r="O496" s="3" t="s">
        <v>116</v>
      </c>
      <c r="P496" s="3">
        <v>4</v>
      </c>
      <c r="Q496" s="3">
        <v>2</v>
      </c>
      <c r="R496" s="3">
        <v>4</v>
      </c>
      <c r="S496" s="3">
        <v>3</v>
      </c>
      <c r="T496" s="3">
        <v>4</v>
      </c>
      <c r="U496" s="3">
        <v>3</v>
      </c>
      <c r="V496" s="3">
        <v>2</v>
      </c>
      <c r="W496" s="3">
        <v>2</v>
      </c>
      <c r="X496" s="3">
        <v>4</v>
      </c>
      <c r="Y496" s="3">
        <v>3</v>
      </c>
      <c r="Z496" s="3">
        <v>2010</v>
      </c>
      <c r="AA496" s="3" t="s">
        <v>702</v>
      </c>
      <c r="AB496" s="3" t="s">
        <v>454</v>
      </c>
      <c r="AC496" s="3" t="s">
        <v>45</v>
      </c>
      <c r="AD496" s="3"/>
      <c r="AE496" s="3" t="s">
        <v>647</v>
      </c>
      <c r="AF496" s="3" t="s">
        <v>246</v>
      </c>
      <c r="AG496" s="3"/>
      <c r="AH496" s="3">
        <v>2</v>
      </c>
      <c r="AI496" s="3">
        <v>4</v>
      </c>
    </row>
    <row r="497" spans="1:35" ht="38.25" hidden="1" x14ac:dyDescent="0.2">
      <c r="A497" s="2">
        <v>40603.584432870368</v>
      </c>
      <c r="L497" s="3"/>
      <c r="M497" s="3"/>
      <c r="N497" s="3"/>
      <c r="O497" s="3" t="s">
        <v>116</v>
      </c>
      <c r="P497" s="3">
        <v>3</v>
      </c>
      <c r="Q497" s="3">
        <v>2</v>
      </c>
      <c r="R497" s="3">
        <v>4</v>
      </c>
      <c r="S497" s="3">
        <v>3</v>
      </c>
      <c r="T497" s="3">
        <v>2</v>
      </c>
      <c r="U497" s="3">
        <v>2</v>
      </c>
      <c r="V497" s="3">
        <v>2</v>
      </c>
      <c r="W497" s="3">
        <v>3</v>
      </c>
      <c r="X497" s="3">
        <v>4</v>
      </c>
      <c r="Y497" s="3">
        <v>3</v>
      </c>
      <c r="Z497" s="3">
        <v>2009</v>
      </c>
      <c r="AA497" s="3" t="s">
        <v>35</v>
      </c>
      <c r="AB497" s="3" t="s">
        <v>78</v>
      </c>
      <c r="AC497" s="3" t="s">
        <v>281</v>
      </c>
      <c r="AD497" s="3"/>
      <c r="AE497" s="3" t="s">
        <v>647</v>
      </c>
      <c r="AF497" s="3" t="s">
        <v>522</v>
      </c>
      <c r="AG497" s="3"/>
      <c r="AH497" s="3"/>
      <c r="AI497" s="3">
        <v>3</v>
      </c>
    </row>
    <row r="498" spans="1:35" ht="38.25" hidden="1" x14ac:dyDescent="0.2">
      <c r="A498" s="2">
        <v>40603.619351851856</v>
      </c>
      <c r="L498" s="3"/>
      <c r="M498" s="3"/>
      <c r="N498" s="3"/>
      <c r="O498" s="3" t="s">
        <v>116</v>
      </c>
      <c r="P498" s="3">
        <v>3</v>
      </c>
      <c r="Q498" s="3">
        <v>1</v>
      </c>
      <c r="R498" s="3">
        <v>3</v>
      </c>
      <c r="S498" s="3">
        <v>4</v>
      </c>
      <c r="T498" s="3">
        <v>4</v>
      </c>
      <c r="U498" s="3">
        <v>3</v>
      </c>
      <c r="V498" s="3">
        <v>3</v>
      </c>
      <c r="W498" s="3">
        <v>2</v>
      </c>
      <c r="X498" s="3">
        <v>3</v>
      </c>
      <c r="Y498" s="3">
        <v>4</v>
      </c>
      <c r="Z498" s="3">
        <v>2009</v>
      </c>
      <c r="AA498" s="3" t="s">
        <v>702</v>
      </c>
      <c r="AB498" s="3" t="s">
        <v>346</v>
      </c>
      <c r="AC498" s="3" t="s">
        <v>672</v>
      </c>
      <c r="AD498" s="3" t="s">
        <v>83</v>
      </c>
      <c r="AE498" s="3" t="s">
        <v>647</v>
      </c>
      <c r="AF498" s="3" t="s">
        <v>522</v>
      </c>
      <c r="AG498" s="3"/>
      <c r="AH498" s="3">
        <v>2</v>
      </c>
      <c r="AI498" s="3">
        <v>3</v>
      </c>
    </row>
    <row r="499" spans="1:35" ht="191.25" hidden="1" x14ac:dyDescent="0.2">
      <c r="A499" s="2">
        <v>40603.649375000001</v>
      </c>
      <c r="L499" s="3" t="s">
        <v>823</v>
      </c>
      <c r="M499" s="3" t="s">
        <v>865</v>
      </c>
      <c r="N499" s="3" t="s">
        <v>853</v>
      </c>
      <c r="O499" s="3" t="s">
        <v>641</v>
      </c>
      <c r="P499" s="3">
        <v>4</v>
      </c>
      <c r="Q499" s="3">
        <v>4</v>
      </c>
      <c r="R499" s="3">
        <v>4</v>
      </c>
      <c r="S499" s="3">
        <v>4</v>
      </c>
      <c r="T499" s="3">
        <v>3</v>
      </c>
      <c r="U499" s="3">
        <v>4</v>
      </c>
      <c r="V499" s="3">
        <v>4</v>
      </c>
      <c r="W499" s="3">
        <v>4</v>
      </c>
      <c r="X499" s="3">
        <v>4</v>
      </c>
      <c r="Y499" s="3">
        <v>4</v>
      </c>
      <c r="Z499" s="3">
        <v>2009</v>
      </c>
      <c r="AA499" s="3" t="s">
        <v>702</v>
      </c>
      <c r="AB499" s="3" t="s">
        <v>133</v>
      </c>
      <c r="AC499" s="3" t="s">
        <v>281</v>
      </c>
      <c r="AD499" s="3"/>
      <c r="AE499" s="3" t="s">
        <v>647</v>
      </c>
      <c r="AF499" s="3" t="s">
        <v>522</v>
      </c>
      <c r="AG499" s="3"/>
      <c r="AH499" s="3">
        <v>4</v>
      </c>
      <c r="AI499" s="3">
        <v>4</v>
      </c>
    </row>
    <row r="500" spans="1:35" ht="38.25" hidden="1" x14ac:dyDescent="0.2">
      <c r="A500" s="2">
        <v>40603.674629629633</v>
      </c>
      <c r="L500" s="3"/>
      <c r="M500" s="3"/>
      <c r="N500" s="3"/>
      <c r="O500" s="3" t="s">
        <v>641</v>
      </c>
      <c r="P500" s="3">
        <v>4</v>
      </c>
      <c r="Q500" s="3">
        <v>4</v>
      </c>
      <c r="R500" s="3">
        <v>4</v>
      </c>
      <c r="S500" s="3">
        <v>4</v>
      </c>
      <c r="T500" s="3">
        <v>4</v>
      </c>
      <c r="U500" s="3">
        <v>4</v>
      </c>
      <c r="V500" s="3">
        <v>4</v>
      </c>
      <c r="W500" s="3">
        <v>4</v>
      </c>
      <c r="X500" s="3">
        <v>4</v>
      </c>
      <c r="Y500" s="3">
        <v>4</v>
      </c>
      <c r="Z500" s="3">
        <v>2010</v>
      </c>
      <c r="AA500" s="3" t="s">
        <v>253</v>
      </c>
      <c r="AB500" s="3" t="s">
        <v>377</v>
      </c>
      <c r="AC500" s="3" t="s">
        <v>281</v>
      </c>
      <c r="AD500" s="3"/>
      <c r="AE500" s="3" t="s">
        <v>647</v>
      </c>
      <c r="AF500" s="3" t="s">
        <v>522</v>
      </c>
      <c r="AG500" s="3"/>
      <c r="AH500" s="3">
        <v>4</v>
      </c>
      <c r="AI500" s="3">
        <v>4</v>
      </c>
    </row>
    <row r="501" spans="1:35" ht="229.5" hidden="1" x14ac:dyDescent="0.2">
      <c r="A501" s="2">
        <v>40603.687118055554</v>
      </c>
      <c r="L501" s="3" t="s">
        <v>846</v>
      </c>
      <c r="M501" s="3" t="s">
        <v>858</v>
      </c>
      <c r="N501" s="3"/>
      <c r="O501" s="3" t="s">
        <v>116</v>
      </c>
      <c r="P501" s="3">
        <v>4</v>
      </c>
      <c r="Q501" s="3">
        <v>4</v>
      </c>
      <c r="R501" s="3">
        <v>4</v>
      </c>
      <c r="S501" s="3">
        <v>4</v>
      </c>
      <c r="T501" s="3">
        <v>2</v>
      </c>
      <c r="U501" s="3">
        <v>2</v>
      </c>
      <c r="V501" s="3">
        <v>4</v>
      </c>
      <c r="W501" s="3">
        <v>3</v>
      </c>
      <c r="X501" s="3">
        <v>4</v>
      </c>
      <c r="Y501" s="3">
        <v>3</v>
      </c>
      <c r="Z501" s="3">
        <v>2010</v>
      </c>
      <c r="AA501" s="3" t="s">
        <v>702</v>
      </c>
      <c r="AB501" s="3" t="s">
        <v>118</v>
      </c>
      <c r="AC501" s="3" t="s">
        <v>582</v>
      </c>
      <c r="AD501" s="3"/>
      <c r="AE501" s="3" t="s">
        <v>208</v>
      </c>
      <c r="AF501" s="3" t="s">
        <v>522</v>
      </c>
      <c r="AG501" s="3" t="s">
        <v>847</v>
      </c>
      <c r="AH501" s="3">
        <v>3</v>
      </c>
      <c r="AI501" s="3">
        <v>4</v>
      </c>
    </row>
    <row r="502" spans="1:35" ht="38.25" hidden="1" x14ac:dyDescent="0.2">
      <c r="A502" s="2">
        <v>40603.703356481477</v>
      </c>
      <c r="L502" s="3"/>
      <c r="M502" s="3"/>
      <c r="N502" s="3"/>
      <c r="O502" s="3" t="s">
        <v>641</v>
      </c>
      <c r="P502" s="3">
        <v>3</v>
      </c>
      <c r="Q502" s="3">
        <v>1</v>
      </c>
      <c r="R502" s="3">
        <v>4</v>
      </c>
      <c r="S502" s="3">
        <v>2</v>
      </c>
      <c r="T502" s="3">
        <v>1</v>
      </c>
      <c r="U502" s="3">
        <v>1</v>
      </c>
      <c r="V502" s="3">
        <v>4</v>
      </c>
      <c r="W502" s="3">
        <v>1</v>
      </c>
      <c r="X502" s="3">
        <v>4</v>
      </c>
      <c r="Y502" s="3">
        <v>1</v>
      </c>
      <c r="Z502" s="3">
        <v>2010</v>
      </c>
      <c r="AA502" s="3" t="s">
        <v>35</v>
      </c>
      <c r="AB502" s="3" t="s">
        <v>664</v>
      </c>
      <c r="AC502" s="3" t="s">
        <v>281</v>
      </c>
      <c r="AD502" s="3"/>
      <c r="AE502" s="3" t="s">
        <v>647</v>
      </c>
      <c r="AF502" s="3" t="s">
        <v>522</v>
      </c>
      <c r="AG502" s="3"/>
      <c r="AH502" s="3">
        <v>1</v>
      </c>
      <c r="AI502" s="3">
        <v>4</v>
      </c>
    </row>
    <row r="503" spans="1:35" ht="38.25" hidden="1" x14ac:dyDescent="0.2">
      <c r="A503" s="2">
        <v>40603.7106712963</v>
      </c>
      <c r="L503" s="3"/>
      <c r="M503" s="3"/>
      <c r="N503" s="3"/>
      <c r="O503" s="3" t="s">
        <v>641</v>
      </c>
      <c r="P503" s="3">
        <v>4</v>
      </c>
      <c r="Q503" s="3">
        <v>3</v>
      </c>
      <c r="R503" s="3">
        <v>4</v>
      </c>
      <c r="S503" s="3">
        <v>4</v>
      </c>
      <c r="T503" s="3">
        <v>3</v>
      </c>
      <c r="U503" s="3">
        <v>4</v>
      </c>
      <c r="V503" s="3">
        <v>4</v>
      </c>
      <c r="W503" s="3">
        <v>2</v>
      </c>
      <c r="X503" s="3">
        <v>4</v>
      </c>
      <c r="Y503" s="3">
        <v>4</v>
      </c>
      <c r="Z503" s="3">
        <v>2010</v>
      </c>
      <c r="AA503" s="3" t="s">
        <v>35</v>
      </c>
      <c r="AB503" s="3" t="s">
        <v>78</v>
      </c>
      <c r="AC503" s="3" t="s">
        <v>281</v>
      </c>
      <c r="AD503" s="3"/>
      <c r="AE503" s="3" t="s">
        <v>647</v>
      </c>
      <c r="AF503" s="3" t="s">
        <v>522</v>
      </c>
      <c r="AG503" s="3"/>
      <c r="AH503" s="3">
        <v>4</v>
      </c>
      <c r="AI503" s="3">
        <v>4</v>
      </c>
    </row>
    <row r="504" spans="1:35" ht="38.25" hidden="1" x14ac:dyDescent="0.2">
      <c r="A504" s="2">
        <v>40603.728854166664</v>
      </c>
      <c r="L504" s="3"/>
      <c r="M504" s="3"/>
      <c r="N504" s="3"/>
      <c r="O504" s="3" t="s">
        <v>641</v>
      </c>
      <c r="P504" s="3">
        <v>4</v>
      </c>
      <c r="Q504" s="3">
        <v>4</v>
      </c>
      <c r="R504" s="3">
        <v>4</v>
      </c>
      <c r="S504" s="3">
        <v>4</v>
      </c>
      <c r="T504" s="3">
        <v>4</v>
      </c>
      <c r="U504" s="3">
        <v>4</v>
      </c>
      <c r="V504" s="3">
        <v>4</v>
      </c>
      <c r="W504" s="3">
        <v>4</v>
      </c>
      <c r="X504" s="3">
        <v>4</v>
      </c>
      <c r="Y504" s="3">
        <v>4</v>
      </c>
      <c r="Z504" s="3">
        <v>2010</v>
      </c>
      <c r="AA504" s="3" t="s">
        <v>253</v>
      </c>
      <c r="AB504" s="3" t="s">
        <v>351</v>
      </c>
      <c r="AC504" s="3" t="s">
        <v>281</v>
      </c>
      <c r="AD504" s="3"/>
      <c r="AE504" s="3"/>
      <c r="AF504" s="3" t="s">
        <v>246</v>
      </c>
      <c r="AG504" s="3"/>
      <c r="AH504" s="3">
        <v>4</v>
      </c>
      <c r="AI504" s="3">
        <v>4</v>
      </c>
    </row>
    <row r="505" spans="1:35" ht="38.25" hidden="1" x14ac:dyDescent="0.2">
      <c r="A505" s="2">
        <v>40603.743252314816</v>
      </c>
      <c r="L505" s="3"/>
      <c r="M505" s="3"/>
      <c r="N505" s="3"/>
      <c r="O505" s="3" t="s">
        <v>641</v>
      </c>
      <c r="P505" s="3">
        <v>2</v>
      </c>
      <c r="Q505" s="3">
        <v>4</v>
      </c>
      <c r="R505" s="3">
        <v>3</v>
      </c>
      <c r="S505" s="3">
        <v>3</v>
      </c>
      <c r="T505" s="3">
        <v>2</v>
      </c>
      <c r="U505" s="3">
        <v>3</v>
      </c>
      <c r="V505" s="3">
        <v>4</v>
      </c>
      <c r="W505" s="3">
        <v>2</v>
      </c>
      <c r="X505" s="3">
        <v>4</v>
      </c>
      <c r="Y505" s="3">
        <v>4</v>
      </c>
      <c r="Z505" s="3">
        <v>2010</v>
      </c>
      <c r="AA505" s="3" t="s">
        <v>35</v>
      </c>
      <c r="AB505" s="3" t="s">
        <v>454</v>
      </c>
      <c r="AC505" s="3" t="s">
        <v>281</v>
      </c>
      <c r="AD505" s="3"/>
      <c r="AE505" s="3" t="s">
        <v>647</v>
      </c>
      <c r="AF505" s="3" t="s">
        <v>246</v>
      </c>
      <c r="AG505" s="3"/>
      <c r="AH505" s="3">
        <v>3</v>
      </c>
      <c r="AI505" s="3">
        <v>4</v>
      </c>
    </row>
    <row r="506" spans="1:35" ht="38.25" hidden="1" x14ac:dyDescent="0.2">
      <c r="A506" s="2">
        <v>40603.766770833332</v>
      </c>
      <c r="L506" s="3"/>
      <c r="M506" s="3"/>
      <c r="N506" s="3"/>
      <c r="O506" s="3" t="s">
        <v>116</v>
      </c>
      <c r="P506" s="3">
        <v>3</v>
      </c>
      <c r="Q506" s="3">
        <v>2</v>
      </c>
      <c r="R506" s="3">
        <v>3</v>
      </c>
      <c r="S506" s="3">
        <v>3</v>
      </c>
      <c r="T506" s="3">
        <v>3</v>
      </c>
      <c r="U506" s="3">
        <v>3</v>
      </c>
      <c r="V506" s="3">
        <v>3</v>
      </c>
      <c r="W506" s="3">
        <v>3</v>
      </c>
      <c r="X506" s="3">
        <v>4</v>
      </c>
      <c r="Y506" s="3">
        <v>4</v>
      </c>
      <c r="Z506" s="3">
        <v>2010</v>
      </c>
      <c r="AA506" s="3" t="s">
        <v>702</v>
      </c>
      <c r="AB506" s="3" t="s">
        <v>287</v>
      </c>
      <c r="AC506" s="3" t="s">
        <v>393</v>
      </c>
      <c r="AD506" s="3"/>
      <c r="AE506" s="3" t="s">
        <v>647</v>
      </c>
      <c r="AF506" s="3" t="s">
        <v>522</v>
      </c>
      <c r="AG506" s="3"/>
      <c r="AH506" s="3">
        <v>4</v>
      </c>
      <c r="AI506" s="3">
        <v>4</v>
      </c>
    </row>
    <row r="507" spans="1:35" ht="38.25" hidden="1" x14ac:dyDescent="0.2">
      <c r="A507" s="2">
        <v>40603.773715277777</v>
      </c>
      <c r="L507" s="3"/>
      <c r="M507" s="3" t="s">
        <v>833</v>
      </c>
      <c r="N507" s="3" t="s">
        <v>149</v>
      </c>
      <c r="O507" s="3" t="s">
        <v>641</v>
      </c>
      <c r="P507" s="3">
        <v>4</v>
      </c>
      <c r="Q507" s="3">
        <v>4</v>
      </c>
      <c r="R507" s="3">
        <v>3</v>
      </c>
      <c r="S507" s="3">
        <v>4</v>
      </c>
      <c r="T507" s="3">
        <v>3</v>
      </c>
      <c r="U507" s="3">
        <v>4</v>
      </c>
      <c r="V507" s="3">
        <v>4</v>
      </c>
      <c r="W507" s="3">
        <v>3</v>
      </c>
      <c r="X507" s="3">
        <v>4</v>
      </c>
      <c r="Y507" s="3">
        <v>4</v>
      </c>
      <c r="Z507" s="3">
        <v>2010</v>
      </c>
      <c r="AA507" s="3" t="s">
        <v>354</v>
      </c>
      <c r="AB507" s="3" t="s">
        <v>664</v>
      </c>
      <c r="AC507" s="3" t="s">
        <v>393</v>
      </c>
      <c r="AD507" s="3"/>
      <c r="AE507" s="3" t="s">
        <v>647</v>
      </c>
      <c r="AF507" s="3" t="s">
        <v>522</v>
      </c>
      <c r="AG507" s="3"/>
      <c r="AH507" s="3">
        <v>4</v>
      </c>
      <c r="AI507" s="3">
        <v>4</v>
      </c>
    </row>
    <row r="508" spans="1:35" ht="51" hidden="1" x14ac:dyDescent="0.2">
      <c r="A508" s="2">
        <v>40603.87599537037</v>
      </c>
      <c r="L508" s="3"/>
      <c r="M508" s="3"/>
      <c r="N508" s="3"/>
      <c r="O508" s="3" t="s">
        <v>116</v>
      </c>
      <c r="P508" s="3">
        <v>3</v>
      </c>
      <c r="Q508" s="3">
        <v>2</v>
      </c>
      <c r="R508" s="3">
        <v>4</v>
      </c>
      <c r="S508" s="3">
        <v>4</v>
      </c>
      <c r="T508" s="3">
        <v>4</v>
      </c>
      <c r="U508" s="3">
        <v>3</v>
      </c>
      <c r="V508" s="3">
        <v>3</v>
      </c>
      <c r="W508" s="3">
        <v>3</v>
      </c>
      <c r="X508" s="3">
        <v>4</v>
      </c>
      <c r="Y508" s="3">
        <v>3</v>
      </c>
      <c r="Z508" s="3">
        <v>2008</v>
      </c>
      <c r="AA508" s="3" t="s">
        <v>702</v>
      </c>
      <c r="AB508" s="3" t="s">
        <v>346</v>
      </c>
      <c r="AC508" s="3" t="s">
        <v>672</v>
      </c>
      <c r="AD508" s="3" t="s">
        <v>860</v>
      </c>
      <c r="AE508" s="3"/>
      <c r="AF508" s="3" t="s">
        <v>246</v>
      </c>
      <c r="AG508" s="3"/>
      <c r="AH508" s="3">
        <v>3</v>
      </c>
      <c r="AI508" s="3">
        <v>4</v>
      </c>
    </row>
    <row r="509" spans="1:35" ht="38.25" hidden="1" x14ac:dyDescent="0.2">
      <c r="A509" s="2">
        <v>40603.878287037034</v>
      </c>
      <c r="L509" s="3"/>
      <c r="M509" s="3"/>
      <c r="N509" s="3"/>
      <c r="O509" s="3" t="s">
        <v>116</v>
      </c>
      <c r="P509" s="3">
        <v>3</v>
      </c>
      <c r="Q509" s="3">
        <v>3</v>
      </c>
      <c r="R509" s="3">
        <v>4</v>
      </c>
      <c r="S509" s="3">
        <v>4</v>
      </c>
      <c r="T509" s="3">
        <v>3</v>
      </c>
      <c r="U509" s="3">
        <v>3</v>
      </c>
      <c r="V509" s="3">
        <v>3</v>
      </c>
      <c r="W509" s="3">
        <v>4</v>
      </c>
      <c r="X509" s="3">
        <v>4</v>
      </c>
      <c r="Y509" s="3">
        <v>4</v>
      </c>
      <c r="Z509" s="3">
        <v>2009</v>
      </c>
      <c r="AA509" s="3" t="s">
        <v>702</v>
      </c>
      <c r="AB509" s="3" t="s">
        <v>664</v>
      </c>
      <c r="AC509" s="3" t="s">
        <v>393</v>
      </c>
      <c r="AD509" s="3"/>
      <c r="AE509" s="3" t="s">
        <v>647</v>
      </c>
      <c r="AF509" s="3" t="s">
        <v>522</v>
      </c>
      <c r="AG509" s="3"/>
      <c r="AH509" s="3">
        <v>2</v>
      </c>
      <c r="AI509" s="3">
        <v>4</v>
      </c>
    </row>
    <row r="510" spans="1:35" ht="38.25" hidden="1" x14ac:dyDescent="0.2">
      <c r="A510" s="2">
        <v>40603.906134259261</v>
      </c>
      <c r="L510" s="3" t="s">
        <v>137</v>
      </c>
      <c r="M510" s="3" t="s">
        <v>863</v>
      </c>
      <c r="N510" s="3" t="s">
        <v>839</v>
      </c>
      <c r="O510" s="3" t="s">
        <v>641</v>
      </c>
      <c r="P510" s="3">
        <v>3</v>
      </c>
      <c r="Q510" s="3">
        <v>4</v>
      </c>
      <c r="R510" s="3">
        <v>4</v>
      </c>
      <c r="S510" s="3">
        <v>3</v>
      </c>
      <c r="T510" s="3">
        <v>3</v>
      </c>
      <c r="U510" s="3">
        <v>2</v>
      </c>
      <c r="V510" s="3">
        <v>4</v>
      </c>
      <c r="W510" s="3">
        <v>3</v>
      </c>
      <c r="X510" s="3">
        <v>3</v>
      </c>
      <c r="Y510" s="3">
        <v>2</v>
      </c>
      <c r="Z510" s="3">
        <v>2010</v>
      </c>
      <c r="AA510" s="3" t="s">
        <v>702</v>
      </c>
      <c r="AB510" s="3" t="s">
        <v>346</v>
      </c>
      <c r="AC510" s="3" t="s">
        <v>672</v>
      </c>
      <c r="AD510" s="3" t="s">
        <v>840</v>
      </c>
      <c r="AE510" s="3" t="s">
        <v>208</v>
      </c>
      <c r="AF510" s="3" t="s">
        <v>522</v>
      </c>
      <c r="AG510" s="3"/>
      <c r="AH510" s="3">
        <v>3</v>
      </c>
      <c r="AI510" s="3">
        <v>4</v>
      </c>
    </row>
    <row r="511" spans="1:35" ht="38.25" hidden="1" x14ac:dyDescent="0.2">
      <c r="A511" s="2">
        <v>40603.916296296295</v>
      </c>
      <c r="L511" s="3"/>
      <c r="M511" s="3"/>
      <c r="N511" s="3"/>
      <c r="O511" s="3" t="s">
        <v>641</v>
      </c>
      <c r="P511" s="3">
        <v>4</v>
      </c>
      <c r="Q511" s="3">
        <v>4</v>
      </c>
      <c r="R511" s="3">
        <v>4</v>
      </c>
      <c r="S511" s="3">
        <v>4</v>
      </c>
      <c r="T511" s="3">
        <v>4</v>
      </c>
      <c r="U511" s="3">
        <v>4</v>
      </c>
      <c r="V511" s="3">
        <v>4</v>
      </c>
      <c r="W511" s="3">
        <v>4</v>
      </c>
      <c r="X511" s="3">
        <v>4</v>
      </c>
      <c r="Y511" s="3">
        <v>4</v>
      </c>
      <c r="Z511" s="3">
        <v>2010</v>
      </c>
      <c r="AA511" s="3" t="s">
        <v>35</v>
      </c>
      <c r="AB511" s="3" t="s">
        <v>664</v>
      </c>
      <c r="AC511" s="3" t="s">
        <v>281</v>
      </c>
      <c r="AD511" s="3"/>
      <c r="AE511" s="3" t="s">
        <v>647</v>
      </c>
      <c r="AF511" s="3" t="s">
        <v>246</v>
      </c>
      <c r="AG511" s="3"/>
      <c r="AH511" s="3">
        <v>4</v>
      </c>
      <c r="AI511" s="3">
        <v>4</v>
      </c>
    </row>
    <row r="512" spans="1:35" ht="38.25" hidden="1" x14ac:dyDescent="0.2">
      <c r="A512" s="2">
        <v>40603.916307870371</v>
      </c>
      <c r="L512" s="3"/>
      <c r="M512" s="3"/>
      <c r="N512" s="3"/>
      <c r="O512" s="3" t="s">
        <v>641</v>
      </c>
      <c r="P512" s="3">
        <v>4</v>
      </c>
      <c r="Q512" s="3">
        <v>4</v>
      </c>
      <c r="R512" s="3">
        <v>4</v>
      </c>
      <c r="S512" s="3">
        <v>4</v>
      </c>
      <c r="T512" s="3">
        <v>4</v>
      </c>
      <c r="U512" s="3">
        <v>4</v>
      </c>
      <c r="V512" s="3">
        <v>4</v>
      </c>
      <c r="W512" s="3">
        <v>4</v>
      </c>
      <c r="X512" s="3">
        <v>4</v>
      </c>
      <c r="Y512" s="3">
        <v>4</v>
      </c>
      <c r="Z512" s="3">
        <v>2010</v>
      </c>
      <c r="AA512" s="3" t="s">
        <v>35</v>
      </c>
      <c r="AB512" s="3" t="s">
        <v>664</v>
      </c>
      <c r="AC512" s="3" t="s">
        <v>281</v>
      </c>
      <c r="AD512" s="3"/>
      <c r="AE512" s="3" t="s">
        <v>647</v>
      </c>
      <c r="AF512" s="3" t="s">
        <v>246</v>
      </c>
      <c r="AG512" s="3"/>
      <c r="AH512" s="3">
        <v>4</v>
      </c>
      <c r="AI512" s="3">
        <v>4</v>
      </c>
    </row>
    <row r="513" spans="1:35" ht="89.25" hidden="1" x14ac:dyDescent="0.2">
      <c r="A513" s="2">
        <v>40603.948969907404</v>
      </c>
      <c r="L513" s="3" t="s">
        <v>844</v>
      </c>
      <c r="M513" s="3" t="s">
        <v>851</v>
      </c>
      <c r="N513" s="3"/>
      <c r="O513" s="3" t="s">
        <v>641</v>
      </c>
      <c r="P513" s="3">
        <v>3</v>
      </c>
      <c r="Q513" s="3">
        <v>4</v>
      </c>
      <c r="R513" s="3">
        <v>4</v>
      </c>
      <c r="S513" s="3">
        <v>2</v>
      </c>
      <c r="T513" s="3">
        <v>4</v>
      </c>
      <c r="U513" s="3">
        <v>3</v>
      </c>
      <c r="V513" s="3">
        <v>4</v>
      </c>
      <c r="W513" s="3">
        <v>3</v>
      </c>
      <c r="X513" s="3">
        <v>4</v>
      </c>
      <c r="Y513" s="3">
        <v>4</v>
      </c>
      <c r="Z513" s="3">
        <v>2009</v>
      </c>
      <c r="AA513" s="3" t="s">
        <v>702</v>
      </c>
      <c r="AB513" s="3" t="s">
        <v>609</v>
      </c>
      <c r="AC513" s="3" t="s">
        <v>672</v>
      </c>
      <c r="AD513" s="3" t="s">
        <v>284</v>
      </c>
      <c r="AE513" s="3" t="s">
        <v>836</v>
      </c>
      <c r="AF513" s="3" t="s">
        <v>246</v>
      </c>
      <c r="AG513" s="3"/>
      <c r="AH513" s="3">
        <v>3</v>
      </c>
      <c r="AI513" s="3">
        <v>4</v>
      </c>
    </row>
    <row r="514" spans="1:35" ht="127.5" hidden="1" x14ac:dyDescent="0.2">
      <c r="A514" s="2">
        <v>40603.960891203707</v>
      </c>
      <c r="L514" s="3" t="s">
        <v>841</v>
      </c>
      <c r="M514" s="3" t="s">
        <v>864</v>
      </c>
      <c r="N514" s="3" t="s">
        <v>926</v>
      </c>
      <c r="O514" s="3" t="s">
        <v>116</v>
      </c>
      <c r="P514" s="3">
        <v>4</v>
      </c>
      <c r="Q514" s="3">
        <v>2</v>
      </c>
      <c r="R514" s="3">
        <v>4</v>
      </c>
      <c r="S514" s="3">
        <v>3</v>
      </c>
      <c r="T514" s="3">
        <v>3</v>
      </c>
      <c r="U514" s="3">
        <v>2</v>
      </c>
      <c r="V514" s="3">
        <v>3</v>
      </c>
      <c r="W514" s="3">
        <v>1</v>
      </c>
      <c r="X514" s="3">
        <v>4</v>
      </c>
      <c r="Y514" s="3">
        <v>4</v>
      </c>
      <c r="Z514" s="3">
        <v>2008</v>
      </c>
      <c r="AA514" s="3" t="s">
        <v>702</v>
      </c>
      <c r="AB514" s="3" t="s">
        <v>351</v>
      </c>
      <c r="AC514" s="3" t="s">
        <v>393</v>
      </c>
      <c r="AD514" s="3"/>
      <c r="AE514" s="3" t="s">
        <v>647</v>
      </c>
      <c r="AF514" s="3" t="s">
        <v>246</v>
      </c>
      <c r="AG514" s="3"/>
      <c r="AH514" s="3">
        <v>2</v>
      </c>
      <c r="AI514" s="3">
        <v>4</v>
      </c>
    </row>
    <row r="515" spans="1:35" ht="38.25" hidden="1" x14ac:dyDescent="0.2">
      <c r="A515" s="2">
        <v>40604.391365740739</v>
      </c>
      <c r="L515" s="3"/>
      <c r="M515" s="3" t="s">
        <v>842</v>
      </c>
      <c r="N515" s="3"/>
      <c r="O515" s="3" t="s">
        <v>116</v>
      </c>
      <c r="P515" s="3">
        <v>3</v>
      </c>
      <c r="Q515" s="3">
        <v>4</v>
      </c>
      <c r="R515" s="3">
        <v>2</v>
      </c>
      <c r="S515" s="3">
        <v>4</v>
      </c>
      <c r="T515" s="3">
        <v>1</v>
      </c>
      <c r="U515" s="3">
        <v>2</v>
      </c>
      <c r="V515" s="3">
        <v>3</v>
      </c>
      <c r="W515" s="3">
        <v>2</v>
      </c>
      <c r="X515" s="3">
        <v>3</v>
      </c>
      <c r="Y515" s="3">
        <v>4</v>
      </c>
      <c r="Z515" s="3">
        <v>2006</v>
      </c>
      <c r="AA515" s="3" t="s">
        <v>238</v>
      </c>
      <c r="AB515" s="3" t="s">
        <v>264</v>
      </c>
      <c r="AC515" s="3" t="s">
        <v>672</v>
      </c>
      <c r="AD515" s="3" t="s">
        <v>83</v>
      </c>
      <c r="AE515" s="3" t="s">
        <v>647</v>
      </c>
      <c r="AF515" s="3" t="s">
        <v>522</v>
      </c>
      <c r="AG515" s="3"/>
      <c r="AH515" s="3">
        <v>3</v>
      </c>
      <c r="AI515" s="3">
        <v>2</v>
      </c>
    </row>
    <row r="516" spans="1:35" ht="102" hidden="1" x14ac:dyDescent="0.2">
      <c r="A516" s="2">
        <v>40604.419629629629</v>
      </c>
      <c r="L516" s="3" t="s">
        <v>832</v>
      </c>
      <c r="M516" s="3" t="s">
        <v>827</v>
      </c>
      <c r="N516" s="3" t="s">
        <v>149</v>
      </c>
      <c r="O516" s="3" t="s">
        <v>116</v>
      </c>
      <c r="P516" s="3">
        <v>4</v>
      </c>
      <c r="Q516" s="3">
        <v>3</v>
      </c>
      <c r="R516" s="3">
        <v>4</v>
      </c>
      <c r="S516" s="3">
        <v>4</v>
      </c>
      <c r="T516" s="3">
        <v>3</v>
      </c>
      <c r="U516" s="3">
        <v>4</v>
      </c>
      <c r="V516" s="3">
        <v>3</v>
      </c>
      <c r="W516" s="3">
        <v>4</v>
      </c>
      <c r="X516" s="3">
        <v>4</v>
      </c>
      <c r="Y516" s="3">
        <v>4</v>
      </c>
      <c r="Z516" s="3">
        <v>2008</v>
      </c>
      <c r="AA516" s="3" t="s">
        <v>281</v>
      </c>
      <c r="AB516" s="3" t="s">
        <v>264</v>
      </c>
      <c r="AC516" s="3" t="s">
        <v>672</v>
      </c>
      <c r="AD516" s="3" t="s">
        <v>83</v>
      </c>
      <c r="AE516" s="3" t="s">
        <v>647</v>
      </c>
      <c r="AF516" s="3" t="s">
        <v>246</v>
      </c>
      <c r="AG516" s="3"/>
      <c r="AH516" s="3">
        <v>4</v>
      </c>
      <c r="AI516" s="3">
        <v>4</v>
      </c>
    </row>
    <row r="517" spans="1:35" ht="38.25" hidden="1" x14ac:dyDescent="0.2">
      <c r="A517" s="2">
        <v>40604.472361111111</v>
      </c>
      <c r="L517" s="3"/>
      <c r="M517" s="3"/>
      <c r="N517" s="3"/>
      <c r="O517" s="3" t="s">
        <v>641</v>
      </c>
      <c r="P517" s="3">
        <v>4</v>
      </c>
      <c r="Q517" s="3">
        <v>4</v>
      </c>
      <c r="R517" s="3">
        <v>4</v>
      </c>
      <c r="S517" s="3">
        <v>4</v>
      </c>
      <c r="T517" s="3">
        <v>4</v>
      </c>
      <c r="U517" s="3">
        <v>4</v>
      </c>
      <c r="V517" s="3">
        <v>4</v>
      </c>
      <c r="W517" s="3">
        <v>4</v>
      </c>
      <c r="X517" s="3">
        <v>4</v>
      </c>
      <c r="Y517" s="3">
        <v>4</v>
      </c>
      <c r="Z517" s="3">
        <v>2010</v>
      </c>
      <c r="AA517" s="3" t="s">
        <v>702</v>
      </c>
      <c r="AB517" s="3" t="s">
        <v>664</v>
      </c>
      <c r="AC517" s="3" t="s">
        <v>45</v>
      </c>
      <c r="AD517" s="3"/>
      <c r="AE517" s="3" t="s">
        <v>647</v>
      </c>
      <c r="AF517" s="3" t="s">
        <v>522</v>
      </c>
      <c r="AG517" s="3"/>
      <c r="AH517" s="3">
        <v>4</v>
      </c>
      <c r="AI517" s="3">
        <v>4</v>
      </c>
    </row>
    <row r="518" spans="1:35" ht="140.25" hidden="1" x14ac:dyDescent="0.2">
      <c r="A518" s="2">
        <v>40604.51048611111</v>
      </c>
      <c r="L518" s="3" t="s">
        <v>862</v>
      </c>
      <c r="M518" s="3" t="s">
        <v>852</v>
      </c>
      <c r="N518" s="3" t="s">
        <v>826</v>
      </c>
      <c r="O518" s="3" t="s">
        <v>641</v>
      </c>
      <c r="P518" s="3">
        <v>3</v>
      </c>
      <c r="Q518" s="3">
        <v>2</v>
      </c>
      <c r="R518" s="3">
        <v>3</v>
      </c>
      <c r="S518" s="3">
        <v>3</v>
      </c>
      <c r="T518" s="3">
        <v>3</v>
      </c>
      <c r="U518" s="3">
        <v>4</v>
      </c>
      <c r="V518" s="3">
        <v>4</v>
      </c>
      <c r="W518" s="3">
        <v>2</v>
      </c>
      <c r="X518" s="3">
        <v>4</v>
      </c>
      <c r="Y518" s="3">
        <v>2</v>
      </c>
      <c r="Z518" s="3">
        <v>2010</v>
      </c>
      <c r="AA518" s="3" t="s">
        <v>35</v>
      </c>
      <c r="AB518" s="3" t="s">
        <v>460</v>
      </c>
      <c r="AC518" s="3" t="s">
        <v>45</v>
      </c>
      <c r="AD518" s="3"/>
      <c r="AE518" s="3" t="s">
        <v>647</v>
      </c>
      <c r="AF518" s="3" t="s">
        <v>522</v>
      </c>
      <c r="AG518" s="3" t="s">
        <v>849</v>
      </c>
      <c r="AH518" s="3">
        <v>3</v>
      </c>
      <c r="AI518" s="3">
        <v>4</v>
      </c>
    </row>
    <row r="519" spans="1:35" ht="165.75" hidden="1" x14ac:dyDescent="0.2">
      <c r="A519" s="2">
        <v>40604.513402777782</v>
      </c>
      <c r="L519" s="3" t="s">
        <v>855</v>
      </c>
      <c r="M519" s="3" t="s">
        <v>837</v>
      </c>
      <c r="N519" s="3" t="s">
        <v>843</v>
      </c>
      <c r="O519" s="3" t="s">
        <v>116</v>
      </c>
      <c r="P519" s="3">
        <v>2</v>
      </c>
      <c r="Q519" s="3">
        <v>3</v>
      </c>
      <c r="R519" s="3">
        <v>2</v>
      </c>
      <c r="S519" s="3">
        <v>4</v>
      </c>
      <c r="T519" s="3">
        <v>2</v>
      </c>
      <c r="U519" s="3">
        <v>2</v>
      </c>
      <c r="V519" s="3">
        <v>3</v>
      </c>
      <c r="W519" s="3">
        <v>4</v>
      </c>
      <c r="X519" s="3">
        <v>4</v>
      </c>
      <c r="Y519" s="3">
        <v>2</v>
      </c>
      <c r="Z519" s="3">
        <v>2010</v>
      </c>
      <c r="AA519" s="3" t="s">
        <v>253</v>
      </c>
      <c r="AB519" s="3" t="s">
        <v>78</v>
      </c>
      <c r="AC519" s="3" t="s">
        <v>281</v>
      </c>
      <c r="AD519" s="3"/>
      <c r="AE519" s="3"/>
      <c r="AF519" s="3" t="s">
        <v>246</v>
      </c>
      <c r="AG519" s="3"/>
      <c r="AH519" s="3">
        <v>4</v>
      </c>
      <c r="AI519" s="3">
        <v>4</v>
      </c>
    </row>
    <row r="520" spans="1:35" ht="216.75" hidden="1" x14ac:dyDescent="0.2">
      <c r="A520" s="2">
        <v>40604.554166666669</v>
      </c>
      <c r="L520" s="3" t="s">
        <v>848</v>
      </c>
      <c r="M520" s="3" t="s">
        <v>927</v>
      </c>
      <c r="N520" s="3"/>
      <c r="O520" s="3" t="s">
        <v>641</v>
      </c>
      <c r="P520" s="3">
        <v>3</v>
      </c>
      <c r="Q520" s="3">
        <v>2</v>
      </c>
      <c r="R520" s="3">
        <v>4</v>
      </c>
      <c r="S520" s="3">
        <v>2</v>
      </c>
      <c r="T520" s="3">
        <v>4</v>
      </c>
      <c r="U520" s="3">
        <v>4</v>
      </c>
      <c r="V520" s="3">
        <v>4</v>
      </c>
      <c r="W520" s="3">
        <v>2</v>
      </c>
      <c r="X520" s="3">
        <v>3</v>
      </c>
      <c r="Y520" s="3">
        <v>3</v>
      </c>
      <c r="Z520" s="3">
        <v>2009</v>
      </c>
      <c r="AA520" s="3" t="s">
        <v>702</v>
      </c>
      <c r="AB520" s="3" t="s">
        <v>377</v>
      </c>
      <c r="AC520" s="3" t="s">
        <v>45</v>
      </c>
      <c r="AD520" s="3"/>
      <c r="AE520" s="3" t="s">
        <v>647</v>
      </c>
      <c r="AF520" s="3" t="s">
        <v>522</v>
      </c>
      <c r="AG520" s="3" t="s">
        <v>825</v>
      </c>
      <c r="AH520" s="3">
        <v>4</v>
      </c>
      <c r="AI520" s="3">
        <v>4</v>
      </c>
    </row>
    <row r="521" spans="1:35" ht="63.75" hidden="1" x14ac:dyDescent="0.2">
      <c r="A521" s="2">
        <v>40604.589525462965</v>
      </c>
      <c r="L521" s="3" t="s">
        <v>829</v>
      </c>
      <c r="M521" s="3" t="s">
        <v>859</v>
      </c>
      <c r="N521" s="3"/>
      <c r="O521" s="3" t="s">
        <v>116</v>
      </c>
      <c r="P521" s="3">
        <v>3</v>
      </c>
      <c r="Q521" s="3">
        <v>1</v>
      </c>
      <c r="R521" s="3">
        <v>3</v>
      </c>
      <c r="S521" s="3">
        <v>3</v>
      </c>
      <c r="T521" s="3">
        <v>1</v>
      </c>
      <c r="U521" s="3">
        <v>1</v>
      </c>
      <c r="V521" s="3">
        <v>3</v>
      </c>
      <c r="W521" s="3">
        <v>2</v>
      </c>
      <c r="X521" s="3">
        <v>4</v>
      </c>
      <c r="Y521" s="3">
        <v>4</v>
      </c>
      <c r="Z521" s="3">
        <v>2010</v>
      </c>
      <c r="AA521" s="3" t="s">
        <v>35</v>
      </c>
      <c r="AB521" s="3" t="s">
        <v>460</v>
      </c>
      <c r="AC521" s="3" t="s">
        <v>281</v>
      </c>
      <c r="AD521" s="3"/>
      <c r="AE521" s="3" t="s">
        <v>647</v>
      </c>
      <c r="AF521" s="3" t="s">
        <v>246</v>
      </c>
      <c r="AG521" s="3"/>
      <c r="AH521" s="3">
        <v>2</v>
      </c>
      <c r="AI521" s="3">
        <v>4</v>
      </c>
    </row>
    <row r="522" spans="1:35" ht="38.25" hidden="1" x14ac:dyDescent="0.2">
      <c r="A522" s="2">
        <v>40604.612604166665</v>
      </c>
      <c r="L522" s="3"/>
      <c r="M522" s="3"/>
      <c r="N522" s="3"/>
      <c r="O522" s="3" t="s">
        <v>641</v>
      </c>
      <c r="P522" s="3">
        <v>4</v>
      </c>
      <c r="Q522" s="3">
        <v>4</v>
      </c>
      <c r="R522" s="3">
        <v>4</v>
      </c>
      <c r="S522" s="3">
        <v>3</v>
      </c>
      <c r="T522" s="3">
        <v>2</v>
      </c>
      <c r="U522" s="3">
        <v>2</v>
      </c>
      <c r="V522" s="3">
        <v>3</v>
      </c>
      <c r="W522" s="3">
        <v>1</v>
      </c>
      <c r="X522" s="3">
        <v>4</v>
      </c>
      <c r="Y522" s="3">
        <v>4</v>
      </c>
      <c r="Z522" s="3">
        <v>2009</v>
      </c>
      <c r="AA522" s="3" t="s">
        <v>702</v>
      </c>
      <c r="AB522" s="3" t="s">
        <v>198</v>
      </c>
      <c r="AC522" s="3" t="s">
        <v>720</v>
      </c>
      <c r="AD522" s="3"/>
      <c r="AE522" s="3" t="s">
        <v>647</v>
      </c>
      <c r="AF522" s="3" t="s">
        <v>522</v>
      </c>
      <c r="AG522" s="3"/>
      <c r="AH522" s="3">
        <v>1</v>
      </c>
      <c r="AI522" s="3">
        <v>4</v>
      </c>
    </row>
    <row r="523" spans="1:35" ht="38.25" hidden="1" x14ac:dyDescent="0.2">
      <c r="A523" s="2">
        <v>40604.620185185187</v>
      </c>
      <c r="L523" s="3" t="s">
        <v>857</v>
      </c>
      <c r="M523" s="3" t="s">
        <v>831</v>
      </c>
      <c r="N523" s="3"/>
      <c r="O523" s="3" t="s">
        <v>641</v>
      </c>
      <c r="P523" s="3">
        <v>3</v>
      </c>
      <c r="Q523" s="3">
        <v>3</v>
      </c>
      <c r="R523" s="3">
        <v>4</v>
      </c>
      <c r="S523" s="3">
        <v>2</v>
      </c>
      <c r="T523" s="3">
        <v>3</v>
      </c>
      <c r="U523" s="3">
        <v>3</v>
      </c>
      <c r="V523" s="3">
        <v>4</v>
      </c>
      <c r="W523" s="3">
        <v>3</v>
      </c>
      <c r="X523" s="3">
        <v>3</v>
      </c>
      <c r="Y523" s="3">
        <v>3</v>
      </c>
      <c r="Z523" s="3">
        <v>2010</v>
      </c>
      <c r="AA523" s="3" t="s">
        <v>253</v>
      </c>
      <c r="AB523" s="3" t="s">
        <v>198</v>
      </c>
      <c r="AC523" s="3" t="s">
        <v>281</v>
      </c>
      <c r="AD523" s="3"/>
      <c r="AE523" s="3" t="s">
        <v>647</v>
      </c>
      <c r="AF523" s="3" t="s">
        <v>522</v>
      </c>
      <c r="AG523" s="3"/>
      <c r="AH523" s="3">
        <v>2</v>
      </c>
      <c r="AI523" s="3">
        <v>4</v>
      </c>
    </row>
    <row r="524" spans="1:35" ht="38.25" hidden="1" x14ac:dyDescent="0.2">
      <c r="A524" s="2">
        <v>40604.701979166668</v>
      </c>
      <c r="L524" s="3"/>
      <c r="M524" s="3"/>
      <c r="N524" s="3"/>
      <c r="O524" s="3" t="s">
        <v>116</v>
      </c>
      <c r="P524" s="3">
        <v>3</v>
      </c>
      <c r="Q524" s="3">
        <v>2</v>
      </c>
      <c r="R524" s="3">
        <v>3</v>
      </c>
      <c r="S524" s="3">
        <v>3</v>
      </c>
      <c r="T524" s="3">
        <v>1</v>
      </c>
      <c r="U524" s="3">
        <v>1</v>
      </c>
      <c r="V524" s="3">
        <v>3</v>
      </c>
      <c r="W524" s="3">
        <v>3</v>
      </c>
      <c r="X524" s="3">
        <v>3</v>
      </c>
      <c r="Y524" s="3">
        <v>3</v>
      </c>
      <c r="Z524" s="3">
        <v>2008</v>
      </c>
      <c r="AA524" s="3" t="s">
        <v>702</v>
      </c>
      <c r="AB524" s="3" t="s">
        <v>287</v>
      </c>
      <c r="AC524" s="3" t="s">
        <v>393</v>
      </c>
      <c r="AD524" s="3"/>
      <c r="AE524" s="3" t="s">
        <v>647</v>
      </c>
      <c r="AF524" s="3" t="s">
        <v>522</v>
      </c>
      <c r="AG524" s="3"/>
      <c r="AH524" s="3">
        <v>3</v>
      </c>
      <c r="AI524" s="3">
        <v>3</v>
      </c>
    </row>
    <row r="525" spans="1:35" ht="38.25" hidden="1" x14ac:dyDescent="0.2">
      <c r="A525" s="2">
        <v>40604.711770833332</v>
      </c>
      <c r="L525" s="3"/>
      <c r="M525" s="3"/>
      <c r="N525" s="3"/>
      <c r="O525" s="3" t="s">
        <v>116</v>
      </c>
      <c r="P525" s="3">
        <v>3</v>
      </c>
      <c r="Q525" s="3">
        <v>2</v>
      </c>
      <c r="R525" s="3">
        <v>3</v>
      </c>
      <c r="S525" s="3">
        <v>4</v>
      </c>
      <c r="T525" s="3">
        <v>3</v>
      </c>
      <c r="U525" s="3">
        <v>3</v>
      </c>
      <c r="V525" s="3">
        <v>4</v>
      </c>
      <c r="W525" s="3">
        <v>2</v>
      </c>
      <c r="X525" s="3">
        <v>4</v>
      </c>
      <c r="Y525" s="3">
        <v>4</v>
      </c>
      <c r="Z525" s="3">
        <v>2009</v>
      </c>
      <c r="AA525" s="3" t="s">
        <v>702</v>
      </c>
      <c r="AB525" s="3" t="s">
        <v>710</v>
      </c>
      <c r="AC525" s="3" t="s">
        <v>45</v>
      </c>
      <c r="AD525" s="3"/>
      <c r="AE525" s="3" t="s">
        <v>647</v>
      </c>
      <c r="AF525" s="3" t="s">
        <v>246</v>
      </c>
      <c r="AG525" s="3"/>
      <c r="AH525" s="3">
        <v>2</v>
      </c>
      <c r="AI525" s="3">
        <v>4</v>
      </c>
    </row>
    <row r="526" spans="1:35" ht="38.25" hidden="1" x14ac:dyDescent="0.2">
      <c r="A526" s="2">
        <v>40604.720243055555</v>
      </c>
      <c r="L526" s="3"/>
      <c r="M526" s="3"/>
      <c r="N526" s="3"/>
      <c r="O526" s="3" t="s">
        <v>116</v>
      </c>
      <c r="P526" s="3">
        <v>4</v>
      </c>
      <c r="Q526" s="3">
        <v>2</v>
      </c>
      <c r="R526" s="3">
        <v>4</v>
      </c>
      <c r="S526" s="3">
        <v>1</v>
      </c>
      <c r="T526" s="3">
        <v>4</v>
      </c>
      <c r="U526" s="3">
        <v>3</v>
      </c>
      <c r="V526" s="3">
        <v>4</v>
      </c>
      <c r="W526" s="3">
        <v>3</v>
      </c>
      <c r="X526" s="3">
        <v>4</v>
      </c>
      <c r="Y526" s="3">
        <v>2</v>
      </c>
      <c r="Z526" s="3">
        <v>2009</v>
      </c>
      <c r="AA526" s="3" t="s">
        <v>702</v>
      </c>
      <c r="AB526" s="3" t="s">
        <v>264</v>
      </c>
      <c r="AC526" s="3" t="s">
        <v>672</v>
      </c>
      <c r="AD526" s="3" t="s">
        <v>694</v>
      </c>
      <c r="AE526" s="3" t="s">
        <v>694</v>
      </c>
      <c r="AF526" s="3" t="s">
        <v>522</v>
      </c>
      <c r="AG526" s="3"/>
      <c r="AH526" s="3">
        <v>2</v>
      </c>
      <c r="AI526" s="3">
        <v>4</v>
      </c>
    </row>
    <row r="527" spans="1:35" ht="38.25" hidden="1" x14ac:dyDescent="0.2">
      <c r="A527" s="2">
        <v>40604.723136574074</v>
      </c>
      <c r="L527" s="3"/>
      <c r="M527" s="3"/>
      <c r="N527" s="3"/>
      <c r="O527" s="3" t="s">
        <v>641</v>
      </c>
      <c r="P527" s="3">
        <v>4</v>
      </c>
      <c r="Q527" s="3">
        <v>4</v>
      </c>
      <c r="R527" s="3">
        <v>4</v>
      </c>
      <c r="S527" s="3">
        <v>4</v>
      </c>
      <c r="T527" s="3">
        <v>4</v>
      </c>
      <c r="U527" s="3">
        <v>4</v>
      </c>
      <c r="V527" s="3">
        <v>4</v>
      </c>
      <c r="W527" s="3">
        <v>4</v>
      </c>
      <c r="X527" s="3">
        <v>4</v>
      </c>
      <c r="Y527" s="3">
        <v>4</v>
      </c>
      <c r="Z527" s="3">
        <v>2008</v>
      </c>
      <c r="AA527" s="3" t="s">
        <v>702</v>
      </c>
      <c r="AB527" s="3" t="s">
        <v>377</v>
      </c>
      <c r="AC527" s="3" t="s">
        <v>393</v>
      </c>
      <c r="AD527" s="3"/>
      <c r="AE527" s="3" t="s">
        <v>647</v>
      </c>
      <c r="AF527" s="3" t="s">
        <v>522</v>
      </c>
      <c r="AG527" s="3"/>
      <c r="AH527" s="3">
        <v>4</v>
      </c>
      <c r="AI527" s="3">
        <v>4</v>
      </c>
    </row>
    <row r="528" spans="1:35" ht="216.75" hidden="1" x14ac:dyDescent="0.2">
      <c r="A528" s="2">
        <v>40604.734178240738</v>
      </c>
      <c r="L528" s="3" t="s">
        <v>986</v>
      </c>
      <c r="M528" s="3"/>
      <c r="N528" s="3"/>
      <c r="O528" s="3" t="s">
        <v>116</v>
      </c>
      <c r="P528" s="3">
        <v>2</v>
      </c>
      <c r="Q528" s="3">
        <v>3</v>
      </c>
      <c r="R528" s="3">
        <v>2</v>
      </c>
      <c r="S528" s="3">
        <v>3</v>
      </c>
      <c r="T528" s="3">
        <v>2</v>
      </c>
      <c r="U528" s="3">
        <v>2</v>
      </c>
      <c r="V528" s="3">
        <v>1</v>
      </c>
      <c r="W528" s="3">
        <v>1</v>
      </c>
      <c r="X528" s="3">
        <v>3</v>
      </c>
      <c r="Y528" s="3">
        <v>3</v>
      </c>
      <c r="Z528" s="3">
        <v>2007</v>
      </c>
      <c r="AA528" s="3" t="s">
        <v>238</v>
      </c>
      <c r="AB528" s="3" t="s">
        <v>563</v>
      </c>
      <c r="AC528" s="3" t="s">
        <v>672</v>
      </c>
      <c r="AD528" s="3" t="s">
        <v>939</v>
      </c>
      <c r="AE528" s="3" t="s">
        <v>647</v>
      </c>
      <c r="AF528" s="3" t="s">
        <v>522</v>
      </c>
      <c r="AG528" s="3"/>
      <c r="AH528" s="3">
        <v>3</v>
      </c>
      <c r="AI528" s="3">
        <v>4</v>
      </c>
    </row>
    <row r="529" spans="1:35" ht="51" hidden="1" x14ac:dyDescent="0.2">
      <c r="A529" s="2">
        <v>40604.74050925926</v>
      </c>
      <c r="L529" s="3" t="s">
        <v>945</v>
      </c>
      <c r="M529" s="3" t="s">
        <v>966</v>
      </c>
      <c r="N529" s="3" t="s">
        <v>928</v>
      </c>
      <c r="O529" s="3" t="s">
        <v>116</v>
      </c>
      <c r="P529" s="3">
        <v>2</v>
      </c>
      <c r="Q529" s="3">
        <v>1</v>
      </c>
      <c r="R529" s="3">
        <v>3</v>
      </c>
      <c r="S529" s="3">
        <v>2</v>
      </c>
      <c r="T529" s="3">
        <v>2</v>
      </c>
      <c r="U529" s="3">
        <v>2</v>
      </c>
      <c r="V529" s="3">
        <v>2</v>
      </c>
      <c r="W529" s="3">
        <v>3</v>
      </c>
      <c r="X529" s="3">
        <v>3</v>
      </c>
      <c r="Y529" s="3">
        <v>3</v>
      </c>
      <c r="Z529" s="3">
        <v>2008</v>
      </c>
      <c r="AA529" s="3" t="s">
        <v>702</v>
      </c>
      <c r="AB529" s="3" t="s">
        <v>454</v>
      </c>
      <c r="AC529" s="3" t="s">
        <v>582</v>
      </c>
      <c r="AD529" s="3"/>
      <c r="AE529" s="3" t="s">
        <v>208</v>
      </c>
      <c r="AF529" s="3" t="s">
        <v>522</v>
      </c>
      <c r="AG529" s="3" t="s">
        <v>928</v>
      </c>
      <c r="AH529" s="3">
        <v>2</v>
      </c>
      <c r="AI529" s="3">
        <v>4</v>
      </c>
    </row>
    <row r="530" spans="1:35" ht="38.25" hidden="1" x14ac:dyDescent="0.2">
      <c r="A530" s="2">
        <v>40604.750196759262</v>
      </c>
      <c r="L530" s="3"/>
      <c r="M530" s="3"/>
      <c r="N530" s="3"/>
      <c r="O530" s="3" t="s">
        <v>116</v>
      </c>
      <c r="P530" s="3">
        <v>4</v>
      </c>
      <c r="Q530" s="3">
        <v>2</v>
      </c>
      <c r="R530" s="3">
        <v>4</v>
      </c>
      <c r="S530" s="3">
        <v>4</v>
      </c>
      <c r="T530" s="3">
        <v>2</v>
      </c>
      <c r="U530" s="3">
        <v>2</v>
      </c>
      <c r="V530" s="3">
        <v>4</v>
      </c>
      <c r="W530" s="3">
        <v>4</v>
      </c>
      <c r="X530" s="3">
        <v>4</v>
      </c>
      <c r="Y530" s="3">
        <v>3</v>
      </c>
      <c r="Z530" s="3">
        <v>2009</v>
      </c>
      <c r="AA530" s="3" t="s">
        <v>702</v>
      </c>
      <c r="AB530" s="3" t="s">
        <v>563</v>
      </c>
      <c r="AC530" s="3" t="s">
        <v>393</v>
      </c>
      <c r="AD530" s="3"/>
      <c r="AE530" s="3" t="s">
        <v>647</v>
      </c>
      <c r="AF530" s="3" t="s">
        <v>246</v>
      </c>
      <c r="AG530" s="3"/>
      <c r="AH530" s="3">
        <v>3</v>
      </c>
      <c r="AI530" s="3">
        <v>4</v>
      </c>
    </row>
    <row r="531" spans="1:35" ht="140.25" hidden="1" x14ac:dyDescent="0.2">
      <c r="A531" s="2">
        <v>40604.771550925929</v>
      </c>
      <c r="L531" s="3" t="s">
        <v>944</v>
      </c>
      <c r="M531" s="3"/>
      <c r="N531" s="3"/>
      <c r="O531" s="3" t="s">
        <v>116</v>
      </c>
      <c r="P531" s="3">
        <v>2</v>
      </c>
      <c r="Q531" s="3">
        <v>1</v>
      </c>
      <c r="R531" s="3">
        <v>3</v>
      </c>
      <c r="S531" s="3">
        <v>2</v>
      </c>
      <c r="T531" s="3">
        <v>1</v>
      </c>
      <c r="U531" s="3">
        <v>1</v>
      </c>
      <c r="V531" s="3">
        <v>2</v>
      </c>
      <c r="W531" s="3">
        <v>3</v>
      </c>
      <c r="X531" s="3">
        <v>2</v>
      </c>
      <c r="Y531" s="3">
        <v>3</v>
      </c>
      <c r="Z531" s="3">
        <v>2008</v>
      </c>
      <c r="AA531" s="3" t="s">
        <v>702</v>
      </c>
      <c r="AB531" s="3" t="s">
        <v>72</v>
      </c>
      <c r="AC531" s="3" t="s">
        <v>672</v>
      </c>
      <c r="AD531" s="3" t="s">
        <v>276</v>
      </c>
      <c r="AE531" s="3" t="s">
        <v>647</v>
      </c>
      <c r="AF531" s="3" t="s">
        <v>522</v>
      </c>
      <c r="AG531" s="3"/>
      <c r="AH531" s="3">
        <v>2</v>
      </c>
      <c r="AI531" s="3">
        <v>4</v>
      </c>
    </row>
    <row r="532" spans="1:35" ht="127.5" hidden="1" x14ac:dyDescent="0.2">
      <c r="A532" s="2">
        <v>40604.795659722222</v>
      </c>
      <c r="L532" s="3" t="s">
        <v>936</v>
      </c>
      <c r="M532" s="3"/>
      <c r="N532" s="3"/>
      <c r="O532" s="3" t="s">
        <v>116</v>
      </c>
      <c r="P532" s="3">
        <v>2</v>
      </c>
      <c r="Q532" s="3">
        <v>2</v>
      </c>
      <c r="R532" s="3">
        <v>3</v>
      </c>
      <c r="S532" s="3">
        <v>3</v>
      </c>
      <c r="T532" s="3">
        <v>1</v>
      </c>
      <c r="U532" s="3">
        <v>3</v>
      </c>
      <c r="V532" s="3">
        <v>2</v>
      </c>
      <c r="W532" s="3">
        <v>2</v>
      </c>
      <c r="X532" s="3">
        <v>3</v>
      </c>
      <c r="Y532" s="3">
        <v>3</v>
      </c>
      <c r="Z532" s="3">
        <v>2008</v>
      </c>
      <c r="AA532" s="3" t="s">
        <v>281</v>
      </c>
      <c r="AB532" s="3" t="s">
        <v>460</v>
      </c>
      <c r="AC532" s="3" t="s">
        <v>461</v>
      </c>
      <c r="AD532" s="3"/>
      <c r="AE532" s="3" t="s">
        <v>963</v>
      </c>
      <c r="AF532" s="3" t="s">
        <v>522</v>
      </c>
      <c r="AG532" s="3" t="s">
        <v>983</v>
      </c>
      <c r="AH532" s="3">
        <v>1</v>
      </c>
      <c r="AI532" s="3">
        <v>3</v>
      </c>
    </row>
    <row r="533" spans="1:35" ht="102" hidden="1" x14ac:dyDescent="0.2">
      <c r="A533" s="2">
        <v>40604.811759259261</v>
      </c>
      <c r="L533" s="3" t="s">
        <v>954</v>
      </c>
      <c r="M533" s="3" t="s">
        <v>949</v>
      </c>
      <c r="N533" s="3" t="s">
        <v>972</v>
      </c>
      <c r="O533" s="3" t="s">
        <v>116</v>
      </c>
      <c r="P533" s="3">
        <v>3</v>
      </c>
      <c r="Q533" s="3">
        <v>2</v>
      </c>
      <c r="R533" s="3">
        <v>3</v>
      </c>
      <c r="S533" s="3">
        <v>3</v>
      </c>
      <c r="T533" s="3">
        <v>4</v>
      </c>
      <c r="U533" s="3">
        <v>4</v>
      </c>
      <c r="V533" s="3">
        <v>3</v>
      </c>
      <c r="W533" s="3">
        <v>3</v>
      </c>
      <c r="X533" s="3">
        <v>3</v>
      </c>
      <c r="Y533" s="3">
        <v>4</v>
      </c>
      <c r="Z533" s="3">
        <v>2007</v>
      </c>
      <c r="AA533" s="3" t="s">
        <v>702</v>
      </c>
      <c r="AB533" s="3" t="s">
        <v>454</v>
      </c>
      <c r="AC533" s="3" t="s">
        <v>45</v>
      </c>
      <c r="AD533" s="3"/>
      <c r="AE533" s="3" t="s">
        <v>694</v>
      </c>
      <c r="AF533" s="3" t="s">
        <v>246</v>
      </c>
      <c r="AG533" s="3" t="s">
        <v>969</v>
      </c>
      <c r="AH533" s="3">
        <v>2</v>
      </c>
      <c r="AI533" s="3">
        <v>3</v>
      </c>
    </row>
    <row r="534" spans="1:35" ht="38.25" hidden="1" x14ac:dyDescent="0.2">
      <c r="A534" s="2">
        <v>40604.829768518517</v>
      </c>
      <c r="L534" s="3"/>
      <c r="M534" s="3"/>
      <c r="N534" s="3"/>
      <c r="O534" s="3" t="s">
        <v>641</v>
      </c>
      <c r="P534" s="3">
        <v>2</v>
      </c>
      <c r="Q534" s="3">
        <v>3</v>
      </c>
      <c r="R534" s="3">
        <v>2</v>
      </c>
      <c r="S534" s="3">
        <v>3</v>
      </c>
      <c r="T534" s="3">
        <v>3</v>
      </c>
      <c r="U534" s="3">
        <v>3</v>
      </c>
      <c r="V534" s="3">
        <v>3</v>
      </c>
      <c r="W534" s="3">
        <v>2</v>
      </c>
      <c r="X534" s="3">
        <v>3</v>
      </c>
      <c r="Y534" s="3">
        <v>3</v>
      </c>
      <c r="Z534" s="3">
        <v>2008</v>
      </c>
      <c r="AA534" s="3" t="s">
        <v>702</v>
      </c>
      <c r="AB534" s="3" t="s">
        <v>507</v>
      </c>
      <c r="AC534" s="3" t="s">
        <v>45</v>
      </c>
      <c r="AD534" s="3"/>
      <c r="AE534" s="3" t="s">
        <v>647</v>
      </c>
      <c r="AF534" s="3" t="s">
        <v>522</v>
      </c>
      <c r="AG534" s="3"/>
      <c r="AH534" s="3">
        <v>3</v>
      </c>
      <c r="AI534" s="3">
        <v>3</v>
      </c>
    </row>
    <row r="535" spans="1:35" ht="38.25" hidden="1" x14ac:dyDescent="0.2">
      <c r="A535" s="2">
        <v>40604.842002314814</v>
      </c>
      <c r="L535" s="3"/>
      <c r="M535" s="3"/>
      <c r="N535" s="3"/>
      <c r="O535" s="3" t="s">
        <v>116</v>
      </c>
      <c r="P535" s="3">
        <v>4</v>
      </c>
      <c r="Q535" s="3">
        <v>2</v>
      </c>
      <c r="R535" s="3">
        <v>3</v>
      </c>
      <c r="S535" s="3">
        <v>4</v>
      </c>
      <c r="T535" s="3">
        <v>4</v>
      </c>
      <c r="U535" s="3">
        <v>3</v>
      </c>
      <c r="V535" s="3">
        <v>3</v>
      </c>
      <c r="W535" s="3"/>
      <c r="X535" s="3">
        <v>4</v>
      </c>
      <c r="Y535" s="3">
        <v>4</v>
      </c>
      <c r="Z535" s="3">
        <v>2008</v>
      </c>
      <c r="AA535" s="3" t="s">
        <v>281</v>
      </c>
      <c r="AB535" s="3" t="s">
        <v>130</v>
      </c>
      <c r="AC535" s="3" t="s">
        <v>582</v>
      </c>
      <c r="AD535" s="3"/>
      <c r="AE535" s="3" t="s">
        <v>208</v>
      </c>
      <c r="AF535" s="3" t="s">
        <v>522</v>
      </c>
      <c r="AG535" s="3"/>
      <c r="AH535" s="3">
        <v>2</v>
      </c>
      <c r="AI535" s="3">
        <v>4</v>
      </c>
    </row>
    <row r="536" spans="1:35" ht="38.25" hidden="1" x14ac:dyDescent="0.2">
      <c r="A536" s="2">
        <v>40604.873773148152</v>
      </c>
      <c r="L536" s="3" t="s">
        <v>935</v>
      </c>
      <c r="M536" s="3" t="s">
        <v>677</v>
      </c>
      <c r="N536" s="3"/>
      <c r="O536" s="3" t="s">
        <v>641</v>
      </c>
      <c r="P536" s="3">
        <v>3</v>
      </c>
      <c r="Q536" s="3">
        <v>3</v>
      </c>
      <c r="R536" s="3">
        <v>3</v>
      </c>
      <c r="S536" s="3">
        <v>3</v>
      </c>
      <c r="T536" s="3">
        <v>3</v>
      </c>
      <c r="U536" s="3">
        <v>3</v>
      </c>
      <c r="V536" s="3">
        <v>3</v>
      </c>
      <c r="W536" s="3">
        <v>3</v>
      </c>
      <c r="X536" s="3">
        <v>4</v>
      </c>
      <c r="Y536" s="3">
        <v>4</v>
      </c>
      <c r="Z536" s="3">
        <v>2009</v>
      </c>
      <c r="AA536" s="3" t="s">
        <v>702</v>
      </c>
      <c r="AB536" s="3" t="s">
        <v>488</v>
      </c>
      <c r="AC536" s="3" t="s">
        <v>720</v>
      </c>
      <c r="AD536" s="3"/>
      <c r="AE536" s="3" t="s">
        <v>647</v>
      </c>
      <c r="AF536" s="3" t="s">
        <v>522</v>
      </c>
      <c r="AG536" s="3"/>
      <c r="AH536" s="3">
        <v>2</v>
      </c>
      <c r="AI536" s="3">
        <v>4</v>
      </c>
    </row>
    <row r="537" spans="1:35" ht="216.75" hidden="1" x14ac:dyDescent="0.2">
      <c r="A537" s="2">
        <v>40604.886180555557</v>
      </c>
      <c r="L537" s="3" t="s">
        <v>970</v>
      </c>
      <c r="M537" s="3" t="s">
        <v>982</v>
      </c>
      <c r="N537" s="3"/>
      <c r="O537" s="3" t="s">
        <v>116</v>
      </c>
      <c r="P537" s="3">
        <v>2</v>
      </c>
      <c r="Q537" s="3">
        <v>2</v>
      </c>
      <c r="R537" s="3">
        <v>3</v>
      </c>
      <c r="S537" s="3">
        <v>2</v>
      </c>
      <c r="T537" s="3">
        <v>2</v>
      </c>
      <c r="U537" s="3">
        <v>2</v>
      </c>
      <c r="V537" s="3">
        <v>1</v>
      </c>
      <c r="W537" s="3">
        <v>1</v>
      </c>
      <c r="X537" s="3">
        <v>2</v>
      </c>
      <c r="Y537" s="3">
        <v>3</v>
      </c>
      <c r="Z537" s="3">
        <v>2008</v>
      </c>
      <c r="AA537" s="3" t="s">
        <v>702</v>
      </c>
      <c r="AB537" s="3" t="s">
        <v>454</v>
      </c>
      <c r="AC537" s="3" t="s">
        <v>45</v>
      </c>
      <c r="AD537" s="3"/>
      <c r="AE537" s="3" t="s">
        <v>647</v>
      </c>
      <c r="AF537" s="3" t="s">
        <v>246</v>
      </c>
      <c r="AG537" s="3"/>
      <c r="AH537" s="3">
        <v>1</v>
      </c>
      <c r="AI537" s="3">
        <v>1</v>
      </c>
    </row>
    <row r="538" spans="1:35" ht="63.75" hidden="1" x14ac:dyDescent="0.2">
      <c r="A538" s="2">
        <v>40604.896377314813</v>
      </c>
      <c r="L538" s="3" t="s">
        <v>974</v>
      </c>
      <c r="M538" s="3" t="s">
        <v>965</v>
      </c>
      <c r="N538" s="3" t="s">
        <v>946</v>
      </c>
      <c r="O538" s="3" t="s">
        <v>116</v>
      </c>
      <c r="P538" s="3">
        <v>3</v>
      </c>
      <c r="Q538" s="3">
        <v>3</v>
      </c>
      <c r="R538" s="3">
        <v>3</v>
      </c>
      <c r="S538" s="3">
        <v>4</v>
      </c>
      <c r="T538" s="3">
        <v>2</v>
      </c>
      <c r="U538" s="3">
        <v>2</v>
      </c>
      <c r="V538" s="3">
        <v>4</v>
      </c>
      <c r="W538" s="3">
        <v>4</v>
      </c>
      <c r="X538" s="3">
        <v>4</v>
      </c>
      <c r="Y538" s="3">
        <v>4</v>
      </c>
      <c r="Z538" s="3">
        <v>2010</v>
      </c>
      <c r="AA538" s="3" t="s">
        <v>702</v>
      </c>
      <c r="AB538" s="3" t="s">
        <v>264</v>
      </c>
      <c r="AC538" s="3" t="s">
        <v>45</v>
      </c>
      <c r="AD538" s="3"/>
      <c r="AE538" s="3" t="s">
        <v>647</v>
      </c>
      <c r="AF538" s="3" t="s">
        <v>246</v>
      </c>
      <c r="AG538" s="3"/>
      <c r="AH538" s="3">
        <v>2</v>
      </c>
      <c r="AI538" s="3">
        <v>4</v>
      </c>
    </row>
    <row r="539" spans="1:35" ht="89.25" hidden="1" x14ac:dyDescent="0.2">
      <c r="A539" s="2">
        <v>40604.97997685185</v>
      </c>
      <c r="L539" s="3" t="s">
        <v>960</v>
      </c>
      <c r="M539" s="3" t="s">
        <v>955</v>
      </c>
      <c r="N539" s="3" t="s">
        <v>976</v>
      </c>
      <c r="O539" s="3" t="s">
        <v>641</v>
      </c>
      <c r="P539" s="3">
        <v>1</v>
      </c>
      <c r="Q539" s="3">
        <v>1</v>
      </c>
      <c r="R539" s="3">
        <v>2</v>
      </c>
      <c r="S539" s="3">
        <v>1</v>
      </c>
      <c r="T539" s="3">
        <v>2</v>
      </c>
      <c r="U539" s="3">
        <v>2</v>
      </c>
      <c r="V539" s="3">
        <v>2</v>
      </c>
      <c r="W539" s="3">
        <v>1</v>
      </c>
      <c r="X539" s="3">
        <v>2</v>
      </c>
      <c r="Y539" s="3">
        <v>3</v>
      </c>
      <c r="Z539" s="3">
        <v>2008</v>
      </c>
      <c r="AA539" s="3" t="s">
        <v>281</v>
      </c>
      <c r="AB539" s="3" t="s">
        <v>287</v>
      </c>
      <c r="AC539" s="3" t="s">
        <v>281</v>
      </c>
      <c r="AD539" s="3"/>
      <c r="AE539" s="3" t="s">
        <v>959</v>
      </c>
      <c r="AF539" s="3" t="s">
        <v>246</v>
      </c>
      <c r="AG539" s="3" t="s">
        <v>980</v>
      </c>
      <c r="AH539" s="3">
        <v>2</v>
      </c>
      <c r="AI539" s="3">
        <v>2</v>
      </c>
    </row>
    <row r="540" spans="1:35" ht="191.25" hidden="1" x14ac:dyDescent="0.2">
      <c r="A540" s="2">
        <v>40604.989594907405</v>
      </c>
      <c r="L540" s="3" t="s">
        <v>977</v>
      </c>
      <c r="M540" s="3" t="s">
        <v>937</v>
      </c>
      <c r="N540" s="3" t="s">
        <v>930</v>
      </c>
      <c r="O540" s="3" t="s">
        <v>641</v>
      </c>
      <c r="P540" s="3">
        <v>3</v>
      </c>
      <c r="Q540" s="3">
        <v>2</v>
      </c>
      <c r="R540" s="3">
        <v>2</v>
      </c>
      <c r="S540" s="3">
        <v>2</v>
      </c>
      <c r="T540" s="3">
        <v>2</v>
      </c>
      <c r="U540" s="3">
        <v>2</v>
      </c>
      <c r="V540" s="3">
        <v>3</v>
      </c>
      <c r="W540" s="3">
        <v>2</v>
      </c>
      <c r="X540" s="3">
        <v>3</v>
      </c>
      <c r="Y540" s="3">
        <v>4</v>
      </c>
      <c r="Z540" s="3">
        <v>2008</v>
      </c>
      <c r="AA540" s="3" t="s">
        <v>702</v>
      </c>
      <c r="AB540" s="3" t="s">
        <v>72</v>
      </c>
      <c r="AC540" s="3" t="s">
        <v>672</v>
      </c>
      <c r="AD540" s="3" t="s">
        <v>978</v>
      </c>
      <c r="AE540" s="3" t="s">
        <v>647</v>
      </c>
      <c r="AF540" s="3" t="s">
        <v>246</v>
      </c>
      <c r="AG540" s="3"/>
      <c r="AH540" s="3">
        <v>1</v>
      </c>
      <c r="AI540" s="3">
        <v>3</v>
      </c>
    </row>
    <row r="541" spans="1:35" ht="38.25" hidden="1" x14ac:dyDescent="0.2">
      <c r="A541" s="2">
        <v>40605.31722222222</v>
      </c>
      <c r="L541" s="3"/>
      <c r="M541" s="3"/>
      <c r="N541" s="3"/>
      <c r="O541" s="3" t="s">
        <v>116</v>
      </c>
      <c r="P541" s="3">
        <v>3</v>
      </c>
      <c r="Q541" s="3">
        <v>2</v>
      </c>
      <c r="R541" s="3">
        <v>3</v>
      </c>
      <c r="S541" s="3">
        <v>3</v>
      </c>
      <c r="T541" s="3">
        <v>1</v>
      </c>
      <c r="U541" s="3">
        <v>2</v>
      </c>
      <c r="V541" s="3">
        <v>3</v>
      </c>
      <c r="W541" s="3">
        <v>3</v>
      </c>
      <c r="X541" s="3">
        <v>4</v>
      </c>
      <c r="Y541" s="3">
        <v>4</v>
      </c>
      <c r="Z541" s="3">
        <v>2005</v>
      </c>
      <c r="AA541" s="3" t="s">
        <v>702</v>
      </c>
      <c r="AB541" s="3" t="s">
        <v>198</v>
      </c>
      <c r="AC541" s="3" t="s">
        <v>672</v>
      </c>
      <c r="AD541" s="3" t="s">
        <v>83</v>
      </c>
      <c r="AE541" s="3" t="s">
        <v>647</v>
      </c>
      <c r="AF541" s="3" t="s">
        <v>522</v>
      </c>
      <c r="AG541" s="3"/>
      <c r="AH541" s="3">
        <v>2</v>
      </c>
      <c r="AI541" s="3">
        <v>4</v>
      </c>
    </row>
    <row r="542" spans="1:35" ht="38.25" hidden="1" x14ac:dyDescent="0.2">
      <c r="A542" s="2">
        <v>40605.382939814815</v>
      </c>
      <c r="L542" s="3"/>
      <c r="M542" s="3"/>
      <c r="N542" s="3"/>
      <c r="O542" s="3" t="s">
        <v>641</v>
      </c>
      <c r="P542" s="3">
        <v>2</v>
      </c>
      <c r="Q542" s="3">
        <v>2</v>
      </c>
      <c r="R542" s="3">
        <v>3</v>
      </c>
      <c r="S542" s="3">
        <v>2</v>
      </c>
      <c r="T542" s="3">
        <v>3</v>
      </c>
      <c r="U542" s="3">
        <v>2</v>
      </c>
      <c r="V542" s="3">
        <v>2</v>
      </c>
      <c r="W542" s="3">
        <v>2</v>
      </c>
      <c r="X542" s="3">
        <v>3</v>
      </c>
      <c r="Y542" s="3">
        <v>3</v>
      </c>
      <c r="Z542" s="3">
        <v>2010</v>
      </c>
      <c r="AA542" s="3" t="s">
        <v>35</v>
      </c>
      <c r="AB542" s="3" t="s">
        <v>454</v>
      </c>
      <c r="AC542" s="3" t="s">
        <v>281</v>
      </c>
      <c r="AD542" s="3"/>
      <c r="AE542" s="3" t="s">
        <v>647</v>
      </c>
      <c r="AF542" s="3" t="s">
        <v>246</v>
      </c>
      <c r="AG542" s="3"/>
      <c r="AH542" s="3">
        <v>2</v>
      </c>
      <c r="AI542" s="3">
        <v>3</v>
      </c>
    </row>
    <row r="543" spans="1:35" ht="127.5" hidden="1" x14ac:dyDescent="0.2">
      <c r="A543" s="2">
        <v>40605.393263888887</v>
      </c>
      <c r="L543" s="3" t="s">
        <v>952</v>
      </c>
      <c r="M543" s="3" t="s">
        <v>941</v>
      </c>
      <c r="N543" s="3" t="s">
        <v>938</v>
      </c>
      <c r="O543" s="3" t="s">
        <v>116</v>
      </c>
      <c r="P543" s="3">
        <v>3</v>
      </c>
      <c r="Q543" s="3">
        <v>3</v>
      </c>
      <c r="R543" s="3">
        <v>4</v>
      </c>
      <c r="S543" s="3">
        <v>4</v>
      </c>
      <c r="T543" s="3">
        <v>2</v>
      </c>
      <c r="U543" s="3">
        <v>2</v>
      </c>
      <c r="V543" s="3">
        <v>3</v>
      </c>
      <c r="W543" s="3">
        <v>3</v>
      </c>
      <c r="X543" s="3">
        <v>4</v>
      </c>
      <c r="Y543" s="3">
        <v>4</v>
      </c>
      <c r="Z543" s="3">
        <v>2008</v>
      </c>
      <c r="AA543" s="3" t="s">
        <v>702</v>
      </c>
      <c r="AB543" s="3" t="s">
        <v>72</v>
      </c>
      <c r="AC543" s="3" t="s">
        <v>672</v>
      </c>
      <c r="AD543" s="3" t="s">
        <v>948</v>
      </c>
      <c r="AE543" s="3" t="s">
        <v>694</v>
      </c>
      <c r="AF543" s="3" t="s">
        <v>246</v>
      </c>
      <c r="AG543" s="3"/>
      <c r="AH543" s="3">
        <v>3</v>
      </c>
      <c r="AI543" s="3">
        <v>4</v>
      </c>
    </row>
    <row r="544" spans="1:35" ht="38.25" hidden="1" x14ac:dyDescent="0.2">
      <c r="A544" s="2">
        <v>40605.497719907406</v>
      </c>
      <c r="L544" s="3"/>
      <c r="M544" s="3"/>
      <c r="N544" s="3"/>
      <c r="O544" s="3" t="s">
        <v>116</v>
      </c>
      <c r="P544" s="3">
        <v>3</v>
      </c>
      <c r="Q544" s="3">
        <v>4</v>
      </c>
      <c r="R544" s="3">
        <v>1</v>
      </c>
      <c r="S544" s="3">
        <v>3</v>
      </c>
      <c r="T544" s="3">
        <v>2</v>
      </c>
      <c r="U544" s="3">
        <v>2</v>
      </c>
      <c r="V544" s="3">
        <v>3</v>
      </c>
      <c r="W544" s="3">
        <v>2</v>
      </c>
      <c r="X544" s="3">
        <v>3</v>
      </c>
      <c r="Y544" s="3">
        <v>2</v>
      </c>
      <c r="Z544" s="3">
        <v>2008</v>
      </c>
      <c r="AA544" s="3" t="s">
        <v>702</v>
      </c>
      <c r="AB544" s="3" t="s">
        <v>454</v>
      </c>
      <c r="AC544" s="3" t="s">
        <v>281</v>
      </c>
      <c r="AD544" s="3" t="s">
        <v>956</v>
      </c>
      <c r="AE544" s="3" t="s">
        <v>694</v>
      </c>
      <c r="AF544" s="3" t="s">
        <v>522</v>
      </c>
      <c r="AG544" s="3"/>
      <c r="AH544" s="3">
        <v>3</v>
      </c>
      <c r="AI544" s="3">
        <v>3</v>
      </c>
    </row>
    <row r="545" spans="1:35" ht="38.25" hidden="1" x14ac:dyDescent="0.2">
      <c r="A545" s="2">
        <v>40605.5159837963</v>
      </c>
      <c r="L545" s="3"/>
      <c r="M545" s="3"/>
      <c r="N545" s="3"/>
      <c r="O545" s="3" t="s">
        <v>116</v>
      </c>
      <c r="P545" s="3">
        <v>3</v>
      </c>
      <c r="Q545" s="3">
        <v>1</v>
      </c>
      <c r="R545" s="3">
        <v>3</v>
      </c>
      <c r="S545" s="3">
        <v>2</v>
      </c>
      <c r="T545" s="3">
        <v>2</v>
      </c>
      <c r="U545" s="3">
        <v>2</v>
      </c>
      <c r="V545" s="3">
        <v>2</v>
      </c>
      <c r="W545" s="3">
        <v>3</v>
      </c>
      <c r="X545" s="3">
        <v>2</v>
      </c>
      <c r="Y545" s="3">
        <v>3</v>
      </c>
      <c r="Z545" s="3">
        <v>2009</v>
      </c>
      <c r="AA545" s="3" t="s">
        <v>281</v>
      </c>
      <c r="AB545" s="3" t="s">
        <v>563</v>
      </c>
      <c r="AC545" s="3" t="s">
        <v>582</v>
      </c>
      <c r="AD545" s="3"/>
      <c r="AE545" s="3" t="s">
        <v>208</v>
      </c>
      <c r="AF545" s="3" t="s">
        <v>246</v>
      </c>
      <c r="AG545" s="3"/>
      <c r="AH545" s="3">
        <v>3</v>
      </c>
      <c r="AI545" s="3">
        <v>3</v>
      </c>
    </row>
    <row r="546" spans="1:35" ht="38.25" hidden="1" x14ac:dyDescent="0.2">
      <c r="A546" s="2">
        <v>40605.533460648148</v>
      </c>
      <c r="L546" s="3"/>
      <c r="M546" s="3"/>
      <c r="N546" s="3"/>
      <c r="O546" s="3" t="s">
        <v>116</v>
      </c>
      <c r="P546" s="3">
        <v>2</v>
      </c>
      <c r="Q546" s="3">
        <v>3</v>
      </c>
      <c r="R546" s="3">
        <v>2</v>
      </c>
      <c r="S546" s="3">
        <v>4</v>
      </c>
      <c r="T546" s="3">
        <v>1</v>
      </c>
      <c r="U546" s="3">
        <v>2</v>
      </c>
      <c r="V546" s="3">
        <v>2</v>
      </c>
      <c r="W546" s="3">
        <v>3</v>
      </c>
      <c r="X546" s="3">
        <v>4</v>
      </c>
      <c r="Y546" s="3">
        <v>4</v>
      </c>
      <c r="Z546" s="3">
        <v>2005</v>
      </c>
      <c r="AA546" s="3" t="s">
        <v>238</v>
      </c>
      <c r="AB546" s="3" t="s">
        <v>351</v>
      </c>
      <c r="AC546" s="3" t="s">
        <v>672</v>
      </c>
      <c r="AD546" s="3" t="s">
        <v>154</v>
      </c>
      <c r="AE546" s="3" t="s">
        <v>305</v>
      </c>
      <c r="AF546" s="3" t="s">
        <v>522</v>
      </c>
      <c r="AG546" s="3"/>
      <c r="AH546" s="3">
        <v>4</v>
      </c>
      <c r="AI546" s="3">
        <v>4</v>
      </c>
    </row>
    <row r="547" spans="1:35" ht="38.25" hidden="1" x14ac:dyDescent="0.2">
      <c r="A547" s="2">
        <v>40605.541122685187</v>
      </c>
      <c r="L547" s="3"/>
      <c r="M547" s="3"/>
      <c r="N547" s="3"/>
      <c r="O547" s="3" t="s">
        <v>116</v>
      </c>
      <c r="P547" s="3">
        <v>4</v>
      </c>
      <c r="Q547" s="3">
        <v>3</v>
      </c>
      <c r="R547" s="3">
        <v>4</v>
      </c>
      <c r="S547" s="3">
        <v>4</v>
      </c>
      <c r="T547" s="3">
        <v>3</v>
      </c>
      <c r="U547" s="3">
        <v>4</v>
      </c>
      <c r="V547" s="3">
        <v>4</v>
      </c>
      <c r="W547" s="3">
        <v>3</v>
      </c>
      <c r="X547" s="3">
        <v>4</v>
      </c>
      <c r="Y547" s="3">
        <v>4</v>
      </c>
      <c r="Z547" s="3">
        <v>2008</v>
      </c>
      <c r="AA547" s="3" t="s">
        <v>702</v>
      </c>
      <c r="AB547" s="3" t="s">
        <v>264</v>
      </c>
      <c r="AC547" s="3" t="s">
        <v>393</v>
      </c>
      <c r="AD547" s="3"/>
      <c r="AE547" s="3" t="s">
        <v>647</v>
      </c>
      <c r="AF547" s="3" t="s">
        <v>246</v>
      </c>
      <c r="AG547" s="3"/>
      <c r="AH547" s="3">
        <v>3</v>
      </c>
      <c r="AI547" s="3">
        <v>4</v>
      </c>
    </row>
    <row r="548" spans="1:35" ht="38.25" hidden="1" x14ac:dyDescent="0.2">
      <c r="A548" s="2">
        <v>40605.58357638889</v>
      </c>
      <c r="L548" s="3"/>
      <c r="M548" s="3"/>
      <c r="N548" s="3"/>
      <c r="O548" s="3" t="s">
        <v>116</v>
      </c>
      <c r="P548" s="3">
        <v>4</v>
      </c>
      <c r="Q548" s="3">
        <v>4</v>
      </c>
      <c r="R548" s="3">
        <v>4</v>
      </c>
      <c r="S548" s="3">
        <v>4</v>
      </c>
      <c r="T548" s="3">
        <v>2</v>
      </c>
      <c r="U548" s="3">
        <v>2</v>
      </c>
      <c r="V548" s="3">
        <v>4</v>
      </c>
      <c r="W548" s="3">
        <v>4</v>
      </c>
      <c r="X548" s="3">
        <v>4</v>
      </c>
      <c r="Y548" s="3">
        <v>4</v>
      </c>
      <c r="Z548" s="3">
        <v>2010</v>
      </c>
      <c r="AA548" s="3" t="s">
        <v>35</v>
      </c>
      <c r="AB548" s="3" t="s">
        <v>78</v>
      </c>
      <c r="AC548" s="3" t="s">
        <v>281</v>
      </c>
      <c r="AD548" s="3"/>
      <c r="AE548" s="3" t="s">
        <v>647</v>
      </c>
      <c r="AF548" s="3" t="s">
        <v>246</v>
      </c>
      <c r="AG548" s="3"/>
      <c r="AH548" s="3">
        <v>2</v>
      </c>
      <c r="AI548" s="3">
        <v>4</v>
      </c>
    </row>
    <row r="549" spans="1:35" ht="76.5" hidden="1" x14ac:dyDescent="0.2">
      <c r="A549" s="2">
        <v>40605.586099537039</v>
      </c>
      <c r="L549" s="3" t="s">
        <v>953</v>
      </c>
      <c r="M549" s="3" t="s">
        <v>434</v>
      </c>
      <c r="N549" s="3" t="s">
        <v>933</v>
      </c>
      <c r="O549" s="3" t="s">
        <v>641</v>
      </c>
      <c r="P549" s="3">
        <v>4</v>
      </c>
      <c r="Q549" s="3">
        <v>2</v>
      </c>
      <c r="R549" s="3">
        <v>4</v>
      </c>
      <c r="S549" s="3">
        <v>4</v>
      </c>
      <c r="T549" s="3">
        <v>4</v>
      </c>
      <c r="U549" s="3">
        <v>4</v>
      </c>
      <c r="V549" s="3">
        <v>4</v>
      </c>
      <c r="W549" s="3">
        <v>3</v>
      </c>
      <c r="X549" s="3">
        <v>4</v>
      </c>
      <c r="Y549" s="3">
        <v>3</v>
      </c>
      <c r="Z549" s="3">
        <v>2007</v>
      </c>
      <c r="AA549" s="3" t="s">
        <v>238</v>
      </c>
      <c r="AB549" s="3" t="s">
        <v>507</v>
      </c>
      <c r="AC549" s="3" t="s">
        <v>45</v>
      </c>
      <c r="AD549" s="3"/>
      <c r="AE549" s="3" t="s">
        <v>647</v>
      </c>
      <c r="AF549" s="3" t="s">
        <v>522</v>
      </c>
      <c r="AG549" s="3"/>
      <c r="AH549" s="3">
        <v>4</v>
      </c>
      <c r="AI549" s="3">
        <v>4</v>
      </c>
    </row>
    <row r="550" spans="1:35" ht="191.25" hidden="1" x14ac:dyDescent="0.2">
      <c r="A550" s="2">
        <v>40605.610694444447</v>
      </c>
      <c r="L550" s="3" t="s">
        <v>962</v>
      </c>
      <c r="M550" s="3" t="s">
        <v>942</v>
      </c>
      <c r="N550" s="3" t="s">
        <v>987</v>
      </c>
      <c r="O550" s="3" t="s">
        <v>116</v>
      </c>
      <c r="P550" s="3">
        <v>3</v>
      </c>
      <c r="Q550" s="3">
        <v>2</v>
      </c>
      <c r="R550" s="3">
        <v>4</v>
      </c>
      <c r="S550" s="3">
        <v>2</v>
      </c>
      <c r="T550" s="3">
        <v>2</v>
      </c>
      <c r="U550" s="3">
        <v>2</v>
      </c>
      <c r="V550" s="3">
        <v>3</v>
      </c>
      <c r="W550" s="3">
        <v>2</v>
      </c>
      <c r="X550" s="3">
        <v>4</v>
      </c>
      <c r="Y550" s="3">
        <v>4</v>
      </c>
      <c r="Z550" s="3">
        <v>2007</v>
      </c>
      <c r="AA550" s="3" t="s">
        <v>238</v>
      </c>
      <c r="AB550" s="3" t="s">
        <v>460</v>
      </c>
      <c r="AC550" s="3" t="s">
        <v>393</v>
      </c>
      <c r="AD550" s="3"/>
      <c r="AE550" s="3" t="s">
        <v>647</v>
      </c>
      <c r="AF550" s="3" t="s">
        <v>522</v>
      </c>
      <c r="AG550" s="3"/>
      <c r="AH550" s="3">
        <v>2</v>
      </c>
      <c r="AI550" s="3">
        <v>4</v>
      </c>
    </row>
    <row r="551" spans="1:35" ht="51" hidden="1" x14ac:dyDescent="0.2">
      <c r="A551" s="2">
        <v>40605.669745370367</v>
      </c>
      <c r="L551" s="3" t="s">
        <v>971</v>
      </c>
      <c r="M551" s="3" t="s">
        <v>964</v>
      </c>
      <c r="N551" s="3" t="s">
        <v>940</v>
      </c>
      <c r="O551" s="3" t="s">
        <v>116</v>
      </c>
      <c r="P551" s="3">
        <v>4</v>
      </c>
      <c r="Q551" s="3">
        <v>3</v>
      </c>
      <c r="R551" s="3">
        <v>4</v>
      </c>
      <c r="S551" s="3">
        <v>4</v>
      </c>
      <c r="T551" s="3">
        <v>3</v>
      </c>
      <c r="U551" s="3">
        <v>4</v>
      </c>
      <c r="V551" s="3">
        <v>4</v>
      </c>
      <c r="W551" s="3">
        <v>3</v>
      </c>
      <c r="X551" s="3">
        <v>4</v>
      </c>
      <c r="Y551" s="3">
        <v>3</v>
      </c>
      <c r="Z551" s="3">
        <v>2011</v>
      </c>
      <c r="AA551" s="3" t="s">
        <v>281</v>
      </c>
      <c r="AB551" s="3" t="s">
        <v>488</v>
      </c>
      <c r="AC551" s="3" t="s">
        <v>281</v>
      </c>
      <c r="AD551" s="3"/>
      <c r="AE551" s="3"/>
      <c r="AF551" s="3" t="s">
        <v>246</v>
      </c>
      <c r="AG551" s="3"/>
      <c r="AH551" s="3">
        <v>3</v>
      </c>
      <c r="AI551" s="3">
        <v>4</v>
      </c>
    </row>
    <row r="552" spans="1:35" ht="38.25" hidden="1" x14ac:dyDescent="0.2">
      <c r="A552" s="2">
        <v>40605.693715277775</v>
      </c>
      <c r="L552" s="3"/>
      <c r="M552" s="3"/>
      <c r="N552" s="3" t="s">
        <v>975</v>
      </c>
      <c r="O552" s="3" t="s">
        <v>116</v>
      </c>
      <c r="P552" s="3">
        <v>3</v>
      </c>
      <c r="Q552" s="3">
        <v>3</v>
      </c>
      <c r="R552" s="3">
        <v>2</v>
      </c>
      <c r="S552" s="3">
        <v>3</v>
      </c>
      <c r="T552" s="3">
        <v>4</v>
      </c>
      <c r="U552" s="3">
        <v>3</v>
      </c>
      <c r="V552" s="3">
        <v>4</v>
      </c>
      <c r="W552" s="3">
        <v>3</v>
      </c>
      <c r="X552" s="3">
        <v>4</v>
      </c>
      <c r="Y552" s="3">
        <v>4</v>
      </c>
      <c r="Z552" s="3">
        <v>2008</v>
      </c>
      <c r="AA552" s="3" t="s">
        <v>281</v>
      </c>
      <c r="AB552" s="3" t="s">
        <v>563</v>
      </c>
      <c r="AC552" s="3" t="s">
        <v>393</v>
      </c>
      <c r="AD552" s="3"/>
      <c r="AE552" s="3" t="s">
        <v>647</v>
      </c>
      <c r="AF552" s="3" t="s">
        <v>522</v>
      </c>
      <c r="AG552" s="3"/>
      <c r="AH552" s="3">
        <v>2</v>
      </c>
      <c r="AI552" s="3">
        <v>4</v>
      </c>
    </row>
    <row r="553" spans="1:35" ht="38.25" hidden="1" x14ac:dyDescent="0.2">
      <c r="A553" s="2">
        <v>40605.706817129627</v>
      </c>
      <c r="L553" s="3"/>
      <c r="M553" s="3"/>
      <c r="N553" s="3"/>
      <c r="O553" s="3" t="s">
        <v>116</v>
      </c>
      <c r="P553" s="3">
        <v>2</v>
      </c>
      <c r="Q553" s="3">
        <v>2</v>
      </c>
      <c r="R553" s="3">
        <v>2</v>
      </c>
      <c r="S553" s="3">
        <v>2</v>
      </c>
      <c r="T553" s="3">
        <v>2</v>
      </c>
      <c r="U553" s="3">
        <v>2</v>
      </c>
      <c r="V553" s="3">
        <v>2</v>
      </c>
      <c r="W553" s="3">
        <v>2</v>
      </c>
      <c r="X553" s="3">
        <v>2</v>
      </c>
      <c r="Y553" s="3">
        <v>4</v>
      </c>
      <c r="Z553" s="3">
        <v>2009</v>
      </c>
      <c r="AA553" s="3" t="s">
        <v>702</v>
      </c>
      <c r="AB553" s="3" t="s">
        <v>563</v>
      </c>
      <c r="AC553" s="3" t="s">
        <v>45</v>
      </c>
      <c r="AD553" s="3"/>
      <c r="AE553" s="3" t="s">
        <v>647</v>
      </c>
      <c r="AF553" s="3" t="s">
        <v>522</v>
      </c>
      <c r="AG553" s="3"/>
      <c r="AH553" s="3">
        <v>1</v>
      </c>
      <c r="AI553" s="3">
        <v>2</v>
      </c>
    </row>
    <row r="554" spans="1:35" ht="38.25" hidden="1" x14ac:dyDescent="0.2">
      <c r="A554" s="2">
        <v>40605.729629629626</v>
      </c>
      <c r="L554" s="3"/>
      <c r="M554" s="3" t="s">
        <v>931</v>
      </c>
      <c r="N554" s="3"/>
      <c r="O554" s="3" t="s">
        <v>116</v>
      </c>
      <c r="P554" s="3">
        <v>3</v>
      </c>
      <c r="Q554" s="3">
        <v>2</v>
      </c>
      <c r="R554" s="3">
        <v>3</v>
      </c>
      <c r="S554" s="3">
        <v>4</v>
      </c>
      <c r="T554" s="3">
        <v>3</v>
      </c>
      <c r="U554" s="3">
        <v>3</v>
      </c>
      <c r="V554" s="3">
        <v>2</v>
      </c>
      <c r="W554" s="3">
        <v>3</v>
      </c>
      <c r="X554" s="3">
        <v>3</v>
      </c>
      <c r="Y554" s="3">
        <v>3</v>
      </c>
      <c r="Z554" s="3">
        <v>2008</v>
      </c>
      <c r="AA554" s="3" t="s">
        <v>702</v>
      </c>
      <c r="AB554" s="3" t="s">
        <v>563</v>
      </c>
      <c r="AC554" s="3" t="s">
        <v>720</v>
      </c>
      <c r="AD554" s="3"/>
      <c r="AE554" s="3" t="s">
        <v>647</v>
      </c>
      <c r="AF554" s="3" t="s">
        <v>246</v>
      </c>
      <c r="AG554" s="3"/>
      <c r="AH554" s="3">
        <v>2</v>
      </c>
      <c r="AI554" s="3">
        <v>3</v>
      </c>
    </row>
    <row r="555" spans="1:35" ht="204" hidden="1" x14ac:dyDescent="0.2">
      <c r="A555" s="2">
        <v>40605.737696759257</v>
      </c>
      <c r="L555" s="3" t="s">
        <v>929</v>
      </c>
      <c r="M555" s="3" t="s">
        <v>957</v>
      </c>
      <c r="N555" s="3" t="s">
        <v>958</v>
      </c>
      <c r="O555" s="3" t="s">
        <v>641</v>
      </c>
      <c r="P555" s="3">
        <v>3</v>
      </c>
      <c r="Q555" s="3">
        <v>3</v>
      </c>
      <c r="R555" s="3">
        <v>4</v>
      </c>
      <c r="S555" s="3">
        <v>3</v>
      </c>
      <c r="T555" s="3">
        <v>3</v>
      </c>
      <c r="U555" s="3">
        <v>3</v>
      </c>
      <c r="V555" s="3">
        <v>4</v>
      </c>
      <c r="W555" s="3">
        <v>3</v>
      </c>
      <c r="X555" s="3">
        <v>4</v>
      </c>
      <c r="Y555" s="3">
        <v>3</v>
      </c>
      <c r="Z555" s="3">
        <v>2008</v>
      </c>
      <c r="AA555" s="3" t="s">
        <v>281</v>
      </c>
      <c r="AB555" s="3" t="s">
        <v>664</v>
      </c>
      <c r="AC555" s="3" t="s">
        <v>45</v>
      </c>
      <c r="AD555" s="3"/>
      <c r="AE555" s="3" t="s">
        <v>647</v>
      </c>
      <c r="AF555" s="3" t="s">
        <v>522</v>
      </c>
      <c r="AG555" s="3" t="s">
        <v>979</v>
      </c>
      <c r="AH555" s="3">
        <v>3</v>
      </c>
      <c r="AI555" s="3">
        <v>4</v>
      </c>
    </row>
    <row r="556" spans="1:35" ht="38.25" hidden="1" x14ac:dyDescent="0.2">
      <c r="A556" s="2">
        <v>40605.751516203702</v>
      </c>
      <c r="L556" s="3"/>
      <c r="M556" s="3"/>
      <c r="N556" s="3"/>
      <c r="O556" s="3" t="s">
        <v>116</v>
      </c>
      <c r="P556" s="3">
        <v>3</v>
      </c>
      <c r="Q556" s="3">
        <v>1</v>
      </c>
      <c r="R556" s="3">
        <v>2</v>
      </c>
      <c r="S556" s="3">
        <v>2</v>
      </c>
      <c r="T556" s="3">
        <v>2</v>
      </c>
      <c r="U556" s="3">
        <v>2</v>
      </c>
      <c r="V556" s="3">
        <v>2</v>
      </c>
      <c r="W556" s="3">
        <v>4</v>
      </c>
      <c r="X556" s="3">
        <v>2</v>
      </c>
      <c r="Y556" s="3">
        <v>3</v>
      </c>
      <c r="Z556" s="3">
        <v>2008</v>
      </c>
      <c r="AA556" s="3" t="s">
        <v>238</v>
      </c>
      <c r="AB556" s="3" t="s">
        <v>133</v>
      </c>
      <c r="AC556" s="3" t="s">
        <v>720</v>
      </c>
      <c r="AD556" s="3"/>
      <c r="AE556" s="3" t="s">
        <v>647</v>
      </c>
      <c r="AF556" s="3" t="s">
        <v>246</v>
      </c>
      <c r="AG556" s="3"/>
      <c r="AH556" s="3">
        <v>1</v>
      </c>
      <c r="AI556" s="3">
        <v>2</v>
      </c>
    </row>
    <row r="557" spans="1:35" ht="178.5" hidden="1" x14ac:dyDescent="0.2">
      <c r="A557" s="2">
        <v>40605.781226851854</v>
      </c>
      <c r="L557" s="3" t="s">
        <v>985</v>
      </c>
      <c r="M557" s="3" t="s">
        <v>984</v>
      </c>
      <c r="N557" s="3" t="s">
        <v>950</v>
      </c>
      <c r="O557" s="3" t="s">
        <v>641</v>
      </c>
      <c r="P557" s="3">
        <v>3</v>
      </c>
      <c r="Q557" s="3">
        <v>3</v>
      </c>
      <c r="R557" s="3">
        <v>4</v>
      </c>
      <c r="S557" s="3">
        <v>3</v>
      </c>
      <c r="T557" s="3">
        <v>4</v>
      </c>
      <c r="U557" s="3">
        <v>3</v>
      </c>
      <c r="V557" s="3"/>
      <c r="W557" s="3">
        <v>4</v>
      </c>
      <c r="X557" s="3">
        <v>4</v>
      </c>
      <c r="Y557" s="3">
        <v>4</v>
      </c>
      <c r="Z557" s="3">
        <v>2010</v>
      </c>
      <c r="AA557" s="3" t="s">
        <v>253</v>
      </c>
      <c r="AB557" s="3" t="s">
        <v>664</v>
      </c>
      <c r="AC557" s="3" t="s">
        <v>281</v>
      </c>
      <c r="AD557" s="3"/>
      <c r="AE557" s="3" t="s">
        <v>647</v>
      </c>
      <c r="AF557" s="3" t="s">
        <v>246</v>
      </c>
      <c r="AG557" s="3"/>
      <c r="AH557" s="3">
        <v>3</v>
      </c>
      <c r="AI557" s="3">
        <v>4</v>
      </c>
    </row>
    <row r="558" spans="1:35" ht="38.25" hidden="1" x14ac:dyDescent="0.2">
      <c r="A558" s="2">
        <v>40605.783518518518</v>
      </c>
      <c r="L558" s="3"/>
      <c r="M558" s="3"/>
      <c r="N558" s="3"/>
      <c r="O558" s="3" t="s">
        <v>116</v>
      </c>
      <c r="P558" s="3">
        <v>2</v>
      </c>
      <c r="Q558" s="3">
        <v>2</v>
      </c>
      <c r="R558" s="3">
        <v>3</v>
      </c>
      <c r="S558" s="3">
        <v>4</v>
      </c>
      <c r="T558" s="3">
        <v>2</v>
      </c>
      <c r="U558" s="3">
        <v>3</v>
      </c>
      <c r="V558" s="3">
        <v>2</v>
      </c>
      <c r="W558" s="3">
        <v>3</v>
      </c>
      <c r="X558" s="3">
        <v>3</v>
      </c>
      <c r="Y558" s="3">
        <v>4</v>
      </c>
      <c r="Z558" s="3">
        <v>2007</v>
      </c>
      <c r="AA558" s="3" t="s">
        <v>702</v>
      </c>
      <c r="AB558" s="3" t="s">
        <v>264</v>
      </c>
      <c r="AC558" s="3" t="s">
        <v>281</v>
      </c>
      <c r="AD558" s="3"/>
      <c r="AE558" s="3" t="s">
        <v>647</v>
      </c>
      <c r="AF558" s="3" t="s">
        <v>522</v>
      </c>
      <c r="AG558" s="3"/>
      <c r="AH558" s="3">
        <v>3</v>
      </c>
      <c r="AI558" s="3">
        <v>4</v>
      </c>
    </row>
    <row r="559" spans="1:35" ht="38.25" hidden="1" x14ac:dyDescent="0.2">
      <c r="A559" s="2">
        <v>40605.794456018521</v>
      </c>
      <c r="L559" s="3"/>
      <c r="M559" s="3"/>
      <c r="N559" s="3"/>
      <c r="O559" s="3" t="s">
        <v>641</v>
      </c>
      <c r="P559" s="3">
        <v>2</v>
      </c>
      <c r="Q559" s="3">
        <v>1</v>
      </c>
      <c r="R559" s="3">
        <v>2</v>
      </c>
      <c r="S559" s="3">
        <v>1</v>
      </c>
      <c r="T559" s="3">
        <v>3</v>
      </c>
      <c r="U559" s="3">
        <v>3</v>
      </c>
      <c r="V559" s="3">
        <v>2</v>
      </c>
      <c r="W559" s="3">
        <v>1</v>
      </c>
      <c r="X559" s="3">
        <v>1</v>
      </c>
      <c r="Y559" s="3">
        <v>3</v>
      </c>
      <c r="Z559" s="3">
        <v>2007</v>
      </c>
      <c r="AA559" s="3" t="s">
        <v>702</v>
      </c>
      <c r="AB559" s="3" t="s">
        <v>264</v>
      </c>
      <c r="AC559" s="3" t="s">
        <v>672</v>
      </c>
      <c r="AD559" s="3" t="s">
        <v>276</v>
      </c>
      <c r="AE559" s="3" t="s">
        <v>647</v>
      </c>
      <c r="AF559" s="3" t="s">
        <v>246</v>
      </c>
      <c r="AG559" s="3"/>
      <c r="AH559" s="3">
        <v>1</v>
      </c>
      <c r="AI559" s="3">
        <v>2</v>
      </c>
    </row>
    <row r="560" spans="1:35" ht="38.25" hidden="1" x14ac:dyDescent="0.2">
      <c r="A560" s="2">
        <v>40605.829340277778</v>
      </c>
      <c r="L560" s="3"/>
      <c r="M560" s="3"/>
      <c r="N560" s="3"/>
      <c r="O560" s="3" t="s">
        <v>116</v>
      </c>
      <c r="P560" s="3">
        <v>3</v>
      </c>
      <c r="Q560" s="3">
        <v>2</v>
      </c>
      <c r="R560" s="3">
        <v>3</v>
      </c>
      <c r="S560" s="3">
        <v>3</v>
      </c>
      <c r="T560" s="3">
        <v>2</v>
      </c>
      <c r="U560" s="3">
        <v>3</v>
      </c>
      <c r="V560" s="3">
        <v>3</v>
      </c>
      <c r="W560" s="3">
        <v>4</v>
      </c>
      <c r="X560" s="3">
        <v>4</v>
      </c>
      <c r="Y560" s="3">
        <v>4</v>
      </c>
      <c r="Z560" s="3">
        <v>2007</v>
      </c>
      <c r="AA560" s="3" t="s">
        <v>702</v>
      </c>
      <c r="AB560" s="3" t="s">
        <v>710</v>
      </c>
      <c r="AC560" s="3" t="s">
        <v>393</v>
      </c>
      <c r="AD560" s="3"/>
      <c r="AE560" s="3" t="s">
        <v>647</v>
      </c>
      <c r="AF560" s="3" t="s">
        <v>522</v>
      </c>
      <c r="AG560" s="3"/>
      <c r="AH560" s="3">
        <v>4</v>
      </c>
      <c r="AI560" s="3">
        <v>4</v>
      </c>
    </row>
    <row r="561" spans="1:35" ht="38.25" hidden="1" x14ac:dyDescent="0.2">
      <c r="A561" s="2">
        <v>40605.83394675926</v>
      </c>
      <c r="L561" s="3" t="s">
        <v>943</v>
      </c>
      <c r="M561" s="3" t="s">
        <v>981</v>
      </c>
      <c r="N561" s="3"/>
      <c r="O561" s="3" t="s">
        <v>116</v>
      </c>
      <c r="P561" s="3">
        <v>4</v>
      </c>
      <c r="Q561" s="3">
        <v>1</v>
      </c>
      <c r="R561" s="3">
        <v>4</v>
      </c>
      <c r="S561" s="3">
        <v>3</v>
      </c>
      <c r="T561" s="3">
        <v>2</v>
      </c>
      <c r="U561" s="3">
        <v>2</v>
      </c>
      <c r="V561" s="3">
        <v>4</v>
      </c>
      <c r="W561" s="3">
        <v>2</v>
      </c>
      <c r="X561" s="3">
        <v>4</v>
      </c>
      <c r="Y561" s="3">
        <v>3</v>
      </c>
      <c r="Z561" s="3">
        <v>2008</v>
      </c>
      <c r="AA561" s="3" t="s">
        <v>702</v>
      </c>
      <c r="AB561" s="3" t="s">
        <v>488</v>
      </c>
      <c r="AC561" s="3" t="s">
        <v>672</v>
      </c>
      <c r="AD561" s="3" t="s">
        <v>682</v>
      </c>
      <c r="AE561" s="3" t="s">
        <v>700</v>
      </c>
      <c r="AF561" s="3" t="s">
        <v>246</v>
      </c>
      <c r="AG561" s="3"/>
      <c r="AH561" s="3">
        <v>3</v>
      </c>
      <c r="AI561" s="3">
        <v>4</v>
      </c>
    </row>
    <row r="562" spans="1:35" ht="191.25" hidden="1" x14ac:dyDescent="0.2">
      <c r="A562" s="2">
        <v>40605.839039351849</v>
      </c>
      <c r="L562" s="3" t="s">
        <v>973</v>
      </c>
      <c r="M562" s="3" t="s">
        <v>968</v>
      </c>
      <c r="N562" s="3" t="s">
        <v>951</v>
      </c>
      <c r="O562" s="3" t="s">
        <v>116</v>
      </c>
      <c r="P562" s="3">
        <v>2</v>
      </c>
      <c r="Q562" s="3">
        <v>2</v>
      </c>
      <c r="R562" s="3">
        <v>2</v>
      </c>
      <c r="S562" s="3">
        <v>2</v>
      </c>
      <c r="T562" s="3">
        <v>3</v>
      </c>
      <c r="U562" s="3">
        <v>4</v>
      </c>
      <c r="V562" s="3">
        <v>2</v>
      </c>
      <c r="W562" s="3">
        <v>3</v>
      </c>
      <c r="X562" s="3">
        <v>4</v>
      </c>
      <c r="Y562" s="3">
        <v>4</v>
      </c>
      <c r="Z562" s="3">
        <v>2008</v>
      </c>
      <c r="AA562" s="3" t="s">
        <v>238</v>
      </c>
      <c r="AB562" s="3" t="s">
        <v>609</v>
      </c>
      <c r="AC562" s="3" t="s">
        <v>582</v>
      </c>
      <c r="AD562" s="3"/>
      <c r="AE562" s="3" t="s">
        <v>305</v>
      </c>
      <c r="AF562" s="3" t="s">
        <v>246</v>
      </c>
      <c r="AG562" s="3" t="s">
        <v>967</v>
      </c>
      <c r="AH562" s="3">
        <v>2</v>
      </c>
      <c r="AI562" s="3">
        <v>4</v>
      </c>
    </row>
    <row r="563" spans="1:35" ht="38.25" hidden="1" x14ac:dyDescent="0.2">
      <c r="A563" s="2">
        <v>40605.845856481479</v>
      </c>
      <c r="L563" s="3" t="s">
        <v>961</v>
      </c>
      <c r="M563" s="3"/>
      <c r="N563" s="3"/>
      <c r="O563" s="3" t="s">
        <v>641</v>
      </c>
      <c r="P563" s="3">
        <v>3</v>
      </c>
      <c r="Q563" s="3">
        <v>2</v>
      </c>
      <c r="R563" s="3">
        <v>3</v>
      </c>
      <c r="S563" s="3">
        <v>2</v>
      </c>
      <c r="T563" s="3">
        <v>3</v>
      </c>
      <c r="U563" s="3">
        <v>2</v>
      </c>
      <c r="V563" s="3">
        <v>2</v>
      </c>
      <c r="W563" s="3">
        <v>2</v>
      </c>
      <c r="X563" s="3">
        <v>4</v>
      </c>
      <c r="Y563" s="3">
        <v>3</v>
      </c>
      <c r="Z563" s="3">
        <v>2007</v>
      </c>
      <c r="AA563" s="3" t="s">
        <v>238</v>
      </c>
      <c r="AB563" s="3" t="s">
        <v>664</v>
      </c>
      <c r="AC563" s="3" t="s">
        <v>45</v>
      </c>
      <c r="AD563" s="3"/>
      <c r="AE563" s="3" t="s">
        <v>647</v>
      </c>
      <c r="AF563" s="3" t="s">
        <v>522</v>
      </c>
      <c r="AG563" s="3"/>
      <c r="AH563" s="3"/>
      <c r="AI563" s="3">
        <v>4</v>
      </c>
    </row>
    <row r="564" spans="1:35" ht="38.25" hidden="1" x14ac:dyDescent="0.2">
      <c r="A564" s="2">
        <v>40605.872939814813</v>
      </c>
      <c r="L564" s="3"/>
      <c r="M564" s="3"/>
      <c r="N564" s="3"/>
      <c r="O564" s="3" t="s">
        <v>641</v>
      </c>
      <c r="P564" s="3">
        <v>3</v>
      </c>
      <c r="Q564" s="3">
        <v>4</v>
      </c>
      <c r="R564" s="3">
        <v>4</v>
      </c>
      <c r="S564" s="3">
        <v>4</v>
      </c>
      <c r="T564" s="3">
        <v>4</v>
      </c>
      <c r="U564" s="3">
        <v>3</v>
      </c>
      <c r="V564" s="3">
        <v>3</v>
      </c>
      <c r="W564" s="3">
        <v>4</v>
      </c>
      <c r="X564" s="3">
        <v>4</v>
      </c>
      <c r="Y564" s="3">
        <v>4</v>
      </c>
      <c r="Z564" s="3">
        <v>2009</v>
      </c>
      <c r="AA564" s="3" t="s">
        <v>702</v>
      </c>
      <c r="AB564" s="3" t="s">
        <v>198</v>
      </c>
      <c r="AC564" s="3" t="s">
        <v>393</v>
      </c>
      <c r="AD564" s="3"/>
      <c r="AE564" s="3" t="s">
        <v>647</v>
      </c>
      <c r="AF564" s="3" t="s">
        <v>522</v>
      </c>
      <c r="AG564" s="3"/>
      <c r="AH564" s="3">
        <v>3</v>
      </c>
      <c r="AI564" s="3">
        <v>4</v>
      </c>
    </row>
    <row r="565" spans="1:35" ht="38.25" hidden="1" x14ac:dyDescent="0.2">
      <c r="A565" s="2">
        <v>40605.87295138889</v>
      </c>
      <c r="L565" s="3"/>
      <c r="M565" s="3"/>
      <c r="N565" s="3"/>
      <c r="O565" s="3" t="s">
        <v>641</v>
      </c>
      <c r="P565" s="3">
        <v>3</v>
      </c>
      <c r="Q565" s="3">
        <v>4</v>
      </c>
      <c r="R565" s="3">
        <v>4</v>
      </c>
      <c r="S565" s="3">
        <v>4</v>
      </c>
      <c r="T565" s="3">
        <v>4</v>
      </c>
      <c r="U565" s="3">
        <v>3</v>
      </c>
      <c r="V565" s="3">
        <v>3</v>
      </c>
      <c r="W565" s="3">
        <v>4</v>
      </c>
      <c r="X565" s="3">
        <v>4</v>
      </c>
      <c r="Y565" s="3">
        <v>4</v>
      </c>
      <c r="Z565" s="3">
        <v>2009</v>
      </c>
      <c r="AA565" s="3" t="s">
        <v>702</v>
      </c>
      <c r="AB565" s="3" t="s">
        <v>198</v>
      </c>
      <c r="AC565" s="3" t="s">
        <v>393</v>
      </c>
      <c r="AD565" s="3"/>
      <c r="AE565" s="3" t="s">
        <v>647</v>
      </c>
      <c r="AF565" s="3" t="s">
        <v>522</v>
      </c>
      <c r="AG565" s="3"/>
      <c r="AH565" s="3">
        <v>3</v>
      </c>
      <c r="AI565" s="3">
        <v>4</v>
      </c>
    </row>
    <row r="566" spans="1:35" ht="38.25" hidden="1" x14ac:dyDescent="0.2">
      <c r="A566" s="2">
        <v>40605.987013888887</v>
      </c>
      <c r="L566" s="3"/>
      <c r="M566" s="3"/>
      <c r="N566" s="3"/>
      <c r="O566" s="3" t="s">
        <v>641</v>
      </c>
      <c r="P566" s="3">
        <v>2</v>
      </c>
      <c r="Q566" s="3">
        <v>1</v>
      </c>
      <c r="R566" s="3">
        <v>2</v>
      </c>
      <c r="S566" s="3">
        <v>3</v>
      </c>
      <c r="T566" s="3">
        <v>2</v>
      </c>
      <c r="U566" s="3">
        <v>1</v>
      </c>
      <c r="V566" s="3">
        <v>3</v>
      </c>
      <c r="W566" s="3">
        <v>1</v>
      </c>
      <c r="X566" s="3">
        <v>2</v>
      </c>
      <c r="Y566" s="3">
        <v>2</v>
      </c>
      <c r="Z566" s="3">
        <v>2009</v>
      </c>
      <c r="AA566" s="3" t="s">
        <v>702</v>
      </c>
      <c r="AB566" s="3" t="s">
        <v>454</v>
      </c>
      <c r="AC566" s="3" t="s">
        <v>672</v>
      </c>
      <c r="AD566" s="3" t="s">
        <v>283</v>
      </c>
      <c r="AE566" s="3" t="s">
        <v>208</v>
      </c>
      <c r="AF566" s="3" t="s">
        <v>246</v>
      </c>
      <c r="AG566" s="3"/>
      <c r="AH566" s="3">
        <v>1</v>
      </c>
      <c r="AI566" s="3">
        <v>3</v>
      </c>
    </row>
    <row r="567" spans="1:35" ht="38.25" hidden="1" x14ac:dyDescent="0.2">
      <c r="A567" s="2">
        <v>40606.431377314817</v>
      </c>
      <c r="L567" s="3"/>
      <c r="M567" s="3"/>
      <c r="N567" s="3"/>
      <c r="O567" s="3" t="s">
        <v>116</v>
      </c>
      <c r="P567" s="3">
        <v>4</v>
      </c>
      <c r="Q567" s="3">
        <v>2</v>
      </c>
      <c r="R567" s="3">
        <v>3</v>
      </c>
      <c r="S567" s="3">
        <v>4</v>
      </c>
      <c r="T567" s="3">
        <v>2</v>
      </c>
      <c r="U567" s="3">
        <v>2</v>
      </c>
      <c r="V567" s="3">
        <v>3</v>
      </c>
      <c r="W567" s="3">
        <v>3</v>
      </c>
      <c r="X567" s="3">
        <v>4</v>
      </c>
      <c r="Y567" s="3">
        <v>3</v>
      </c>
      <c r="Z567" s="3">
        <v>2011</v>
      </c>
      <c r="AA567" s="3" t="s">
        <v>354</v>
      </c>
      <c r="AB567" s="3" t="s">
        <v>377</v>
      </c>
      <c r="AC567" s="3" t="s">
        <v>281</v>
      </c>
      <c r="AD567" s="3"/>
      <c r="AE567" s="3"/>
      <c r="AF567" s="3" t="s">
        <v>522</v>
      </c>
      <c r="AG567" s="3"/>
      <c r="AH567" s="3">
        <v>2</v>
      </c>
      <c r="AI567" s="3">
        <v>4</v>
      </c>
    </row>
    <row r="568" spans="1:35" ht="38.25" hidden="1" x14ac:dyDescent="0.2">
      <c r="A568" s="2">
        <v>40606.436736111107</v>
      </c>
      <c r="L568" s="3"/>
      <c r="M568" s="3"/>
      <c r="N568" s="3"/>
      <c r="O568" s="3" t="s">
        <v>116</v>
      </c>
      <c r="P568" s="3">
        <v>2</v>
      </c>
      <c r="Q568" s="3">
        <v>2</v>
      </c>
      <c r="R568" s="3">
        <v>3</v>
      </c>
      <c r="S568" s="3">
        <v>2</v>
      </c>
      <c r="T568" s="3">
        <v>2</v>
      </c>
      <c r="U568" s="3">
        <v>1</v>
      </c>
      <c r="V568" s="3">
        <v>1</v>
      </c>
      <c r="W568" s="3">
        <v>1</v>
      </c>
      <c r="X568" s="3">
        <v>2</v>
      </c>
      <c r="Y568" s="3">
        <v>2</v>
      </c>
      <c r="Z568" s="3">
        <v>2009</v>
      </c>
      <c r="AA568" s="3" t="s">
        <v>702</v>
      </c>
      <c r="AB568" s="3" t="s">
        <v>198</v>
      </c>
      <c r="AC568" s="3" t="s">
        <v>45</v>
      </c>
      <c r="AD568" s="3"/>
      <c r="AE568" s="3" t="s">
        <v>647</v>
      </c>
      <c r="AF568" s="3" t="s">
        <v>522</v>
      </c>
      <c r="AG568" s="3"/>
      <c r="AH568" s="3">
        <v>1</v>
      </c>
      <c r="AI568" s="3">
        <v>1</v>
      </c>
    </row>
    <row r="569" spans="1:35" ht="38.25" hidden="1" x14ac:dyDescent="0.2">
      <c r="A569" s="2">
        <v>40606.445555555554</v>
      </c>
      <c r="L569" s="3" t="s">
        <v>934</v>
      </c>
      <c r="M569" s="3" t="s">
        <v>947</v>
      </c>
      <c r="N569" s="3"/>
      <c r="O569" s="3" t="s">
        <v>116</v>
      </c>
      <c r="P569" s="3">
        <v>4</v>
      </c>
      <c r="Q569" s="3">
        <v>2</v>
      </c>
      <c r="R569" s="3">
        <v>4</v>
      </c>
      <c r="S569" s="3">
        <v>2</v>
      </c>
      <c r="T569" s="3">
        <v>2</v>
      </c>
      <c r="U569" s="3">
        <v>2</v>
      </c>
      <c r="V569" s="3">
        <v>4</v>
      </c>
      <c r="W569" s="3">
        <v>4</v>
      </c>
      <c r="X569" s="3">
        <v>4</v>
      </c>
      <c r="Y569" s="3">
        <v>4</v>
      </c>
      <c r="Z569" s="3">
        <v>2010</v>
      </c>
      <c r="AA569" s="3" t="s">
        <v>253</v>
      </c>
      <c r="AB569" s="3" t="s">
        <v>563</v>
      </c>
      <c r="AC569" s="3" t="s">
        <v>281</v>
      </c>
      <c r="AD569" s="3"/>
      <c r="AE569" s="3" t="s">
        <v>647</v>
      </c>
      <c r="AF569" s="3" t="s">
        <v>522</v>
      </c>
      <c r="AG569" s="3"/>
      <c r="AH569" s="3">
        <v>3</v>
      </c>
      <c r="AI569" s="3">
        <v>4</v>
      </c>
    </row>
    <row r="570" spans="1:35" ht="38.25" hidden="1" x14ac:dyDescent="0.2">
      <c r="A570" s="2">
        <v>40606.445925925924</v>
      </c>
      <c r="L570" s="3" t="s">
        <v>932</v>
      </c>
      <c r="M570" s="3"/>
      <c r="N570" s="3"/>
      <c r="O570" s="3" t="s">
        <v>116</v>
      </c>
      <c r="P570" s="3">
        <v>1</v>
      </c>
      <c r="Q570" s="3">
        <v>1</v>
      </c>
      <c r="R570" s="3">
        <v>1</v>
      </c>
      <c r="S570" s="3">
        <v>1</v>
      </c>
      <c r="T570" s="3">
        <v>1</v>
      </c>
      <c r="U570" s="3">
        <v>1</v>
      </c>
      <c r="V570" s="3">
        <v>1</v>
      </c>
      <c r="W570" s="3">
        <v>1</v>
      </c>
      <c r="X570" s="3">
        <v>1</v>
      </c>
      <c r="Y570" s="3">
        <v>1</v>
      </c>
      <c r="Z570" s="3">
        <v>2007</v>
      </c>
      <c r="AA570" s="3" t="s">
        <v>702</v>
      </c>
      <c r="AB570" s="3" t="s">
        <v>563</v>
      </c>
      <c r="AC570" s="3" t="s">
        <v>393</v>
      </c>
      <c r="AD570" s="3"/>
      <c r="AE570" s="3" t="s">
        <v>647</v>
      </c>
      <c r="AF570" s="3" t="s">
        <v>522</v>
      </c>
      <c r="AG570" s="3"/>
      <c r="AH570" s="3">
        <v>1</v>
      </c>
      <c r="AI570" s="3">
        <v>1</v>
      </c>
    </row>
    <row r="571" spans="1:35" ht="38.25" hidden="1" x14ac:dyDescent="0.2">
      <c r="A571" s="2">
        <v>40606.446550925924</v>
      </c>
      <c r="L571" s="3"/>
      <c r="M571" s="3"/>
      <c r="N571" s="3"/>
      <c r="O571" s="3" t="s">
        <v>641</v>
      </c>
      <c r="P571" s="3">
        <v>3</v>
      </c>
      <c r="Q571" s="3">
        <v>3</v>
      </c>
      <c r="R571" s="3">
        <v>3</v>
      </c>
      <c r="S571" s="3">
        <v>4</v>
      </c>
      <c r="T571" s="3">
        <v>3</v>
      </c>
      <c r="U571" s="3">
        <v>3</v>
      </c>
      <c r="V571" s="3">
        <v>3</v>
      </c>
      <c r="W571" s="3">
        <v>4</v>
      </c>
      <c r="X571" s="3">
        <v>4</v>
      </c>
      <c r="Y571" s="3">
        <v>4</v>
      </c>
      <c r="Z571" s="3">
        <v>2010</v>
      </c>
      <c r="AA571" s="3" t="s">
        <v>354</v>
      </c>
      <c r="AB571" s="3" t="s">
        <v>710</v>
      </c>
      <c r="AC571" s="3" t="s">
        <v>281</v>
      </c>
      <c r="AD571" s="3"/>
      <c r="AE571" s="3"/>
      <c r="AF571" s="3" t="s">
        <v>522</v>
      </c>
      <c r="AG571" s="3"/>
      <c r="AH571" s="3">
        <v>3</v>
      </c>
      <c r="AI571" s="3">
        <v>4</v>
      </c>
    </row>
    <row r="572" spans="1:35" ht="38.25" hidden="1" x14ac:dyDescent="0.2">
      <c r="A572" s="2">
        <v>40606.452870370369</v>
      </c>
      <c r="L572" s="3"/>
      <c r="M572" s="3"/>
      <c r="N572" s="3"/>
      <c r="O572" s="3" t="s">
        <v>116</v>
      </c>
      <c r="P572" s="3">
        <v>4</v>
      </c>
      <c r="Q572" s="3">
        <v>4</v>
      </c>
      <c r="R572" s="3">
        <v>4</v>
      </c>
      <c r="S572" s="3">
        <v>4</v>
      </c>
      <c r="T572" s="3">
        <v>4</v>
      </c>
      <c r="U572" s="3">
        <v>4</v>
      </c>
      <c r="V572" s="3">
        <v>4</v>
      </c>
      <c r="W572" s="3">
        <v>4</v>
      </c>
      <c r="X572" s="3">
        <v>4</v>
      </c>
      <c r="Y572" s="3">
        <v>4</v>
      </c>
      <c r="Z572" s="3">
        <v>2011</v>
      </c>
      <c r="AA572" s="3" t="s">
        <v>354</v>
      </c>
      <c r="AB572" s="3" t="s">
        <v>507</v>
      </c>
      <c r="AC572" s="3" t="s">
        <v>281</v>
      </c>
      <c r="AD572" s="3"/>
      <c r="AE572" s="3" t="s">
        <v>647</v>
      </c>
      <c r="AF572" s="3" t="s">
        <v>522</v>
      </c>
      <c r="AG572" s="3"/>
      <c r="AH572" s="3">
        <v>4</v>
      </c>
      <c r="AI572" s="3">
        <v>4</v>
      </c>
    </row>
    <row r="573" spans="1:35" hidden="1" x14ac:dyDescent="0.2">
      <c r="A573" s="2"/>
      <c r="L573" s="3"/>
      <c r="M573" s="3"/>
      <c r="N573" s="3"/>
      <c r="O573" s="3"/>
      <c r="P573" s="3"/>
      <c r="Q573" s="3"/>
      <c r="R573" s="3"/>
      <c r="S573" s="3"/>
      <c r="T573" s="3"/>
      <c r="U573" s="3"/>
      <c r="V573" s="3"/>
      <c r="W573" s="3"/>
      <c r="X573" s="3"/>
      <c r="Y573" s="3"/>
      <c r="Z573" s="3"/>
      <c r="AA573" s="3"/>
      <c r="AB573" s="3"/>
      <c r="AC573" s="3"/>
      <c r="AD573" s="3"/>
      <c r="AE573" s="3"/>
      <c r="AF573" s="3"/>
      <c r="AG573" s="3"/>
      <c r="AH573" s="3"/>
      <c r="AI573" s="3"/>
    </row>
    <row r="574" spans="1:35" hidden="1" x14ac:dyDescent="0.2">
      <c r="A574" s="2"/>
      <c r="L574" s="3"/>
      <c r="M574" s="3"/>
      <c r="N574" s="3"/>
      <c r="O574" s="3"/>
      <c r="P574" s="3"/>
      <c r="Q574" s="3"/>
      <c r="R574" s="3"/>
      <c r="S574" s="3"/>
      <c r="T574" s="3"/>
      <c r="U574" s="3"/>
      <c r="V574" s="3"/>
      <c r="W574" s="3"/>
      <c r="X574" s="3"/>
      <c r="Y574" s="3"/>
      <c r="Z574" s="3"/>
      <c r="AA574" s="3"/>
      <c r="AB574" s="3"/>
      <c r="AC574" s="3"/>
      <c r="AD574" s="3"/>
      <c r="AE574" s="3"/>
      <c r="AF574" s="3"/>
      <c r="AG574" s="3"/>
      <c r="AH574" s="3"/>
      <c r="AI574" s="3"/>
    </row>
    <row r="575" spans="1:35" hidden="1" x14ac:dyDescent="0.2">
      <c r="A575" s="2"/>
      <c r="L575" s="3"/>
      <c r="M575" s="3"/>
      <c r="N575" s="3"/>
      <c r="O575" s="3"/>
      <c r="P575" s="3"/>
      <c r="Q575" s="3"/>
      <c r="R575" s="3"/>
      <c r="S575" s="3"/>
      <c r="T575" s="3"/>
      <c r="U575" s="3"/>
      <c r="V575" s="3"/>
      <c r="W575" s="3"/>
      <c r="X575" s="3"/>
      <c r="Y575" s="3"/>
      <c r="Z575" s="3"/>
      <c r="AA575" s="3"/>
      <c r="AB575" s="3"/>
      <c r="AC575" s="3"/>
      <c r="AD575" s="3"/>
      <c r="AE575" s="3"/>
      <c r="AF575" s="3"/>
      <c r="AG575" s="3"/>
      <c r="AH575" s="3"/>
      <c r="AI575" s="3"/>
    </row>
    <row r="576" spans="1:35" hidden="1" x14ac:dyDescent="0.2">
      <c r="A576" s="2"/>
      <c r="L576" s="3"/>
      <c r="M576" s="3"/>
      <c r="N576" s="3"/>
      <c r="O576" s="3"/>
      <c r="P576" s="3"/>
      <c r="Q576" s="3"/>
      <c r="R576" s="3"/>
      <c r="S576" s="3"/>
      <c r="T576" s="3"/>
      <c r="U576" s="3"/>
      <c r="V576" s="3"/>
      <c r="W576" s="3"/>
      <c r="X576" s="3"/>
      <c r="Y576" s="3"/>
      <c r="Z576" s="3"/>
      <c r="AA576" s="3"/>
      <c r="AB576" s="3"/>
      <c r="AC576" s="3"/>
      <c r="AD576" s="3"/>
      <c r="AE576" s="3"/>
      <c r="AF576" s="3"/>
      <c r="AG576" s="3"/>
      <c r="AH576" s="3"/>
      <c r="AI576" s="3"/>
    </row>
    <row r="577" spans="1:35" hidden="1" x14ac:dyDescent="0.2">
      <c r="A577" s="2"/>
      <c r="L577" s="3"/>
      <c r="M577" s="3"/>
      <c r="N577" s="3"/>
      <c r="O577" s="3"/>
      <c r="P577" s="3"/>
      <c r="Q577" s="3"/>
      <c r="R577" s="3"/>
      <c r="S577" s="3"/>
      <c r="T577" s="3"/>
      <c r="U577" s="3"/>
      <c r="V577" s="3"/>
      <c r="W577" s="3"/>
      <c r="X577" s="3"/>
      <c r="Y577" s="3"/>
      <c r="Z577" s="3"/>
      <c r="AA577" s="3"/>
      <c r="AB577" s="3"/>
      <c r="AC577" s="3"/>
      <c r="AD577" s="3"/>
      <c r="AE577" s="3"/>
      <c r="AF577" s="3"/>
      <c r="AG577" s="3"/>
      <c r="AH577" s="3"/>
      <c r="AI577" s="3"/>
    </row>
    <row r="578" spans="1:35" hidden="1" x14ac:dyDescent="0.2">
      <c r="A578" s="2"/>
      <c r="L578" s="3"/>
      <c r="M578" s="3"/>
      <c r="N578" s="3"/>
      <c r="O578" s="3"/>
      <c r="P578" s="3"/>
      <c r="Q578" s="3"/>
      <c r="R578" s="3"/>
      <c r="S578" s="3"/>
      <c r="T578" s="3"/>
      <c r="U578" s="3"/>
      <c r="V578" s="3"/>
      <c r="W578" s="3"/>
      <c r="X578" s="3"/>
      <c r="Y578" s="3"/>
      <c r="Z578" s="3"/>
      <c r="AA578" s="3"/>
      <c r="AB578" s="3"/>
      <c r="AC578" s="3"/>
      <c r="AD578" s="3"/>
      <c r="AE578" s="3"/>
      <c r="AF578" s="3"/>
      <c r="AG578" s="3"/>
      <c r="AH578" s="3"/>
      <c r="AI578" s="3"/>
    </row>
    <row r="579" spans="1:35" hidden="1" x14ac:dyDescent="0.2">
      <c r="A579" s="2"/>
      <c r="L579" s="3"/>
      <c r="M579" s="3"/>
      <c r="N579" s="3"/>
      <c r="O579" s="3"/>
      <c r="P579" s="3"/>
      <c r="Q579" s="3"/>
      <c r="R579" s="3"/>
      <c r="S579" s="3"/>
      <c r="T579" s="3"/>
      <c r="U579" s="3"/>
      <c r="V579" s="3"/>
      <c r="W579" s="3"/>
      <c r="X579" s="3"/>
      <c r="Y579" s="3"/>
      <c r="Z579" s="3"/>
      <c r="AA579" s="3"/>
      <c r="AB579" s="3"/>
      <c r="AC579" s="3"/>
      <c r="AD579" s="3"/>
      <c r="AE579" s="3"/>
      <c r="AF579" s="3"/>
      <c r="AG579" s="3"/>
      <c r="AH579" s="3"/>
      <c r="AI579" s="3"/>
    </row>
    <row r="580" spans="1:35" hidden="1" x14ac:dyDescent="0.2">
      <c r="A580" s="2"/>
      <c r="L580" s="3"/>
      <c r="M580" s="3"/>
      <c r="N580" s="3"/>
      <c r="O580" s="3"/>
      <c r="P580" s="3"/>
      <c r="Q580" s="3"/>
      <c r="R580" s="3"/>
      <c r="S580" s="3"/>
      <c r="T580" s="3"/>
      <c r="U580" s="3"/>
      <c r="V580" s="3"/>
      <c r="W580" s="3"/>
      <c r="X580" s="3"/>
      <c r="Y580" s="3"/>
      <c r="Z580" s="3"/>
      <c r="AA580" s="3"/>
      <c r="AB580" s="3"/>
      <c r="AC580" s="3"/>
      <c r="AD580" s="3"/>
      <c r="AE580" s="3"/>
      <c r="AF580" s="3"/>
      <c r="AG580" s="3"/>
      <c r="AH580" s="3"/>
      <c r="AI580" s="3"/>
    </row>
    <row r="581" spans="1:35" hidden="1" x14ac:dyDescent="0.2">
      <c r="A581" s="2"/>
      <c r="L581" s="3"/>
      <c r="M581" s="3"/>
      <c r="N581" s="3"/>
      <c r="O581" s="3"/>
      <c r="P581" s="3"/>
      <c r="Q581" s="3"/>
      <c r="R581" s="3"/>
      <c r="S581" s="3"/>
      <c r="T581" s="3"/>
      <c r="U581" s="3"/>
      <c r="V581" s="3"/>
      <c r="W581" s="3"/>
      <c r="X581" s="3"/>
      <c r="Y581" s="3"/>
      <c r="Z581" s="3"/>
      <c r="AA581" s="3"/>
      <c r="AB581" s="3"/>
      <c r="AC581" s="3"/>
      <c r="AD581" s="3"/>
      <c r="AE581" s="3"/>
      <c r="AF581" s="3"/>
      <c r="AG581" s="3"/>
      <c r="AH581" s="3"/>
      <c r="AI581" s="3"/>
    </row>
    <row r="582" spans="1:35" hidden="1" x14ac:dyDescent="0.2">
      <c r="A582" s="2"/>
      <c r="L582" s="3"/>
      <c r="M582" s="3"/>
      <c r="N582" s="3"/>
      <c r="O582" s="3"/>
      <c r="P582" s="3"/>
      <c r="Q582" s="3"/>
      <c r="R582" s="3"/>
      <c r="S582" s="3"/>
      <c r="T582" s="3"/>
      <c r="U582" s="3"/>
      <c r="V582" s="3"/>
      <c r="W582" s="3"/>
      <c r="X582" s="3"/>
      <c r="Y582" s="3"/>
      <c r="Z582" s="3"/>
      <c r="AA582" s="3"/>
      <c r="AB582" s="3"/>
      <c r="AC582" s="3"/>
      <c r="AD582" s="3"/>
      <c r="AE582" s="3"/>
      <c r="AF582" s="3"/>
      <c r="AG582" s="3"/>
      <c r="AH582" s="3"/>
      <c r="AI582" s="3"/>
    </row>
    <row r="583" spans="1:35" hidden="1" x14ac:dyDescent="0.2">
      <c r="A583" s="2"/>
      <c r="L583" s="3"/>
      <c r="M583" s="3"/>
      <c r="N583" s="3"/>
      <c r="O583" s="3"/>
      <c r="P583" s="3"/>
      <c r="Q583" s="3"/>
      <c r="R583" s="3"/>
      <c r="S583" s="3"/>
      <c r="T583" s="3"/>
      <c r="U583" s="3"/>
      <c r="V583" s="3"/>
      <c r="W583" s="3"/>
      <c r="X583" s="3"/>
      <c r="Y583" s="3"/>
      <c r="Z583" s="3"/>
      <c r="AA583" s="3"/>
      <c r="AB583" s="3"/>
      <c r="AC583" s="3"/>
      <c r="AD583" s="3"/>
      <c r="AE583" s="3"/>
      <c r="AF583" s="3"/>
      <c r="AG583" s="3"/>
      <c r="AH583" s="3"/>
      <c r="AI583" s="3"/>
    </row>
    <row r="584" spans="1:35" hidden="1" x14ac:dyDescent="0.2">
      <c r="A584" s="2"/>
      <c r="L584" s="3"/>
      <c r="M584" s="3"/>
      <c r="N584" s="3"/>
      <c r="O584" s="3"/>
      <c r="P584" s="3"/>
      <c r="Q584" s="3"/>
      <c r="R584" s="3"/>
      <c r="S584" s="3"/>
      <c r="T584" s="3"/>
      <c r="U584" s="3"/>
      <c r="V584" s="3"/>
      <c r="W584" s="3"/>
      <c r="X584" s="3"/>
      <c r="Y584" s="3"/>
      <c r="Z584" s="3"/>
      <c r="AA584" s="3"/>
      <c r="AB584" s="3"/>
      <c r="AC584" s="3"/>
      <c r="AD584" s="3"/>
      <c r="AE584" s="3"/>
      <c r="AF584" s="3"/>
      <c r="AG584" s="3"/>
      <c r="AH584" s="3"/>
      <c r="AI584" s="3"/>
    </row>
    <row r="585" spans="1:35" hidden="1" x14ac:dyDescent="0.2">
      <c r="A585" s="2"/>
      <c r="L585" s="3"/>
      <c r="M585" s="3"/>
      <c r="N585" s="3"/>
      <c r="O585" s="3"/>
      <c r="P585" s="3"/>
      <c r="Q585" s="3"/>
      <c r="R585" s="3"/>
      <c r="S585" s="3"/>
      <c r="T585" s="3"/>
      <c r="U585" s="3"/>
      <c r="V585" s="3"/>
      <c r="W585" s="3"/>
      <c r="X585" s="3"/>
      <c r="Y585" s="3"/>
      <c r="Z585" s="3"/>
      <c r="AA585" s="3"/>
      <c r="AB585" s="3"/>
      <c r="AC585" s="3"/>
      <c r="AD585" s="3"/>
      <c r="AE585" s="3"/>
      <c r="AF585" s="3"/>
      <c r="AG585" s="3"/>
      <c r="AH585" s="3"/>
      <c r="AI585" s="3"/>
    </row>
    <row r="586" spans="1:35" hidden="1" x14ac:dyDescent="0.2">
      <c r="A586" s="2"/>
      <c r="L586" s="3"/>
      <c r="M586" s="3"/>
      <c r="N586" s="3"/>
      <c r="O586" s="3"/>
      <c r="P586" s="3"/>
      <c r="Q586" s="3"/>
      <c r="R586" s="3"/>
      <c r="S586" s="3"/>
      <c r="T586" s="3"/>
      <c r="U586" s="3"/>
      <c r="V586" s="3"/>
      <c r="W586" s="3"/>
      <c r="X586" s="3"/>
      <c r="Y586" s="3"/>
      <c r="Z586" s="3"/>
      <c r="AA586" s="3"/>
      <c r="AB586" s="3"/>
      <c r="AC586" s="3"/>
      <c r="AD586" s="3"/>
      <c r="AE586" s="3"/>
      <c r="AF586" s="3"/>
      <c r="AG586" s="3"/>
      <c r="AH586" s="3"/>
      <c r="AI586" s="3"/>
    </row>
    <row r="587" spans="1:35" hidden="1" x14ac:dyDescent="0.2">
      <c r="A587" s="2"/>
      <c r="L587" s="3"/>
      <c r="M587" s="3"/>
      <c r="N587" s="3"/>
      <c r="O587" s="3"/>
      <c r="P587" s="3"/>
      <c r="Q587" s="3"/>
      <c r="R587" s="3"/>
      <c r="S587" s="3"/>
      <c r="T587" s="3"/>
      <c r="U587" s="3"/>
      <c r="V587" s="3"/>
      <c r="W587" s="3"/>
      <c r="X587" s="3"/>
      <c r="Y587" s="3"/>
      <c r="Z587" s="3"/>
      <c r="AA587" s="3"/>
      <c r="AB587" s="3"/>
      <c r="AC587" s="3"/>
      <c r="AD587" s="3"/>
      <c r="AE587" s="3"/>
      <c r="AF587" s="3"/>
      <c r="AG587" s="3"/>
      <c r="AH587" s="3"/>
      <c r="AI587" s="3"/>
    </row>
    <row r="588" spans="1:35" hidden="1" x14ac:dyDescent="0.2">
      <c r="A588" s="2"/>
      <c r="L588" s="3"/>
      <c r="M588" s="3"/>
      <c r="N588" s="3"/>
      <c r="O588" s="3"/>
      <c r="P588" s="3"/>
      <c r="Q588" s="3"/>
      <c r="R588" s="3"/>
      <c r="S588" s="3"/>
      <c r="T588" s="3"/>
      <c r="U588" s="3"/>
      <c r="V588" s="3"/>
      <c r="W588" s="3"/>
      <c r="X588" s="3"/>
      <c r="Y588" s="3"/>
      <c r="Z588" s="3"/>
      <c r="AA588" s="3"/>
      <c r="AB588" s="3"/>
      <c r="AC588" s="3"/>
      <c r="AD588" s="3"/>
      <c r="AE588" s="3"/>
      <c r="AF588" s="3"/>
      <c r="AG588" s="3"/>
      <c r="AH588" s="3"/>
      <c r="AI588" s="3"/>
    </row>
    <row r="589" spans="1:35" hidden="1" x14ac:dyDescent="0.2">
      <c r="A589" s="2"/>
      <c r="L589" s="3"/>
      <c r="M589" s="3"/>
      <c r="N589" s="3"/>
      <c r="O589" s="3"/>
      <c r="P589" s="3"/>
      <c r="Q589" s="3"/>
      <c r="R589" s="3"/>
      <c r="S589" s="3"/>
      <c r="T589" s="3"/>
      <c r="U589" s="3"/>
      <c r="V589" s="3"/>
      <c r="W589" s="3"/>
      <c r="X589" s="3"/>
      <c r="Y589" s="3"/>
      <c r="Z589" s="3"/>
      <c r="AA589" s="3"/>
      <c r="AB589" s="3"/>
      <c r="AC589" s="3"/>
      <c r="AD589" s="3"/>
      <c r="AE589" s="3"/>
      <c r="AF589" s="3"/>
      <c r="AG589" s="3"/>
      <c r="AH589" s="3"/>
      <c r="AI589" s="3"/>
    </row>
    <row r="590" spans="1:35" hidden="1" x14ac:dyDescent="0.2">
      <c r="A590" s="2"/>
      <c r="L590" s="3"/>
      <c r="M590" s="3"/>
      <c r="N590" s="3"/>
      <c r="O590" s="3"/>
      <c r="P590" s="3"/>
      <c r="Q590" s="3"/>
      <c r="R590" s="3"/>
      <c r="S590" s="3"/>
      <c r="T590" s="3"/>
      <c r="U590" s="3"/>
      <c r="V590" s="3"/>
      <c r="W590" s="3"/>
      <c r="X590" s="3"/>
      <c r="Y590" s="3"/>
      <c r="Z590" s="3"/>
      <c r="AA590" s="3"/>
      <c r="AB590" s="3"/>
      <c r="AC590" s="3"/>
      <c r="AD590" s="3"/>
      <c r="AE590" s="3"/>
      <c r="AF590" s="3"/>
      <c r="AG590" s="3"/>
      <c r="AH590" s="3"/>
      <c r="AI590" s="3"/>
    </row>
    <row r="591" spans="1:35" hidden="1" x14ac:dyDescent="0.2">
      <c r="A591" s="2"/>
      <c r="L591" s="3"/>
      <c r="M591" s="3"/>
      <c r="N591" s="3"/>
      <c r="O591" s="3"/>
      <c r="P591" s="3"/>
      <c r="Q591" s="3"/>
      <c r="R591" s="3"/>
      <c r="S591" s="3"/>
      <c r="T591" s="3"/>
      <c r="U591" s="3"/>
      <c r="V591" s="3"/>
      <c r="W591" s="3"/>
      <c r="X591" s="3"/>
      <c r="Y591" s="3"/>
      <c r="Z591" s="3"/>
      <c r="AA591" s="3"/>
      <c r="AB591" s="3"/>
      <c r="AC591" s="3"/>
      <c r="AD591" s="3"/>
      <c r="AE591" s="3"/>
      <c r="AF591" s="3"/>
      <c r="AG591" s="3"/>
      <c r="AH591" s="3"/>
      <c r="AI591" s="3"/>
    </row>
    <row r="592" spans="1:35" hidden="1" x14ac:dyDescent="0.2">
      <c r="A592" s="2"/>
      <c r="L592" s="3"/>
      <c r="M592" s="3"/>
      <c r="N592" s="3"/>
      <c r="O592" s="3"/>
      <c r="P592" s="3"/>
      <c r="Q592" s="3"/>
      <c r="R592" s="3"/>
      <c r="S592" s="3"/>
      <c r="T592" s="3"/>
      <c r="U592" s="3"/>
      <c r="V592" s="3"/>
      <c r="W592" s="3"/>
      <c r="X592" s="3"/>
      <c r="Y592" s="3"/>
      <c r="Z592" s="3"/>
      <c r="AA592" s="3"/>
      <c r="AB592" s="3"/>
      <c r="AC592" s="3"/>
      <c r="AD592" s="3"/>
      <c r="AE592" s="3"/>
      <c r="AF592" s="3"/>
      <c r="AG592" s="3"/>
      <c r="AH592" s="3"/>
      <c r="AI592" s="3"/>
    </row>
    <row r="593" spans="1:35" hidden="1" x14ac:dyDescent="0.2">
      <c r="A593" s="2"/>
      <c r="L593" s="3"/>
      <c r="M593" s="3"/>
      <c r="N593" s="3"/>
      <c r="O593" s="3"/>
      <c r="P593" s="3"/>
      <c r="Q593" s="3"/>
      <c r="R593" s="3"/>
      <c r="S593" s="3"/>
      <c r="T593" s="3"/>
      <c r="U593" s="3"/>
      <c r="V593" s="3"/>
      <c r="W593" s="3"/>
      <c r="X593" s="3"/>
      <c r="Y593" s="3"/>
      <c r="Z593" s="3"/>
      <c r="AA593" s="3"/>
      <c r="AB593" s="3"/>
      <c r="AC593" s="3"/>
      <c r="AD593" s="3"/>
      <c r="AE593" s="3"/>
      <c r="AF593" s="3"/>
      <c r="AG593" s="3"/>
      <c r="AH593" s="3"/>
      <c r="AI593" s="3"/>
    </row>
    <row r="594" spans="1:35" hidden="1" x14ac:dyDescent="0.2">
      <c r="A594" s="2"/>
      <c r="L594" s="3"/>
      <c r="M594" s="3"/>
      <c r="N594" s="3"/>
      <c r="O594" s="3"/>
      <c r="P594" s="3"/>
      <c r="Q594" s="3"/>
      <c r="R594" s="3"/>
      <c r="S594" s="3"/>
      <c r="T594" s="3"/>
      <c r="U594" s="3"/>
      <c r="V594" s="3"/>
      <c r="W594" s="3"/>
      <c r="X594" s="3"/>
      <c r="Y594" s="3"/>
      <c r="Z594" s="3"/>
      <c r="AA594" s="3"/>
      <c r="AB594" s="3"/>
      <c r="AC594" s="3"/>
      <c r="AD594" s="3"/>
      <c r="AE594" s="3"/>
      <c r="AF594" s="3"/>
      <c r="AG594" s="3"/>
      <c r="AH594" s="3"/>
      <c r="AI594" s="3"/>
    </row>
    <row r="595" spans="1:35" hidden="1" x14ac:dyDescent="0.2">
      <c r="A595" s="2"/>
      <c r="L595" s="3"/>
      <c r="M595" s="3"/>
      <c r="N595" s="3"/>
      <c r="O595" s="3"/>
      <c r="P595" s="3"/>
      <c r="Q595" s="3"/>
      <c r="R595" s="3"/>
      <c r="S595" s="3"/>
      <c r="T595" s="3"/>
      <c r="U595" s="3"/>
      <c r="V595" s="3"/>
      <c r="W595" s="3"/>
      <c r="X595" s="3"/>
      <c r="Y595" s="3"/>
      <c r="Z595" s="3"/>
      <c r="AA595" s="3"/>
      <c r="AB595" s="3"/>
      <c r="AC595" s="3"/>
      <c r="AD595" s="3"/>
      <c r="AE595" s="3"/>
      <c r="AF595" s="3"/>
      <c r="AG595" s="3"/>
      <c r="AH595" s="3"/>
      <c r="AI595" s="3"/>
    </row>
    <row r="596" spans="1:35" hidden="1" x14ac:dyDescent="0.2">
      <c r="A596" s="2"/>
      <c r="L596" s="3"/>
      <c r="M596" s="3"/>
      <c r="N596" s="3"/>
      <c r="O596" s="3"/>
      <c r="P596" s="3"/>
      <c r="Q596" s="3"/>
      <c r="R596" s="3"/>
      <c r="S596" s="3"/>
      <c r="T596" s="3"/>
      <c r="U596" s="3"/>
      <c r="V596" s="3"/>
      <c r="W596" s="3"/>
      <c r="X596" s="3"/>
      <c r="Y596" s="3"/>
      <c r="Z596" s="3"/>
      <c r="AA596" s="3"/>
      <c r="AB596" s="3"/>
      <c r="AC596" s="3"/>
      <c r="AD596" s="3"/>
      <c r="AE596" s="3"/>
      <c r="AF596" s="3"/>
      <c r="AG596" s="3"/>
      <c r="AH596" s="3"/>
      <c r="AI596" s="3"/>
    </row>
    <row r="597" spans="1:35" hidden="1" x14ac:dyDescent="0.2">
      <c r="A597" s="2"/>
      <c r="L597" s="3"/>
      <c r="M597" s="3"/>
      <c r="N597" s="3"/>
      <c r="O597" s="3"/>
      <c r="P597" s="3"/>
      <c r="Q597" s="3"/>
      <c r="R597" s="3"/>
      <c r="S597" s="3"/>
      <c r="T597" s="3"/>
      <c r="U597" s="3"/>
      <c r="V597" s="3"/>
      <c r="W597" s="3"/>
      <c r="X597" s="3"/>
      <c r="Y597" s="3"/>
      <c r="Z597" s="3"/>
      <c r="AA597" s="3"/>
      <c r="AB597" s="3"/>
      <c r="AC597" s="3"/>
      <c r="AD597" s="3"/>
      <c r="AE597" s="3"/>
      <c r="AF597" s="3"/>
      <c r="AG597" s="3"/>
      <c r="AH597" s="3"/>
      <c r="AI597" s="3"/>
    </row>
    <row r="598" spans="1:35" hidden="1" x14ac:dyDescent="0.2">
      <c r="A598" s="2"/>
      <c r="L598" s="3"/>
      <c r="M598" s="3"/>
      <c r="N598" s="3"/>
      <c r="O598" s="3"/>
      <c r="P598" s="3"/>
      <c r="Q598" s="3"/>
      <c r="R598" s="3"/>
      <c r="S598" s="3"/>
      <c r="T598" s="3"/>
      <c r="U598" s="3"/>
      <c r="V598" s="3"/>
      <c r="W598" s="3"/>
      <c r="X598" s="3"/>
      <c r="Y598" s="3"/>
      <c r="Z598" s="3"/>
      <c r="AA598" s="3"/>
      <c r="AB598" s="3"/>
      <c r="AC598" s="3"/>
      <c r="AD598" s="3"/>
      <c r="AE598" s="3"/>
      <c r="AF598" s="3"/>
      <c r="AG598" s="3"/>
      <c r="AH598" s="3"/>
      <c r="AI598" s="3"/>
    </row>
    <row r="599" spans="1:35" hidden="1" x14ac:dyDescent="0.2">
      <c r="A599" s="2"/>
      <c r="L599" s="3"/>
      <c r="M599" s="3"/>
      <c r="N599" s="3"/>
      <c r="O599" s="3"/>
      <c r="P599" s="3"/>
      <c r="Q599" s="3"/>
      <c r="R599" s="3"/>
      <c r="S599" s="3"/>
      <c r="T599" s="3"/>
      <c r="U599" s="3"/>
      <c r="V599" s="3"/>
      <c r="W599" s="3"/>
      <c r="X599" s="3"/>
      <c r="Y599" s="3"/>
      <c r="Z599" s="3"/>
      <c r="AA599" s="3"/>
      <c r="AB599" s="3"/>
      <c r="AC599" s="3"/>
      <c r="AD599" s="3"/>
      <c r="AE599" s="3"/>
      <c r="AF599" s="3"/>
      <c r="AG599" s="3"/>
      <c r="AH599" s="3"/>
      <c r="AI599" s="3"/>
    </row>
    <row r="600" spans="1:35" hidden="1" x14ac:dyDescent="0.2">
      <c r="A600" s="2"/>
      <c r="L600" s="3"/>
      <c r="M600" s="3"/>
      <c r="N600" s="3"/>
      <c r="O600" s="3"/>
      <c r="P600" s="3"/>
      <c r="Q600" s="3"/>
      <c r="R600" s="3"/>
      <c r="S600" s="3"/>
      <c r="T600" s="3"/>
      <c r="U600" s="3"/>
      <c r="V600" s="3"/>
      <c r="W600" s="3"/>
      <c r="X600" s="3"/>
      <c r="Y600" s="3"/>
      <c r="Z600" s="3"/>
      <c r="AA600" s="3"/>
      <c r="AB600" s="3"/>
      <c r="AC600" s="3"/>
      <c r="AD600" s="3"/>
      <c r="AE600" s="3"/>
      <c r="AF600" s="3"/>
      <c r="AG600" s="3"/>
      <c r="AH600" s="3"/>
      <c r="AI600" s="3"/>
    </row>
    <row r="601" spans="1:35" hidden="1" x14ac:dyDescent="0.2">
      <c r="A601" s="2"/>
      <c r="L601" s="3"/>
      <c r="M601" s="3"/>
      <c r="N601" s="3"/>
      <c r="O601" s="3"/>
      <c r="P601" s="3"/>
      <c r="Q601" s="3"/>
      <c r="R601" s="3"/>
      <c r="S601" s="3"/>
      <c r="T601" s="3"/>
      <c r="U601" s="3"/>
      <c r="V601" s="3"/>
      <c r="W601" s="3"/>
      <c r="X601" s="3"/>
      <c r="Y601" s="3"/>
      <c r="Z601" s="3"/>
      <c r="AA601" s="3"/>
      <c r="AB601" s="3"/>
      <c r="AC601" s="3"/>
      <c r="AD601" s="3"/>
      <c r="AE601" s="3"/>
      <c r="AF601" s="3"/>
      <c r="AG601" s="3"/>
      <c r="AH601" s="3"/>
      <c r="AI601" s="3"/>
    </row>
    <row r="602" spans="1:35" hidden="1" x14ac:dyDescent="0.2">
      <c r="A602" s="2"/>
      <c r="L602" s="3"/>
      <c r="M602" s="3"/>
      <c r="N602" s="3"/>
      <c r="O602" s="3"/>
      <c r="P602" s="3"/>
      <c r="Q602" s="3"/>
      <c r="R602" s="3"/>
      <c r="S602" s="3"/>
      <c r="T602" s="3"/>
      <c r="U602" s="3"/>
      <c r="V602" s="3"/>
      <c r="W602" s="3"/>
      <c r="X602" s="3"/>
      <c r="Y602" s="3"/>
      <c r="Z602" s="3"/>
      <c r="AA602" s="3"/>
      <c r="AB602" s="3"/>
      <c r="AC602" s="3"/>
      <c r="AD602" s="3"/>
      <c r="AE602" s="3"/>
      <c r="AF602" s="3"/>
      <c r="AG602" s="3"/>
      <c r="AH602" s="3"/>
      <c r="AI602" s="3"/>
    </row>
    <row r="603" spans="1:35" hidden="1" x14ac:dyDescent="0.2">
      <c r="A603" s="2"/>
      <c r="L603" s="3"/>
      <c r="M603" s="3"/>
      <c r="N603" s="3"/>
      <c r="O603" s="3"/>
      <c r="P603" s="3"/>
      <c r="Q603" s="3"/>
      <c r="R603" s="3"/>
      <c r="S603" s="3"/>
      <c r="T603" s="3"/>
      <c r="U603" s="3"/>
      <c r="V603" s="3"/>
      <c r="W603" s="3"/>
      <c r="X603" s="3"/>
      <c r="Y603" s="3"/>
      <c r="Z603" s="3"/>
      <c r="AA603" s="3"/>
      <c r="AB603" s="3"/>
      <c r="AC603" s="3"/>
      <c r="AD603" s="3"/>
      <c r="AE603" s="3"/>
      <c r="AF603" s="3"/>
      <c r="AG603" s="3"/>
      <c r="AH603" s="3"/>
      <c r="AI603" s="3"/>
    </row>
    <row r="604" spans="1:35" hidden="1" x14ac:dyDescent="0.2">
      <c r="A604" s="2"/>
      <c r="L604" s="3"/>
      <c r="M604" s="3"/>
      <c r="N604" s="3"/>
      <c r="O604" s="3"/>
      <c r="P604" s="3"/>
      <c r="Q604" s="3"/>
      <c r="R604" s="3"/>
      <c r="S604" s="3"/>
      <c r="T604" s="3"/>
      <c r="U604" s="3"/>
      <c r="V604" s="3"/>
      <c r="W604" s="3"/>
      <c r="X604" s="3"/>
      <c r="Y604" s="3"/>
      <c r="Z604" s="3"/>
      <c r="AA604" s="3"/>
      <c r="AB604" s="3"/>
      <c r="AC604" s="3"/>
      <c r="AD604" s="3"/>
      <c r="AE604" s="3"/>
      <c r="AF604" s="3"/>
      <c r="AG604" s="3"/>
      <c r="AH604" s="3"/>
      <c r="AI604" s="3"/>
    </row>
    <row r="605" spans="1:35" hidden="1" x14ac:dyDescent="0.2">
      <c r="A605" s="2"/>
      <c r="L605" s="3"/>
      <c r="M605" s="3"/>
      <c r="N605" s="3"/>
      <c r="O605" s="3"/>
      <c r="P605" s="3"/>
      <c r="Q605" s="3"/>
      <c r="R605" s="3"/>
      <c r="S605" s="3"/>
      <c r="T605" s="3"/>
      <c r="U605" s="3"/>
      <c r="V605" s="3"/>
      <c r="W605" s="3"/>
      <c r="X605" s="3"/>
      <c r="Y605" s="3"/>
      <c r="Z605" s="3"/>
      <c r="AA605" s="3"/>
      <c r="AB605" s="3"/>
      <c r="AC605" s="3"/>
      <c r="AD605" s="3"/>
      <c r="AE605" s="3"/>
      <c r="AF605" s="3"/>
      <c r="AG605" s="3"/>
      <c r="AH605" s="3"/>
      <c r="AI605" s="3"/>
    </row>
    <row r="606" spans="1:35" hidden="1" x14ac:dyDescent="0.2">
      <c r="A606" s="2"/>
      <c r="L606" s="3"/>
      <c r="M606" s="3"/>
      <c r="N606" s="3"/>
      <c r="O606" s="3"/>
      <c r="P606" s="3"/>
      <c r="Q606" s="3"/>
      <c r="R606" s="3"/>
      <c r="S606" s="3"/>
      <c r="T606" s="3"/>
      <c r="U606" s="3"/>
      <c r="V606" s="3"/>
      <c r="W606" s="3"/>
      <c r="X606" s="3"/>
      <c r="Y606" s="3"/>
      <c r="Z606" s="3"/>
      <c r="AA606" s="3"/>
      <c r="AB606" s="3"/>
      <c r="AC606" s="3"/>
      <c r="AD606" s="3"/>
      <c r="AE606" s="3"/>
      <c r="AF606" s="3"/>
      <c r="AG606" s="3"/>
      <c r="AH606" s="3"/>
      <c r="AI606" s="3"/>
    </row>
    <row r="607" spans="1:35" hidden="1" x14ac:dyDescent="0.2">
      <c r="A607" s="2"/>
      <c r="L607" s="3"/>
      <c r="M607" s="3"/>
      <c r="N607" s="3"/>
      <c r="O607" s="3"/>
      <c r="P607" s="3"/>
      <c r="Q607" s="3"/>
      <c r="R607" s="3"/>
      <c r="S607" s="3"/>
      <c r="T607" s="3"/>
      <c r="U607" s="3"/>
      <c r="V607" s="3"/>
      <c r="W607" s="3"/>
      <c r="X607" s="3"/>
      <c r="Y607" s="3"/>
      <c r="Z607" s="3"/>
      <c r="AA607" s="3"/>
      <c r="AB607" s="3"/>
      <c r="AC607" s="3"/>
      <c r="AD607" s="3"/>
      <c r="AE607" s="3"/>
      <c r="AF607" s="3"/>
      <c r="AG607" s="3"/>
      <c r="AH607" s="3"/>
      <c r="AI607" s="3"/>
    </row>
    <row r="608" spans="1:35" hidden="1" x14ac:dyDescent="0.2">
      <c r="A608" s="2"/>
      <c r="L608" s="3"/>
      <c r="M608" s="3"/>
      <c r="N608" s="3"/>
      <c r="O608" s="3"/>
      <c r="P608" s="3"/>
      <c r="Q608" s="3"/>
      <c r="R608" s="3"/>
      <c r="S608" s="3"/>
      <c r="T608" s="3"/>
      <c r="U608" s="3"/>
      <c r="V608" s="3"/>
      <c r="W608" s="3"/>
      <c r="X608" s="3"/>
      <c r="Y608" s="3"/>
      <c r="Z608" s="3"/>
      <c r="AA608" s="3"/>
      <c r="AB608" s="3"/>
      <c r="AC608" s="3"/>
      <c r="AD608" s="3"/>
      <c r="AE608" s="3"/>
      <c r="AF608" s="3"/>
      <c r="AG608" s="3"/>
      <c r="AH608" s="3"/>
      <c r="AI608" s="3"/>
    </row>
    <row r="609" spans="1:35" hidden="1" x14ac:dyDescent="0.2">
      <c r="A609" s="2"/>
      <c r="L609" s="3"/>
      <c r="M609" s="3"/>
      <c r="N609" s="3"/>
      <c r="O609" s="3"/>
      <c r="P609" s="3"/>
      <c r="Q609" s="3"/>
      <c r="R609" s="3"/>
      <c r="S609" s="3"/>
      <c r="T609" s="3"/>
      <c r="U609" s="3"/>
      <c r="V609" s="3"/>
      <c r="W609" s="3"/>
      <c r="X609" s="3"/>
      <c r="Y609" s="3"/>
      <c r="Z609" s="3"/>
      <c r="AA609" s="3"/>
      <c r="AB609" s="3"/>
      <c r="AC609" s="3"/>
      <c r="AD609" s="3"/>
      <c r="AE609" s="3"/>
      <c r="AF609" s="3"/>
      <c r="AG609" s="3"/>
      <c r="AH609" s="3"/>
      <c r="AI609" s="3"/>
    </row>
    <row r="610" spans="1:35" hidden="1" x14ac:dyDescent="0.2">
      <c r="A610" s="2"/>
      <c r="L610" s="3"/>
      <c r="M610" s="3"/>
      <c r="N610" s="3"/>
      <c r="O610" s="3"/>
      <c r="P610" s="3"/>
      <c r="Q610" s="3"/>
      <c r="R610" s="3"/>
      <c r="S610" s="3"/>
      <c r="T610" s="3"/>
      <c r="U610" s="3"/>
      <c r="V610" s="3"/>
      <c r="W610" s="3"/>
      <c r="X610" s="3"/>
      <c r="Y610" s="3"/>
      <c r="Z610" s="3"/>
      <c r="AA610" s="3"/>
      <c r="AB610" s="3"/>
      <c r="AC610" s="3"/>
      <c r="AD610" s="3"/>
      <c r="AE610" s="3"/>
      <c r="AF610" s="3"/>
      <c r="AG610" s="3"/>
      <c r="AH610" s="3"/>
      <c r="AI610" s="3"/>
    </row>
    <row r="611" spans="1:35" hidden="1" x14ac:dyDescent="0.2">
      <c r="A611" s="2"/>
      <c r="L611" s="3"/>
      <c r="M611" s="3"/>
      <c r="N611" s="3"/>
      <c r="O611" s="3"/>
      <c r="P611" s="3"/>
      <c r="Q611" s="3"/>
      <c r="R611" s="3"/>
      <c r="S611" s="3"/>
      <c r="T611" s="3"/>
      <c r="U611" s="3"/>
      <c r="V611" s="3"/>
      <c r="W611" s="3"/>
      <c r="X611" s="3"/>
      <c r="Y611" s="3"/>
      <c r="Z611" s="3"/>
      <c r="AA611" s="3"/>
      <c r="AB611" s="3"/>
      <c r="AC611" s="3"/>
      <c r="AD611" s="3"/>
      <c r="AE611" s="3"/>
      <c r="AF611" s="3"/>
      <c r="AG611" s="3"/>
      <c r="AH611" s="3"/>
      <c r="AI611" s="3"/>
    </row>
    <row r="612" spans="1:35" hidden="1" x14ac:dyDescent="0.2">
      <c r="A612" s="2"/>
      <c r="L612" s="3"/>
      <c r="M612" s="3"/>
      <c r="N612" s="3"/>
      <c r="O612" s="3"/>
      <c r="P612" s="3"/>
      <c r="Q612" s="3"/>
      <c r="R612" s="3"/>
      <c r="S612" s="3"/>
      <c r="T612" s="3"/>
      <c r="U612" s="3"/>
      <c r="V612" s="3"/>
      <c r="W612" s="3"/>
      <c r="X612" s="3"/>
      <c r="Y612" s="3"/>
      <c r="Z612" s="3"/>
      <c r="AA612" s="3"/>
      <c r="AB612" s="3"/>
      <c r="AC612" s="3"/>
      <c r="AD612" s="3"/>
      <c r="AE612" s="3"/>
      <c r="AF612" s="3"/>
      <c r="AG612" s="3"/>
      <c r="AH612" s="3"/>
      <c r="AI612" s="3"/>
    </row>
    <row r="613" spans="1:35" hidden="1" x14ac:dyDescent="0.2">
      <c r="A613" s="2"/>
      <c r="L613" s="3"/>
      <c r="M613" s="3"/>
      <c r="N613" s="3"/>
      <c r="O613" s="3"/>
      <c r="P613" s="3"/>
      <c r="Q613" s="3"/>
      <c r="R613" s="3"/>
      <c r="S613" s="3"/>
      <c r="T613" s="3"/>
      <c r="U613" s="3"/>
      <c r="V613" s="3"/>
      <c r="W613" s="3"/>
      <c r="X613" s="3"/>
      <c r="Y613" s="3"/>
      <c r="Z613" s="3"/>
      <c r="AA613" s="3"/>
      <c r="AB613" s="3"/>
      <c r="AC613" s="3"/>
      <c r="AD613" s="3"/>
      <c r="AE613" s="3"/>
      <c r="AF613" s="3"/>
      <c r="AG613" s="3"/>
      <c r="AH613" s="3"/>
      <c r="AI613" s="3"/>
    </row>
    <row r="614" spans="1:35" hidden="1" x14ac:dyDescent="0.2">
      <c r="A614" s="2"/>
      <c r="L614" s="3"/>
      <c r="M614" s="3"/>
      <c r="N614" s="3"/>
      <c r="O614" s="3"/>
      <c r="P614" s="3"/>
      <c r="Q614" s="3"/>
      <c r="R614" s="3"/>
      <c r="S614" s="3"/>
      <c r="T614" s="3"/>
      <c r="U614" s="3"/>
      <c r="V614" s="3"/>
      <c r="W614" s="3"/>
      <c r="X614" s="3"/>
      <c r="Y614" s="3"/>
      <c r="Z614" s="3"/>
      <c r="AA614" s="3"/>
      <c r="AB614" s="3"/>
      <c r="AC614" s="3"/>
      <c r="AD614" s="3"/>
      <c r="AE614" s="3"/>
      <c r="AF614" s="3"/>
      <c r="AG614" s="3"/>
      <c r="AH614" s="3"/>
      <c r="AI614" s="3"/>
    </row>
    <row r="615" spans="1:35" hidden="1" x14ac:dyDescent="0.2">
      <c r="A615" s="2"/>
      <c r="L615" s="3"/>
      <c r="M615" s="3"/>
      <c r="N615" s="3"/>
      <c r="O615" s="3"/>
      <c r="P615" s="3"/>
      <c r="Q615" s="3"/>
      <c r="R615" s="3"/>
      <c r="S615" s="3"/>
      <c r="T615" s="3"/>
      <c r="U615" s="3"/>
      <c r="V615" s="3"/>
      <c r="W615" s="3"/>
      <c r="X615" s="3"/>
      <c r="Y615" s="3"/>
      <c r="Z615" s="3"/>
      <c r="AA615" s="3"/>
      <c r="AB615" s="3"/>
      <c r="AC615" s="3"/>
      <c r="AD615" s="3"/>
      <c r="AE615" s="3"/>
      <c r="AF615" s="3"/>
      <c r="AG615" s="3"/>
      <c r="AH615" s="3"/>
      <c r="AI615" s="3"/>
    </row>
    <row r="616" spans="1:35" hidden="1" x14ac:dyDescent="0.2">
      <c r="A616" s="2"/>
      <c r="L616" s="3"/>
      <c r="M616" s="3"/>
      <c r="N616" s="3"/>
      <c r="O616" s="3"/>
      <c r="P616" s="3"/>
      <c r="Q616" s="3"/>
      <c r="R616" s="3"/>
      <c r="S616" s="3"/>
      <c r="T616" s="3"/>
      <c r="U616" s="3"/>
      <c r="V616" s="3"/>
      <c r="W616" s="3"/>
      <c r="X616" s="3"/>
      <c r="Y616" s="3"/>
      <c r="Z616" s="3"/>
      <c r="AA616" s="3"/>
      <c r="AB616" s="3"/>
      <c r="AC616" s="3"/>
      <c r="AD616" s="3"/>
      <c r="AE616" s="3"/>
      <c r="AF616" s="3"/>
      <c r="AG616" s="3"/>
      <c r="AH616" s="3"/>
      <c r="AI616" s="3"/>
    </row>
    <row r="617" spans="1:35" hidden="1" x14ac:dyDescent="0.2">
      <c r="A617" s="2"/>
      <c r="L617" s="3"/>
      <c r="M617" s="3"/>
      <c r="N617" s="3"/>
      <c r="O617" s="3"/>
      <c r="P617" s="3"/>
      <c r="Q617" s="3"/>
      <c r="R617" s="3"/>
      <c r="S617" s="3"/>
      <c r="T617" s="3"/>
      <c r="U617" s="3"/>
      <c r="V617" s="3"/>
      <c r="W617" s="3"/>
      <c r="X617" s="3"/>
      <c r="Y617" s="3"/>
      <c r="Z617" s="3"/>
      <c r="AA617" s="3"/>
      <c r="AB617" s="3"/>
      <c r="AC617" s="3"/>
      <c r="AD617" s="3"/>
      <c r="AE617" s="3"/>
      <c r="AF617" s="3"/>
      <c r="AG617" s="3"/>
      <c r="AH617" s="3"/>
      <c r="AI617" s="3"/>
    </row>
    <row r="618" spans="1:35" hidden="1" x14ac:dyDescent="0.2">
      <c r="A618" s="2"/>
      <c r="L618" s="3"/>
      <c r="M618" s="3"/>
      <c r="N618" s="3"/>
      <c r="O618" s="3"/>
      <c r="P618" s="3"/>
      <c r="Q618" s="3"/>
      <c r="R618" s="3"/>
      <c r="S618" s="3"/>
      <c r="T618" s="3"/>
      <c r="U618" s="3"/>
      <c r="V618" s="3"/>
      <c r="W618" s="3"/>
      <c r="X618" s="3"/>
      <c r="Y618" s="3"/>
      <c r="Z618" s="3"/>
      <c r="AA618" s="3"/>
      <c r="AB618" s="3"/>
      <c r="AC618" s="3"/>
      <c r="AD618" s="3"/>
      <c r="AE618" s="3"/>
      <c r="AF618" s="3"/>
      <c r="AG618" s="3"/>
      <c r="AH618" s="3"/>
      <c r="AI618" s="3"/>
    </row>
    <row r="619" spans="1:35" hidden="1" x14ac:dyDescent="0.2">
      <c r="A619" s="2"/>
      <c r="L619" s="3"/>
      <c r="M619" s="3"/>
      <c r="N619" s="3"/>
      <c r="O619" s="3"/>
      <c r="P619" s="3"/>
      <c r="Q619" s="3"/>
      <c r="R619" s="3"/>
      <c r="S619" s="3"/>
      <c r="T619" s="3"/>
      <c r="U619" s="3"/>
      <c r="V619" s="3"/>
      <c r="W619" s="3"/>
      <c r="X619" s="3"/>
      <c r="Y619" s="3"/>
      <c r="Z619" s="3"/>
      <c r="AA619" s="3"/>
      <c r="AB619" s="3"/>
      <c r="AC619" s="3"/>
      <c r="AD619" s="3"/>
      <c r="AE619" s="3"/>
      <c r="AF619" s="3"/>
      <c r="AG619" s="3"/>
      <c r="AH619" s="3"/>
      <c r="AI619" s="3"/>
    </row>
    <row r="620" spans="1:35" hidden="1" x14ac:dyDescent="0.2">
      <c r="A620" s="2"/>
      <c r="L620" s="3"/>
      <c r="M620" s="3"/>
      <c r="N620" s="3"/>
      <c r="O620" s="3"/>
      <c r="P620" s="3"/>
      <c r="Q620" s="3"/>
      <c r="R620" s="3"/>
      <c r="S620" s="3"/>
      <c r="T620" s="3"/>
      <c r="U620" s="3"/>
      <c r="V620" s="3"/>
      <c r="W620" s="3"/>
      <c r="X620" s="3"/>
      <c r="Y620" s="3"/>
      <c r="Z620" s="3"/>
      <c r="AA620" s="3"/>
      <c r="AB620" s="3"/>
      <c r="AC620" s="3"/>
      <c r="AD620" s="3"/>
      <c r="AE620" s="3"/>
      <c r="AF620" s="3"/>
      <c r="AG620" s="3"/>
      <c r="AH620" s="3"/>
      <c r="AI620" s="3"/>
    </row>
    <row r="621" spans="1:35" hidden="1" x14ac:dyDescent="0.2">
      <c r="A621" s="2"/>
      <c r="L621" s="3"/>
      <c r="M621" s="3"/>
      <c r="N621" s="3"/>
      <c r="O621" s="3"/>
      <c r="P621" s="3"/>
      <c r="Q621" s="3"/>
      <c r="R621" s="3"/>
      <c r="S621" s="3"/>
      <c r="T621" s="3"/>
      <c r="U621" s="3"/>
      <c r="V621" s="3"/>
      <c r="W621" s="3"/>
      <c r="X621" s="3"/>
      <c r="Y621" s="3"/>
      <c r="Z621" s="3"/>
      <c r="AA621" s="3"/>
      <c r="AB621" s="3"/>
      <c r="AC621" s="3"/>
      <c r="AD621" s="3"/>
      <c r="AE621" s="3"/>
      <c r="AF621" s="3"/>
      <c r="AG621" s="3"/>
      <c r="AH621" s="3"/>
      <c r="AI621" s="3"/>
    </row>
    <row r="622" spans="1:35" hidden="1" x14ac:dyDescent="0.2">
      <c r="A622" s="2"/>
      <c r="L622" s="3"/>
      <c r="M622" s="3"/>
      <c r="N622" s="3"/>
      <c r="O622" s="3"/>
      <c r="P622" s="3"/>
      <c r="Q622" s="3"/>
      <c r="R622" s="3"/>
      <c r="S622" s="3"/>
      <c r="T622" s="3"/>
      <c r="U622" s="3"/>
      <c r="V622" s="3"/>
      <c r="W622" s="3"/>
      <c r="X622" s="3"/>
      <c r="Y622" s="3"/>
      <c r="Z622" s="3"/>
      <c r="AA622" s="3"/>
      <c r="AB622" s="3"/>
      <c r="AC622" s="3"/>
      <c r="AD622" s="3"/>
      <c r="AE622" s="3"/>
      <c r="AF622" s="3"/>
      <c r="AG622" s="3"/>
      <c r="AH622" s="3"/>
      <c r="AI622" s="3"/>
    </row>
    <row r="623" spans="1:35" hidden="1" x14ac:dyDescent="0.2">
      <c r="A623" s="2"/>
      <c r="L623" s="3"/>
      <c r="M623" s="3"/>
      <c r="N623" s="3"/>
      <c r="O623" s="3"/>
      <c r="P623" s="3"/>
      <c r="Q623" s="3"/>
      <c r="R623" s="3"/>
      <c r="S623" s="3"/>
      <c r="T623" s="3"/>
      <c r="U623" s="3"/>
      <c r="V623" s="3"/>
      <c r="W623" s="3"/>
      <c r="X623" s="3"/>
      <c r="Y623" s="3"/>
      <c r="Z623" s="3"/>
      <c r="AA623" s="3"/>
      <c r="AB623" s="3"/>
      <c r="AC623" s="3"/>
      <c r="AD623" s="3"/>
      <c r="AE623" s="3"/>
      <c r="AF623" s="3"/>
      <c r="AG623" s="3"/>
      <c r="AH623" s="3"/>
      <c r="AI623" s="3"/>
    </row>
    <row r="624" spans="1:35" hidden="1" x14ac:dyDescent="0.2">
      <c r="A624" s="2"/>
      <c r="L624" s="3"/>
      <c r="M624" s="3"/>
      <c r="N624" s="3"/>
      <c r="O624" s="3"/>
      <c r="P624" s="3"/>
      <c r="Q624" s="3"/>
      <c r="R624" s="3"/>
      <c r="S624" s="3"/>
      <c r="T624" s="3"/>
      <c r="U624" s="3"/>
      <c r="V624" s="3"/>
      <c r="W624" s="3"/>
      <c r="X624" s="3"/>
      <c r="Y624" s="3"/>
      <c r="Z624" s="3"/>
      <c r="AA624" s="3"/>
      <c r="AB624" s="3"/>
      <c r="AC624" s="3"/>
      <c r="AD624" s="3"/>
      <c r="AE624" s="3"/>
      <c r="AF624" s="3"/>
      <c r="AG624" s="3"/>
      <c r="AH624" s="3"/>
      <c r="AI624" s="3"/>
    </row>
    <row r="625" spans="1:35" hidden="1" x14ac:dyDescent="0.2">
      <c r="A625" s="2"/>
      <c r="L625" s="3"/>
      <c r="M625" s="3"/>
      <c r="N625" s="3"/>
      <c r="O625" s="3"/>
      <c r="P625" s="3"/>
      <c r="Q625" s="3"/>
      <c r="R625" s="3"/>
      <c r="S625" s="3"/>
      <c r="T625" s="3"/>
      <c r="U625" s="3"/>
      <c r="V625" s="3"/>
      <c r="W625" s="3"/>
      <c r="X625" s="3"/>
      <c r="Y625" s="3"/>
      <c r="Z625" s="3"/>
      <c r="AA625" s="3"/>
      <c r="AB625" s="3"/>
      <c r="AC625" s="3"/>
      <c r="AD625" s="3"/>
      <c r="AE625" s="3"/>
      <c r="AF625" s="3"/>
      <c r="AG625" s="3"/>
      <c r="AH625" s="3"/>
      <c r="AI625" s="3"/>
    </row>
    <row r="626" spans="1:35" hidden="1" x14ac:dyDescent="0.2">
      <c r="A626" s="2"/>
      <c r="L626" s="3"/>
      <c r="M626" s="3"/>
      <c r="N626" s="3"/>
      <c r="O626" s="3"/>
      <c r="P626" s="3"/>
      <c r="Q626" s="3"/>
      <c r="R626" s="3"/>
      <c r="S626" s="3"/>
      <c r="T626" s="3"/>
      <c r="U626" s="3"/>
      <c r="V626" s="3"/>
      <c r="W626" s="3"/>
      <c r="X626" s="3"/>
      <c r="Y626" s="3"/>
      <c r="Z626" s="3"/>
      <c r="AA626" s="3"/>
      <c r="AB626" s="3"/>
      <c r="AC626" s="3"/>
      <c r="AD626" s="3"/>
      <c r="AE626" s="3"/>
      <c r="AF626" s="3"/>
      <c r="AG626" s="3"/>
      <c r="AH626" s="3"/>
      <c r="AI626" s="3"/>
    </row>
    <row r="627" spans="1:35" hidden="1" x14ac:dyDescent="0.2">
      <c r="A627" s="2"/>
      <c r="L627" s="3"/>
      <c r="M627" s="3"/>
      <c r="N627" s="3"/>
      <c r="O627" s="3"/>
      <c r="P627" s="3"/>
      <c r="Q627" s="3"/>
      <c r="R627" s="3"/>
      <c r="S627" s="3"/>
      <c r="T627" s="3"/>
      <c r="U627" s="3"/>
      <c r="V627" s="3"/>
      <c r="W627" s="3"/>
      <c r="X627" s="3"/>
      <c r="Y627" s="3"/>
      <c r="Z627" s="3"/>
      <c r="AA627" s="3"/>
      <c r="AB627" s="3"/>
      <c r="AC627" s="3"/>
      <c r="AD627" s="3"/>
      <c r="AE627" s="3"/>
      <c r="AF627" s="3"/>
      <c r="AG627" s="3"/>
      <c r="AH627" s="3"/>
      <c r="AI627" s="3"/>
    </row>
    <row r="628" spans="1:35" hidden="1" x14ac:dyDescent="0.2">
      <c r="A628" s="2"/>
      <c r="L628" s="3"/>
      <c r="M628" s="3"/>
      <c r="N628" s="3"/>
      <c r="O628" s="3"/>
      <c r="P628" s="3"/>
      <c r="Q628" s="3"/>
      <c r="R628" s="3"/>
      <c r="S628" s="3"/>
      <c r="T628" s="3"/>
      <c r="U628" s="3"/>
      <c r="V628" s="3"/>
      <c r="W628" s="3"/>
      <c r="X628" s="3"/>
      <c r="Y628" s="3"/>
      <c r="Z628" s="3"/>
      <c r="AA628" s="3"/>
      <c r="AB628" s="3"/>
      <c r="AC628" s="3"/>
      <c r="AD628" s="3"/>
      <c r="AE628" s="3"/>
      <c r="AF628" s="3"/>
      <c r="AG628" s="3"/>
      <c r="AH628" s="3"/>
      <c r="AI628" s="3"/>
    </row>
    <row r="629" spans="1:35" hidden="1" x14ac:dyDescent="0.2">
      <c r="A629" s="2"/>
      <c r="L629" s="3"/>
      <c r="M629" s="3"/>
      <c r="N629" s="3"/>
      <c r="O629" s="3"/>
      <c r="P629" s="3"/>
      <c r="Q629" s="3"/>
      <c r="R629" s="3"/>
      <c r="S629" s="3"/>
      <c r="T629" s="3"/>
      <c r="U629" s="3"/>
      <c r="V629" s="3"/>
      <c r="W629" s="3"/>
      <c r="X629" s="3"/>
      <c r="Y629" s="3"/>
      <c r="Z629" s="3"/>
      <c r="AA629" s="3"/>
      <c r="AB629" s="3"/>
      <c r="AC629" s="3"/>
      <c r="AD629" s="3"/>
      <c r="AE629" s="3"/>
      <c r="AF629" s="3"/>
      <c r="AG629" s="3"/>
      <c r="AH629" s="3"/>
      <c r="AI629" s="3"/>
    </row>
    <row r="630" spans="1:35" hidden="1" x14ac:dyDescent="0.2">
      <c r="A630" s="2"/>
      <c r="L630" s="3"/>
      <c r="M630" s="3"/>
      <c r="N630" s="3"/>
      <c r="O630" s="3"/>
      <c r="P630" s="3"/>
      <c r="Q630" s="3"/>
      <c r="R630" s="3"/>
      <c r="S630" s="3"/>
      <c r="T630" s="3"/>
      <c r="U630" s="3"/>
      <c r="V630" s="3"/>
      <c r="W630" s="3"/>
      <c r="X630" s="3"/>
      <c r="Y630" s="3"/>
      <c r="Z630" s="3"/>
      <c r="AA630" s="3"/>
      <c r="AB630" s="3"/>
      <c r="AC630" s="3"/>
      <c r="AD630" s="3"/>
      <c r="AE630" s="3"/>
      <c r="AF630" s="3"/>
      <c r="AG630" s="3"/>
      <c r="AH630" s="3"/>
      <c r="AI630" s="3"/>
    </row>
    <row r="631" spans="1:35" hidden="1" x14ac:dyDescent="0.2">
      <c r="A631" s="2"/>
      <c r="L631" s="3"/>
      <c r="M631" s="3"/>
      <c r="N631" s="3"/>
      <c r="O631" s="3"/>
      <c r="P631" s="3"/>
      <c r="Q631" s="3"/>
      <c r="R631" s="3"/>
      <c r="S631" s="3"/>
      <c r="T631" s="3"/>
      <c r="U631" s="3"/>
      <c r="V631" s="3"/>
      <c r="W631" s="3"/>
      <c r="X631" s="3"/>
      <c r="Y631" s="3"/>
      <c r="Z631" s="3"/>
      <c r="AA631" s="3"/>
      <c r="AB631" s="3"/>
      <c r="AC631" s="3"/>
      <c r="AD631" s="3"/>
      <c r="AE631" s="3"/>
      <c r="AF631" s="3"/>
      <c r="AG631" s="3"/>
      <c r="AH631" s="3"/>
      <c r="AI631" s="3"/>
    </row>
    <row r="632" spans="1:35" hidden="1" x14ac:dyDescent="0.2">
      <c r="A632" s="2"/>
      <c r="L632" s="3"/>
      <c r="M632" s="3"/>
      <c r="N632" s="3"/>
      <c r="O632" s="3"/>
      <c r="P632" s="3"/>
      <c r="Q632" s="3"/>
      <c r="R632" s="3"/>
      <c r="S632" s="3"/>
      <c r="T632" s="3"/>
      <c r="U632" s="3"/>
      <c r="V632" s="3"/>
      <c r="W632" s="3"/>
      <c r="X632" s="3"/>
      <c r="Y632" s="3"/>
      <c r="Z632" s="3"/>
      <c r="AA632" s="3"/>
      <c r="AB632" s="3"/>
      <c r="AC632" s="3"/>
      <c r="AD632" s="3"/>
      <c r="AE632" s="3"/>
      <c r="AF632" s="3"/>
      <c r="AG632" s="3"/>
      <c r="AH632" s="3"/>
      <c r="AI632" s="3"/>
    </row>
    <row r="633" spans="1:35" hidden="1" x14ac:dyDescent="0.2">
      <c r="A633" s="2"/>
      <c r="L633" s="3"/>
      <c r="M633" s="3"/>
      <c r="N633" s="3"/>
      <c r="O633" s="3"/>
      <c r="P633" s="3"/>
      <c r="Q633" s="3"/>
      <c r="R633" s="3"/>
      <c r="S633" s="3"/>
      <c r="T633" s="3"/>
      <c r="U633" s="3"/>
      <c r="V633" s="3"/>
      <c r="W633" s="3"/>
      <c r="X633" s="3"/>
      <c r="Y633" s="3"/>
      <c r="Z633" s="3"/>
      <c r="AA633" s="3"/>
      <c r="AB633" s="3"/>
      <c r="AC633" s="3"/>
      <c r="AD633" s="3"/>
      <c r="AE633" s="3"/>
      <c r="AF633" s="3"/>
      <c r="AG633" s="3"/>
      <c r="AH633" s="3"/>
      <c r="AI633" s="3"/>
    </row>
    <row r="634" spans="1:35" hidden="1" x14ac:dyDescent="0.2">
      <c r="A634" s="2"/>
      <c r="L634" s="3"/>
      <c r="M634" s="3"/>
      <c r="N634" s="3"/>
      <c r="O634" s="3"/>
      <c r="P634" s="3"/>
      <c r="Q634" s="3"/>
      <c r="R634" s="3"/>
      <c r="S634" s="3"/>
      <c r="T634" s="3"/>
      <c r="U634" s="3"/>
      <c r="V634" s="3"/>
      <c r="W634" s="3"/>
      <c r="X634" s="3"/>
      <c r="Y634" s="3"/>
      <c r="Z634" s="3"/>
      <c r="AA634" s="3"/>
      <c r="AB634" s="3"/>
      <c r="AC634" s="3"/>
      <c r="AD634" s="3"/>
      <c r="AE634" s="3"/>
      <c r="AF634" s="3"/>
      <c r="AG634" s="3"/>
      <c r="AH634" s="3"/>
      <c r="AI634" s="3"/>
    </row>
    <row r="635" spans="1:35" hidden="1" x14ac:dyDescent="0.2">
      <c r="A635" s="2"/>
      <c r="L635" s="3"/>
      <c r="M635" s="3"/>
      <c r="N635" s="3"/>
      <c r="O635" s="3"/>
      <c r="P635" s="3"/>
      <c r="Q635" s="3"/>
      <c r="R635" s="3"/>
      <c r="S635" s="3"/>
      <c r="T635" s="3"/>
      <c r="U635" s="3"/>
      <c r="V635" s="3"/>
      <c r="W635" s="3"/>
      <c r="X635" s="3"/>
      <c r="Y635" s="3"/>
      <c r="Z635" s="3"/>
      <c r="AA635" s="3"/>
      <c r="AB635" s="3"/>
      <c r="AC635" s="3"/>
      <c r="AD635" s="3"/>
      <c r="AE635" s="3"/>
      <c r="AF635" s="3"/>
      <c r="AG635" s="3"/>
      <c r="AH635" s="3"/>
      <c r="AI635" s="3"/>
    </row>
    <row r="636" spans="1:35" hidden="1" x14ac:dyDescent="0.2">
      <c r="A636" s="2"/>
      <c r="L636" s="3"/>
      <c r="M636" s="3"/>
      <c r="N636" s="3"/>
      <c r="O636" s="3"/>
      <c r="P636" s="3"/>
      <c r="Q636" s="3"/>
      <c r="R636" s="3"/>
      <c r="S636" s="3"/>
      <c r="T636" s="3"/>
      <c r="U636" s="3"/>
      <c r="V636" s="3"/>
      <c r="W636" s="3"/>
      <c r="X636" s="3"/>
      <c r="Y636" s="3"/>
      <c r="Z636" s="3"/>
      <c r="AA636" s="3"/>
      <c r="AB636" s="3"/>
      <c r="AC636" s="3"/>
      <c r="AD636" s="3"/>
      <c r="AE636" s="3"/>
      <c r="AF636" s="3"/>
      <c r="AG636" s="3"/>
      <c r="AH636" s="3"/>
      <c r="AI636" s="3"/>
    </row>
    <row r="637" spans="1:35" hidden="1" x14ac:dyDescent="0.2">
      <c r="A637" s="2"/>
      <c r="L637" s="3"/>
      <c r="M637" s="3"/>
      <c r="N637" s="3"/>
      <c r="O637" s="3"/>
      <c r="P637" s="3"/>
      <c r="Q637" s="3"/>
      <c r="R637" s="3"/>
      <c r="S637" s="3"/>
      <c r="T637" s="3"/>
      <c r="U637" s="3"/>
      <c r="V637" s="3"/>
      <c r="W637" s="3"/>
      <c r="X637" s="3"/>
      <c r="Y637" s="3"/>
      <c r="Z637" s="3"/>
      <c r="AA637" s="3"/>
      <c r="AB637" s="3"/>
      <c r="AC637" s="3"/>
      <c r="AD637" s="3"/>
      <c r="AE637" s="3"/>
      <c r="AF637" s="3"/>
      <c r="AG637" s="3"/>
      <c r="AH637" s="3"/>
      <c r="AI637" s="3"/>
    </row>
    <row r="638" spans="1:35" hidden="1" x14ac:dyDescent="0.2">
      <c r="A638" s="2"/>
      <c r="L638" s="3"/>
      <c r="M638" s="3"/>
      <c r="N638" s="3"/>
      <c r="O638" s="3"/>
      <c r="P638" s="3"/>
      <c r="Q638" s="3"/>
      <c r="R638" s="3"/>
      <c r="S638" s="3"/>
      <c r="T638" s="3"/>
      <c r="U638" s="3"/>
      <c r="V638" s="3"/>
      <c r="W638" s="3"/>
      <c r="X638" s="3"/>
      <c r="Y638" s="3"/>
      <c r="Z638" s="3"/>
      <c r="AA638" s="3"/>
      <c r="AB638" s="3"/>
      <c r="AC638" s="3"/>
      <c r="AD638" s="3"/>
      <c r="AE638" s="3"/>
      <c r="AF638" s="3"/>
      <c r="AG638" s="3"/>
      <c r="AH638" s="3"/>
      <c r="AI638" s="3"/>
    </row>
    <row r="639" spans="1:35" hidden="1" x14ac:dyDescent="0.2">
      <c r="A639" s="2"/>
      <c r="L639" s="3"/>
      <c r="M639" s="3"/>
      <c r="N639" s="3"/>
      <c r="O639" s="3"/>
      <c r="P639" s="3"/>
      <c r="Q639" s="3"/>
      <c r="R639" s="3"/>
      <c r="S639" s="3"/>
      <c r="T639" s="3"/>
      <c r="U639" s="3"/>
      <c r="V639" s="3"/>
      <c r="W639" s="3"/>
      <c r="X639" s="3"/>
      <c r="Y639" s="3"/>
      <c r="Z639" s="3"/>
      <c r="AA639" s="3"/>
      <c r="AB639" s="3"/>
      <c r="AC639" s="3"/>
      <c r="AD639" s="3"/>
      <c r="AE639" s="3"/>
      <c r="AF639" s="3"/>
      <c r="AG639" s="3"/>
      <c r="AH639" s="3"/>
      <c r="AI639" s="3"/>
    </row>
    <row r="640" spans="1:35" hidden="1" x14ac:dyDescent="0.2">
      <c r="A640" s="2"/>
      <c r="L640" s="3"/>
      <c r="M640" s="3"/>
      <c r="N640" s="3"/>
      <c r="O640" s="3"/>
      <c r="P640" s="3"/>
      <c r="Q640" s="3"/>
      <c r="R640" s="3"/>
      <c r="S640" s="3"/>
      <c r="T640" s="3"/>
      <c r="U640" s="3"/>
      <c r="V640" s="3"/>
      <c r="W640" s="3"/>
      <c r="X640" s="3"/>
      <c r="Y640" s="3"/>
      <c r="Z640" s="3"/>
      <c r="AA640" s="3"/>
      <c r="AB640" s="3"/>
      <c r="AC640" s="3"/>
      <c r="AD640" s="3"/>
      <c r="AE640" s="3"/>
      <c r="AF640" s="3"/>
      <c r="AG640" s="3"/>
      <c r="AH640" s="3"/>
      <c r="AI640" s="3"/>
    </row>
    <row r="641" spans="1:35" hidden="1" x14ac:dyDescent="0.2">
      <c r="A641" s="2"/>
      <c r="L641" s="3"/>
      <c r="M641" s="3"/>
      <c r="N641" s="3"/>
      <c r="O641" s="3"/>
      <c r="P641" s="3"/>
      <c r="Q641" s="3"/>
      <c r="R641" s="3"/>
      <c r="S641" s="3"/>
      <c r="T641" s="3"/>
      <c r="U641" s="3"/>
      <c r="V641" s="3"/>
      <c r="W641" s="3"/>
      <c r="X641" s="3"/>
      <c r="Y641" s="3"/>
      <c r="Z641" s="3"/>
      <c r="AA641" s="3"/>
      <c r="AB641" s="3"/>
      <c r="AC641" s="3"/>
      <c r="AD641" s="3"/>
      <c r="AE641" s="3"/>
      <c r="AF641" s="3"/>
      <c r="AG641" s="3"/>
      <c r="AH641" s="3"/>
      <c r="AI641" s="3"/>
    </row>
    <row r="642" spans="1:35" hidden="1" x14ac:dyDescent="0.2">
      <c r="A642" s="2"/>
      <c r="L642" s="3"/>
      <c r="M642" s="3"/>
      <c r="N642" s="3"/>
      <c r="O642" s="3"/>
      <c r="P642" s="3"/>
      <c r="Q642" s="3"/>
      <c r="R642" s="3"/>
      <c r="S642" s="3"/>
      <c r="T642" s="3"/>
      <c r="U642" s="3"/>
      <c r="V642" s="3"/>
      <c r="W642" s="3"/>
      <c r="X642" s="3"/>
      <c r="Y642" s="3"/>
      <c r="Z642" s="3"/>
      <c r="AA642" s="3"/>
      <c r="AB642" s="3"/>
      <c r="AC642" s="3"/>
      <c r="AD642" s="3"/>
      <c r="AE642" s="3"/>
      <c r="AF642" s="3"/>
      <c r="AG642" s="3"/>
      <c r="AH642" s="3"/>
      <c r="AI642" s="3"/>
    </row>
    <row r="643" spans="1:35" hidden="1" x14ac:dyDescent="0.2">
      <c r="A643" s="2"/>
      <c r="L643" s="3"/>
      <c r="M643" s="3"/>
      <c r="N643" s="3"/>
      <c r="O643" s="3"/>
      <c r="P643" s="3"/>
      <c r="Q643" s="3"/>
      <c r="R643" s="3"/>
      <c r="S643" s="3"/>
      <c r="T643" s="3"/>
      <c r="U643" s="3"/>
      <c r="V643" s="3"/>
      <c r="W643" s="3"/>
      <c r="X643" s="3"/>
      <c r="Y643" s="3"/>
      <c r="Z643" s="3"/>
      <c r="AA643" s="3"/>
      <c r="AB643" s="3"/>
      <c r="AC643" s="3"/>
      <c r="AD643" s="3"/>
      <c r="AE643" s="3"/>
      <c r="AF643" s="3"/>
      <c r="AG643" s="3"/>
      <c r="AH643" s="3"/>
      <c r="AI643" s="3"/>
    </row>
    <row r="644" spans="1:35" hidden="1" x14ac:dyDescent="0.2">
      <c r="A644" s="2"/>
      <c r="L644" s="3"/>
      <c r="M644" s="3"/>
      <c r="N644" s="3"/>
      <c r="O644" s="3"/>
      <c r="P644" s="3"/>
      <c r="Q644" s="3"/>
      <c r="R644" s="3"/>
      <c r="S644" s="3"/>
      <c r="T644" s="3"/>
      <c r="U644" s="3"/>
      <c r="V644" s="3"/>
      <c r="W644" s="3"/>
      <c r="X644" s="3"/>
      <c r="Y644" s="3"/>
      <c r="Z644" s="3"/>
      <c r="AA644" s="3"/>
      <c r="AB644" s="3"/>
      <c r="AC644" s="3"/>
      <c r="AD644" s="3"/>
      <c r="AE644" s="3"/>
      <c r="AF644" s="3"/>
      <c r="AG644" s="3"/>
      <c r="AH644" s="3"/>
      <c r="AI644" s="3"/>
    </row>
    <row r="645" spans="1:35" hidden="1" x14ac:dyDescent="0.2">
      <c r="A645" s="2"/>
      <c r="L645" s="3"/>
      <c r="M645" s="3"/>
      <c r="N645" s="3"/>
      <c r="O645" s="3"/>
      <c r="P645" s="3"/>
      <c r="Q645" s="3"/>
      <c r="R645" s="3"/>
      <c r="S645" s="3"/>
      <c r="T645" s="3"/>
      <c r="U645" s="3"/>
      <c r="V645" s="3"/>
      <c r="W645" s="3"/>
      <c r="X645" s="3"/>
      <c r="Y645" s="3"/>
      <c r="Z645" s="3"/>
      <c r="AA645" s="3"/>
      <c r="AB645" s="3"/>
      <c r="AC645" s="3"/>
      <c r="AD645" s="3"/>
      <c r="AE645" s="3"/>
      <c r="AF645" s="3"/>
      <c r="AG645" s="3"/>
      <c r="AH645" s="3"/>
      <c r="AI645" s="3"/>
    </row>
    <row r="646" spans="1:35" hidden="1" x14ac:dyDescent="0.2">
      <c r="A646" s="2"/>
      <c r="L646" s="3"/>
      <c r="M646" s="3"/>
      <c r="N646" s="3"/>
      <c r="O646" s="3"/>
      <c r="P646" s="3"/>
      <c r="Q646" s="3"/>
      <c r="R646" s="3"/>
      <c r="S646" s="3"/>
      <c r="T646" s="3"/>
      <c r="U646" s="3"/>
      <c r="V646" s="3"/>
      <c r="W646" s="3"/>
      <c r="X646" s="3"/>
      <c r="Y646" s="3"/>
      <c r="Z646" s="3"/>
      <c r="AA646" s="3"/>
      <c r="AB646" s="3"/>
      <c r="AC646" s="3"/>
      <c r="AD646" s="3"/>
      <c r="AE646" s="3"/>
      <c r="AF646" s="3"/>
      <c r="AG646" s="3"/>
      <c r="AH646" s="3"/>
      <c r="AI646" s="3"/>
    </row>
    <row r="647" spans="1:35" hidden="1" x14ac:dyDescent="0.2">
      <c r="A647" s="2"/>
      <c r="L647" s="3"/>
      <c r="M647" s="3"/>
      <c r="N647" s="3"/>
      <c r="O647" s="3"/>
      <c r="P647" s="3"/>
      <c r="Q647" s="3"/>
      <c r="R647" s="3"/>
      <c r="S647" s="3"/>
      <c r="T647" s="3"/>
      <c r="U647" s="3"/>
      <c r="V647" s="3"/>
      <c r="W647" s="3"/>
      <c r="X647" s="3"/>
      <c r="Y647" s="3"/>
      <c r="Z647" s="3"/>
      <c r="AA647" s="3"/>
      <c r="AB647" s="3"/>
      <c r="AC647" s="3"/>
      <c r="AD647" s="3"/>
      <c r="AE647" s="3"/>
      <c r="AF647" s="3"/>
      <c r="AG647" s="3"/>
      <c r="AH647" s="3"/>
      <c r="AI647" s="3"/>
    </row>
    <row r="648" spans="1:35" hidden="1" x14ac:dyDescent="0.2">
      <c r="A648" s="2"/>
      <c r="L648" s="3"/>
      <c r="M648" s="3"/>
      <c r="N648" s="3"/>
      <c r="O648" s="3"/>
      <c r="P648" s="3"/>
      <c r="Q648" s="3"/>
      <c r="R648" s="3"/>
      <c r="S648" s="3"/>
      <c r="T648" s="3"/>
      <c r="U648" s="3"/>
      <c r="V648" s="3"/>
      <c r="W648" s="3"/>
      <c r="X648" s="3"/>
      <c r="Y648" s="3"/>
      <c r="Z648" s="3"/>
      <c r="AA648" s="3"/>
      <c r="AB648" s="3"/>
      <c r="AC648" s="3"/>
      <c r="AD648" s="3"/>
      <c r="AE648" s="3"/>
      <c r="AF648" s="3"/>
      <c r="AG648" s="3"/>
      <c r="AH648" s="3"/>
      <c r="AI648" s="3"/>
    </row>
    <row r="649" spans="1:35" hidden="1" x14ac:dyDescent="0.2">
      <c r="A649" s="2"/>
      <c r="L649" s="3"/>
      <c r="M649" s="3"/>
      <c r="N649" s="3"/>
      <c r="O649" s="3"/>
      <c r="P649" s="3"/>
      <c r="Q649" s="3"/>
      <c r="R649" s="3"/>
      <c r="S649" s="3"/>
      <c r="T649" s="3"/>
      <c r="U649" s="3"/>
      <c r="V649" s="3"/>
      <c r="W649" s="3"/>
      <c r="X649" s="3"/>
      <c r="Y649" s="3"/>
      <c r="Z649" s="3"/>
      <c r="AA649" s="3"/>
      <c r="AB649" s="3"/>
      <c r="AC649" s="3"/>
      <c r="AD649" s="3"/>
      <c r="AE649" s="3"/>
      <c r="AF649" s="3"/>
      <c r="AG649" s="3"/>
      <c r="AH649" s="3"/>
      <c r="AI649" s="3"/>
    </row>
    <row r="650" spans="1:35" hidden="1" x14ac:dyDescent="0.2">
      <c r="A650" s="2"/>
      <c r="L650" s="3"/>
      <c r="M650" s="3"/>
      <c r="N650" s="3"/>
      <c r="O650" s="3"/>
      <c r="P650" s="3"/>
      <c r="Q650" s="3"/>
      <c r="R650" s="3"/>
      <c r="S650" s="3"/>
      <c r="T650" s="3"/>
      <c r="U650" s="3"/>
      <c r="V650" s="3"/>
      <c r="W650" s="3"/>
      <c r="X650" s="3"/>
      <c r="Y650" s="3"/>
      <c r="Z650" s="3"/>
      <c r="AA650" s="3"/>
      <c r="AB650" s="3"/>
      <c r="AC650" s="3"/>
      <c r="AD650" s="3"/>
      <c r="AE650" s="3"/>
      <c r="AF650" s="3"/>
      <c r="AG650" s="3"/>
      <c r="AH650" s="3"/>
      <c r="AI650" s="3"/>
    </row>
    <row r="651" spans="1:35" hidden="1" x14ac:dyDescent="0.2">
      <c r="A651" s="2"/>
      <c r="L651" s="3"/>
      <c r="M651" s="3"/>
      <c r="N651" s="3"/>
      <c r="O651" s="3"/>
      <c r="P651" s="3"/>
      <c r="Q651" s="3"/>
      <c r="R651" s="3"/>
      <c r="S651" s="3"/>
      <c r="T651" s="3"/>
      <c r="U651" s="3"/>
      <c r="V651" s="3"/>
      <c r="W651" s="3"/>
      <c r="X651" s="3"/>
      <c r="Y651" s="3"/>
      <c r="Z651" s="3"/>
      <c r="AA651" s="3"/>
      <c r="AB651" s="3"/>
      <c r="AC651" s="3"/>
      <c r="AD651" s="3"/>
      <c r="AE651" s="3"/>
      <c r="AF651" s="3"/>
      <c r="AG651" s="3"/>
      <c r="AH651" s="3"/>
      <c r="AI651" s="3"/>
    </row>
    <row r="652" spans="1:35" hidden="1" x14ac:dyDescent="0.2">
      <c r="A652" s="2"/>
      <c r="L652" s="3"/>
      <c r="M652" s="3"/>
      <c r="N652" s="3"/>
      <c r="O652" s="3"/>
      <c r="P652" s="3"/>
      <c r="Q652" s="3"/>
      <c r="R652" s="3"/>
      <c r="S652" s="3"/>
      <c r="T652" s="3"/>
      <c r="U652" s="3"/>
      <c r="V652" s="3"/>
      <c r="W652" s="3"/>
      <c r="X652" s="3"/>
      <c r="Y652" s="3"/>
      <c r="Z652" s="3"/>
      <c r="AA652" s="3"/>
      <c r="AB652" s="3"/>
      <c r="AC652" s="3"/>
      <c r="AD652" s="3"/>
      <c r="AE652" s="3"/>
      <c r="AF652" s="3"/>
      <c r="AG652" s="3"/>
      <c r="AH652" s="3"/>
      <c r="AI652" s="3"/>
    </row>
    <row r="653" spans="1:35" hidden="1" x14ac:dyDescent="0.2">
      <c r="A653" s="2"/>
      <c r="L653" s="3"/>
      <c r="M653" s="3"/>
      <c r="N653" s="3"/>
      <c r="O653" s="3"/>
      <c r="P653" s="3"/>
      <c r="Q653" s="3"/>
      <c r="R653" s="3"/>
      <c r="S653" s="3"/>
      <c r="T653" s="3"/>
      <c r="U653" s="3"/>
      <c r="V653" s="3"/>
      <c r="W653" s="3"/>
      <c r="X653" s="3"/>
      <c r="Y653" s="3"/>
      <c r="Z653" s="3"/>
      <c r="AA653" s="3"/>
      <c r="AB653" s="3"/>
      <c r="AC653" s="3"/>
      <c r="AD653" s="3"/>
      <c r="AE653" s="3"/>
      <c r="AF653" s="3"/>
      <c r="AG653" s="3"/>
      <c r="AH653" s="3"/>
      <c r="AI653" s="3"/>
    </row>
    <row r="654" spans="1:35" hidden="1" x14ac:dyDescent="0.2">
      <c r="A654" s="2"/>
      <c r="L654" s="3"/>
      <c r="M654" s="3"/>
      <c r="N654" s="3"/>
      <c r="O654" s="3"/>
      <c r="P654" s="3"/>
      <c r="Q654" s="3"/>
      <c r="R654" s="3"/>
      <c r="S654" s="3"/>
      <c r="T654" s="3"/>
      <c r="U654" s="3"/>
      <c r="V654" s="3"/>
      <c r="W654" s="3"/>
      <c r="X654" s="3"/>
      <c r="Y654" s="3"/>
      <c r="Z654" s="3"/>
      <c r="AA654" s="3"/>
      <c r="AB654" s="3"/>
      <c r="AC654" s="3"/>
      <c r="AD654" s="3"/>
      <c r="AE654" s="3"/>
      <c r="AF654" s="3"/>
      <c r="AG654" s="3"/>
      <c r="AH654" s="3"/>
      <c r="AI654" s="3"/>
    </row>
    <row r="655" spans="1:35" hidden="1" x14ac:dyDescent="0.2">
      <c r="A655" s="2"/>
      <c r="L655" s="3"/>
      <c r="M655" s="3"/>
      <c r="N655" s="3"/>
      <c r="O655" s="3"/>
      <c r="P655" s="3"/>
      <c r="Q655" s="3"/>
      <c r="R655" s="3"/>
      <c r="S655" s="3"/>
      <c r="T655" s="3"/>
      <c r="U655" s="3"/>
      <c r="V655" s="3"/>
      <c r="W655" s="3"/>
      <c r="X655" s="3"/>
      <c r="Y655" s="3"/>
      <c r="Z655" s="3"/>
      <c r="AA655" s="3"/>
      <c r="AB655" s="3"/>
      <c r="AC655" s="3"/>
      <c r="AD655" s="3"/>
      <c r="AE655" s="3"/>
      <c r="AF655" s="3"/>
      <c r="AG655" s="3"/>
      <c r="AH655" s="3"/>
      <c r="AI655" s="3"/>
    </row>
    <row r="656" spans="1:35" hidden="1" x14ac:dyDescent="0.2">
      <c r="A656" s="2"/>
      <c r="L656" s="3"/>
      <c r="M656" s="3"/>
      <c r="N656" s="3"/>
      <c r="O656" s="3"/>
      <c r="P656" s="3"/>
      <c r="Q656" s="3"/>
      <c r="R656" s="3"/>
      <c r="S656" s="3"/>
      <c r="T656" s="3"/>
      <c r="U656" s="3"/>
      <c r="V656" s="3"/>
      <c r="W656" s="3"/>
      <c r="X656" s="3"/>
      <c r="Y656" s="3"/>
      <c r="Z656" s="3"/>
      <c r="AA656" s="3"/>
      <c r="AB656" s="3"/>
      <c r="AC656" s="3"/>
      <c r="AD656" s="3"/>
      <c r="AE656" s="3"/>
      <c r="AF656" s="3"/>
      <c r="AG656" s="3"/>
      <c r="AH656" s="3"/>
      <c r="AI656" s="3"/>
    </row>
    <row r="657" spans="1:35" hidden="1" x14ac:dyDescent="0.2">
      <c r="A657" s="2"/>
      <c r="L657" s="3"/>
      <c r="M657" s="3"/>
      <c r="N657" s="3"/>
      <c r="O657" s="3"/>
      <c r="P657" s="3"/>
      <c r="Q657" s="3"/>
      <c r="R657" s="3"/>
      <c r="S657" s="3"/>
      <c r="T657" s="3"/>
      <c r="U657" s="3"/>
      <c r="V657" s="3"/>
      <c r="W657" s="3"/>
      <c r="X657" s="3"/>
      <c r="Y657" s="3"/>
      <c r="Z657" s="3"/>
      <c r="AA657" s="3"/>
      <c r="AB657" s="3"/>
      <c r="AC657" s="3"/>
      <c r="AD657" s="3"/>
      <c r="AE657" s="3"/>
      <c r="AF657" s="3"/>
      <c r="AG657" s="3"/>
      <c r="AH657" s="3"/>
      <c r="AI657" s="3"/>
    </row>
    <row r="658" spans="1:35" hidden="1" x14ac:dyDescent="0.2">
      <c r="A658" s="2"/>
      <c r="L658" s="3"/>
      <c r="M658" s="3"/>
      <c r="N658" s="3"/>
      <c r="O658" s="3"/>
      <c r="P658" s="3"/>
      <c r="Q658" s="3"/>
      <c r="R658" s="3"/>
      <c r="S658" s="3"/>
      <c r="T658" s="3"/>
      <c r="U658" s="3"/>
      <c r="V658" s="3"/>
      <c r="W658" s="3"/>
      <c r="X658" s="3"/>
      <c r="Y658" s="3"/>
      <c r="Z658" s="3"/>
      <c r="AA658" s="3"/>
      <c r="AB658" s="3"/>
      <c r="AC658" s="3"/>
      <c r="AD658" s="3"/>
      <c r="AE658" s="3"/>
      <c r="AF658" s="3"/>
      <c r="AG658" s="3"/>
      <c r="AH658" s="3"/>
      <c r="AI658" s="3"/>
    </row>
    <row r="659" spans="1:35" hidden="1" x14ac:dyDescent="0.2">
      <c r="A659" s="2"/>
      <c r="L659" s="3"/>
      <c r="M659" s="3"/>
      <c r="N659" s="3"/>
      <c r="O659" s="3"/>
      <c r="P659" s="3"/>
      <c r="Q659" s="3"/>
      <c r="R659" s="3"/>
      <c r="S659" s="3"/>
      <c r="T659" s="3"/>
      <c r="U659" s="3"/>
      <c r="V659" s="3"/>
      <c r="W659" s="3"/>
      <c r="X659" s="3"/>
      <c r="Y659" s="3"/>
      <c r="Z659" s="3"/>
      <c r="AA659" s="3"/>
      <c r="AB659" s="3"/>
      <c r="AC659" s="3"/>
      <c r="AD659" s="3"/>
      <c r="AE659" s="3"/>
      <c r="AF659" s="3"/>
      <c r="AG659" s="3"/>
      <c r="AH659" s="3"/>
      <c r="AI659" s="3"/>
    </row>
    <row r="660" spans="1:35" hidden="1" x14ac:dyDescent="0.2">
      <c r="A660" s="2"/>
      <c r="L660" s="3"/>
      <c r="M660" s="3"/>
      <c r="N660" s="3"/>
      <c r="O660" s="3"/>
      <c r="P660" s="3"/>
      <c r="Q660" s="3"/>
      <c r="R660" s="3"/>
      <c r="S660" s="3"/>
      <c r="T660" s="3"/>
      <c r="U660" s="3"/>
      <c r="V660" s="3"/>
      <c r="W660" s="3"/>
      <c r="X660" s="3"/>
      <c r="Y660" s="3"/>
      <c r="Z660" s="3"/>
      <c r="AA660" s="3"/>
      <c r="AB660" s="3"/>
      <c r="AC660" s="3"/>
      <c r="AD660" s="3"/>
      <c r="AE660" s="3"/>
      <c r="AF660" s="3"/>
      <c r="AG660" s="3"/>
      <c r="AH660" s="3"/>
      <c r="AI660" s="3"/>
    </row>
    <row r="661" spans="1:35" hidden="1" x14ac:dyDescent="0.2">
      <c r="A661" s="2"/>
      <c r="L661" s="3"/>
      <c r="M661" s="3"/>
      <c r="N661" s="3"/>
      <c r="O661" s="3"/>
      <c r="P661" s="3"/>
      <c r="Q661" s="3"/>
      <c r="R661" s="3"/>
      <c r="S661" s="3"/>
      <c r="T661" s="3"/>
      <c r="U661" s="3"/>
      <c r="V661" s="3"/>
      <c r="W661" s="3"/>
      <c r="X661" s="3"/>
      <c r="Y661" s="3"/>
      <c r="Z661" s="3"/>
      <c r="AA661" s="3"/>
      <c r="AB661" s="3"/>
      <c r="AC661" s="3"/>
      <c r="AD661" s="3"/>
      <c r="AE661" s="3"/>
      <c r="AF661" s="3"/>
      <c r="AG661" s="3"/>
      <c r="AH661" s="3"/>
      <c r="AI661" s="3"/>
    </row>
    <row r="662" spans="1:35" hidden="1" x14ac:dyDescent="0.2">
      <c r="A662" s="2"/>
      <c r="L662" s="3"/>
      <c r="M662" s="3"/>
      <c r="N662" s="3"/>
      <c r="O662" s="3"/>
      <c r="P662" s="3"/>
      <c r="Q662" s="3"/>
      <c r="R662" s="3"/>
      <c r="S662" s="3"/>
      <c r="T662" s="3"/>
      <c r="U662" s="3"/>
      <c r="V662" s="3"/>
      <c r="W662" s="3"/>
      <c r="X662" s="3"/>
      <c r="Y662" s="3"/>
      <c r="Z662" s="3"/>
      <c r="AA662" s="3"/>
      <c r="AB662" s="3"/>
      <c r="AC662" s="3"/>
      <c r="AD662" s="3"/>
      <c r="AE662" s="3"/>
      <c r="AF662" s="3"/>
      <c r="AG662" s="3"/>
      <c r="AH662" s="3"/>
      <c r="AI662" s="3"/>
    </row>
    <row r="663" spans="1:35" hidden="1" x14ac:dyDescent="0.2">
      <c r="A663" s="2"/>
      <c r="L663" s="3"/>
      <c r="M663" s="3"/>
      <c r="N663" s="3"/>
      <c r="O663" s="3"/>
      <c r="P663" s="3"/>
      <c r="Q663" s="3"/>
      <c r="R663" s="3"/>
      <c r="S663" s="3"/>
      <c r="T663" s="3"/>
      <c r="U663" s="3"/>
      <c r="V663" s="3"/>
      <c r="W663" s="3"/>
      <c r="X663" s="3"/>
      <c r="Y663" s="3"/>
      <c r="Z663" s="3"/>
      <c r="AA663" s="3"/>
      <c r="AB663" s="3"/>
      <c r="AC663" s="3"/>
      <c r="AD663" s="3"/>
      <c r="AE663" s="3"/>
      <c r="AF663" s="3"/>
      <c r="AG663" s="3"/>
      <c r="AH663" s="3"/>
      <c r="AI663" s="3"/>
    </row>
    <row r="664" spans="1:35" hidden="1" x14ac:dyDescent="0.2">
      <c r="A664" s="2"/>
      <c r="L664" s="3"/>
      <c r="M664" s="3"/>
      <c r="N664" s="3"/>
      <c r="O664" s="3"/>
      <c r="P664" s="3"/>
      <c r="Q664" s="3"/>
      <c r="R664" s="3"/>
      <c r="S664" s="3"/>
      <c r="T664" s="3"/>
      <c r="U664" s="3"/>
      <c r="V664" s="3"/>
      <c r="W664" s="3"/>
      <c r="X664" s="3"/>
      <c r="Y664" s="3"/>
      <c r="Z664" s="3"/>
      <c r="AA664" s="3"/>
      <c r="AB664" s="3"/>
      <c r="AC664" s="3"/>
      <c r="AD664" s="3"/>
      <c r="AE664" s="3"/>
      <c r="AF664" s="3"/>
      <c r="AG664" s="3"/>
      <c r="AH664" s="3"/>
      <c r="AI664" s="3"/>
    </row>
    <row r="665" spans="1:35" hidden="1" x14ac:dyDescent="0.2">
      <c r="A665" s="2"/>
      <c r="L665" s="3"/>
      <c r="M665" s="3"/>
      <c r="N665" s="3"/>
      <c r="O665" s="3"/>
      <c r="P665" s="3"/>
      <c r="Q665" s="3"/>
      <c r="R665" s="3"/>
      <c r="S665" s="3"/>
      <c r="T665" s="3"/>
      <c r="U665" s="3"/>
      <c r="V665" s="3"/>
      <c r="W665" s="3"/>
      <c r="X665" s="3"/>
      <c r="Y665" s="3"/>
      <c r="Z665" s="3"/>
      <c r="AA665" s="3"/>
      <c r="AB665" s="3"/>
      <c r="AC665" s="3"/>
      <c r="AD665" s="3"/>
      <c r="AE665" s="3"/>
      <c r="AF665" s="3"/>
      <c r="AG665" s="3"/>
      <c r="AH665" s="3"/>
      <c r="AI665" s="3"/>
    </row>
    <row r="666" spans="1:35" hidden="1" x14ac:dyDescent="0.2">
      <c r="A666" s="2"/>
      <c r="L666" s="3"/>
      <c r="M666" s="3"/>
      <c r="N666" s="3"/>
      <c r="O666" s="3"/>
      <c r="P666" s="3"/>
      <c r="Q666" s="3"/>
      <c r="R666" s="3"/>
      <c r="S666" s="3"/>
      <c r="T666" s="3"/>
      <c r="U666" s="3"/>
      <c r="V666" s="3"/>
      <c r="W666" s="3"/>
      <c r="X666" s="3"/>
      <c r="Y666" s="3"/>
      <c r="Z666" s="3"/>
      <c r="AA666" s="3"/>
      <c r="AB666" s="3"/>
      <c r="AC666" s="3"/>
      <c r="AD666" s="3"/>
      <c r="AE666" s="3"/>
      <c r="AF666" s="3"/>
      <c r="AG666" s="3"/>
      <c r="AH666" s="3"/>
      <c r="AI666" s="3"/>
    </row>
    <row r="667" spans="1:35" hidden="1" x14ac:dyDescent="0.2">
      <c r="A667" s="2"/>
      <c r="L667" s="3"/>
      <c r="M667" s="3"/>
      <c r="N667" s="3"/>
      <c r="O667" s="3"/>
      <c r="P667" s="3"/>
      <c r="Q667" s="3"/>
      <c r="R667" s="3"/>
      <c r="S667" s="3"/>
      <c r="T667" s="3"/>
      <c r="U667" s="3"/>
      <c r="V667" s="3"/>
      <c r="W667" s="3"/>
      <c r="X667" s="3"/>
      <c r="Y667" s="3"/>
      <c r="Z667" s="3"/>
      <c r="AA667" s="3"/>
      <c r="AB667" s="3"/>
      <c r="AC667" s="3"/>
      <c r="AD667" s="3"/>
      <c r="AE667" s="3"/>
      <c r="AF667" s="3"/>
      <c r="AG667" s="3"/>
      <c r="AH667" s="3"/>
      <c r="AI667" s="3"/>
    </row>
    <row r="668" spans="1:35" hidden="1" x14ac:dyDescent="0.2">
      <c r="A668" s="2"/>
      <c r="L668" s="3"/>
      <c r="M668" s="3"/>
      <c r="N668" s="3"/>
      <c r="O668" s="3"/>
      <c r="P668" s="3"/>
      <c r="Q668" s="3"/>
      <c r="R668" s="3"/>
      <c r="S668" s="3"/>
      <c r="T668" s="3"/>
      <c r="U668" s="3"/>
      <c r="V668" s="3"/>
      <c r="W668" s="3"/>
      <c r="X668" s="3"/>
      <c r="Y668" s="3"/>
      <c r="Z668" s="3"/>
      <c r="AA668" s="3"/>
      <c r="AB668" s="3"/>
      <c r="AC668" s="3"/>
      <c r="AD668" s="3"/>
      <c r="AE668" s="3"/>
      <c r="AF668" s="3"/>
      <c r="AG668" s="3"/>
      <c r="AH668" s="3"/>
      <c r="AI668" s="3"/>
    </row>
    <row r="669" spans="1:35" hidden="1" x14ac:dyDescent="0.2">
      <c r="A669" s="2"/>
      <c r="L669" s="3"/>
      <c r="M669" s="3"/>
      <c r="N669" s="3"/>
      <c r="O669" s="3"/>
      <c r="P669" s="3"/>
      <c r="Q669" s="3"/>
      <c r="R669" s="3"/>
      <c r="S669" s="3"/>
      <c r="T669" s="3"/>
      <c r="U669" s="3"/>
      <c r="V669" s="3"/>
      <c r="W669" s="3"/>
      <c r="X669" s="3"/>
      <c r="Y669" s="3"/>
      <c r="Z669" s="3"/>
      <c r="AA669" s="3"/>
      <c r="AB669" s="3"/>
      <c r="AC669" s="3"/>
      <c r="AD669" s="3"/>
      <c r="AE669" s="3"/>
      <c r="AF669" s="3"/>
      <c r="AG669" s="3"/>
      <c r="AH669" s="3"/>
      <c r="AI669" s="3"/>
    </row>
    <row r="670" spans="1:35" hidden="1" x14ac:dyDescent="0.2">
      <c r="A670" s="2"/>
      <c r="L670" s="3"/>
      <c r="M670" s="3"/>
      <c r="N670" s="3"/>
      <c r="O670" s="3"/>
      <c r="P670" s="3"/>
      <c r="Q670" s="3"/>
      <c r="R670" s="3"/>
      <c r="S670" s="3"/>
      <c r="T670" s="3"/>
      <c r="U670" s="3"/>
      <c r="V670" s="3"/>
      <c r="W670" s="3"/>
      <c r="X670" s="3"/>
      <c r="Y670" s="3"/>
      <c r="Z670" s="3"/>
      <c r="AA670" s="3"/>
      <c r="AB670" s="3"/>
      <c r="AC670" s="3"/>
      <c r="AD670" s="3"/>
      <c r="AE670" s="3"/>
      <c r="AF670" s="3"/>
      <c r="AG670" s="3"/>
      <c r="AH670" s="3"/>
      <c r="AI670" s="3"/>
    </row>
    <row r="671" spans="1:35" hidden="1" x14ac:dyDescent="0.2">
      <c r="A671" s="2"/>
      <c r="L671" s="3"/>
      <c r="M671" s="3"/>
      <c r="N671" s="3"/>
      <c r="O671" s="3"/>
      <c r="P671" s="3"/>
      <c r="Q671" s="3"/>
      <c r="R671" s="3"/>
      <c r="S671" s="3"/>
      <c r="T671" s="3"/>
      <c r="U671" s="3"/>
      <c r="V671" s="3"/>
      <c r="W671" s="3"/>
      <c r="X671" s="3"/>
      <c r="Y671" s="3"/>
      <c r="Z671" s="3"/>
      <c r="AA671" s="3"/>
      <c r="AB671" s="3"/>
      <c r="AC671" s="3"/>
      <c r="AD671" s="3"/>
      <c r="AE671" s="3"/>
      <c r="AF671" s="3"/>
      <c r="AG671" s="3"/>
      <c r="AH671" s="3"/>
      <c r="AI671" s="3"/>
    </row>
    <row r="672" spans="1:35" hidden="1" x14ac:dyDescent="0.2">
      <c r="A672" s="2"/>
      <c r="L672" s="3"/>
      <c r="M672" s="3"/>
      <c r="N672" s="3"/>
      <c r="O672" s="3"/>
      <c r="P672" s="3"/>
      <c r="Q672" s="3"/>
      <c r="R672" s="3"/>
      <c r="S672" s="3"/>
      <c r="T672" s="3"/>
      <c r="U672" s="3"/>
      <c r="V672" s="3"/>
      <c r="W672" s="3"/>
      <c r="X672" s="3"/>
      <c r="Y672" s="3"/>
      <c r="Z672" s="3"/>
      <c r="AA672" s="3"/>
      <c r="AB672" s="3"/>
      <c r="AC672" s="3"/>
      <c r="AD672" s="3"/>
      <c r="AE672" s="3"/>
      <c r="AF672" s="3"/>
      <c r="AG672" s="3"/>
      <c r="AH672" s="3"/>
      <c r="AI672" s="3"/>
    </row>
    <row r="673" spans="1:35" hidden="1" x14ac:dyDescent="0.2">
      <c r="A673" s="2"/>
      <c r="L673" s="3"/>
      <c r="M673" s="3"/>
      <c r="N673" s="3"/>
      <c r="O673" s="3"/>
      <c r="P673" s="3"/>
      <c r="Q673" s="3"/>
      <c r="R673" s="3"/>
      <c r="S673" s="3"/>
      <c r="T673" s="3"/>
      <c r="U673" s="3"/>
      <c r="V673" s="3"/>
      <c r="W673" s="3"/>
      <c r="X673" s="3"/>
      <c r="Y673" s="3"/>
      <c r="Z673" s="3"/>
      <c r="AA673" s="3"/>
      <c r="AB673" s="3"/>
      <c r="AC673" s="3"/>
      <c r="AD673" s="3"/>
      <c r="AE673" s="3"/>
      <c r="AF673" s="3"/>
      <c r="AG673" s="3"/>
      <c r="AH673" s="3"/>
      <c r="AI673" s="3"/>
    </row>
    <row r="674" spans="1:35" hidden="1" x14ac:dyDescent="0.2">
      <c r="A674" s="2"/>
      <c r="L674" s="3"/>
      <c r="M674" s="3"/>
      <c r="N674" s="3"/>
      <c r="O674" s="3"/>
      <c r="P674" s="3"/>
      <c r="Q674" s="3"/>
      <c r="R674" s="3"/>
      <c r="S674" s="3"/>
      <c r="T674" s="3"/>
      <c r="U674" s="3"/>
      <c r="V674" s="3"/>
      <c r="W674" s="3"/>
      <c r="X674" s="3"/>
      <c r="Y674" s="3"/>
      <c r="Z674" s="3"/>
      <c r="AA674" s="3"/>
      <c r="AB674" s="3"/>
      <c r="AC674" s="3"/>
      <c r="AD674" s="3"/>
      <c r="AE674" s="3"/>
      <c r="AF674" s="3"/>
      <c r="AG674" s="3"/>
      <c r="AH674" s="3"/>
      <c r="AI674" s="3"/>
    </row>
    <row r="675" spans="1:35" hidden="1" x14ac:dyDescent="0.2">
      <c r="A675" s="2"/>
      <c r="L675" s="3"/>
      <c r="M675" s="3"/>
      <c r="N675" s="3"/>
      <c r="O675" s="3"/>
      <c r="P675" s="3"/>
      <c r="Q675" s="3"/>
      <c r="R675" s="3"/>
      <c r="S675" s="3"/>
      <c r="T675" s="3"/>
      <c r="U675" s="3"/>
      <c r="V675" s="3"/>
      <c r="W675" s="3"/>
      <c r="X675" s="3"/>
      <c r="Y675" s="3"/>
      <c r="Z675" s="3"/>
      <c r="AA675" s="3"/>
      <c r="AB675" s="3"/>
      <c r="AC675" s="3"/>
      <c r="AD675" s="3"/>
      <c r="AE675" s="3"/>
      <c r="AF675" s="3"/>
      <c r="AG675" s="3"/>
      <c r="AH675" s="3"/>
      <c r="AI675" s="3"/>
    </row>
    <row r="676" spans="1:35" hidden="1" x14ac:dyDescent="0.2">
      <c r="A676" s="2"/>
      <c r="L676" s="3"/>
      <c r="M676" s="3"/>
      <c r="N676" s="3"/>
      <c r="O676" s="3"/>
      <c r="P676" s="3"/>
      <c r="Q676" s="3"/>
      <c r="R676" s="3"/>
      <c r="S676" s="3"/>
      <c r="T676" s="3"/>
      <c r="U676" s="3"/>
      <c r="V676" s="3"/>
      <c r="W676" s="3"/>
      <c r="X676" s="3"/>
      <c r="Y676" s="3"/>
      <c r="Z676" s="3"/>
      <c r="AA676" s="3"/>
      <c r="AB676" s="3"/>
      <c r="AC676" s="3"/>
      <c r="AD676" s="3"/>
      <c r="AE676" s="3"/>
      <c r="AF676" s="3"/>
      <c r="AG676" s="3"/>
      <c r="AH676" s="3"/>
      <c r="AI676" s="3"/>
    </row>
    <row r="677" spans="1:35" hidden="1" x14ac:dyDescent="0.2">
      <c r="A677" s="2"/>
      <c r="L677" s="3"/>
      <c r="M677" s="3"/>
      <c r="N677" s="3"/>
      <c r="O677" s="3"/>
      <c r="P677" s="3"/>
      <c r="Q677" s="3"/>
      <c r="R677" s="3"/>
      <c r="S677" s="3"/>
      <c r="T677" s="3"/>
      <c r="U677" s="3"/>
      <c r="V677" s="3"/>
      <c r="W677" s="3"/>
      <c r="X677" s="3"/>
      <c r="Y677" s="3"/>
      <c r="Z677" s="3"/>
      <c r="AA677" s="3"/>
      <c r="AB677" s="3"/>
      <c r="AC677" s="3"/>
      <c r="AD677" s="3"/>
      <c r="AE677" s="3"/>
      <c r="AF677" s="3"/>
      <c r="AG677" s="3"/>
      <c r="AH677" s="3"/>
      <c r="AI677" s="3"/>
    </row>
    <row r="678" spans="1:35" hidden="1" x14ac:dyDescent="0.2">
      <c r="A678" s="2"/>
      <c r="L678" s="3"/>
      <c r="M678" s="3"/>
      <c r="N678" s="3"/>
      <c r="O678" s="3"/>
      <c r="P678" s="3"/>
      <c r="Q678" s="3"/>
      <c r="R678" s="3"/>
      <c r="S678" s="3"/>
      <c r="T678" s="3"/>
      <c r="U678" s="3"/>
      <c r="V678" s="3"/>
      <c r="W678" s="3"/>
      <c r="X678" s="3"/>
      <c r="Y678" s="3"/>
      <c r="Z678" s="3"/>
      <c r="AA678" s="3"/>
      <c r="AB678" s="3"/>
      <c r="AC678" s="3"/>
      <c r="AD678" s="3"/>
      <c r="AE678" s="3"/>
      <c r="AF678" s="3"/>
      <c r="AG678" s="3"/>
      <c r="AH678" s="3"/>
      <c r="AI678" s="3"/>
    </row>
    <row r="679" spans="1:35" hidden="1" x14ac:dyDescent="0.2">
      <c r="A679" s="2"/>
      <c r="L679" s="3"/>
      <c r="M679" s="3"/>
      <c r="N679" s="3"/>
      <c r="O679" s="3"/>
      <c r="P679" s="3"/>
      <c r="Q679" s="3"/>
      <c r="R679" s="3"/>
      <c r="S679" s="3"/>
      <c r="T679" s="3"/>
      <c r="U679" s="3"/>
      <c r="V679" s="3"/>
      <c r="W679" s="3"/>
      <c r="X679" s="3"/>
      <c r="Y679" s="3"/>
      <c r="Z679" s="3"/>
      <c r="AA679" s="3"/>
      <c r="AB679" s="3"/>
      <c r="AC679" s="3"/>
      <c r="AD679" s="3"/>
      <c r="AE679" s="3"/>
      <c r="AF679" s="3"/>
      <c r="AG679" s="3"/>
      <c r="AH679" s="3"/>
      <c r="AI679" s="3"/>
    </row>
    <row r="680" spans="1:35" hidden="1" x14ac:dyDescent="0.2">
      <c r="A680" s="2"/>
      <c r="L680" s="3"/>
      <c r="M680" s="3"/>
      <c r="N680" s="3"/>
      <c r="O680" s="3"/>
      <c r="P680" s="3"/>
      <c r="Q680" s="3"/>
      <c r="R680" s="3"/>
      <c r="S680" s="3"/>
      <c r="T680" s="3"/>
      <c r="U680" s="3"/>
      <c r="V680" s="3"/>
      <c r="W680" s="3"/>
      <c r="X680" s="3"/>
      <c r="Y680" s="3"/>
      <c r="Z680" s="3"/>
      <c r="AA680" s="3"/>
      <c r="AB680" s="3"/>
      <c r="AC680" s="3"/>
      <c r="AD680" s="3"/>
      <c r="AE680" s="3"/>
      <c r="AF680" s="3"/>
      <c r="AG680" s="3"/>
      <c r="AH680" s="3"/>
      <c r="AI680" s="3"/>
    </row>
    <row r="681" spans="1:35" hidden="1" x14ac:dyDescent="0.2">
      <c r="A681" s="2"/>
      <c r="L681" s="3"/>
      <c r="M681" s="3"/>
      <c r="N681" s="3"/>
      <c r="O681" s="3"/>
      <c r="P681" s="3"/>
      <c r="Q681" s="3"/>
      <c r="R681" s="3"/>
      <c r="S681" s="3"/>
      <c r="T681" s="3"/>
      <c r="U681" s="3"/>
      <c r="V681" s="3"/>
      <c r="W681" s="3"/>
      <c r="X681" s="3"/>
      <c r="Y681" s="3"/>
      <c r="Z681" s="3"/>
      <c r="AA681" s="3"/>
      <c r="AB681" s="3"/>
      <c r="AC681" s="3"/>
      <c r="AD681" s="3"/>
      <c r="AE681" s="3"/>
      <c r="AF681" s="3"/>
      <c r="AG681" s="3"/>
      <c r="AH681" s="3"/>
      <c r="AI681" s="3"/>
    </row>
    <row r="682" spans="1:35" hidden="1" x14ac:dyDescent="0.2">
      <c r="A682" s="2"/>
      <c r="L682" s="3"/>
      <c r="M682" s="3"/>
      <c r="N682" s="3"/>
      <c r="O682" s="3"/>
      <c r="P682" s="3"/>
      <c r="Q682" s="3"/>
      <c r="R682" s="3"/>
      <c r="S682" s="3"/>
      <c r="T682" s="3"/>
      <c r="U682" s="3"/>
      <c r="V682" s="3"/>
      <c r="W682" s="3"/>
      <c r="X682" s="3"/>
      <c r="Y682" s="3"/>
      <c r="Z682" s="3"/>
      <c r="AA682" s="3"/>
      <c r="AB682" s="3"/>
      <c r="AC682" s="3"/>
      <c r="AD682" s="3"/>
      <c r="AE682" s="3"/>
      <c r="AF682" s="3"/>
      <c r="AG682" s="3"/>
      <c r="AH682" s="3"/>
      <c r="AI682" s="3"/>
    </row>
    <row r="683" spans="1:35" hidden="1" x14ac:dyDescent="0.2">
      <c r="A683" s="2"/>
      <c r="L683" s="3"/>
      <c r="M683" s="3"/>
      <c r="N683" s="3"/>
      <c r="O683" s="3"/>
      <c r="P683" s="3"/>
      <c r="Q683" s="3"/>
      <c r="R683" s="3"/>
      <c r="S683" s="3"/>
      <c r="T683" s="3"/>
      <c r="U683" s="3"/>
      <c r="V683" s="3"/>
      <c r="W683" s="3"/>
      <c r="X683" s="3"/>
      <c r="Y683" s="3"/>
      <c r="Z683" s="3"/>
      <c r="AA683" s="3"/>
      <c r="AB683" s="3"/>
      <c r="AC683" s="3"/>
      <c r="AD683" s="3"/>
      <c r="AE683" s="3"/>
      <c r="AF683" s="3"/>
      <c r="AG683" s="3"/>
      <c r="AH683" s="3"/>
      <c r="AI683" s="3"/>
    </row>
    <row r="684" spans="1:35" hidden="1" x14ac:dyDescent="0.2">
      <c r="A684" s="2"/>
      <c r="L684" s="3"/>
      <c r="M684" s="3"/>
      <c r="N684" s="3"/>
      <c r="O684" s="3"/>
      <c r="P684" s="3"/>
      <c r="Q684" s="3"/>
      <c r="R684" s="3"/>
      <c r="S684" s="3"/>
      <c r="T684" s="3"/>
      <c r="U684" s="3"/>
      <c r="V684" s="3"/>
      <c r="W684" s="3"/>
      <c r="X684" s="3"/>
      <c r="Y684" s="3"/>
      <c r="Z684" s="3"/>
      <c r="AA684" s="3"/>
      <c r="AB684" s="3"/>
      <c r="AC684" s="3"/>
      <c r="AD684" s="3"/>
      <c r="AE684" s="3"/>
      <c r="AF684" s="3"/>
      <c r="AG684" s="3"/>
      <c r="AH684" s="3"/>
      <c r="AI684" s="3"/>
    </row>
    <row r="685" spans="1:35" hidden="1" x14ac:dyDescent="0.2">
      <c r="A685" s="2"/>
      <c r="L685" s="3"/>
      <c r="M685" s="3"/>
      <c r="N685" s="3"/>
      <c r="O685" s="3"/>
      <c r="P685" s="3"/>
      <c r="Q685" s="3"/>
      <c r="R685" s="3"/>
      <c r="S685" s="3"/>
      <c r="T685" s="3"/>
      <c r="U685" s="3"/>
      <c r="V685" s="3"/>
      <c r="W685" s="3"/>
      <c r="X685" s="3"/>
      <c r="Y685" s="3"/>
      <c r="Z685" s="3"/>
      <c r="AA685" s="3"/>
      <c r="AB685" s="3"/>
      <c r="AC685" s="3"/>
      <c r="AD685" s="3"/>
      <c r="AE685" s="3"/>
      <c r="AF685" s="3"/>
      <c r="AG685" s="3"/>
      <c r="AH685" s="3"/>
      <c r="AI685" s="3"/>
    </row>
    <row r="686" spans="1:35" hidden="1" x14ac:dyDescent="0.2">
      <c r="A686" s="2"/>
      <c r="L686" s="3"/>
      <c r="M686" s="3"/>
      <c r="N686" s="3"/>
      <c r="O686" s="3"/>
      <c r="P686" s="3"/>
      <c r="Q686" s="3"/>
      <c r="R686" s="3"/>
      <c r="S686" s="3"/>
      <c r="T686" s="3"/>
      <c r="U686" s="3"/>
      <c r="V686" s="3"/>
      <c r="W686" s="3"/>
      <c r="X686" s="3"/>
      <c r="Y686" s="3"/>
      <c r="Z686" s="3"/>
      <c r="AA686" s="3"/>
      <c r="AB686" s="3"/>
      <c r="AC686" s="3"/>
      <c r="AD686" s="3"/>
      <c r="AE686" s="3"/>
      <c r="AF686" s="3"/>
      <c r="AG686" s="3"/>
      <c r="AH686" s="3"/>
      <c r="AI686" s="3"/>
    </row>
    <row r="687" spans="1:35" hidden="1" x14ac:dyDescent="0.2">
      <c r="A687" s="2"/>
      <c r="L687" s="3"/>
      <c r="M687" s="3"/>
      <c r="N687" s="3"/>
      <c r="O687" s="3"/>
      <c r="P687" s="3"/>
      <c r="Q687" s="3"/>
      <c r="R687" s="3"/>
      <c r="S687" s="3"/>
      <c r="T687" s="3"/>
      <c r="U687" s="3"/>
      <c r="V687" s="3"/>
      <c r="W687" s="3"/>
      <c r="X687" s="3"/>
      <c r="Y687" s="3"/>
      <c r="Z687" s="3"/>
      <c r="AA687" s="3"/>
      <c r="AB687" s="3"/>
      <c r="AC687" s="3"/>
      <c r="AD687" s="3"/>
      <c r="AE687" s="3"/>
      <c r="AF687" s="3"/>
      <c r="AG687" s="3"/>
      <c r="AH687" s="3"/>
      <c r="AI687" s="3"/>
    </row>
    <row r="688" spans="1:35" hidden="1" x14ac:dyDescent="0.2">
      <c r="A688" s="2"/>
      <c r="L688" s="3"/>
      <c r="M688" s="3"/>
      <c r="N688" s="3"/>
      <c r="O688" s="3"/>
      <c r="P688" s="3"/>
      <c r="Q688" s="3"/>
      <c r="R688" s="3"/>
      <c r="S688" s="3"/>
      <c r="T688" s="3"/>
      <c r="U688" s="3"/>
      <c r="V688" s="3"/>
      <c r="W688" s="3"/>
      <c r="X688" s="3"/>
      <c r="Y688" s="3"/>
      <c r="Z688" s="3"/>
      <c r="AA688" s="3"/>
      <c r="AB688" s="3"/>
      <c r="AC688" s="3"/>
      <c r="AD688" s="3"/>
      <c r="AE688" s="3"/>
      <c r="AF688" s="3"/>
      <c r="AG688" s="3"/>
      <c r="AH688" s="3"/>
      <c r="AI688" s="3"/>
    </row>
    <row r="689" spans="1:35" hidden="1" x14ac:dyDescent="0.2">
      <c r="A689" s="2"/>
      <c r="L689" s="3"/>
      <c r="M689" s="3"/>
      <c r="N689" s="3"/>
      <c r="O689" s="3"/>
      <c r="P689" s="3"/>
      <c r="Q689" s="3"/>
      <c r="R689" s="3"/>
      <c r="S689" s="3"/>
      <c r="T689" s="3"/>
      <c r="U689" s="3"/>
      <c r="V689" s="3"/>
      <c r="W689" s="3"/>
      <c r="X689" s="3"/>
      <c r="Y689" s="3"/>
      <c r="Z689" s="3"/>
      <c r="AA689" s="3"/>
      <c r="AB689" s="3"/>
      <c r="AC689" s="3"/>
      <c r="AD689" s="3"/>
      <c r="AE689" s="3"/>
      <c r="AF689" s="3"/>
      <c r="AG689" s="3"/>
      <c r="AH689" s="3"/>
      <c r="AI689" s="3"/>
    </row>
    <row r="690" spans="1:35" hidden="1" x14ac:dyDescent="0.2">
      <c r="A690" s="2"/>
      <c r="L690" s="3"/>
      <c r="M690" s="3"/>
      <c r="N690" s="3"/>
      <c r="O690" s="3"/>
      <c r="P690" s="3"/>
      <c r="Q690" s="3"/>
      <c r="R690" s="3"/>
      <c r="S690" s="3"/>
      <c r="T690" s="3"/>
      <c r="U690" s="3"/>
      <c r="V690" s="3"/>
      <c r="W690" s="3"/>
      <c r="X690" s="3"/>
      <c r="Y690" s="3"/>
      <c r="Z690" s="3"/>
      <c r="AA690" s="3"/>
      <c r="AB690" s="3"/>
      <c r="AC690" s="3"/>
      <c r="AD690" s="3"/>
      <c r="AE690" s="3"/>
      <c r="AF690" s="3"/>
      <c r="AG690" s="3"/>
      <c r="AH690" s="3"/>
      <c r="AI690" s="3"/>
    </row>
    <row r="691" spans="1:35" hidden="1" x14ac:dyDescent="0.2">
      <c r="A691" s="2"/>
      <c r="L691" s="3"/>
      <c r="M691" s="3"/>
      <c r="N691" s="3"/>
      <c r="O691" s="3"/>
      <c r="P691" s="3"/>
      <c r="Q691" s="3"/>
      <c r="R691" s="3"/>
      <c r="S691" s="3"/>
      <c r="T691" s="3"/>
      <c r="U691" s="3"/>
      <c r="V691" s="3"/>
      <c r="W691" s="3"/>
      <c r="X691" s="3"/>
      <c r="Y691" s="3"/>
      <c r="Z691" s="3"/>
      <c r="AA691" s="3"/>
      <c r="AB691" s="3"/>
      <c r="AC691" s="3"/>
      <c r="AD691" s="3"/>
      <c r="AE691" s="3"/>
      <c r="AF691" s="3"/>
      <c r="AG691" s="3"/>
      <c r="AH691" s="3"/>
      <c r="AI691" s="3"/>
    </row>
    <row r="692" spans="1:35" hidden="1" x14ac:dyDescent="0.2">
      <c r="A692" s="2"/>
      <c r="L692" s="3"/>
      <c r="M692" s="3"/>
      <c r="N692" s="3"/>
      <c r="O692" s="3"/>
      <c r="P692" s="3"/>
      <c r="Q692" s="3"/>
      <c r="R692" s="3"/>
      <c r="S692" s="3"/>
      <c r="T692" s="3"/>
      <c r="U692" s="3"/>
      <c r="V692" s="3"/>
      <c r="W692" s="3"/>
      <c r="X692" s="3"/>
      <c r="Y692" s="3"/>
      <c r="Z692" s="3"/>
      <c r="AA692" s="3"/>
      <c r="AB692" s="3"/>
      <c r="AC692" s="3"/>
      <c r="AD692" s="3"/>
      <c r="AE692" s="3"/>
      <c r="AF692" s="3"/>
      <c r="AG692" s="3"/>
      <c r="AH692" s="3"/>
      <c r="AI692" s="3"/>
    </row>
    <row r="693" spans="1:35" hidden="1" x14ac:dyDescent="0.2">
      <c r="A693" s="2"/>
      <c r="L693" s="3"/>
      <c r="M693" s="3"/>
      <c r="N693" s="3"/>
      <c r="O693" s="3"/>
      <c r="P693" s="3"/>
      <c r="Q693" s="3"/>
      <c r="R693" s="3"/>
      <c r="S693" s="3"/>
      <c r="T693" s="3"/>
      <c r="U693" s="3"/>
      <c r="V693" s="3"/>
      <c r="W693" s="3"/>
      <c r="X693" s="3"/>
      <c r="Y693" s="3"/>
      <c r="Z693" s="3"/>
      <c r="AA693" s="3"/>
      <c r="AB693" s="3"/>
      <c r="AC693" s="3"/>
      <c r="AD693" s="3"/>
      <c r="AE693" s="3"/>
      <c r="AF693" s="3"/>
      <c r="AG693" s="3"/>
      <c r="AH693" s="3"/>
      <c r="AI693" s="3"/>
    </row>
    <row r="694" spans="1:35" hidden="1" x14ac:dyDescent="0.2">
      <c r="A694" s="2"/>
      <c r="L694" s="3"/>
      <c r="M694" s="3"/>
      <c r="N694" s="3"/>
      <c r="O694" s="3"/>
      <c r="P694" s="3"/>
      <c r="Q694" s="3"/>
      <c r="R694" s="3"/>
      <c r="S694" s="3"/>
      <c r="T694" s="3"/>
      <c r="U694" s="3"/>
      <c r="V694" s="3"/>
      <c r="W694" s="3"/>
      <c r="X694" s="3"/>
      <c r="Y694" s="3"/>
      <c r="Z694" s="3"/>
      <c r="AA694" s="3"/>
      <c r="AB694" s="3"/>
      <c r="AC694" s="3"/>
      <c r="AD694" s="3"/>
      <c r="AE694" s="3"/>
      <c r="AF694" s="3"/>
      <c r="AG694" s="3"/>
      <c r="AH694" s="3"/>
      <c r="AI694" s="3"/>
    </row>
    <row r="695" spans="1:35" hidden="1" x14ac:dyDescent="0.2">
      <c r="A695" s="2"/>
      <c r="L695" s="3"/>
      <c r="M695" s="3"/>
      <c r="N695" s="3"/>
      <c r="O695" s="3"/>
      <c r="P695" s="3"/>
      <c r="Q695" s="3"/>
      <c r="R695" s="3"/>
      <c r="S695" s="3"/>
      <c r="T695" s="3"/>
      <c r="U695" s="3"/>
      <c r="V695" s="3"/>
      <c r="W695" s="3"/>
      <c r="X695" s="3"/>
      <c r="Y695" s="3"/>
      <c r="Z695" s="3"/>
      <c r="AA695" s="3"/>
      <c r="AB695" s="3"/>
      <c r="AC695" s="3"/>
      <c r="AD695" s="3"/>
      <c r="AE695" s="3"/>
      <c r="AF695" s="3"/>
      <c r="AG695" s="3"/>
      <c r="AH695" s="3"/>
      <c r="AI695" s="3"/>
    </row>
    <row r="696" spans="1:35" hidden="1" x14ac:dyDescent="0.2">
      <c r="A696" s="2"/>
      <c r="L696" s="3"/>
      <c r="M696" s="3"/>
      <c r="N696" s="3"/>
      <c r="O696" s="3"/>
      <c r="P696" s="3"/>
      <c r="Q696" s="3"/>
      <c r="R696" s="3"/>
      <c r="S696" s="3"/>
      <c r="T696" s="3"/>
      <c r="U696" s="3"/>
      <c r="V696" s="3"/>
      <c r="W696" s="3"/>
      <c r="X696" s="3"/>
      <c r="Y696" s="3"/>
      <c r="Z696" s="3"/>
      <c r="AA696" s="3"/>
      <c r="AB696" s="3"/>
      <c r="AC696" s="3"/>
      <c r="AD696" s="3"/>
      <c r="AE696" s="3"/>
      <c r="AF696" s="3"/>
      <c r="AG696" s="3"/>
      <c r="AH696" s="3"/>
      <c r="AI696" s="3"/>
    </row>
    <row r="697" spans="1:35" hidden="1" x14ac:dyDescent="0.2">
      <c r="A697" s="2"/>
      <c r="L697" s="3"/>
      <c r="M697" s="3"/>
      <c r="N697" s="3"/>
      <c r="O697" s="3"/>
      <c r="P697" s="3"/>
      <c r="Q697" s="3"/>
      <c r="R697" s="3"/>
      <c r="S697" s="3"/>
      <c r="T697" s="3"/>
      <c r="U697" s="3"/>
      <c r="V697" s="3"/>
      <c r="W697" s="3"/>
      <c r="X697" s="3"/>
      <c r="Y697" s="3"/>
      <c r="Z697" s="3"/>
      <c r="AA697" s="3"/>
      <c r="AB697" s="3"/>
      <c r="AC697" s="3"/>
      <c r="AD697" s="3"/>
      <c r="AE697" s="3"/>
      <c r="AF697" s="3"/>
      <c r="AG697" s="3"/>
      <c r="AH697" s="3"/>
      <c r="AI697" s="3"/>
    </row>
    <row r="698" spans="1:35" hidden="1" x14ac:dyDescent="0.2">
      <c r="A698" s="2"/>
      <c r="L698" s="3"/>
      <c r="M698" s="3"/>
      <c r="N698" s="3"/>
      <c r="O698" s="3"/>
      <c r="P698" s="3"/>
      <c r="Q698" s="3"/>
      <c r="R698" s="3"/>
      <c r="S698" s="3"/>
      <c r="T698" s="3"/>
      <c r="U698" s="3"/>
      <c r="V698" s="3"/>
      <c r="W698" s="3"/>
      <c r="X698" s="3"/>
      <c r="Y698" s="3"/>
      <c r="Z698" s="3"/>
      <c r="AA698" s="3"/>
      <c r="AB698" s="3"/>
      <c r="AC698" s="3"/>
      <c r="AD698" s="3"/>
      <c r="AE698" s="3"/>
      <c r="AF698" s="3"/>
      <c r="AG698" s="3"/>
      <c r="AH698" s="3"/>
      <c r="AI698" s="3"/>
    </row>
    <row r="699" spans="1:35" hidden="1" x14ac:dyDescent="0.2">
      <c r="A699" s="2"/>
      <c r="L699" s="3"/>
      <c r="M699" s="3"/>
      <c r="N699" s="3"/>
      <c r="O699" s="3"/>
      <c r="P699" s="3"/>
      <c r="Q699" s="3"/>
      <c r="R699" s="3"/>
      <c r="S699" s="3"/>
      <c r="T699" s="3"/>
      <c r="U699" s="3"/>
      <c r="V699" s="3"/>
      <c r="W699" s="3"/>
      <c r="X699" s="3"/>
      <c r="Y699" s="3"/>
      <c r="Z699" s="3"/>
      <c r="AA699" s="3"/>
      <c r="AB699" s="3"/>
      <c r="AC699" s="3"/>
      <c r="AD699" s="3"/>
      <c r="AE699" s="3"/>
      <c r="AF699" s="3"/>
      <c r="AG699" s="3"/>
      <c r="AH699" s="3"/>
      <c r="AI699" s="3"/>
    </row>
    <row r="700" spans="1:35" hidden="1" x14ac:dyDescent="0.2">
      <c r="A700" s="2"/>
      <c r="L700" s="3"/>
      <c r="M700" s="3"/>
      <c r="N700" s="3"/>
      <c r="O700" s="3"/>
      <c r="P700" s="3"/>
      <c r="Q700" s="3"/>
      <c r="R700" s="3"/>
      <c r="S700" s="3"/>
      <c r="T700" s="3"/>
      <c r="U700" s="3"/>
      <c r="V700" s="3"/>
      <c r="W700" s="3"/>
      <c r="X700" s="3"/>
      <c r="Y700" s="3"/>
      <c r="Z700" s="3"/>
      <c r="AA700" s="3"/>
      <c r="AB700" s="3"/>
      <c r="AC700" s="3"/>
      <c r="AD700" s="3"/>
      <c r="AE700" s="3"/>
      <c r="AF700" s="3"/>
      <c r="AG700" s="3"/>
      <c r="AH700" s="3"/>
      <c r="AI700" s="3"/>
    </row>
    <row r="701" spans="1:35" hidden="1" x14ac:dyDescent="0.2">
      <c r="A701" s="2"/>
      <c r="L701" s="3"/>
      <c r="M701" s="3"/>
      <c r="N701" s="3"/>
      <c r="O701" s="3"/>
      <c r="P701" s="3"/>
      <c r="Q701" s="3"/>
      <c r="R701" s="3"/>
      <c r="S701" s="3"/>
      <c r="T701" s="3"/>
      <c r="U701" s="3"/>
      <c r="V701" s="3"/>
      <c r="W701" s="3"/>
      <c r="X701" s="3"/>
      <c r="Y701" s="3"/>
      <c r="Z701" s="3"/>
      <c r="AA701" s="3"/>
      <c r="AB701" s="3"/>
      <c r="AC701" s="3"/>
      <c r="AD701" s="3"/>
      <c r="AE701" s="3"/>
      <c r="AF701" s="3"/>
      <c r="AG701" s="3"/>
      <c r="AH701" s="3"/>
      <c r="AI701" s="3"/>
    </row>
    <row r="702" spans="1:35" hidden="1" x14ac:dyDescent="0.2">
      <c r="A702" s="2"/>
      <c r="L702" s="3"/>
      <c r="M702" s="3"/>
      <c r="N702" s="3"/>
      <c r="O702" s="3"/>
      <c r="P702" s="3"/>
      <c r="Q702" s="3"/>
      <c r="R702" s="3"/>
      <c r="S702" s="3"/>
      <c r="T702" s="3"/>
      <c r="U702" s="3"/>
      <c r="V702" s="3"/>
      <c r="W702" s="3"/>
      <c r="X702" s="3"/>
      <c r="Y702" s="3"/>
      <c r="Z702" s="3"/>
      <c r="AA702" s="3"/>
      <c r="AB702" s="3"/>
      <c r="AC702" s="3"/>
      <c r="AD702" s="3"/>
      <c r="AE702" s="3"/>
      <c r="AF702" s="3"/>
      <c r="AG702" s="3"/>
      <c r="AH702" s="3"/>
      <c r="AI702" s="3"/>
    </row>
    <row r="703" spans="1:35" hidden="1" x14ac:dyDescent="0.2">
      <c r="A703" s="2"/>
      <c r="L703" s="3"/>
      <c r="M703" s="3"/>
      <c r="N703" s="3"/>
      <c r="O703" s="3"/>
      <c r="P703" s="3"/>
      <c r="Q703" s="3"/>
      <c r="R703" s="3"/>
      <c r="S703" s="3"/>
      <c r="T703" s="3"/>
      <c r="U703" s="3"/>
      <c r="V703" s="3"/>
      <c r="W703" s="3"/>
      <c r="X703" s="3"/>
      <c r="Y703" s="3"/>
      <c r="Z703" s="3"/>
      <c r="AA703" s="3"/>
      <c r="AB703" s="3"/>
      <c r="AC703" s="3"/>
      <c r="AD703" s="3"/>
      <c r="AE703" s="3"/>
      <c r="AF703" s="3"/>
      <c r="AG703" s="3"/>
      <c r="AH703" s="3"/>
      <c r="AI703" s="3"/>
    </row>
    <row r="704" spans="1:35" hidden="1" x14ac:dyDescent="0.2">
      <c r="A704" s="2"/>
      <c r="L704" s="3"/>
      <c r="M704" s="3"/>
      <c r="N704" s="3"/>
      <c r="O704" s="3"/>
      <c r="P704" s="3"/>
      <c r="Q704" s="3"/>
      <c r="R704" s="3"/>
      <c r="S704" s="3"/>
      <c r="T704" s="3"/>
      <c r="U704" s="3"/>
      <c r="V704" s="3"/>
      <c r="W704" s="3"/>
      <c r="X704" s="3"/>
      <c r="Y704" s="3"/>
      <c r="Z704" s="3"/>
      <c r="AA704" s="3"/>
      <c r="AB704" s="3"/>
      <c r="AC704" s="3"/>
      <c r="AD704" s="3"/>
      <c r="AE704" s="3"/>
      <c r="AF704" s="3"/>
      <c r="AG704" s="3"/>
      <c r="AH704" s="3"/>
      <c r="AI704" s="3"/>
    </row>
    <row r="705" spans="1:35" hidden="1" x14ac:dyDescent="0.2">
      <c r="A705" s="2"/>
      <c r="L705" s="3"/>
      <c r="M705" s="3"/>
      <c r="N705" s="3"/>
      <c r="O705" s="3"/>
      <c r="P705" s="3"/>
      <c r="Q705" s="3"/>
      <c r="R705" s="3"/>
      <c r="S705" s="3"/>
      <c r="T705" s="3"/>
      <c r="U705" s="3"/>
      <c r="V705" s="3"/>
      <c r="W705" s="3"/>
      <c r="X705" s="3"/>
      <c r="Y705" s="3"/>
      <c r="Z705" s="3"/>
      <c r="AA705" s="3"/>
      <c r="AB705" s="3"/>
      <c r="AC705" s="3"/>
      <c r="AD705" s="3"/>
      <c r="AE705" s="3"/>
      <c r="AF705" s="3"/>
      <c r="AG705" s="3"/>
      <c r="AH705" s="3"/>
      <c r="AI705" s="3"/>
    </row>
    <row r="706" spans="1:35" hidden="1" x14ac:dyDescent="0.2">
      <c r="A706" s="2"/>
      <c r="L706" s="3"/>
      <c r="M706" s="3"/>
      <c r="N706" s="3"/>
      <c r="O706" s="3"/>
      <c r="P706" s="3"/>
      <c r="Q706" s="3"/>
      <c r="R706" s="3"/>
      <c r="S706" s="3"/>
      <c r="T706" s="3"/>
      <c r="U706" s="3"/>
      <c r="V706" s="3"/>
      <c r="W706" s="3"/>
      <c r="X706" s="3"/>
      <c r="Y706" s="3"/>
      <c r="Z706" s="3"/>
      <c r="AA706" s="3"/>
      <c r="AB706" s="3"/>
      <c r="AC706" s="3"/>
      <c r="AD706" s="3"/>
      <c r="AE706" s="3"/>
      <c r="AF706" s="3"/>
      <c r="AG706" s="3"/>
      <c r="AH706" s="3"/>
      <c r="AI706" s="3"/>
    </row>
    <row r="707" spans="1:35" hidden="1" x14ac:dyDescent="0.2">
      <c r="A707" s="2"/>
      <c r="L707" s="3"/>
      <c r="M707" s="3"/>
      <c r="N707" s="3"/>
      <c r="O707" s="3"/>
      <c r="P707" s="3"/>
      <c r="Q707" s="3"/>
      <c r="R707" s="3"/>
      <c r="S707" s="3"/>
      <c r="T707" s="3"/>
      <c r="U707" s="3"/>
      <c r="V707" s="3"/>
      <c r="W707" s="3"/>
      <c r="X707" s="3"/>
      <c r="Y707" s="3"/>
      <c r="Z707" s="3"/>
      <c r="AA707" s="3"/>
      <c r="AB707" s="3"/>
      <c r="AC707" s="3"/>
      <c r="AD707" s="3"/>
      <c r="AE707" s="3"/>
      <c r="AF707" s="3"/>
      <c r="AG707" s="3"/>
      <c r="AH707" s="3"/>
      <c r="AI707" s="3"/>
    </row>
    <row r="708" spans="1:35" hidden="1" x14ac:dyDescent="0.2">
      <c r="A708" s="2"/>
      <c r="L708" s="3"/>
      <c r="M708" s="3"/>
      <c r="N708" s="3"/>
      <c r="O708" s="3"/>
      <c r="P708" s="3"/>
      <c r="Q708" s="3"/>
      <c r="R708" s="3"/>
      <c r="S708" s="3"/>
      <c r="T708" s="3"/>
      <c r="U708" s="3"/>
      <c r="V708" s="3"/>
      <c r="W708" s="3"/>
      <c r="X708" s="3"/>
      <c r="Y708" s="3"/>
      <c r="Z708" s="3"/>
      <c r="AA708" s="3"/>
      <c r="AB708" s="3"/>
      <c r="AC708" s="3"/>
      <c r="AD708" s="3"/>
      <c r="AE708" s="3"/>
      <c r="AF708" s="3"/>
      <c r="AG708" s="3"/>
      <c r="AH708" s="3"/>
      <c r="AI708" s="3"/>
    </row>
    <row r="709" spans="1:35" hidden="1" x14ac:dyDescent="0.2">
      <c r="A709" s="2"/>
      <c r="L709" s="3"/>
      <c r="M709" s="3"/>
      <c r="N709" s="3"/>
      <c r="O709" s="3"/>
      <c r="P709" s="3"/>
      <c r="Q709" s="3"/>
      <c r="R709" s="3"/>
      <c r="S709" s="3"/>
      <c r="T709" s="3"/>
      <c r="U709" s="3"/>
      <c r="V709" s="3"/>
      <c r="W709" s="3"/>
      <c r="X709" s="3"/>
      <c r="Y709" s="3"/>
      <c r="Z709" s="3"/>
      <c r="AA709" s="3"/>
      <c r="AB709" s="3"/>
      <c r="AC709" s="3"/>
      <c r="AD709" s="3"/>
      <c r="AE709" s="3"/>
      <c r="AF709" s="3"/>
      <c r="AG709" s="3"/>
      <c r="AH709" s="3"/>
      <c r="AI709" s="3"/>
    </row>
    <row r="710" spans="1:35" hidden="1" x14ac:dyDescent="0.2">
      <c r="A710" s="2"/>
      <c r="L710" s="3"/>
      <c r="M710" s="3"/>
      <c r="N710" s="3"/>
      <c r="O710" s="3"/>
      <c r="P710" s="3"/>
      <c r="Q710" s="3"/>
      <c r="R710" s="3"/>
      <c r="S710" s="3"/>
      <c r="T710" s="3"/>
      <c r="U710" s="3"/>
      <c r="V710" s="3"/>
      <c r="W710" s="3"/>
      <c r="X710" s="3"/>
      <c r="Y710" s="3"/>
      <c r="Z710" s="3"/>
      <c r="AA710" s="3"/>
      <c r="AB710" s="3"/>
      <c r="AC710" s="3"/>
      <c r="AD710" s="3"/>
      <c r="AE710" s="3"/>
      <c r="AF710" s="3"/>
      <c r="AG710" s="3"/>
      <c r="AH710" s="3"/>
      <c r="AI710" s="3"/>
    </row>
    <row r="711" spans="1:35" hidden="1" x14ac:dyDescent="0.2">
      <c r="A711" s="2"/>
      <c r="L711" s="3"/>
      <c r="M711" s="3"/>
      <c r="N711" s="3"/>
      <c r="O711" s="3"/>
      <c r="P711" s="3"/>
      <c r="Q711" s="3"/>
      <c r="R711" s="3"/>
      <c r="S711" s="3"/>
      <c r="T711" s="3"/>
      <c r="U711" s="3"/>
      <c r="V711" s="3"/>
      <c r="W711" s="3"/>
      <c r="X711" s="3"/>
      <c r="Y711" s="3"/>
      <c r="Z711" s="3"/>
      <c r="AA711" s="3"/>
      <c r="AB711" s="3"/>
      <c r="AC711" s="3"/>
      <c r="AD711" s="3"/>
      <c r="AE711" s="3"/>
      <c r="AF711" s="3"/>
      <c r="AG711" s="3"/>
      <c r="AH711" s="3"/>
      <c r="AI711" s="3"/>
    </row>
    <row r="712" spans="1:35" hidden="1" x14ac:dyDescent="0.2">
      <c r="A712" s="2"/>
      <c r="L712" s="3"/>
      <c r="M712" s="3"/>
      <c r="N712" s="3"/>
      <c r="O712" s="3"/>
      <c r="P712" s="3"/>
      <c r="Q712" s="3"/>
      <c r="R712" s="3"/>
      <c r="S712" s="3"/>
      <c r="T712" s="3"/>
      <c r="U712" s="3"/>
      <c r="V712" s="3"/>
      <c r="W712" s="3"/>
      <c r="X712" s="3"/>
      <c r="Y712" s="3"/>
      <c r="Z712" s="3"/>
      <c r="AA712" s="3"/>
      <c r="AB712" s="3"/>
      <c r="AC712" s="3"/>
      <c r="AD712" s="3"/>
      <c r="AE712" s="3"/>
      <c r="AF712" s="3"/>
      <c r="AG712" s="3"/>
      <c r="AH712" s="3"/>
      <c r="AI712" s="3"/>
    </row>
    <row r="713" spans="1:35" hidden="1" x14ac:dyDescent="0.2">
      <c r="A713" s="2"/>
      <c r="L713" s="3"/>
      <c r="M713" s="3"/>
      <c r="N713" s="3"/>
      <c r="O713" s="3"/>
      <c r="P713" s="3"/>
      <c r="Q713" s="3"/>
      <c r="R713" s="3"/>
      <c r="S713" s="3"/>
      <c r="T713" s="3"/>
      <c r="U713" s="3"/>
      <c r="V713" s="3"/>
      <c r="W713" s="3"/>
      <c r="X713" s="3"/>
      <c r="Y713" s="3"/>
      <c r="Z713" s="3"/>
      <c r="AA713" s="3"/>
      <c r="AB713" s="3"/>
      <c r="AC713" s="3"/>
      <c r="AD713" s="3"/>
      <c r="AE713" s="3"/>
      <c r="AF713" s="3"/>
      <c r="AG713" s="3"/>
      <c r="AH713" s="3"/>
      <c r="AI713" s="3"/>
    </row>
    <row r="714" spans="1:35" hidden="1" x14ac:dyDescent="0.2">
      <c r="A714" s="2"/>
      <c r="L714" s="3"/>
      <c r="M714" s="3"/>
      <c r="N714" s="3"/>
      <c r="O714" s="3"/>
      <c r="P714" s="3"/>
      <c r="Q714" s="3"/>
      <c r="R714" s="3"/>
      <c r="S714" s="3"/>
      <c r="T714" s="3"/>
      <c r="U714" s="3"/>
      <c r="V714" s="3"/>
      <c r="W714" s="3"/>
      <c r="X714" s="3"/>
      <c r="Y714" s="3"/>
      <c r="Z714" s="3"/>
      <c r="AA714" s="3"/>
      <c r="AB714" s="3"/>
      <c r="AC714" s="3"/>
      <c r="AD714" s="3"/>
      <c r="AE714" s="3"/>
      <c r="AF714" s="3"/>
      <c r="AG714" s="3"/>
      <c r="AH714" s="3"/>
      <c r="AI714" s="3"/>
    </row>
    <row r="715" spans="1:35" hidden="1" x14ac:dyDescent="0.2">
      <c r="A715" s="2"/>
      <c r="L715" s="3"/>
      <c r="M715" s="3"/>
      <c r="N715" s="3"/>
      <c r="O715" s="3"/>
      <c r="P715" s="3"/>
      <c r="Q715" s="3"/>
      <c r="R715" s="3"/>
      <c r="S715" s="3"/>
      <c r="T715" s="3"/>
      <c r="U715" s="3"/>
      <c r="V715" s="3"/>
      <c r="W715" s="3"/>
      <c r="X715" s="3"/>
      <c r="Y715" s="3"/>
      <c r="Z715" s="3"/>
      <c r="AA715" s="3"/>
      <c r="AB715" s="3"/>
      <c r="AC715" s="3"/>
      <c r="AD715" s="3"/>
      <c r="AE715" s="3"/>
      <c r="AF715" s="3"/>
      <c r="AG715" s="3"/>
      <c r="AH715" s="3"/>
      <c r="AI715" s="3"/>
    </row>
    <row r="716" spans="1:35" hidden="1" x14ac:dyDescent="0.2">
      <c r="A716" s="2"/>
      <c r="L716" s="3"/>
      <c r="M716" s="3"/>
      <c r="N716" s="3"/>
      <c r="O716" s="3"/>
      <c r="P716" s="3"/>
      <c r="Q716" s="3"/>
      <c r="R716" s="3"/>
      <c r="S716" s="3"/>
      <c r="T716" s="3"/>
      <c r="U716" s="3"/>
      <c r="V716" s="3"/>
      <c r="W716" s="3"/>
      <c r="X716" s="3"/>
      <c r="Y716" s="3"/>
      <c r="Z716" s="3"/>
      <c r="AA716" s="3"/>
      <c r="AB716" s="3"/>
      <c r="AC716" s="3"/>
      <c r="AD716" s="3"/>
      <c r="AE716" s="3"/>
      <c r="AF716" s="3"/>
      <c r="AG716" s="3"/>
      <c r="AH716" s="3"/>
      <c r="AI716" s="3"/>
    </row>
    <row r="717" spans="1:35" hidden="1" x14ac:dyDescent="0.2">
      <c r="A717" s="2"/>
      <c r="L717" s="3"/>
      <c r="M717" s="3"/>
      <c r="N717" s="3"/>
      <c r="O717" s="3"/>
      <c r="P717" s="3"/>
      <c r="Q717" s="3"/>
      <c r="R717" s="3"/>
      <c r="S717" s="3"/>
      <c r="T717" s="3"/>
      <c r="U717" s="3"/>
      <c r="V717" s="3"/>
      <c r="W717" s="3"/>
      <c r="X717" s="3"/>
      <c r="Y717" s="3"/>
      <c r="Z717" s="3"/>
      <c r="AA717" s="3"/>
      <c r="AB717" s="3"/>
      <c r="AC717" s="3"/>
      <c r="AD717" s="3"/>
      <c r="AE717" s="3"/>
      <c r="AF717" s="3"/>
      <c r="AG717" s="3"/>
      <c r="AH717" s="3"/>
      <c r="AI717" s="3"/>
    </row>
    <row r="718" spans="1:35" hidden="1" x14ac:dyDescent="0.2">
      <c r="A718" s="2"/>
      <c r="L718" s="3"/>
      <c r="M718" s="3"/>
      <c r="N718" s="3"/>
      <c r="O718" s="3"/>
      <c r="P718" s="3"/>
      <c r="Q718" s="3"/>
      <c r="R718" s="3"/>
      <c r="S718" s="3"/>
      <c r="T718" s="3"/>
      <c r="U718" s="3"/>
      <c r="V718" s="3"/>
      <c r="W718" s="3"/>
      <c r="X718" s="3"/>
      <c r="Y718" s="3"/>
      <c r="Z718" s="3"/>
      <c r="AA718" s="3"/>
      <c r="AB718" s="3"/>
      <c r="AC718" s="3"/>
      <c r="AD718" s="3"/>
      <c r="AE718" s="3"/>
      <c r="AF718" s="3"/>
      <c r="AG718" s="3"/>
      <c r="AH718" s="3"/>
      <c r="AI718" s="3"/>
    </row>
    <row r="719" spans="1:35" hidden="1" x14ac:dyDescent="0.2">
      <c r="A719" s="2"/>
      <c r="L719" s="3"/>
      <c r="M719" s="3"/>
      <c r="N719" s="3"/>
      <c r="O719" s="3"/>
      <c r="P719" s="3"/>
      <c r="Q719" s="3"/>
      <c r="R719" s="3"/>
      <c r="S719" s="3"/>
      <c r="T719" s="3"/>
      <c r="U719" s="3"/>
      <c r="V719" s="3"/>
      <c r="W719" s="3"/>
      <c r="X719" s="3"/>
      <c r="Y719" s="3"/>
      <c r="Z719" s="3"/>
      <c r="AA719" s="3"/>
      <c r="AB719" s="3"/>
      <c r="AC719" s="3"/>
      <c r="AD719" s="3"/>
      <c r="AE719" s="3"/>
      <c r="AF719" s="3"/>
      <c r="AG719" s="3"/>
      <c r="AH719" s="3"/>
      <c r="AI719" s="3"/>
    </row>
    <row r="720" spans="1:35" hidden="1" x14ac:dyDescent="0.2">
      <c r="A720" s="2"/>
      <c r="L720" s="3"/>
      <c r="M720" s="3"/>
      <c r="N720" s="3"/>
      <c r="O720" s="3"/>
      <c r="P720" s="3"/>
      <c r="Q720" s="3"/>
      <c r="R720" s="3"/>
      <c r="S720" s="3"/>
      <c r="T720" s="3"/>
      <c r="U720" s="3"/>
      <c r="V720" s="3"/>
      <c r="W720" s="3"/>
      <c r="X720" s="3"/>
      <c r="Y720" s="3"/>
      <c r="Z720" s="3"/>
      <c r="AA720" s="3"/>
      <c r="AB720" s="3"/>
      <c r="AC720" s="3"/>
      <c r="AD720" s="3"/>
      <c r="AE720" s="3"/>
      <c r="AF720" s="3"/>
      <c r="AG720" s="3"/>
      <c r="AH720" s="3"/>
      <c r="AI720" s="3"/>
    </row>
    <row r="721" spans="1:35" hidden="1" x14ac:dyDescent="0.2">
      <c r="A721" s="2"/>
      <c r="L721" s="3"/>
      <c r="M721" s="3"/>
      <c r="N721" s="3"/>
      <c r="O721" s="3"/>
      <c r="P721" s="3"/>
      <c r="Q721" s="3"/>
      <c r="R721" s="3"/>
      <c r="S721" s="3"/>
      <c r="T721" s="3"/>
      <c r="U721" s="3"/>
      <c r="V721" s="3"/>
      <c r="W721" s="3"/>
      <c r="X721" s="3"/>
      <c r="Y721" s="3"/>
      <c r="Z721" s="3"/>
      <c r="AA721" s="3"/>
      <c r="AB721" s="3"/>
      <c r="AC721" s="3"/>
      <c r="AD721" s="3"/>
      <c r="AE721" s="3"/>
      <c r="AF721" s="3"/>
      <c r="AG721" s="3"/>
      <c r="AH721" s="3"/>
      <c r="AI721" s="3"/>
    </row>
    <row r="722" spans="1:35" hidden="1" x14ac:dyDescent="0.2">
      <c r="A722" s="2"/>
      <c r="L722" s="3"/>
      <c r="M722" s="3"/>
      <c r="N722" s="3"/>
      <c r="O722" s="3"/>
      <c r="P722" s="3"/>
      <c r="Q722" s="3"/>
      <c r="R722" s="3"/>
      <c r="S722" s="3"/>
      <c r="T722" s="3"/>
      <c r="U722" s="3"/>
      <c r="V722" s="3"/>
      <c r="W722" s="3"/>
      <c r="X722" s="3"/>
      <c r="Y722" s="3"/>
      <c r="Z722" s="3"/>
      <c r="AA722" s="3"/>
      <c r="AB722" s="3"/>
      <c r="AC722" s="3"/>
      <c r="AD722" s="3"/>
      <c r="AE722" s="3"/>
      <c r="AF722" s="3"/>
      <c r="AG722" s="3"/>
      <c r="AH722" s="3"/>
      <c r="AI722" s="3"/>
    </row>
    <row r="723" spans="1:35" hidden="1" x14ac:dyDescent="0.2">
      <c r="A723" s="2"/>
      <c r="L723" s="3"/>
      <c r="M723" s="3"/>
      <c r="N723" s="3"/>
      <c r="O723" s="3"/>
      <c r="P723" s="3"/>
      <c r="Q723" s="3"/>
      <c r="R723" s="3"/>
      <c r="S723" s="3"/>
      <c r="T723" s="3"/>
      <c r="U723" s="3"/>
      <c r="V723" s="3"/>
      <c r="W723" s="3"/>
      <c r="X723" s="3"/>
      <c r="Y723" s="3"/>
      <c r="Z723" s="3"/>
      <c r="AA723" s="3"/>
      <c r="AB723" s="3"/>
      <c r="AC723" s="3"/>
      <c r="AD723" s="3"/>
      <c r="AE723" s="3"/>
      <c r="AF723" s="3"/>
      <c r="AG723" s="3"/>
      <c r="AH723" s="3"/>
      <c r="AI723" s="3"/>
    </row>
    <row r="724" spans="1:35" hidden="1" x14ac:dyDescent="0.2">
      <c r="A724" s="2"/>
      <c r="L724" s="3"/>
      <c r="M724" s="3"/>
      <c r="N724" s="3"/>
      <c r="O724" s="3"/>
      <c r="P724" s="3"/>
      <c r="Q724" s="3"/>
      <c r="R724" s="3"/>
      <c r="S724" s="3"/>
      <c r="T724" s="3"/>
      <c r="U724" s="3"/>
      <c r="V724" s="3"/>
      <c r="W724" s="3"/>
      <c r="X724" s="3"/>
      <c r="Y724" s="3"/>
      <c r="Z724" s="3"/>
      <c r="AA724" s="3"/>
      <c r="AB724" s="3"/>
      <c r="AC724" s="3"/>
      <c r="AD724" s="3"/>
      <c r="AE724" s="3"/>
      <c r="AF724" s="3"/>
      <c r="AG724" s="3"/>
      <c r="AH724" s="3"/>
      <c r="AI724" s="3"/>
    </row>
    <row r="725" spans="1:35" hidden="1" x14ac:dyDescent="0.2">
      <c r="A725" s="2"/>
      <c r="L725" s="3"/>
      <c r="M725" s="3"/>
      <c r="N725" s="3"/>
      <c r="O725" s="3"/>
      <c r="P725" s="3"/>
      <c r="Q725" s="3"/>
      <c r="R725" s="3"/>
      <c r="S725" s="3"/>
      <c r="T725" s="3"/>
      <c r="U725" s="3"/>
      <c r="V725" s="3"/>
      <c r="W725" s="3"/>
      <c r="X725" s="3"/>
      <c r="Y725" s="3"/>
      <c r="Z725" s="3"/>
      <c r="AA725" s="3"/>
      <c r="AB725" s="3"/>
      <c r="AC725" s="3"/>
      <c r="AD725" s="3"/>
      <c r="AE725" s="3"/>
      <c r="AF725" s="3"/>
      <c r="AG725" s="3"/>
      <c r="AH725" s="3"/>
      <c r="AI725" s="3"/>
    </row>
    <row r="726" spans="1:35" hidden="1" x14ac:dyDescent="0.2">
      <c r="A726" s="2"/>
      <c r="L726" s="3"/>
      <c r="M726" s="3"/>
      <c r="N726" s="3"/>
      <c r="O726" s="3"/>
      <c r="P726" s="3"/>
      <c r="Q726" s="3"/>
      <c r="R726" s="3"/>
      <c r="S726" s="3"/>
      <c r="T726" s="3"/>
      <c r="U726" s="3"/>
      <c r="V726" s="3"/>
      <c r="W726" s="3"/>
      <c r="X726" s="3"/>
      <c r="Y726" s="3"/>
      <c r="Z726" s="3"/>
      <c r="AA726" s="3"/>
      <c r="AB726" s="3"/>
      <c r="AC726" s="3"/>
      <c r="AD726" s="3"/>
      <c r="AE726" s="3"/>
      <c r="AF726" s="3"/>
      <c r="AG726" s="3"/>
      <c r="AH726" s="3"/>
      <c r="AI726" s="3"/>
    </row>
    <row r="727" spans="1:35" hidden="1" x14ac:dyDescent="0.2">
      <c r="A727" s="2"/>
      <c r="L727" s="3"/>
      <c r="M727" s="3"/>
      <c r="N727" s="3"/>
      <c r="O727" s="3"/>
      <c r="P727" s="3"/>
      <c r="Q727" s="3"/>
      <c r="R727" s="3"/>
      <c r="S727" s="3"/>
      <c r="T727" s="3"/>
      <c r="U727" s="3"/>
      <c r="V727" s="3"/>
      <c r="W727" s="3"/>
      <c r="X727" s="3"/>
      <c r="Y727" s="3"/>
      <c r="Z727" s="3"/>
      <c r="AA727" s="3"/>
      <c r="AB727" s="3"/>
      <c r="AC727" s="3"/>
      <c r="AD727" s="3"/>
      <c r="AE727" s="3"/>
      <c r="AF727" s="3"/>
      <c r="AG727" s="3"/>
      <c r="AH727" s="3"/>
      <c r="AI727" s="3"/>
    </row>
    <row r="728" spans="1:35" hidden="1" x14ac:dyDescent="0.2">
      <c r="A728" s="2"/>
      <c r="L728" s="3"/>
      <c r="M728" s="3"/>
      <c r="N728" s="3"/>
      <c r="O728" s="3"/>
      <c r="P728" s="3"/>
      <c r="Q728" s="3"/>
      <c r="R728" s="3"/>
      <c r="S728" s="3"/>
      <c r="T728" s="3"/>
      <c r="U728" s="3"/>
      <c r="V728" s="3"/>
      <c r="W728" s="3"/>
      <c r="X728" s="3"/>
      <c r="Y728" s="3"/>
      <c r="Z728" s="3"/>
      <c r="AA728" s="3"/>
      <c r="AB728" s="3"/>
      <c r="AC728" s="3"/>
      <c r="AD728" s="3"/>
      <c r="AE728" s="3"/>
      <c r="AF728" s="3"/>
      <c r="AG728" s="3"/>
      <c r="AH728" s="3"/>
      <c r="AI728" s="3"/>
    </row>
    <row r="729" spans="1:35" hidden="1" x14ac:dyDescent="0.2">
      <c r="A729" s="2"/>
      <c r="L729" s="3"/>
      <c r="M729" s="3"/>
      <c r="N729" s="3"/>
      <c r="O729" s="3"/>
      <c r="P729" s="3"/>
      <c r="Q729" s="3"/>
      <c r="R729" s="3"/>
      <c r="S729" s="3"/>
      <c r="T729" s="3"/>
      <c r="U729" s="3"/>
      <c r="V729" s="3"/>
      <c r="W729" s="3"/>
      <c r="X729" s="3"/>
      <c r="Y729" s="3"/>
      <c r="Z729" s="3"/>
      <c r="AA729" s="3"/>
      <c r="AB729" s="3"/>
      <c r="AC729" s="3"/>
      <c r="AD729" s="3"/>
      <c r="AE729" s="3"/>
      <c r="AF729" s="3"/>
      <c r="AG729" s="3"/>
      <c r="AH729" s="3"/>
      <c r="AI729" s="3"/>
    </row>
    <row r="730" spans="1:35" hidden="1" x14ac:dyDescent="0.2">
      <c r="A730" s="2"/>
      <c r="L730" s="3"/>
      <c r="M730" s="3"/>
      <c r="N730" s="3"/>
      <c r="O730" s="3"/>
      <c r="P730" s="3"/>
      <c r="Q730" s="3"/>
      <c r="R730" s="3"/>
      <c r="S730" s="3"/>
      <c r="T730" s="3"/>
      <c r="U730" s="3"/>
      <c r="V730" s="3"/>
      <c r="W730" s="3"/>
      <c r="X730" s="3"/>
      <c r="Y730" s="3"/>
      <c r="Z730" s="3"/>
      <c r="AA730" s="3"/>
      <c r="AB730" s="3"/>
      <c r="AC730" s="3"/>
      <c r="AD730" s="3"/>
      <c r="AE730" s="3"/>
      <c r="AF730" s="3"/>
      <c r="AG730" s="3"/>
      <c r="AH730" s="3"/>
      <c r="AI730" s="3"/>
    </row>
    <row r="731" spans="1:35" hidden="1" x14ac:dyDescent="0.2">
      <c r="A731" s="2"/>
      <c r="L731" s="3"/>
      <c r="M731" s="3"/>
      <c r="N731" s="3"/>
      <c r="O731" s="3"/>
      <c r="P731" s="3"/>
      <c r="Q731" s="3"/>
      <c r="R731" s="3"/>
      <c r="S731" s="3"/>
      <c r="T731" s="3"/>
      <c r="U731" s="3"/>
      <c r="V731" s="3"/>
      <c r="W731" s="3"/>
      <c r="X731" s="3"/>
      <c r="Y731" s="3"/>
      <c r="Z731" s="3"/>
      <c r="AA731" s="3"/>
      <c r="AB731" s="3"/>
      <c r="AC731" s="3"/>
      <c r="AD731" s="3"/>
      <c r="AE731" s="3"/>
      <c r="AF731" s="3"/>
      <c r="AG731" s="3"/>
      <c r="AH731" s="3"/>
      <c r="AI731" s="3"/>
    </row>
    <row r="732" spans="1:35" hidden="1" x14ac:dyDescent="0.2">
      <c r="A732" s="2"/>
      <c r="L732" s="3"/>
      <c r="M732" s="3"/>
      <c r="N732" s="3"/>
      <c r="O732" s="3"/>
      <c r="P732" s="3"/>
      <c r="Q732" s="3"/>
      <c r="R732" s="3"/>
      <c r="S732" s="3"/>
      <c r="T732" s="3"/>
      <c r="U732" s="3"/>
      <c r="V732" s="3"/>
      <c r="W732" s="3"/>
      <c r="X732" s="3"/>
      <c r="Y732" s="3"/>
      <c r="Z732" s="3"/>
      <c r="AA732" s="3"/>
      <c r="AB732" s="3"/>
      <c r="AC732" s="3"/>
      <c r="AD732" s="3"/>
      <c r="AE732" s="3"/>
      <c r="AF732" s="3"/>
      <c r="AG732" s="3"/>
      <c r="AH732" s="3"/>
      <c r="AI732" s="3"/>
    </row>
    <row r="733" spans="1:35" hidden="1" x14ac:dyDescent="0.2">
      <c r="A733" s="2"/>
      <c r="L733" s="3"/>
      <c r="M733" s="3"/>
      <c r="N733" s="3"/>
      <c r="O733" s="3"/>
      <c r="P733" s="3"/>
      <c r="Q733" s="3"/>
      <c r="R733" s="3"/>
      <c r="S733" s="3"/>
      <c r="T733" s="3"/>
      <c r="U733" s="3"/>
      <c r="V733" s="3"/>
      <c r="W733" s="3"/>
      <c r="X733" s="3"/>
      <c r="Y733" s="3"/>
      <c r="Z733" s="3"/>
      <c r="AA733" s="3"/>
      <c r="AB733" s="3"/>
      <c r="AC733" s="3"/>
      <c r="AD733" s="3"/>
      <c r="AE733" s="3"/>
      <c r="AF733" s="3"/>
      <c r="AG733" s="3"/>
      <c r="AH733" s="3"/>
      <c r="AI733" s="3"/>
    </row>
    <row r="734" spans="1:35" hidden="1" x14ac:dyDescent="0.2">
      <c r="A734" s="2"/>
      <c r="L734" s="3"/>
      <c r="M734" s="3"/>
      <c r="N734" s="3"/>
      <c r="O734" s="3"/>
      <c r="P734" s="3"/>
      <c r="Q734" s="3"/>
      <c r="R734" s="3"/>
      <c r="S734" s="3"/>
      <c r="T734" s="3"/>
      <c r="U734" s="3"/>
      <c r="V734" s="3"/>
      <c r="W734" s="3"/>
      <c r="X734" s="3"/>
      <c r="Y734" s="3"/>
      <c r="Z734" s="3"/>
      <c r="AA734" s="3"/>
      <c r="AB734" s="3"/>
      <c r="AC734" s="3"/>
      <c r="AD734" s="3"/>
      <c r="AE734" s="3"/>
      <c r="AF734" s="3"/>
      <c r="AG734" s="3"/>
      <c r="AH734" s="3"/>
      <c r="AI734" s="3"/>
    </row>
    <row r="735" spans="1:35" hidden="1" x14ac:dyDescent="0.2">
      <c r="A735" s="2"/>
      <c r="L735" s="3"/>
      <c r="M735" s="3"/>
      <c r="N735" s="3"/>
      <c r="O735" s="3"/>
      <c r="P735" s="3"/>
      <c r="Q735" s="3"/>
      <c r="R735" s="3"/>
      <c r="S735" s="3"/>
      <c r="T735" s="3"/>
      <c r="U735" s="3"/>
      <c r="V735" s="3"/>
      <c r="W735" s="3"/>
      <c r="X735" s="3"/>
      <c r="Y735" s="3"/>
      <c r="Z735" s="3"/>
      <c r="AA735" s="3"/>
      <c r="AB735" s="3"/>
      <c r="AC735" s="3"/>
      <c r="AD735" s="3"/>
      <c r="AE735" s="3"/>
      <c r="AF735" s="3"/>
      <c r="AG735" s="3"/>
      <c r="AH735" s="3"/>
      <c r="AI735" s="3"/>
    </row>
    <row r="736" spans="1:35" hidden="1" x14ac:dyDescent="0.2">
      <c r="A736" s="2"/>
      <c r="L736" s="3"/>
      <c r="M736" s="3"/>
      <c r="N736" s="3"/>
      <c r="O736" s="3"/>
      <c r="P736" s="3"/>
      <c r="Q736" s="3"/>
      <c r="R736" s="3"/>
      <c r="S736" s="3"/>
      <c r="T736" s="3"/>
      <c r="U736" s="3"/>
      <c r="V736" s="3"/>
      <c r="W736" s="3"/>
      <c r="X736" s="3"/>
      <c r="Y736" s="3"/>
      <c r="Z736" s="3"/>
      <c r="AA736" s="3"/>
      <c r="AB736" s="3"/>
      <c r="AC736" s="3"/>
      <c r="AD736" s="3"/>
      <c r="AE736" s="3"/>
      <c r="AF736" s="3"/>
      <c r="AG736" s="3"/>
      <c r="AH736" s="3"/>
      <c r="AI736" s="3"/>
    </row>
    <row r="737" spans="1:35" hidden="1" x14ac:dyDescent="0.2">
      <c r="A737" s="2"/>
      <c r="L737" s="3"/>
      <c r="M737" s="3"/>
      <c r="N737" s="3"/>
      <c r="O737" s="3"/>
      <c r="P737" s="3"/>
      <c r="Q737" s="3"/>
      <c r="R737" s="3"/>
      <c r="S737" s="3"/>
      <c r="T737" s="3"/>
      <c r="U737" s="3"/>
      <c r="V737" s="3"/>
      <c r="W737" s="3"/>
      <c r="X737" s="3"/>
      <c r="Y737" s="3"/>
      <c r="Z737" s="3"/>
      <c r="AA737" s="3"/>
      <c r="AB737" s="3"/>
      <c r="AC737" s="3"/>
      <c r="AD737" s="3"/>
      <c r="AE737" s="3"/>
      <c r="AF737" s="3"/>
      <c r="AG737" s="3"/>
      <c r="AH737" s="3"/>
      <c r="AI737" s="3"/>
    </row>
    <row r="738" spans="1:35" hidden="1" x14ac:dyDescent="0.2">
      <c r="A738" s="2"/>
      <c r="L738" s="3"/>
      <c r="M738" s="3"/>
      <c r="N738" s="3"/>
      <c r="O738" s="3"/>
      <c r="P738" s="3"/>
      <c r="Q738" s="3"/>
      <c r="R738" s="3"/>
      <c r="S738" s="3"/>
      <c r="T738" s="3"/>
      <c r="U738" s="3"/>
      <c r="V738" s="3"/>
      <c r="W738" s="3"/>
      <c r="X738" s="3"/>
      <c r="Y738" s="3"/>
      <c r="Z738" s="3"/>
      <c r="AA738" s="3"/>
      <c r="AB738" s="3"/>
      <c r="AC738" s="3"/>
      <c r="AD738" s="3"/>
      <c r="AE738" s="3"/>
      <c r="AF738" s="3"/>
      <c r="AG738" s="3"/>
      <c r="AH738" s="3"/>
      <c r="AI738" s="3"/>
    </row>
    <row r="739" spans="1:35" hidden="1" x14ac:dyDescent="0.2">
      <c r="A739" s="2"/>
      <c r="L739" s="3"/>
      <c r="M739" s="3"/>
      <c r="N739" s="3"/>
      <c r="O739" s="3"/>
      <c r="P739" s="3"/>
      <c r="Q739" s="3"/>
      <c r="R739" s="3"/>
      <c r="S739" s="3"/>
      <c r="T739" s="3"/>
      <c r="U739" s="3"/>
      <c r="V739" s="3"/>
      <c r="W739" s="3"/>
      <c r="X739" s="3"/>
      <c r="Y739" s="3"/>
      <c r="Z739" s="3"/>
      <c r="AA739" s="3"/>
      <c r="AB739" s="3"/>
      <c r="AC739" s="3"/>
      <c r="AD739" s="3"/>
      <c r="AE739" s="3"/>
      <c r="AF739" s="3"/>
      <c r="AG739" s="3"/>
      <c r="AH739" s="3"/>
      <c r="AI739" s="3"/>
    </row>
    <row r="740" spans="1:35" hidden="1" x14ac:dyDescent="0.2">
      <c r="A740" s="2"/>
      <c r="L740" s="3"/>
      <c r="M740" s="3"/>
      <c r="N740" s="3"/>
      <c r="O740" s="3"/>
      <c r="P740" s="3"/>
      <c r="Q740" s="3"/>
      <c r="R740" s="3"/>
      <c r="S740" s="3"/>
      <c r="T740" s="3"/>
      <c r="U740" s="3"/>
      <c r="V740" s="3"/>
      <c r="W740" s="3"/>
      <c r="X740" s="3"/>
      <c r="Y740" s="3"/>
      <c r="Z740" s="3"/>
      <c r="AA740" s="3"/>
      <c r="AB740" s="3"/>
      <c r="AC740" s="3"/>
      <c r="AD740" s="3"/>
      <c r="AE740" s="3"/>
      <c r="AF740" s="3"/>
      <c r="AG740" s="3"/>
      <c r="AH740" s="3"/>
      <c r="AI740" s="3"/>
    </row>
    <row r="741" spans="1:35" hidden="1" x14ac:dyDescent="0.2">
      <c r="A741" s="2"/>
      <c r="L741" s="3"/>
      <c r="M741" s="3"/>
      <c r="N741" s="3"/>
      <c r="O741" s="3"/>
      <c r="P741" s="3"/>
      <c r="Q741" s="3"/>
      <c r="R741" s="3"/>
      <c r="S741" s="3"/>
      <c r="T741" s="3"/>
      <c r="U741" s="3"/>
      <c r="V741" s="3"/>
      <c r="W741" s="3"/>
      <c r="X741" s="3"/>
      <c r="Y741" s="3"/>
      <c r="Z741" s="3"/>
      <c r="AA741" s="3"/>
      <c r="AB741" s="3"/>
      <c r="AC741" s="3"/>
      <c r="AD741" s="3"/>
      <c r="AE741" s="3"/>
      <c r="AF741" s="3"/>
      <c r="AG741" s="3"/>
      <c r="AH741" s="3"/>
      <c r="AI741" s="3"/>
    </row>
    <row r="742" spans="1:35" hidden="1" x14ac:dyDescent="0.2">
      <c r="A742" s="2"/>
      <c r="L742" s="3"/>
      <c r="M742" s="3"/>
      <c r="N742" s="3"/>
      <c r="O742" s="3"/>
      <c r="P742" s="3"/>
      <c r="Q742" s="3"/>
      <c r="R742" s="3"/>
      <c r="S742" s="3"/>
      <c r="T742" s="3"/>
      <c r="U742" s="3"/>
      <c r="V742" s="3"/>
      <c r="W742" s="3"/>
      <c r="X742" s="3"/>
      <c r="Y742" s="3"/>
      <c r="Z742" s="3"/>
      <c r="AA742" s="3"/>
      <c r="AB742" s="3"/>
      <c r="AC742" s="3"/>
      <c r="AD742" s="3"/>
      <c r="AE742" s="3"/>
      <c r="AF742" s="3"/>
      <c r="AG742" s="3"/>
      <c r="AH742" s="3"/>
      <c r="AI742" s="3"/>
    </row>
    <row r="743" spans="1:35" hidden="1" x14ac:dyDescent="0.2">
      <c r="A743" s="2"/>
      <c r="L743" s="3"/>
      <c r="M743" s="3"/>
      <c r="N743" s="3"/>
      <c r="O743" s="3"/>
      <c r="P743" s="3"/>
      <c r="Q743" s="3"/>
      <c r="R743" s="3"/>
      <c r="S743" s="3"/>
      <c r="T743" s="3"/>
      <c r="U743" s="3"/>
      <c r="V743" s="3"/>
      <c r="W743" s="3"/>
      <c r="X743" s="3"/>
      <c r="Y743" s="3"/>
      <c r="Z743" s="3"/>
      <c r="AA743" s="3"/>
      <c r="AB743" s="3"/>
      <c r="AC743" s="3"/>
      <c r="AD743" s="3"/>
      <c r="AE743" s="3"/>
      <c r="AF743" s="3"/>
      <c r="AG743" s="3"/>
      <c r="AH743" s="3"/>
      <c r="AI743" s="3"/>
    </row>
    <row r="744" spans="1:35" hidden="1" x14ac:dyDescent="0.2">
      <c r="A744" s="2"/>
      <c r="L744" s="3"/>
      <c r="M744" s="3"/>
      <c r="N744" s="3"/>
      <c r="O744" s="3"/>
      <c r="P744" s="3"/>
      <c r="Q744" s="3"/>
      <c r="R744" s="3"/>
      <c r="S744" s="3"/>
      <c r="T744" s="3"/>
      <c r="U744" s="3"/>
      <c r="V744" s="3"/>
      <c r="W744" s="3"/>
      <c r="X744" s="3"/>
      <c r="Y744" s="3"/>
      <c r="Z744" s="3"/>
      <c r="AA744" s="3"/>
      <c r="AB744" s="3"/>
      <c r="AC744" s="3"/>
      <c r="AD744" s="3"/>
      <c r="AE744" s="3"/>
      <c r="AF744" s="3"/>
      <c r="AG744" s="3"/>
      <c r="AH744" s="3"/>
      <c r="AI744" s="3"/>
    </row>
    <row r="745" spans="1:35" hidden="1" x14ac:dyDescent="0.2">
      <c r="A745" s="2"/>
      <c r="L745" s="3"/>
      <c r="M745" s="3"/>
      <c r="N745" s="3"/>
      <c r="O745" s="3"/>
      <c r="P745" s="3"/>
      <c r="Q745" s="3"/>
      <c r="R745" s="3"/>
      <c r="S745" s="3"/>
      <c r="T745" s="3"/>
      <c r="U745" s="3"/>
      <c r="V745" s="3"/>
      <c r="W745" s="3"/>
      <c r="X745" s="3"/>
      <c r="Y745" s="3"/>
      <c r="Z745" s="3"/>
      <c r="AA745" s="3"/>
      <c r="AB745" s="3"/>
      <c r="AC745" s="3"/>
      <c r="AD745" s="3"/>
      <c r="AE745" s="3"/>
      <c r="AF745" s="3"/>
      <c r="AG745" s="3"/>
      <c r="AH745" s="3"/>
      <c r="AI745" s="3"/>
    </row>
    <row r="746" spans="1:35" hidden="1" x14ac:dyDescent="0.2">
      <c r="A746" s="2"/>
      <c r="L746" s="3"/>
      <c r="M746" s="3"/>
      <c r="N746" s="3"/>
      <c r="O746" s="3"/>
      <c r="P746" s="3"/>
      <c r="Q746" s="3"/>
      <c r="R746" s="3"/>
      <c r="S746" s="3"/>
      <c r="T746" s="3"/>
      <c r="U746" s="3"/>
      <c r="V746" s="3"/>
      <c r="W746" s="3"/>
      <c r="X746" s="3"/>
      <c r="Y746" s="3"/>
      <c r="Z746" s="3"/>
      <c r="AA746" s="3"/>
      <c r="AB746" s="3"/>
      <c r="AC746" s="3"/>
      <c r="AD746" s="3"/>
      <c r="AE746" s="3"/>
      <c r="AF746" s="3"/>
      <c r="AG746" s="3"/>
      <c r="AH746" s="3"/>
      <c r="AI746" s="3"/>
    </row>
    <row r="747" spans="1:35" hidden="1" x14ac:dyDescent="0.2">
      <c r="A747" s="2"/>
      <c r="L747" s="3"/>
      <c r="M747" s="3"/>
      <c r="N747" s="3"/>
      <c r="O747" s="3"/>
      <c r="P747" s="3"/>
      <c r="Q747" s="3"/>
      <c r="R747" s="3"/>
      <c r="S747" s="3"/>
      <c r="T747" s="3"/>
      <c r="U747" s="3"/>
      <c r="V747" s="3"/>
      <c r="W747" s="3"/>
      <c r="X747" s="3"/>
      <c r="Y747" s="3"/>
      <c r="Z747" s="3"/>
      <c r="AA747" s="3"/>
      <c r="AB747" s="3"/>
      <c r="AC747" s="3"/>
      <c r="AD747" s="3"/>
      <c r="AE747" s="3"/>
      <c r="AF747" s="3"/>
      <c r="AG747" s="3"/>
      <c r="AH747" s="3"/>
      <c r="AI747" s="3"/>
    </row>
    <row r="748" spans="1:35" hidden="1" x14ac:dyDescent="0.2">
      <c r="A748" s="2"/>
      <c r="L748" s="3"/>
      <c r="M748" s="3"/>
      <c r="N748" s="3"/>
      <c r="O748" s="3"/>
      <c r="P748" s="3"/>
      <c r="Q748" s="3"/>
      <c r="R748" s="3"/>
      <c r="S748" s="3"/>
      <c r="T748" s="3"/>
      <c r="U748" s="3"/>
      <c r="V748" s="3"/>
      <c r="W748" s="3"/>
      <c r="X748" s="3"/>
      <c r="Y748" s="3"/>
      <c r="Z748" s="3"/>
      <c r="AA748" s="3"/>
      <c r="AB748" s="3"/>
      <c r="AC748" s="3"/>
      <c r="AD748" s="3"/>
      <c r="AE748" s="3"/>
      <c r="AF748" s="3"/>
      <c r="AG748" s="3"/>
      <c r="AH748" s="3"/>
      <c r="AI748" s="3"/>
    </row>
    <row r="749" spans="1:35" hidden="1" x14ac:dyDescent="0.2">
      <c r="A749" s="2"/>
      <c r="L749" s="3"/>
      <c r="M749" s="3"/>
      <c r="N749" s="3"/>
      <c r="O749" s="3"/>
      <c r="P749" s="3"/>
      <c r="Q749" s="3"/>
      <c r="R749" s="3"/>
      <c r="S749" s="3"/>
      <c r="T749" s="3"/>
      <c r="U749" s="3"/>
      <c r="V749" s="3"/>
      <c r="W749" s="3"/>
      <c r="X749" s="3"/>
      <c r="Y749" s="3"/>
      <c r="Z749" s="3"/>
      <c r="AA749" s="3"/>
      <c r="AB749" s="3"/>
      <c r="AC749" s="3"/>
      <c r="AD749" s="3"/>
      <c r="AE749" s="3"/>
      <c r="AF749" s="3"/>
      <c r="AG749" s="3"/>
      <c r="AH749" s="3"/>
      <c r="AI749" s="3"/>
    </row>
    <row r="750" spans="1:35" hidden="1" x14ac:dyDescent="0.2">
      <c r="A750" s="2"/>
      <c r="L750" s="3"/>
      <c r="M750" s="3"/>
      <c r="N750" s="3"/>
      <c r="O750" s="3"/>
      <c r="P750" s="3"/>
      <c r="Q750" s="3"/>
      <c r="R750" s="3"/>
      <c r="S750" s="3"/>
      <c r="T750" s="3"/>
      <c r="U750" s="3"/>
      <c r="V750" s="3"/>
      <c r="W750" s="3"/>
      <c r="X750" s="3"/>
      <c r="Y750" s="3"/>
      <c r="Z750" s="3"/>
      <c r="AA750" s="3"/>
      <c r="AB750" s="3"/>
      <c r="AC750" s="3"/>
      <c r="AD750" s="3"/>
      <c r="AE750" s="3"/>
      <c r="AF750" s="3"/>
      <c r="AG750" s="3"/>
      <c r="AH750" s="3"/>
      <c r="AI750" s="3"/>
    </row>
    <row r="751" spans="1:35" hidden="1" x14ac:dyDescent="0.2">
      <c r="A751" s="2"/>
      <c r="L751" s="3"/>
      <c r="M751" s="3"/>
      <c r="N751" s="3"/>
      <c r="O751" s="3"/>
      <c r="P751" s="3"/>
      <c r="Q751" s="3"/>
      <c r="R751" s="3"/>
      <c r="S751" s="3"/>
      <c r="T751" s="3"/>
      <c r="U751" s="3"/>
      <c r="V751" s="3"/>
      <c r="W751" s="3"/>
      <c r="X751" s="3"/>
      <c r="Y751" s="3"/>
      <c r="Z751" s="3"/>
      <c r="AA751" s="3"/>
      <c r="AB751" s="3"/>
      <c r="AC751" s="3"/>
      <c r="AD751" s="3"/>
      <c r="AE751" s="3"/>
      <c r="AF751" s="3"/>
      <c r="AG751" s="3"/>
      <c r="AH751" s="3"/>
      <c r="AI751" s="3"/>
    </row>
    <row r="752" spans="1:35" hidden="1" x14ac:dyDescent="0.2">
      <c r="A752" s="2"/>
      <c r="L752" s="3"/>
      <c r="M752" s="3"/>
      <c r="N752" s="3"/>
      <c r="O752" s="3"/>
      <c r="P752" s="3"/>
      <c r="Q752" s="3"/>
      <c r="R752" s="3"/>
      <c r="S752" s="3"/>
      <c r="T752" s="3"/>
      <c r="U752" s="3"/>
      <c r="V752" s="3"/>
      <c r="W752" s="3"/>
      <c r="X752" s="3"/>
      <c r="Y752" s="3"/>
      <c r="Z752" s="3"/>
      <c r="AA752" s="3"/>
      <c r="AB752" s="3"/>
      <c r="AC752" s="3"/>
      <c r="AD752" s="3"/>
      <c r="AE752" s="3"/>
      <c r="AF752" s="3"/>
      <c r="AG752" s="3"/>
      <c r="AH752" s="3"/>
      <c r="AI752" s="3"/>
    </row>
    <row r="753" spans="1:35" hidden="1" x14ac:dyDescent="0.2">
      <c r="A753" s="2"/>
      <c r="L753" s="3"/>
      <c r="M753" s="3"/>
      <c r="N753" s="3"/>
      <c r="O753" s="3"/>
      <c r="P753" s="3"/>
      <c r="Q753" s="3"/>
      <c r="R753" s="3"/>
      <c r="S753" s="3"/>
      <c r="T753" s="3"/>
      <c r="U753" s="3"/>
      <c r="V753" s="3"/>
      <c r="W753" s="3"/>
      <c r="X753" s="3"/>
      <c r="Y753" s="3"/>
      <c r="Z753" s="3"/>
      <c r="AA753" s="3"/>
      <c r="AB753" s="3"/>
      <c r="AC753" s="3"/>
      <c r="AD753" s="3"/>
      <c r="AE753" s="3"/>
      <c r="AF753" s="3"/>
      <c r="AG753" s="3"/>
      <c r="AH753" s="3"/>
      <c r="AI753" s="3"/>
    </row>
    <row r="754" spans="1:35" hidden="1" x14ac:dyDescent="0.2">
      <c r="A754" s="2"/>
      <c r="L754" s="3"/>
      <c r="M754" s="3"/>
      <c r="N754" s="3"/>
      <c r="O754" s="3"/>
      <c r="P754" s="3"/>
      <c r="Q754" s="3"/>
      <c r="R754" s="3"/>
      <c r="S754" s="3"/>
      <c r="T754" s="3"/>
      <c r="U754" s="3"/>
      <c r="V754" s="3"/>
      <c r="W754" s="3"/>
      <c r="X754" s="3"/>
      <c r="Y754" s="3"/>
      <c r="Z754" s="3"/>
      <c r="AA754" s="3"/>
      <c r="AB754" s="3"/>
      <c r="AC754" s="3"/>
      <c r="AD754" s="3"/>
      <c r="AE754" s="3"/>
      <c r="AF754" s="3"/>
      <c r="AG754" s="3"/>
      <c r="AH754" s="3"/>
      <c r="AI754" s="3"/>
    </row>
    <row r="755" spans="1:35" hidden="1" x14ac:dyDescent="0.2">
      <c r="A755" s="2"/>
      <c r="L755" s="3"/>
      <c r="M755" s="3"/>
      <c r="N755" s="3"/>
      <c r="O755" s="3"/>
      <c r="P755" s="3"/>
      <c r="Q755" s="3"/>
      <c r="R755" s="3"/>
      <c r="S755" s="3"/>
      <c r="T755" s="3"/>
      <c r="U755" s="3"/>
      <c r="V755" s="3"/>
      <c r="W755" s="3"/>
      <c r="X755" s="3"/>
      <c r="Y755" s="3"/>
      <c r="Z755" s="3"/>
      <c r="AA755" s="3"/>
      <c r="AB755" s="3"/>
      <c r="AC755" s="3"/>
      <c r="AD755" s="3"/>
      <c r="AE755" s="3"/>
      <c r="AF755" s="3"/>
      <c r="AG755" s="3"/>
      <c r="AH755" s="3"/>
      <c r="AI755" s="3"/>
    </row>
    <row r="756" spans="1:35" hidden="1" x14ac:dyDescent="0.2">
      <c r="A756" s="2"/>
      <c r="L756" s="3"/>
      <c r="M756" s="3"/>
      <c r="N756" s="3"/>
      <c r="O756" s="3"/>
      <c r="P756" s="3"/>
      <c r="Q756" s="3"/>
      <c r="R756" s="3"/>
      <c r="S756" s="3"/>
      <c r="T756" s="3"/>
      <c r="U756" s="3"/>
      <c r="V756" s="3"/>
      <c r="W756" s="3"/>
      <c r="X756" s="3"/>
      <c r="Y756" s="3"/>
      <c r="Z756" s="3"/>
      <c r="AA756" s="3"/>
      <c r="AB756" s="3"/>
      <c r="AC756" s="3"/>
      <c r="AD756" s="3"/>
      <c r="AE756" s="3"/>
      <c r="AF756" s="3"/>
      <c r="AG756" s="3"/>
      <c r="AH756" s="3"/>
      <c r="AI756" s="3"/>
    </row>
    <row r="757" spans="1:35" hidden="1" x14ac:dyDescent="0.2">
      <c r="A757" s="2"/>
      <c r="L757" s="3"/>
      <c r="M757" s="3"/>
      <c r="N757" s="3"/>
      <c r="O757" s="3"/>
      <c r="P757" s="3"/>
      <c r="Q757" s="3"/>
      <c r="R757" s="3"/>
      <c r="S757" s="3"/>
      <c r="T757" s="3"/>
      <c r="U757" s="3"/>
      <c r="V757" s="3"/>
      <c r="W757" s="3"/>
      <c r="X757" s="3"/>
      <c r="Y757" s="3"/>
      <c r="Z757" s="3"/>
      <c r="AA757" s="3"/>
      <c r="AB757" s="3"/>
      <c r="AC757" s="3"/>
      <c r="AD757" s="3"/>
      <c r="AE757" s="3"/>
      <c r="AF757" s="3"/>
      <c r="AG757" s="3"/>
      <c r="AH757" s="3"/>
      <c r="AI757" s="3"/>
    </row>
    <row r="758" spans="1:35" hidden="1" x14ac:dyDescent="0.2">
      <c r="A758" s="2"/>
      <c r="L758" s="3"/>
      <c r="M758" s="3"/>
      <c r="N758" s="3"/>
      <c r="O758" s="3"/>
      <c r="P758" s="3"/>
      <c r="Q758" s="3"/>
      <c r="R758" s="3"/>
      <c r="S758" s="3"/>
      <c r="T758" s="3"/>
      <c r="U758" s="3"/>
      <c r="V758" s="3"/>
      <c r="W758" s="3"/>
      <c r="X758" s="3"/>
      <c r="Y758" s="3"/>
      <c r="Z758" s="3"/>
      <c r="AA758" s="3"/>
      <c r="AB758" s="3"/>
      <c r="AC758" s="3"/>
      <c r="AD758" s="3"/>
      <c r="AE758" s="3"/>
      <c r="AF758" s="3"/>
      <c r="AG758" s="3"/>
      <c r="AH758" s="3"/>
      <c r="AI758" s="3"/>
    </row>
    <row r="759" spans="1:35" hidden="1" x14ac:dyDescent="0.2">
      <c r="A759" s="2"/>
      <c r="L759" s="3"/>
      <c r="M759" s="3"/>
      <c r="N759" s="3"/>
      <c r="O759" s="3"/>
      <c r="P759" s="3"/>
      <c r="Q759" s="3"/>
      <c r="R759" s="3"/>
      <c r="S759" s="3"/>
      <c r="T759" s="3"/>
      <c r="U759" s="3"/>
      <c r="V759" s="3"/>
      <c r="W759" s="3"/>
      <c r="X759" s="3"/>
      <c r="Y759" s="3"/>
      <c r="Z759" s="3"/>
      <c r="AA759" s="3"/>
      <c r="AB759" s="3"/>
      <c r="AC759" s="3"/>
      <c r="AD759" s="3"/>
      <c r="AE759" s="3"/>
      <c r="AF759" s="3"/>
      <c r="AG759" s="3"/>
      <c r="AH759" s="3"/>
      <c r="AI759" s="3"/>
    </row>
    <row r="760" spans="1:35" hidden="1" x14ac:dyDescent="0.2">
      <c r="A760" s="2"/>
      <c r="L760" s="3"/>
      <c r="M760" s="3"/>
      <c r="N760" s="3"/>
      <c r="O760" s="3"/>
      <c r="P760" s="3"/>
      <c r="Q760" s="3"/>
      <c r="R760" s="3"/>
      <c r="S760" s="3"/>
      <c r="T760" s="3"/>
      <c r="U760" s="3"/>
      <c r="V760" s="3"/>
      <c r="W760" s="3"/>
      <c r="X760" s="3"/>
      <c r="Y760" s="3"/>
      <c r="Z760" s="3"/>
      <c r="AA760" s="3"/>
      <c r="AB760" s="3"/>
      <c r="AC760" s="3"/>
      <c r="AD760" s="3"/>
      <c r="AE760" s="3"/>
      <c r="AF760" s="3"/>
      <c r="AG760" s="3"/>
      <c r="AH760" s="3"/>
      <c r="AI760" s="3"/>
    </row>
    <row r="761" spans="1:35" hidden="1" x14ac:dyDescent="0.2">
      <c r="A761" s="2"/>
      <c r="L761" s="3"/>
      <c r="M761" s="3"/>
      <c r="N761" s="3"/>
      <c r="O761" s="3"/>
      <c r="P761" s="3"/>
      <c r="Q761" s="3"/>
      <c r="R761" s="3"/>
      <c r="S761" s="3"/>
      <c r="T761" s="3"/>
      <c r="U761" s="3"/>
      <c r="V761" s="3"/>
      <c r="W761" s="3"/>
      <c r="X761" s="3"/>
      <c r="Y761" s="3"/>
      <c r="Z761" s="3"/>
      <c r="AA761" s="3"/>
      <c r="AB761" s="3"/>
      <c r="AC761" s="3"/>
      <c r="AD761" s="3"/>
      <c r="AE761" s="3"/>
      <c r="AF761" s="3"/>
      <c r="AG761" s="3"/>
      <c r="AH761" s="3"/>
      <c r="AI761" s="3"/>
    </row>
    <row r="762" spans="1:35" hidden="1" x14ac:dyDescent="0.2">
      <c r="A762" s="2"/>
      <c r="L762" s="3"/>
      <c r="M762" s="3"/>
      <c r="N762" s="3"/>
      <c r="O762" s="3"/>
      <c r="P762" s="3"/>
      <c r="Q762" s="3"/>
      <c r="R762" s="3"/>
      <c r="S762" s="3"/>
      <c r="T762" s="3"/>
      <c r="U762" s="3"/>
      <c r="V762" s="3"/>
      <c r="W762" s="3"/>
      <c r="X762" s="3"/>
      <c r="Y762" s="3"/>
      <c r="Z762" s="3"/>
      <c r="AA762" s="3"/>
      <c r="AB762" s="3"/>
      <c r="AC762" s="3"/>
      <c r="AD762" s="3"/>
      <c r="AE762" s="3"/>
      <c r="AF762" s="3"/>
      <c r="AG762" s="3"/>
      <c r="AH762" s="3"/>
      <c r="AI762" s="3"/>
    </row>
    <row r="763" spans="1:35" hidden="1" x14ac:dyDescent="0.2">
      <c r="A763" s="2"/>
      <c r="L763" s="3"/>
      <c r="M763" s="3"/>
      <c r="N763" s="3"/>
      <c r="O763" s="3"/>
      <c r="P763" s="3"/>
      <c r="Q763" s="3"/>
      <c r="R763" s="3"/>
      <c r="S763" s="3"/>
      <c r="T763" s="3"/>
      <c r="U763" s="3"/>
      <c r="V763" s="3"/>
      <c r="W763" s="3"/>
      <c r="X763" s="3"/>
      <c r="Y763" s="3"/>
      <c r="Z763" s="3"/>
      <c r="AA763" s="3"/>
      <c r="AB763" s="3"/>
      <c r="AC763" s="3"/>
      <c r="AD763" s="3"/>
      <c r="AE763" s="3"/>
      <c r="AF763" s="3"/>
      <c r="AG763" s="3"/>
      <c r="AH763" s="3"/>
      <c r="AI763" s="3"/>
    </row>
    <row r="764" spans="1:35" hidden="1" x14ac:dyDescent="0.2">
      <c r="A764" s="2"/>
      <c r="L764" s="3"/>
      <c r="M764" s="3"/>
      <c r="N764" s="3"/>
      <c r="O764" s="3"/>
      <c r="P764" s="3"/>
      <c r="Q764" s="3"/>
      <c r="R764" s="3"/>
      <c r="S764" s="3"/>
      <c r="T764" s="3"/>
      <c r="U764" s="3"/>
      <c r="V764" s="3"/>
      <c r="W764" s="3"/>
      <c r="X764" s="3"/>
      <c r="Y764" s="3"/>
      <c r="Z764" s="3"/>
      <c r="AA764" s="3"/>
      <c r="AB764" s="3"/>
      <c r="AC764" s="3"/>
      <c r="AD764" s="3"/>
      <c r="AE764" s="3"/>
      <c r="AF764" s="3"/>
      <c r="AG764" s="3"/>
      <c r="AH764" s="3"/>
      <c r="AI764" s="3"/>
    </row>
    <row r="765" spans="1:35" hidden="1" x14ac:dyDescent="0.2">
      <c r="A765" s="2"/>
      <c r="L765" s="3"/>
      <c r="M765" s="3"/>
      <c r="N765" s="3"/>
      <c r="O765" s="3"/>
      <c r="P765" s="3"/>
      <c r="Q765" s="3"/>
      <c r="R765" s="3"/>
      <c r="S765" s="3"/>
      <c r="T765" s="3"/>
      <c r="U765" s="3"/>
      <c r="V765" s="3"/>
      <c r="W765" s="3"/>
      <c r="X765" s="3"/>
      <c r="Y765" s="3"/>
      <c r="Z765" s="3"/>
      <c r="AA765" s="3"/>
      <c r="AB765" s="3"/>
      <c r="AC765" s="3"/>
      <c r="AD765" s="3"/>
      <c r="AE765" s="3"/>
      <c r="AF765" s="3"/>
      <c r="AG765" s="3"/>
      <c r="AH765" s="3"/>
      <c r="AI765" s="3"/>
    </row>
    <row r="766" spans="1:35" hidden="1" x14ac:dyDescent="0.2">
      <c r="A766" s="2"/>
      <c r="L766" s="3"/>
      <c r="M766" s="3"/>
      <c r="N766" s="3"/>
      <c r="O766" s="3"/>
      <c r="P766" s="3"/>
      <c r="Q766" s="3"/>
      <c r="R766" s="3"/>
      <c r="S766" s="3"/>
      <c r="T766" s="3"/>
      <c r="U766" s="3"/>
      <c r="V766" s="3"/>
      <c r="W766" s="3"/>
      <c r="X766" s="3"/>
      <c r="Y766" s="3"/>
      <c r="Z766" s="3"/>
      <c r="AA766" s="3"/>
      <c r="AB766" s="3"/>
      <c r="AC766" s="3"/>
      <c r="AD766" s="3"/>
      <c r="AE766" s="3"/>
      <c r="AF766" s="3"/>
      <c r="AG766" s="3"/>
      <c r="AH766" s="3"/>
      <c r="AI766" s="3"/>
    </row>
    <row r="767" spans="1:35" hidden="1" x14ac:dyDescent="0.2">
      <c r="A767" s="2"/>
      <c r="L767" s="3"/>
      <c r="M767" s="3"/>
      <c r="N767" s="3"/>
      <c r="O767" s="3"/>
      <c r="P767" s="3"/>
      <c r="Q767" s="3"/>
      <c r="R767" s="3"/>
      <c r="S767" s="3"/>
      <c r="T767" s="3"/>
      <c r="U767" s="3"/>
      <c r="V767" s="3"/>
      <c r="W767" s="3"/>
      <c r="X767" s="3"/>
      <c r="Y767" s="3"/>
      <c r="Z767" s="3"/>
      <c r="AA767" s="3"/>
      <c r="AB767" s="3"/>
      <c r="AC767" s="3"/>
      <c r="AD767" s="3"/>
      <c r="AE767" s="3"/>
      <c r="AF767" s="3"/>
      <c r="AG767" s="3"/>
      <c r="AH767" s="3"/>
      <c r="AI767" s="3"/>
    </row>
    <row r="768" spans="1:35" hidden="1" x14ac:dyDescent="0.2">
      <c r="A768" s="2"/>
      <c r="L768" s="3"/>
      <c r="M768" s="3"/>
      <c r="N768" s="3"/>
      <c r="O768" s="3"/>
      <c r="P768" s="3"/>
      <c r="Q768" s="3"/>
      <c r="R768" s="3"/>
      <c r="S768" s="3"/>
      <c r="T768" s="3"/>
      <c r="U768" s="3"/>
      <c r="V768" s="3"/>
      <c r="W768" s="3"/>
      <c r="X768" s="3"/>
      <c r="Y768" s="3"/>
      <c r="Z768" s="3"/>
      <c r="AA768" s="3"/>
      <c r="AB768" s="3"/>
      <c r="AC768" s="3"/>
      <c r="AD768" s="3"/>
      <c r="AE768" s="3"/>
      <c r="AF768" s="3"/>
      <c r="AG768" s="3"/>
      <c r="AH768" s="3"/>
      <c r="AI768" s="3"/>
    </row>
    <row r="769" spans="1:35" hidden="1" x14ac:dyDescent="0.2">
      <c r="A769" s="2"/>
      <c r="L769" s="3"/>
      <c r="M769" s="3"/>
      <c r="N769" s="3"/>
      <c r="O769" s="3"/>
      <c r="P769" s="3"/>
      <c r="Q769" s="3"/>
      <c r="R769" s="3"/>
      <c r="S769" s="3"/>
      <c r="T769" s="3"/>
      <c r="U769" s="3"/>
      <c r="V769" s="3"/>
      <c r="W769" s="3"/>
      <c r="X769" s="3"/>
      <c r="Y769" s="3"/>
      <c r="Z769" s="3"/>
      <c r="AA769" s="3"/>
      <c r="AB769" s="3"/>
      <c r="AC769" s="3"/>
      <c r="AD769" s="3"/>
      <c r="AE769" s="3"/>
      <c r="AF769" s="3"/>
      <c r="AG769" s="3"/>
      <c r="AH769" s="3"/>
      <c r="AI769" s="3"/>
    </row>
    <row r="770" spans="1:35" hidden="1" x14ac:dyDescent="0.2">
      <c r="A770" s="2"/>
      <c r="L770" s="3"/>
      <c r="M770" s="3"/>
      <c r="N770" s="3"/>
      <c r="O770" s="3"/>
      <c r="P770" s="3"/>
      <c r="Q770" s="3"/>
      <c r="R770" s="3"/>
      <c r="S770" s="3"/>
      <c r="T770" s="3"/>
      <c r="U770" s="3"/>
      <c r="V770" s="3"/>
      <c r="W770" s="3"/>
      <c r="X770" s="3"/>
      <c r="Y770" s="3"/>
      <c r="Z770" s="3"/>
      <c r="AA770" s="3"/>
      <c r="AB770" s="3"/>
      <c r="AC770" s="3"/>
      <c r="AD770" s="3"/>
      <c r="AE770" s="3"/>
      <c r="AF770" s="3"/>
      <c r="AG770" s="3"/>
      <c r="AH770" s="3"/>
      <c r="AI770" s="3"/>
    </row>
    <row r="771" spans="1:35" hidden="1" x14ac:dyDescent="0.2">
      <c r="A771" s="2"/>
      <c r="L771" s="3"/>
      <c r="M771" s="3"/>
      <c r="N771" s="3"/>
      <c r="O771" s="3"/>
      <c r="P771" s="3"/>
      <c r="Q771" s="3"/>
      <c r="R771" s="3"/>
      <c r="S771" s="3"/>
      <c r="T771" s="3"/>
      <c r="U771" s="3"/>
      <c r="V771" s="3"/>
      <c r="W771" s="3"/>
      <c r="X771" s="3"/>
      <c r="Y771" s="3"/>
      <c r="Z771" s="3"/>
      <c r="AA771" s="3"/>
      <c r="AB771" s="3"/>
      <c r="AC771" s="3"/>
      <c r="AD771" s="3"/>
      <c r="AE771" s="3"/>
      <c r="AF771" s="3"/>
      <c r="AG771" s="3"/>
      <c r="AH771" s="3"/>
      <c r="AI771" s="3"/>
    </row>
    <row r="772" spans="1:35" hidden="1" x14ac:dyDescent="0.2">
      <c r="A772" s="2"/>
      <c r="L772" s="3"/>
      <c r="M772" s="3"/>
      <c r="N772" s="3"/>
      <c r="O772" s="3"/>
      <c r="P772" s="3"/>
      <c r="Q772" s="3"/>
      <c r="R772" s="3"/>
      <c r="S772" s="3"/>
      <c r="T772" s="3"/>
      <c r="U772" s="3"/>
      <c r="V772" s="3"/>
      <c r="W772" s="3"/>
      <c r="X772" s="3"/>
      <c r="Y772" s="3"/>
      <c r="Z772" s="3"/>
      <c r="AA772" s="3"/>
      <c r="AB772" s="3"/>
      <c r="AC772" s="3"/>
      <c r="AD772" s="3"/>
      <c r="AE772" s="3"/>
      <c r="AF772" s="3"/>
      <c r="AG772" s="3"/>
      <c r="AH772" s="3"/>
      <c r="AI772" s="3"/>
    </row>
    <row r="773" spans="1:35" hidden="1" x14ac:dyDescent="0.2">
      <c r="A773" s="2"/>
      <c r="L773" s="3"/>
      <c r="M773" s="3"/>
      <c r="N773" s="3"/>
      <c r="O773" s="3"/>
      <c r="P773" s="3"/>
      <c r="Q773" s="3"/>
      <c r="R773" s="3"/>
      <c r="S773" s="3"/>
      <c r="T773" s="3"/>
      <c r="U773" s="3"/>
      <c r="V773" s="3"/>
      <c r="W773" s="3"/>
      <c r="X773" s="3"/>
      <c r="Y773" s="3"/>
      <c r="Z773" s="3"/>
      <c r="AA773" s="3"/>
      <c r="AB773" s="3"/>
      <c r="AC773" s="3"/>
      <c r="AD773" s="3"/>
      <c r="AE773" s="3"/>
      <c r="AF773" s="3"/>
      <c r="AG773" s="3"/>
      <c r="AH773" s="3"/>
      <c r="AI773" s="3"/>
    </row>
    <row r="774" spans="1:35" hidden="1" x14ac:dyDescent="0.2">
      <c r="A774" s="2"/>
      <c r="L774" s="3"/>
      <c r="M774" s="3"/>
      <c r="N774" s="3"/>
      <c r="O774" s="3"/>
      <c r="P774" s="3"/>
      <c r="Q774" s="3"/>
      <c r="R774" s="3"/>
      <c r="S774" s="3"/>
      <c r="T774" s="3"/>
      <c r="U774" s="3"/>
      <c r="V774" s="3"/>
      <c r="W774" s="3"/>
      <c r="X774" s="3"/>
      <c r="Y774" s="3"/>
      <c r="Z774" s="3"/>
      <c r="AA774" s="3"/>
      <c r="AB774" s="3"/>
      <c r="AC774" s="3"/>
      <c r="AD774" s="3"/>
      <c r="AE774" s="3"/>
      <c r="AF774" s="3"/>
      <c r="AG774" s="3"/>
      <c r="AH774" s="3"/>
      <c r="AI774" s="3"/>
    </row>
    <row r="775" spans="1:35" hidden="1" x14ac:dyDescent="0.2">
      <c r="A775" s="2"/>
      <c r="L775" s="3"/>
      <c r="M775" s="3"/>
      <c r="N775" s="3"/>
      <c r="O775" s="3"/>
      <c r="P775" s="3"/>
      <c r="Q775" s="3"/>
      <c r="R775" s="3"/>
      <c r="S775" s="3"/>
      <c r="T775" s="3"/>
      <c r="U775" s="3"/>
      <c r="V775" s="3"/>
      <c r="W775" s="3"/>
      <c r="X775" s="3"/>
      <c r="Y775" s="3"/>
      <c r="Z775" s="3"/>
      <c r="AA775" s="3"/>
      <c r="AB775" s="3"/>
      <c r="AC775" s="3"/>
      <c r="AD775" s="3"/>
      <c r="AE775" s="3"/>
      <c r="AF775" s="3"/>
      <c r="AG775" s="3"/>
      <c r="AH775" s="3"/>
      <c r="AI775" s="3"/>
    </row>
    <row r="776" spans="1:35" hidden="1" x14ac:dyDescent="0.2">
      <c r="A776" s="2"/>
      <c r="L776" s="3"/>
      <c r="M776" s="3"/>
      <c r="N776" s="3"/>
      <c r="O776" s="3"/>
      <c r="P776" s="3"/>
      <c r="Q776" s="3"/>
      <c r="R776" s="3"/>
      <c r="S776" s="3"/>
      <c r="T776" s="3"/>
      <c r="U776" s="3"/>
      <c r="V776" s="3"/>
      <c r="W776" s="3"/>
      <c r="X776" s="3"/>
      <c r="Y776" s="3"/>
      <c r="Z776" s="3"/>
      <c r="AA776" s="3"/>
      <c r="AB776" s="3"/>
      <c r="AC776" s="3"/>
      <c r="AD776" s="3"/>
      <c r="AE776" s="3"/>
      <c r="AF776" s="3"/>
      <c r="AG776" s="3"/>
      <c r="AH776" s="3"/>
      <c r="AI776" s="3"/>
    </row>
    <row r="777" spans="1:35" hidden="1" x14ac:dyDescent="0.2">
      <c r="A777" s="2"/>
      <c r="L777" s="3"/>
      <c r="M777" s="3"/>
      <c r="N777" s="3"/>
      <c r="O777" s="3"/>
      <c r="P777" s="3"/>
      <c r="Q777" s="3"/>
      <c r="R777" s="3"/>
      <c r="S777" s="3"/>
      <c r="T777" s="3"/>
      <c r="U777" s="3"/>
      <c r="V777" s="3"/>
      <c r="W777" s="3"/>
      <c r="X777" s="3"/>
      <c r="Y777" s="3"/>
      <c r="Z777" s="3"/>
      <c r="AA777" s="3"/>
      <c r="AB777" s="3"/>
      <c r="AC777" s="3"/>
      <c r="AD777" s="3"/>
      <c r="AE777" s="3"/>
      <c r="AF777" s="3"/>
      <c r="AG777" s="3"/>
      <c r="AH777" s="3"/>
      <c r="AI777" s="3"/>
    </row>
    <row r="778" spans="1:35" hidden="1" x14ac:dyDescent="0.2">
      <c r="A778" s="2"/>
      <c r="L778" s="3"/>
      <c r="M778" s="3"/>
      <c r="N778" s="3"/>
      <c r="O778" s="3"/>
      <c r="P778" s="3"/>
      <c r="Q778" s="3"/>
      <c r="R778" s="3"/>
      <c r="S778" s="3"/>
      <c r="T778" s="3"/>
      <c r="U778" s="3"/>
      <c r="V778" s="3"/>
      <c r="W778" s="3"/>
      <c r="X778" s="3"/>
      <c r="Y778" s="3"/>
      <c r="Z778" s="3"/>
      <c r="AA778" s="3"/>
      <c r="AB778" s="3"/>
      <c r="AC778" s="3"/>
      <c r="AD778" s="3"/>
      <c r="AE778" s="3"/>
      <c r="AF778" s="3"/>
      <c r="AG778" s="3"/>
      <c r="AH778" s="3"/>
      <c r="AI778" s="3"/>
    </row>
    <row r="779" spans="1:35" hidden="1" x14ac:dyDescent="0.2">
      <c r="A779" s="2"/>
      <c r="L779" s="3"/>
      <c r="M779" s="3"/>
      <c r="N779" s="3"/>
      <c r="O779" s="3"/>
      <c r="P779" s="3"/>
      <c r="Q779" s="3"/>
      <c r="R779" s="3"/>
      <c r="S779" s="3"/>
      <c r="T779" s="3"/>
      <c r="U779" s="3"/>
      <c r="V779" s="3"/>
      <c r="W779" s="3"/>
      <c r="X779" s="3"/>
      <c r="Y779" s="3"/>
      <c r="Z779" s="3"/>
      <c r="AA779" s="3"/>
      <c r="AB779" s="3"/>
      <c r="AC779" s="3"/>
      <c r="AD779" s="3"/>
      <c r="AE779" s="3"/>
      <c r="AF779" s="3"/>
      <c r="AG779" s="3"/>
      <c r="AH779" s="3"/>
      <c r="AI779" s="3"/>
    </row>
    <row r="780" spans="1:35" hidden="1" x14ac:dyDescent="0.2">
      <c r="A780" s="2"/>
      <c r="L780" s="3"/>
      <c r="M780" s="3"/>
      <c r="N780" s="3"/>
      <c r="O780" s="3"/>
      <c r="P780" s="3"/>
      <c r="Q780" s="3"/>
      <c r="R780" s="3"/>
      <c r="S780" s="3"/>
      <c r="T780" s="3"/>
      <c r="U780" s="3"/>
      <c r="V780" s="3"/>
      <c r="W780" s="3"/>
      <c r="X780" s="3"/>
      <c r="Y780" s="3"/>
      <c r="Z780" s="3"/>
      <c r="AA780" s="3"/>
      <c r="AB780" s="3"/>
      <c r="AC780" s="3"/>
      <c r="AD780" s="3"/>
      <c r="AE780" s="3"/>
      <c r="AF780" s="3"/>
      <c r="AG780" s="3"/>
      <c r="AH780" s="3"/>
      <c r="AI780" s="3"/>
    </row>
    <row r="781" spans="1:35" hidden="1" x14ac:dyDescent="0.2">
      <c r="A781" s="2"/>
      <c r="L781" s="3"/>
      <c r="M781" s="3"/>
      <c r="N781" s="3"/>
      <c r="O781" s="3"/>
      <c r="P781" s="3"/>
      <c r="Q781" s="3"/>
      <c r="R781" s="3"/>
      <c r="S781" s="3"/>
      <c r="T781" s="3"/>
      <c r="U781" s="3"/>
      <c r="V781" s="3"/>
      <c r="W781" s="3"/>
      <c r="X781" s="3"/>
      <c r="Y781" s="3"/>
      <c r="Z781" s="3"/>
      <c r="AA781" s="3"/>
      <c r="AB781" s="3"/>
      <c r="AC781" s="3"/>
      <c r="AD781" s="3"/>
      <c r="AE781" s="3"/>
      <c r="AF781" s="3"/>
      <c r="AG781" s="3"/>
      <c r="AH781" s="3"/>
      <c r="AI781" s="3"/>
    </row>
    <row r="782" spans="1:35" hidden="1" x14ac:dyDescent="0.2">
      <c r="A782" s="2"/>
      <c r="L782" s="3"/>
      <c r="M782" s="3"/>
      <c r="N782" s="3"/>
      <c r="O782" s="3"/>
      <c r="P782" s="3"/>
      <c r="Q782" s="3"/>
      <c r="R782" s="3"/>
      <c r="S782" s="3"/>
      <c r="T782" s="3"/>
      <c r="U782" s="3"/>
      <c r="V782" s="3"/>
      <c r="W782" s="3"/>
      <c r="X782" s="3"/>
      <c r="Y782" s="3"/>
      <c r="Z782" s="3"/>
      <c r="AA782" s="3"/>
      <c r="AB782" s="3"/>
      <c r="AC782" s="3"/>
      <c r="AD782" s="3"/>
      <c r="AE782" s="3"/>
      <c r="AF782" s="3"/>
      <c r="AG782" s="3"/>
      <c r="AH782" s="3"/>
      <c r="AI782" s="3"/>
    </row>
    <row r="783" spans="1:35" hidden="1" x14ac:dyDescent="0.2">
      <c r="A783" s="2"/>
      <c r="L783" s="3"/>
      <c r="M783" s="3"/>
      <c r="N783" s="3"/>
      <c r="O783" s="3"/>
      <c r="P783" s="3"/>
      <c r="Q783" s="3"/>
      <c r="R783" s="3"/>
      <c r="S783" s="3"/>
      <c r="T783" s="3"/>
      <c r="U783" s="3"/>
      <c r="V783" s="3"/>
      <c r="W783" s="3"/>
      <c r="X783" s="3"/>
      <c r="Y783" s="3"/>
      <c r="Z783" s="3"/>
      <c r="AA783" s="3"/>
      <c r="AB783" s="3"/>
      <c r="AC783" s="3"/>
      <c r="AD783" s="3"/>
      <c r="AE783" s="3"/>
      <c r="AF783" s="3"/>
      <c r="AG783" s="3"/>
      <c r="AH783" s="3"/>
      <c r="AI783" s="3"/>
    </row>
    <row r="784" spans="1:35" hidden="1" x14ac:dyDescent="0.2">
      <c r="A784" s="2"/>
      <c r="L784" s="3"/>
      <c r="M784" s="3"/>
      <c r="N784" s="3"/>
      <c r="O784" s="3"/>
      <c r="P784" s="3"/>
      <c r="Q784" s="3"/>
      <c r="R784" s="3"/>
      <c r="S784" s="3"/>
      <c r="T784" s="3"/>
      <c r="U784" s="3"/>
      <c r="V784" s="3"/>
      <c r="W784" s="3"/>
      <c r="X784" s="3"/>
      <c r="Y784" s="3"/>
      <c r="Z784" s="3"/>
      <c r="AA784" s="3"/>
      <c r="AB784" s="3"/>
      <c r="AC784" s="3"/>
      <c r="AD784" s="3"/>
      <c r="AE784" s="3"/>
      <c r="AF784" s="3"/>
      <c r="AG784" s="3"/>
      <c r="AH784" s="3"/>
      <c r="AI784" s="3"/>
    </row>
    <row r="785" spans="1:35" hidden="1" x14ac:dyDescent="0.2">
      <c r="A785" s="2"/>
      <c r="L785" s="3"/>
      <c r="M785" s="3"/>
      <c r="N785" s="3"/>
      <c r="O785" s="3"/>
      <c r="P785" s="3"/>
      <c r="Q785" s="3"/>
      <c r="R785" s="3"/>
      <c r="S785" s="3"/>
      <c r="T785" s="3"/>
      <c r="U785" s="3"/>
      <c r="V785" s="3"/>
      <c r="W785" s="3"/>
      <c r="X785" s="3"/>
      <c r="Y785" s="3"/>
      <c r="Z785" s="3"/>
      <c r="AA785" s="3"/>
      <c r="AB785" s="3"/>
      <c r="AC785" s="3"/>
      <c r="AD785" s="3"/>
      <c r="AE785" s="3"/>
      <c r="AF785" s="3"/>
      <c r="AG785" s="3"/>
      <c r="AH785" s="3"/>
      <c r="AI785" s="3"/>
    </row>
    <row r="786" spans="1:35" hidden="1" x14ac:dyDescent="0.2">
      <c r="A786" s="2"/>
      <c r="L786" s="3"/>
      <c r="M786" s="3"/>
      <c r="N786" s="3"/>
      <c r="O786" s="3"/>
      <c r="P786" s="3"/>
      <c r="Q786" s="3"/>
      <c r="R786" s="3"/>
      <c r="S786" s="3"/>
      <c r="T786" s="3"/>
      <c r="U786" s="3"/>
      <c r="V786" s="3"/>
      <c r="W786" s="3"/>
      <c r="X786" s="3"/>
      <c r="Y786" s="3"/>
      <c r="Z786" s="3"/>
      <c r="AA786" s="3"/>
      <c r="AB786" s="3"/>
      <c r="AC786" s="3"/>
      <c r="AD786" s="3"/>
      <c r="AE786" s="3"/>
      <c r="AF786" s="3"/>
      <c r="AG786" s="3"/>
      <c r="AH786" s="3"/>
      <c r="AI786" s="3"/>
    </row>
    <row r="787" spans="1:35" hidden="1" x14ac:dyDescent="0.2">
      <c r="A787" s="2"/>
      <c r="L787" s="3"/>
      <c r="M787" s="3"/>
      <c r="N787" s="3"/>
      <c r="O787" s="3"/>
      <c r="P787" s="3"/>
      <c r="Q787" s="3"/>
      <c r="R787" s="3"/>
      <c r="S787" s="3"/>
      <c r="T787" s="3"/>
      <c r="U787" s="3"/>
      <c r="V787" s="3"/>
      <c r="W787" s="3"/>
      <c r="X787" s="3"/>
      <c r="Y787" s="3"/>
      <c r="Z787" s="3"/>
      <c r="AA787" s="3"/>
      <c r="AB787" s="3"/>
      <c r="AC787" s="3"/>
      <c r="AD787" s="3"/>
      <c r="AE787" s="3"/>
      <c r="AF787" s="3"/>
      <c r="AG787" s="3"/>
      <c r="AH787" s="3"/>
      <c r="AI787" s="3"/>
    </row>
    <row r="788" spans="1:35" hidden="1" x14ac:dyDescent="0.2">
      <c r="A788" s="2"/>
      <c r="L788" s="3"/>
      <c r="M788" s="3"/>
      <c r="N788" s="3"/>
      <c r="O788" s="3"/>
      <c r="P788" s="3"/>
      <c r="Q788" s="3"/>
      <c r="R788" s="3"/>
      <c r="S788" s="3"/>
      <c r="T788" s="3"/>
      <c r="U788" s="3"/>
      <c r="V788" s="3"/>
      <c r="W788" s="3"/>
      <c r="X788" s="3"/>
      <c r="Y788" s="3"/>
      <c r="Z788" s="3"/>
      <c r="AA788" s="3"/>
      <c r="AB788" s="3"/>
      <c r="AC788" s="3"/>
      <c r="AD788" s="3"/>
      <c r="AE788" s="3"/>
      <c r="AF788" s="3"/>
      <c r="AG788" s="3"/>
      <c r="AH788" s="3"/>
      <c r="AI788" s="3"/>
    </row>
    <row r="789" spans="1:35" hidden="1" x14ac:dyDescent="0.2">
      <c r="A789" s="2"/>
      <c r="L789" s="3"/>
      <c r="M789" s="3"/>
      <c r="N789" s="3"/>
      <c r="O789" s="3"/>
      <c r="P789" s="3"/>
      <c r="Q789" s="3"/>
      <c r="R789" s="3"/>
      <c r="S789" s="3"/>
      <c r="T789" s="3"/>
      <c r="U789" s="3"/>
      <c r="V789" s="3"/>
      <c r="W789" s="3"/>
      <c r="X789" s="3"/>
      <c r="Y789" s="3"/>
      <c r="Z789" s="3"/>
      <c r="AA789" s="3"/>
      <c r="AB789" s="3"/>
      <c r="AC789" s="3"/>
      <c r="AD789" s="3"/>
      <c r="AE789" s="3"/>
      <c r="AF789" s="3"/>
      <c r="AG789" s="3"/>
      <c r="AH789" s="3"/>
      <c r="AI789" s="3"/>
    </row>
    <row r="790" spans="1:35" hidden="1" x14ac:dyDescent="0.2">
      <c r="A790" s="2"/>
      <c r="L790" s="3"/>
      <c r="M790" s="3"/>
      <c r="N790" s="3"/>
      <c r="O790" s="3"/>
      <c r="P790" s="3"/>
      <c r="Q790" s="3"/>
      <c r="R790" s="3"/>
      <c r="S790" s="3"/>
      <c r="T790" s="3"/>
      <c r="U790" s="3"/>
      <c r="V790" s="3"/>
      <c r="W790" s="3"/>
      <c r="X790" s="3"/>
      <c r="Y790" s="3"/>
      <c r="Z790" s="3"/>
      <c r="AA790" s="3"/>
      <c r="AB790" s="3"/>
      <c r="AC790" s="3"/>
      <c r="AD790" s="3"/>
      <c r="AE790" s="3"/>
      <c r="AF790" s="3"/>
      <c r="AG790" s="3"/>
      <c r="AH790" s="3"/>
      <c r="AI790" s="3"/>
    </row>
    <row r="791" spans="1:35" hidden="1" x14ac:dyDescent="0.2">
      <c r="A791" s="2"/>
      <c r="L791" s="3"/>
      <c r="M791" s="3"/>
      <c r="N791" s="3"/>
      <c r="O791" s="3"/>
      <c r="P791" s="3"/>
      <c r="Q791" s="3"/>
      <c r="R791" s="3"/>
      <c r="S791" s="3"/>
      <c r="T791" s="3"/>
      <c r="U791" s="3"/>
      <c r="V791" s="3"/>
      <c r="W791" s="3"/>
      <c r="X791" s="3"/>
      <c r="Y791" s="3"/>
      <c r="Z791" s="3"/>
      <c r="AA791" s="3"/>
      <c r="AB791" s="3"/>
      <c r="AC791" s="3"/>
      <c r="AD791" s="3"/>
      <c r="AE791" s="3"/>
      <c r="AF791" s="3"/>
      <c r="AG791" s="3"/>
      <c r="AH791" s="3"/>
      <c r="AI791" s="3"/>
    </row>
    <row r="792" spans="1:35" hidden="1" x14ac:dyDescent="0.2">
      <c r="A792" s="2"/>
      <c r="L792" s="3"/>
      <c r="M792" s="3"/>
      <c r="N792" s="3"/>
      <c r="O792" s="3"/>
      <c r="P792" s="3"/>
      <c r="Q792" s="3"/>
      <c r="R792" s="3"/>
      <c r="S792" s="3"/>
      <c r="T792" s="3"/>
      <c r="U792" s="3"/>
      <c r="V792" s="3"/>
      <c r="W792" s="3"/>
      <c r="X792" s="3"/>
      <c r="Y792" s="3"/>
      <c r="Z792" s="3"/>
      <c r="AA792" s="3"/>
      <c r="AB792" s="3"/>
      <c r="AC792" s="3"/>
      <c r="AD792" s="3"/>
      <c r="AE792" s="3"/>
      <c r="AF792" s="3"/>
      <c r="AG792" s="3"/>
      <c r="AH792" s="3"/>
      <c r="AI792" s="3"/>
    </row>
    <row r="793" spans="1:35" hidden="1" x14ac:dyDescent="0.2">
      <c r="A793" s="2"/>
      <c r="L793" s="3"/>
      <c r="M793" s="3"/>
      <c r="N793" s="3"/>
      <c r="O793" s="3"/>
      <c r="P793" s="3"/>
      <c r="Q793" s="3"/>
      <c r="R793" s="3"/>
      <c r="S793" s="3"/>
      <c r="T793" s="3"/>
      <c r="U793" s="3"/>
      <c r="V793" s="3"/>
      <c r="W793" s="3"/>
      <c r="X793" s="3"/>
      <c r="Y793" s="3"/>
      <c r="Z793" s="3"/>
      <c r="AA793" s="3"/>
      <c r="AB793" s="3"/>
      <c r="AC793" s="3"/>
      <c r="AD793" s="3"/>
      <c r="AE793" s="3"/>
      <c r="AF793" s="3"/>
      <c r="AG793" s="3"/>
      <c r="AH793" s="3"/>
      <c r="AI793" s="3"/>
    </row>
    <row r="794" spans="1:35" hidden="1" x14ac:dyDescent="0.2">
      <c r="A794" s="2"/>
      <c r="L794" s="3"/>
      <c r="M794" s="3"/>
      <c r="N794" s="3"/>
      <c r="O794" s="3"/>
      <c r="P794" s="3"/>
      <c r="Q794" s="3"/>
      <c r="R794" s="3"/>
      <c r="S794" s="3"/>
      <c r="T794" s="3"/>
      <c r="U794" s="3"/>
      <c r="V794" s="3"/>
      <c r="W794" s="3"/>
      <c r="X794" s="3"/>
      <c r="Y794" s="3"/>
      <c r="Z794" s="3"/>
      <c r="AA794" s="3"/>
      <c r="AB794" s="3"/>
      <c r="AC794" s="3"/>
      <c r="AD794" s="3"/>
      <c r="AE794" s="3"/>
      <c r="AF794" s="3"/>
      <c r="AG794" s="3"/>
      <c r="AH794" s="3"/>
      <c r="AI794" s="3"/>
    </row>
    <row r="795" spans="1:35" hidden="1" x14ac:dyDescent="0.2">
      <c r="A795" s="2"/>
      <c r="L795" s="3"/>
      <c r="M795" s="3"/>
      <c r="N795" s="3"/>
      <c r="O795" s="3"/>
      <c r="P795" s="3"/>
      <c r="Q795" s="3"/>
      <c r="R795" s="3"/>
      <c r="S795" s="3"/>
      <c r="T795" s="3"/>
      <c r="U795" s="3"/>
      <c r="V795" s="3"/>
      <c r="W795" s="3"/>
      <c r="X795" s="3"/>
      <c r="Y795" s="3"/>
      <c r="Z795" s="3"/>
      <c r="AA795" s="3"/>
      <c r="AB795" s="3"/>
      <c r="AC795" s="3"/>
      <c r="AD795" s="3"/>
      <c r="AE795" s="3"/>
      <c r="AF795" s="3"/>
      <c r="AG795" s="3"/>
      <c r="AH795" s="3"/>
      <c r="AI795" s="3"/>
    </row>
    <row r="796" spans="1:35" hidden="1" x14ac:dyDescent="0.2">
      <c r="A796" s="2"/>
      <c r="L796" s="3"/>
      <c r="M796" s="3"/>
      <c r="N796" s="3"/>
      <c r="O796" s="3"/>
      <c r="P796" s="3"/>
      <c r="Q796" s="3"/>
      <c r="R796" s="3"/>
      <c r="S796" s="3"/>
      <c r="T796" s="3"/>
      <c r="U796" s="3"/>
      <c r="V796" s="3"/>
      <c r="W796" s="3"/>
      <c r="X796" s="3"/>
      <c r="Y796" s="3"/>
      <c r="Z796" s="3"/>
      <c r="AA796" s="3"/>
      <c r="AB796" s="3"/>
      <c r="AC796" s="3"/>
      <c r="AD796" s="3"/>
      <c r="AE796" s="3"/>
      <c r="AF796" s="3"/>
      <c r="AG796" s="3"/>
      <c r="AH796" s="3"/>
      <c r="AI796" s="3"/>
    </row>
    <row r="797" spans="1:35" hidden="1" x14ac:dyDescent="0.2">
      <c r="A797" s="2"/>
      <c r="L797" s="3"/>
      <c r="M797" s="3"/>
      <c r="N797" s="3"/>
      <c r="O797" s="3"/>
      <c r="P797" s="3"/>
      <c r="Q797" s="3"/>
      <c r="R797" s="3"/>
      <c r="S797" s="3"/>
      <c r="T797" s="3"/>
      <c r="U797" s="3"/>
      <c r="V797" s="3"/>
      <c r="W797" s="3"/>
      <c r="X797" s="3"/>
      <c r="Y797" s="3"/>
      <c r="Z797" s="3"/>
      <c r="AA797" s="3"/>
      <c r="AB797" s="3"/>
      <c r="AC797" s="3"/>
      <c r="AD797" s="3"/>
      <c r="AE797" s="3"/>
      <c r="AF797" s="3"/>
      <c r="AG797" s="3"/>
      <c r="AH797" s="3"/>
      <c r="AI797" s="3"/>
    </row>
    <row r="798" spans="1:35" hidden="1" x14ac:dyDescent="0.2">
      <c r="A798" s="2"/>
      <c r="L798" s="3"/>
      <c r="M798" s="3"/>
      <c r="N798" s="3"/>
      <c r="O798" s="3"/>
      <c r="P798" s="3"/>
      <c r="Q798" s="3"/>
      <c r="R798" s="3"/>
      <c r="S798" s="3"/>
      <c r="T798" s="3"/>
      <c r="U798" s="3"/>
      <c r="V798" s="3"/>
      <c r="W798" s="3"/>
      <c r="X798" s="3"/>
      <c r="Y798" s="3"/>
      <c r="Z798" s="3"/>
      <c r="AA798" s="3"/>
      <c r="AB798" s="3"/>
      <c r="AC798" s="3"/>
      <c r="AD798" s="3"/>
      <c r="AE798" s="3"/>
      <c r="AF798" s="3"/>
      <c r="AG798" s="3"/>
      <c r="AH798" s="3"/>
      <c r="AI798" s="3"/>
    </row>
    <row r="799" spans="1:35" hidden="1" x14ac:dyDescent="0.2">
      <c r="A799" s="2"/>
      <c r="L799" s="3"/>
      <c r="M799" s="3"/>
      <c r="N799" s="3"/>
      <c r="O799" s="3"/>
      <c r="P799" s="3"/>
      <c r="Q799" s="3"/>
      <c r="R799" s="3"/>
      <c r="S799" s="3"/>
      <c r="T799" s="3"/>
      <c r="U799" s="3"/>
      <c r="V799" s="3"/>
      <c r="W799" s="3"/>
      <c r="X799" s="3"/>
      <c r="Y799" s="3"/>
      <c r="Z799" s="3"/>
      <c r="AA799" s="3"/>
      <c r="AB799" s="3"/>
      <c r="AC799" s="3"/>
      <c r="AD799" s="3"/>
      <c r="AE799" s="3"/>
      <c r="AF799" s="3"/>
      <c r="AG799" s="3"/>
      <c r="AH799" s="3"/>
      <c r="AI799" s="3"/>
    </row>
    <row r="800" spans="1:35" hidden="1" x14ac:dyDescent="0.2">
      <c r="A800" s="2"/>
      <c r="L800" s="3"/>
      <c r="M800" s="3"/>
      <c r="N800" s="3"/>
      <c r="O800" s="3"/>
      <c r="P800" s="3"/>
      <c r="Q800" s="3"/>
      <c r="R800" s="3"/>
      <c r="S800" s="3"/>
      <c r="T800" s="3"/>
      <c r="U800" s="3"/>
      <c r="V800" s="3"/>
      <c r="W800" s="3"/>
      <c r="X800" s="3"/>
      <c r="Y800" s="3"/>
      <c r="Z800" s="3"/>
      <c r="AA800" s="3"/>
      <c r="AB800" s="3"/>
      <c r="AC800" s="3"/>
      <c r="AD800" s="3"/>
      <c r="AE800" s="3"/>
      <c r="AF800" s="3"/>
      <c r="AG800" s="3"/>
      <c r="AH800" s="3"/>
      <c r="AI800" s="3"/>
    </row>
    <row r="801" spans="1:35" hidden="1" x14ac:dyDescent="0.2">
      <c r="A801" s="2"/>
      <c r="L801" s="3"/>
      <c r="M801" s="3"/>
      <c r="N801" s="3"/>
      <c r="O801" s="3"/>
      <c r="P801" s="3"/>
      <c r="Q801" s="3"/>
      <c r="R801" s="3"/>
      <c r="S801" s="3"/>
      <c r="T801" s="3"/>
      <c r="U801" s="3"/>
      <c r="V801" s="3"/>
      <c r="W801" s="3"/>
      <c r="X801" s="3"/>
      <c r="Y801" s="3"/>
      <c r="Z801" s="3"/>
      <c r="AA801" s="3"/>
      <c r="AB801" s="3"/>
      <c r="AC801" s="3"/>
      <c r="AD801" s="3"/>
      <c r="AE801" s="3"/>
      <c r="AF801" s="3"/>
      <c r="AG801" s="3"/>
      <c r="AH801" s="3"/>
      <c r="AI801" s="3"/>
    </row>
    <row r="802" spans="1:35" hidden="1" x14ac:dyDescent="0.2">
      <c r="A802" s="2"/>
      <c r="L802" s="3"/>
      <c r="M802" s="3"/>
      <c r="N802" s="3"/>
      <c r="O802" s="3"/>
      <c r="P802" s="3"/>
      <c r="Q802" s="3"/>
      <c r="R802" s="3"/>
      <c r="S802" s="3"/>
      <c r="T802" s="3"/>
      <c r="U802" s="3"/>
      <c r="V802" s="3"/>
      <c r="W802" s="3"/>
      <c r="X802" s="3"/>
      <c r="Y802" s="3"/>
      <c r="Z802" s="3"/>
      <c r="AA802" s="3"/>
      <c r="AB802" s="3"/>
      <c r="AC802" s="3"/>
      <c r="AD802" s="3"/>
      <c r="AE802" s="3"/>
      <c r="AF802" s="3"/>
      <c r="AG802" s="3"/>
      <c r="AH802" s="3"/>
      <c r="AI802" s="3"/>
    </row>
    <row r="803" spans="1:35" hidden="1" x14ac:dyDescent="0.2">
      <c r="A803" s="2"/>
      <c r="L803" s="3"/>
      <c r="M803" s="3"/>
      <c r="N803" s="3"/>
      <c r="O803" s="3"/>
      <c r="P803" s="3"/>
      <c r="Q803" s="3"/>
      <c r="R803" s="3"/>
      <c r="S803" s="3"/>
      <c r="T803" s="3"/>
      <c r="U803" s="3"/>
      <c r="V803" s="3"/>
      <c r="W803" s="3"/>
      <c r="X803" s="3"/>
      <c r="Y803" s="3"/>
      <c r="Z803" s="3"/>
      <c r="AA803" s="3"/>
      <c r="AB803" s="3"/>
      <c r="AC803" s="3"/>
      <c r="AD803" s="3"/>
      <c r="AE803" s="3"/>
      <c r="AF803" s="3"/>
      <c r="AG803" s="3"/>
      <c r="AH803" s="3"/>
      <c r="AI803" s="3"/>
    </row>
    <row r="804" spans="1:35" hidden="1" x14ac:dyDescent="0.2">
      <c r="A804" s="2"/>
      <c r="L804" s="3"/>
      <c r="M804" s="3"/>
      <c r="N804" s="3"/>
      <c r="O804" s="3"/>
      <c r="P804" s="3"/>
      <c r="Q804" s="3"/>
      <c r="R804" s="3"/>
      <c r="S804" s="3"/>
      <c r="T804" s="3"/>
      <c r="U804" s="3"/>
      <c r="V804" s="3"/>
      <c r="W804" s="3"/>
      <c r="X804" s="3"/>
      <c r="Y804" s="3"/>
      <c r="Z804" s="3"/>
      <c r="AA804" s="3"/>
      <c r="AB804" s="3"/>
      <c r="AC804" s="3"/>
      <c r="AD804" s="3"/>
      <c r="AE804" s="3"/>
      <c r="AF804" s="3"/>
      <c r="AG804" s="3"/>
      <c r="AH804" s="3"/>
      <c r="AI804" s="3"/>
    </row>
    <row r="805" spans="1:35" hidden="1" x14ac:dyDescent="0.2">
      <c r="A805" s="2"/>
      <c r="L805" s="3"/>
      <c r="M805" s="3"/>
      <c r="N805" s="3"/>
      <c r="O805" s="3"/>
      <c r="P805" s="3"/>
      <c r="Q805" s="3"/>
      <c r="R805" s="3"/>
      <c r="S805" s="3"/>
      <c r="T805" s="3"/>
      <c r="U805" s="3"/>
      <c r="V805" s="3"/>
      <c r="W805" s="3"/>
      <c r="X805" s="3"/>
      <c r="Y805" s="3"/>
      <c r="Z805" s="3"/>
      <c r="AA805" s="3"/>
      <c r="AB805" s="3"/>
      <c r="AC805" s="3"/>
      <c r="AD805" s="3"/>
      <c r="AE805" s="3"/>
      <c r="AF805" s="3"/>
      <c r="AG805" s="3"/>
      <c r="AH805" s="3"/>
      <c r="AI805" s="3"/>
    </row>
    <row r="806" spans="1:35" hidden="1" x14ac:dyDescent="0.2">
      <c r="A806" s="2"/>
      <c r="L806" s="3"/>
      <c r="M806" s="3"/>
      <c r="N806" s="3"/>
      <c r="O806" s="3"/>
      <c r="P806" s="3"/>
      <c r="Q806" s="3"/>
      <c r="R806" s="3"/>
      <c r="S806" s="3"/>
      <c r="T806" s="3"/>
      <c r="U806" s="3"/>
      <c r="V806" s="3"/>
      <c r="W806" s="3"/>
      <c r="X806" s="3"/>
      <c r="Y806" s="3"/>
      <c r="Z806" s="3"/>
      <c r="AA806" s="3"/>
      <c r="AB806" s="3"/>
      <c r="AC806" s="3"/>
      <c r="AD806" s="3"/>
      <c r="AE806" s="3"/>
      <c r="AF806" s="3"/>
      <c r="AG806" s="3"/>
      <c r="AH806" s="3"/>
      <c r="AI806" s="3"/>
    </row>
    <row r="807" spans="1:35" hidden="1" x14ac:dyDescent="0.2">
      <c r="A807" s="2"/>
      <c r="L807" s="3"/>
      <c r="M807" s="3"/>
      <c r="N807" s="3"/>
      <c r="O807" s="3"/>
      <c r="P807" s="3"/>
      <c r="Q807" s="3"/>
      <c r="R807" s="3"/>
      <c r="S807" s="3"/>
      <c r="T807" s="3"/>
      <c r="U807" s="3"/>
      <c r="V807" s="3"/>
      <c r="W807" s="3"/>
      <c r="X807" s="3"/>
      <c r="Y807" s="3"/>
      <c r="Z807" s="3"/>
      <c r="AA807" s="3"/>
      <c r="AB807" s="3"/>
      <c r="AC807" s="3"/>
      <c r="AD807" s="3"/>
      <c r="AE807" s="3"/>
      <c r="AF807" s="3"/>
      <c r="AG807" s="3"/>
      <c r="AH807" s="3"/>
      <c r="AI807" s="3"/>
    </row>
    <row r="808" spans="1:35" hidden="1" x14ac:dyDescent="0.2">
      <c r="A808" s="2"/>
      <c r="L808" s="3"/>
      <c r="M808" s="3"/>
      <c r="N808" s="3"/>
      <c r="O808" s="3"/>
      <c r="P808" s="3"/>
      <c r="Q808" s="3"/>
      <c r="R808" s="3"/>
      <c r="S808" s="3"/>
      <c r="T808" s="3"/>
      <c r="U808" s="3"/>
      <c r="V808" s="3"/>
      <c r="W808" s="3"/>
      <c r="X808" s="3"/>
      <c r="Y808" s="3"/>
      <c r="Z808" s="3"/>
      <c r="AA808" s="3"/>
      <c r="AB808" s="3"/>
      <c r="AC808" s="3"/>
      <c r="AD808" s="3"/>
      <c r="AE808" s="3"/>
      <c r="AF808" s="3"/>
      <c r="AG808" s="3"/>
      <c r="AH808" s="3"/>
      <c r="AI808" s="3"/>
    </row>
    <row r="809" spans="1:35" hidden="1" x14ac:dyDescent="0.2">
      <c r="A809" s="2"/>
      <c r="L809" s="3"/>
      <c r="M809" s="3"/>
      <c r="N809" s="3"/>
      <c r="O809" s="3"/>
      <c r="P809" s="3"/>
      <c r="Q809" s="3"/>
      <c r="R809" s="3"/>
      <c r="S809" s="3"/>
      <c r="T809" s="3"/>
      <c r="U809" s="3"/>
      <c r="V809" s="3"/>
      <c r="W809" s="3"/>
      <c r="X809" s="3"/>
      <c r="Y809" s="3"/>
      <c r="Z809" s="3"/>
      <c r="AA809" s="3"/>
      <c r="AB809" s="3"/>
      <c r="AC809" s="3"/>
      <c r="AD809" s="3"/>
      <c r="AE809" s="3"/>
      <c r="AF809" s="3"/>
      <c r="AG809" s="3"/>
      <c r="AH809" s="3"/>
      <c r="AI809" s="3"/>
    </row>
    <row r="810" spans="1:35" hidden="1" x14ac:dyDescent="0.2">
      <c r="A810" s="2"/>
      <c r="L810" s="3"/>
      <c r="M810" s="3"/>
      <c r="N810" s="3"/>
      <c r="O810" s="3"/>
      <c r="P810" s="3"/>
      <c r="Q810" s="3"/>
      <c r="R810" s="3"/>
      <c r="S810" s="3"/>
      <c r="T810" s="3"/>
      <c r="U810" s="3"/>
      <c r="V810" s="3"/>
      <c r="W810" s="3"/>
      <c r="X810" s="3"/>
      <c r="Y810" s="3"/>
      <c r="Z810" s="3"/>
      <c r="AA810" s="3"/>
      <c r="AB810" s="3"/>
      <c r="AC810" s="3"/>
      <c r="AD810" s="3"/>
      <c r="AE810" s="3"/>
      <c r="AF810" s="3"/>
      <c r="AG810" s="3"/>
      <c r="AH810" s="3"/>
      <c r="AI810" s="3"/>
    </row>
    <row r="811" spans="1:35" hidden="1" x14ac:dyDescent="0.2">
      <c r="A811" s="2"/>
      <c r="L811" s="3"/>
      <c r="M811" s="3"/>
      <c r="N811" s="3"/>
      <c r="O811" s="3"/>
      <c r="P811" s="3"/>
      <c r="Q811" s="3"/>
      <c r="R811" s="3"/>
      <c r="S811" s="3"/>
      <c r="T811" s="3"/>
      <c r="U811" s="3"/>
      <c r="V811" s="3"/>
      <c r="W811" s="3"/>
      <c r="X811" s="3"/>
      <c r="Y811" s="3"/>
      <c r="Z811" s="3"/>
      <c r="AA811" s="3"/>
      <c r="AB811" s="3"/>
      <c r="AC811" s="3"/>
      <c r="AD811" s="3"/>
      <c r="AE811" s="3"/>
      <c r="AF811" s="3"/>
      <c r="AG811" s="3"/>
      <c r="AH811" s="3"/>
      <c r="AI811" s="3"/>
    </row>
    <row r="812" spans="1:35" hidden="1" x14ac:dyDescent="0.2">
      <c r="A812" s="2"/>
      <c r="L812" s="3"/>
      <c r="M812" s="3"/>
      <c r="N812" s="3"/>
      <c r="O812" s="3"/>
      <c r="P812" s="3"/>
      <c r="Q812" s="3"/>
      <c r="R812" s="3"/>
      <c r="S812" s="3"/>
      <c r="T812" s="3"/>
      <c r="U812" s="3"/>
      <c r="V812" s="3"/>
      <c r="W812" s="3"/>
      <c r="X812" s="3"/>
      <c r="Y812" s="3"/>
      <c r="Z812" s="3"/>
      <c r="AA812" s="3"/>
      <c r="AB812" s="3"/>
      <c r="AC812" s="3"/>
      <c r="AD812" s="3"/>
      <c r="AE812" s="3"/>
      <c r="AF812" s="3"/>
      <c r="AG812" s="3"/>
      <c r="AH812" s="3"/>
      <c r="AI812" s="3"/>
    </row>
    <row r="813" spans="1:35" hidden="1" x14ac:dyDescent="0.2">
      <c r="A813" s="2"/>
      <c r="L813" s="3"/>
      <c r="M813" s="3"/>
      <c r="N813" s="3"/>
      <c r="O813" s="3"/>
      <c r="P813" s="3"/>
      <c r="Q813" s="3"/>
      <c r="R813" s="3"/>
      <c r="S813" s="3"/>
      <c r="T813" s="3"/>
      <c r="U813" s="3"/>
      <c r="V813" s="3"/>
      <c r="W813" s="3"/>
      <c r="X813" s="3"/>
      <c r="Y813" s="3"/>
      <c r="Z813" s="3"/>
      <c r="AA813" s="3"/>
      <c r="AB813" s="3"/>
      <c r="AC813" s="3"/>
      <c r="AD813" s="3"/>
      <c r="AE813" s="3"/>
      <c r="AF813" s="3"/>
      <c r="AG813" s="3"/>
      <c r="AH813" s="3"/>
      <c r="AI813" s="3"/>
    </row>
    <row r="814" spans="1:35" hidden="1" x14ac:dyDescent="0.2">
      <c r="A814" s="2"/>
      <c r="L814" s="3"/>
      <c r="M814" s="3"/>
      <c r="N814" s="3"/>
      <c r="O814" s="3"/>
      <c r="P814" s="3"/>
      <c r="Q814" s="3"/>
      <c r="R814" s="3"/>
      <c r="S814" s="3"/>
      <c r="T814" s="3"/>
      <c r="U814" s="3"/>
      <c r="V814" s="3"/>
      <c r="W814" s="3"/>
      <c r="X814" s="3"/>
      <c r="Y814" s="3"/>
      <c r="Z814" s="3"/>
      <c r="AA814" s="3"/>
      <c r="AB814" s="3"/>
      <c r="AC814" s="3"/>
      <c r="AD814" s="3"/>
      <c r="AE814" s="3"/>
      <c r="AF814" s="3"/>
      <c r="AG814" s="3"/>
      <c r="AH814" s="3"/>
      <c r="AI814" s="3"/>
    </row>
    <row r="815" spans="1:35" hidden="1" x14ac:dyDescent="0.2">
      <c r="A815" s="2"/>
      <c r="L815" s="3"/>
      <c r="M815" s="3"/>
      <c r="N815" s="3"/>
      <c r="O815" s="3"/>
      <c r="P815" s="3"/>
      <c r="Q815" s="3"/>
      <c r="R815" s="3"/>
      <c r="S815" s="3"/>
      <c r="T815" s="3"/>
      <c r="U815" s="3"/>
      <c r="V815" s="3"/>
      <c r="W815" s="3"/>
      <c r="X815" s="3"/>
      <c r="Y815" s="3"/>
      <c r="Z815" s="3"/>
      <c r="AA815" s="3"/>
      <c r="AB815" s="3"/>
      <c r="AC815" s="3"/>
      <c r="AD815" s="3"/>
      <c r="AE815" s="3"/>
      <c r="AF815" s="3"/>
      <c r="AG815" s="3"/>
      <c r="AH815" s="3"/>
      <c r="AI815" s="3"/>
    </row>
    <row r="816" spans="1:35" hidden="1" x14ac:dyDescent="0.2">
      <c r="A816" s="2"/>
      <c r="L816" s="3"/>
      <c r="M816" s="3"/>
      <c r="N816" s="3"/>
      <c r="O816" s="3"/>
      <c r="P816" s="3"/>
      <c r="Q816" s="3"/>
      <c r="R816" s="3"/>
      <c r="S816" s="3"/>
      <c r="T816" s="3"/>
      <c r="U816" s="3"/>
      <c r="V816" s="3"/>
      <c r="W816" s="3"/>
      <c r="X816" s="3"/>
      <c r="Y816" s="3"/>
      <c r="Z816" s="3"/>
      <c r="AA816" s="3"/>
      <c r="AB816" s="3"/>
      <c r="AC816" s="3"/>
      <c r="AD816" s="3"/>
      <c r="AE816" s="3"/>
      <c r="AF816" s="3"/>
      <c r="AG816" s="3"/>
      <c r="AH816" s="3"/>
      <c r="AI816" s="3"/>
    </row>
    <row r="817" spans="1:35" hidden="1" x14ac:dyDescent="0.2">
      <c r="A817" s="2"/>
      <c r="L817" s="3"/>
      <c r="M817" s="3"/>
      <c r="N817" s="3"/>
      <c r="O817" s="3"/>
      <c r="P817" s="3"/>
      <c r="Q817" s="3"/>
      <c r="R817" s="3"/>
      <c r="S817" s="3"/>
      <c r="T817" s="3"/>
      <c r="U817" s="3"/>
      <c r="V817" s="3"/>
      <c r="W817" s="3"/>
      <c r="X817" s="3"/>
      <c r="Y817" s="3"/>
      <c r="Z817" s="3"/>
      <c r="AA817" s="3"/>
      <c r="AB817" s="3"/>
      <c r="AC817" s="3"/>
      <c r="AD817" s="3"/>
      <c r="AE817" s="3"/>
      <c r="AF817" s="3"/>
      <c r="AG817" s="3"/>
      <c r="AH817" s="3"/>
      <c r="AI817" s="3"/>
    </row>
    <row r="818" spans="1:35" hidden="1" x14ac:dyDescent="0.2">
      <c r="A818" s="2"/>
      <c r="L818" s="3"/>
      <c r="M818" s="3"/>
      <c r="N818" s="3"/>
      <c r="O818" s="3"/>
      <c r="P818" s="3"/>
      <c r="Q818" s="3"/>
      <c r="R818" s="3"/>
      <c r="S818" s="3"/>
      <c r="T818" s="3"/>
      <c r="U818" s="3"/>
      <c r="V818" s="3"/>
      <c r="W818" s="3"/>
      <c r="X818" s="3"/>
      <c r="Y818" s="3"/>
      <c r="Z818" s="3"/>
      <c r="AA818" s="3"/>
      <c r="AB818" s="3"/>
      <c r="AC818" s="3"/>
      <c r="AD818" s="3"/>
      <c r="AE818" s="3"/>
      <c r="AF818" s="3"/>
      <c r="AG818" s="3"/>
      <c r="AH818" s="3"/>
      <c r="AI818" s="3"/>
    </row>
    <row r="819" spans="1:35" hidden="1" x14ac:dyDescent="0.2">
      <c r="A819" s="2"/>
      <c r="L819" s="3"/>
      <c r="M819" s="3"/>
      <c r="N819" s="3"/>
      <c r="O819" s="3"/>
      <c r="P819" s="3"/>
      <c r="Q819" s="3"/>
      <c r="R819" s="3"/>
      <c r="S819" s="3"/>
      <c r="T819" s="3"/>
      <c r="U819" s="3"/>
      <c r="V819" s="3"/>
      <c r="W819" s="3"/>
      <c r="X819" s="3"/>
      <c r="Y819" s="3"/>
      <c r="Z819" s="3"/>
      <c r="AA819" s="3"/>
      <c r="AB819" s="3"/>
      <c r="AC819" s="3"/>
      <c r="AD819" s="3"/>
      <c r="AE819" s="3"/>
      <c r="AF819" s="3"/>
      <c r="AG819" s="3"/>
      <c r="AH819" s="3"/>
      <c r="AI819" s="3"/>
    </row>
    <row r="820" spans="1:35" hidden="1" x14ac:dyDescent="0.2">
      <c r="A820" s="2"/>
      <c r="L820" s="3"/>
      <c r="M820" s="3"/>
      <c r="N820" s="3"/>
      <c r="O820" s="3"/>
      <c r="P820" s="3"/>
      <c r="Q820" s="3"/>
      <c r="R820" s="3"/>
      <c r="S820" s="3"/>
      <c r="T820" s="3"/>
      <c r="U820" s="3"/>
      <c r="V820" s="3"/>
      <c r="W820" s="3"/>
      <c r="X820" s="3"/>
      <c r="Y820" s="3"/>
      <c r="Z820" s="3"/>
      <c r="AA820" s="3"/>
      <c r="AB820" s="3"/>
      <c r="AC820" s="3"/>
      <c r="AD820" s="3"/>
      <c r="AE820" s="3"/>
      <c r="AF820" s="3"/>
      <c r="AG820" s="3"/>
      <c r="AH820" s="3"/>
      <c r="AI820" s="3"/>
    </row>
    <row r="821" spans="1:35" hidden="1" x14ac:dyDescent="0.2">
      <c r="A821" s="2"/>
      <c r="L821" s="3"/>
      <c r="M821" s="3"/>
      <c r="N821" s="3"/>
      <c r="O821" s="3"/>
      <c r="P821" s="3"/>
      <c r="Q821" s="3"/>
      <c r="R821" s="3"/>
      <c r="S821" s="3"/>
      <c r="T821" s="3"/>
      <c r="U821" s="3"/>
      <c r="V821" s="3"/>
      <c r="W821" s="3"/>
      <c r="X821" s="3"/>
      <c r="Y821" s="3"/>
      <c r="Z821" s="3"/>
      <c r="AA821" s="3"/>
      <c r="AB821" s="3"/>
      <c r="AC821" s="3"/>
      <c r="AD821" s="3"/>
      <c r="AE821" s="3"/>
      <c r="AF821" s="3"/>
      <c r="AG821" s="3"/>
      <c r="AH821" s="3"/>
      <c r="AI821" s="3"/>
    </row>
    <row r="822" spans="1:35" hidden="1" x14ac:dyDescent="0.2">
      <c r="A822" s="2"/>
      <c r="L822" s="3"/>
      <c r="M822" s="3"/>
      <c r="N822" s="3"/>
      <c r="O822" s="3"/>
      <c r="P822" s="3"/>
      <c r="Q822" s="3"/>
      <c r="R822" s="3"/>
      <c r="S822" s="3"/>
      <c r="T822" s="3"/>
      <c r="U822" s="3"/>
      <c r="V822" s="3"/>
      <c r="W822" s="3"/>
      <c r="X822" s="3"/>
      <c r="Y822" s="3"/>
      <c r="Z822" s="3"/>
      <c r="AA822" s="3"/>
      <c r="AB822" s="3"/>
      <c r="AC822" s="3"/>
      <c r="AD822" s="3"/>
      <c r="AE822" s="3"/>
      <c r="AF822" s="3"/>
      <c r="AG822" s="3"/>
      <c r="AH822" s="3"/>
      <c r="AI822" s="3"/>
    </row>
    <row r="823" spans="1:35" hidden="1" x14ac:dyDescent="0.2">
      <c r="A823" s="2"/>
      <c r="L823" s="3"/>
      <c r="M823" s="3"/>
      <c r="N823" s="3"/>
      <c r="O823" s="3"/>
      <c r="P823" s="3"/>
      <c r="Q823" s="3"/>
      <c r="R823" s="3"/>
      <c r="S823" s="3"/>
      <c r="T823" s="3"/>
      <c r="U823" s="3"/>
      <c r="V823" s="3"/>
      <c r="W823" s="3"/>
      <c r="X823" s="3"/>
      <c r="Y823" s="3"/>
      <c r="Z823" s="3"/>
      <c r="AA823" s="3"/>
      <c r="AB823" s="3"/>
      <c r="AC823" s="3"/>
      <c r="AD823" s="3"/>
      <c r="AE823" s="3"/>
      <c r="AF823" s="3"/>
      <c r="AG823" s="3"/>
      <c r="AH823" s="3"/>
      <c r="AI823" s="3"/>
    </row>
    <row r="824" spans="1:35" hidden="1" x14ac:dyDescent="0.2">
      <c r="A824" s="2"/>
      <c r="L824" s="3"/>
      <c r="M824" s="3"/>
      <c r="N824" s="3"/>
      <c r="O824" s="3"/>
      <c r="P824" s="3"/>
      <c r="Q824" s="3"/>
      <c r="R824" s="3"/>
      <c r="S824" s="3"/>
      <c r="T824" s="3"/>
      <c r="U824" s="3"/>
      <c r="V824" s="3"/>
      <c r="W824" s="3"/>
      <c r="X824" s="3"/>
      <c r="Y824" s="3"/>
      <c r="Z824" s="3"/>
      <c r="AA824" s="3"/>
      <c r="AB824" s="3"/>
      <c r="AC824" s="3"/>
      <c r="AD824" s="3"/>
      <c r="AE824" s="3"/>
      <c r="AF824" s="3"/>
      <c r="AG824" s="3"/>
      <c r="AH824" s="3"/>
      <c r="AI824" s="3"/>
    </row>
    <row r="825" spans="1:35" hidden="1" x14ac:dyDescent="0.2">
      <c r="A825" s="2"/>
      <c r="L825" s="3"/>
      <c r="M825" s="3"/>
      <c r="N825" s="3"/>
      <c r="O825" s="3"/>
      <c r="P825" s="3"/>
      <c r="Q825" s="3"/>
      <c r="R825" s="3"/>
      <c r="S825" s="3"/>
      <c r="T825" s="3"/>
      <c r="U825" s="3"/>
      <c r="V825" s="3"/>
      <c r="W825" s="3"/>
      <c r="X825" s="3"/>
      <c r="Y825" s="3"/>
      <c r="Z825" s="3"/>
      <c r="AA825" s="3"/>
      <c r="AB825" s="3"/>
      <c r="AC825" s="3"/>
      <c r="AD825" s="3"/>
      <c r="AE825" s="3"/>
      <c r="AF825" s="3"/>
      <c r="AG825" s="3"/>
      <c r="AH825" s="3"/>
      <c r="AI825" s="3"/>
    </row>
    <row r="826" spans="1:35" hidden="1" x14ac:dyDescent="0.2">
      <c r="A826" s="2"/>
      <c r="L826" s="3"/>
      <c r="M826" s="3"/>
      <c r="N826" s="3"/>
      <c r="O826" s="3"/>
      <c r="P826" s="3"/>
      <c r="Q826" s="3"/>
      <c r="R826" s="3"/>
      <c r="S826" s="3"/>
      <c r="T826" s="3"/>
      <c r="U826" s="3"/>
      <c r="V826" s="3"/>
      <c r="W826" s="3"/>
      <c r="X826" s="3"/>
      <c r="Y826" s="3"/>
      <c r="Z826" s="3"/>
      <c r="AA826" s="3"/>
      <c r="AB826" s="3"/>
      <c r="AC826" s="3"/>
      <c r="AD826" s="3"/>
      <c r="AE826" s="3"/>
      <c r="AF826" s="3"/>
      <c r="AG826" s="3"/>
      <c r="AH826" s="3"/>
      <c r="AI826" s="3"/>
    </row>
    <row r="827" spans="1:35" hidden="1" x14ac:dyDescent="0.2">
      <c r="A827" s="2"/>
      <c r="L827" s="3"/>
      <c r="M827" s="3"/>
      <c r="N827" s="3"/>
      <c r="O827" s="3"/>
      <c r="P827" s="3"/>
      <c r="Q827" s="3"/>
      <c r="R827" s="3"/>
      <c r="S827" s="3"/>
      <c r="T827" s="3"/>
      <c r="U827" s="3"/>
      <c r="V827" s="3"/>
      <c r="W827" s="3"/>
      <c r="X827" s="3"/>
      <c r="Y827" s="3"/>
      <c r="Z827" s="3"/>
      <c r="AA827" s="3"/>
      <c r="AB827" s="3"/>
      <c r="AC827" s="3"/>
      <c r="AD827" s="3"/>
      <c r="AE827" s="3"/>
      <c r="AF827" s="3"/>
      <c r="AG827" s="3"/>
      <c r="AH827" s="3"/>
      <c r="AI827" s="3"/>
    </row>
    <row r="828" spans="1:35" hidden="1" x14ac:dyDescent="0.2">
      <c r="A828" s="2"/>
      <c r="L828" s="3"/>
      <c r="M828" s="3"/>
      <c r="N828" s="3"/>
      <c r="O828" s="3"/>
      <c r="P828" s="3"/>
      <c r="Q828" s="3"/>
      <c r="R828" s="3"/>
      <c r="S828" s="3"/>
      <c r="T828" s="3"/>
      <c r="U828" s="3"/>
      <c r="V828" s="3"/>
      <c r="W828" s="3"/>
      <c r="X828" s="3"/>
      <c r="Y828" s="3"/>
      <c r="Z828" s="3"/>
      <c r="AA828" s="3"/>
      <c r="AB828" s="3"/>
      <c r="AC828" s="3"/>
      <c r="AD828" s="3"/>
      <c r="AE828" s="3"/>
      <c r="AF828" s="3"/>
      <c r="AG828" s="3"/>
      <c r="AH828" s="3"/>
      <c r="AI828" s="3"/>
    </row>
    <row r="829" spans="1:35" hidden="1" x14ac:dyDescent="0.2">
      <c r="A829" s="2"/>
      <c r="L829" s="3"/>
      <c r="M829" s="3"/>
      <c r="N829" s="3"/>
      <c r="O829" s="3"/>
      <c r="P829" s="3"/>
      <c r="Q829" s="3"/>
      <c r="R829" s="3"/>
      <c r="S829" s="3"/>
      <c r="T829" s="3"/>
      <c r="U829" s="3"/>
      <c r="V829" s="3"/>
      <c r="W829" s="3"/>
      <c r="X829" s="3"/>
      <c r="Y829" s="3"/>
      <c r="Z829" s="3"/>
      <c r="AA829" s="3"/>
      <c r="AB829" s="3"/>
      <c r="AC829" s="3"/>
      <c r="AD829" s="3"/>
      <c r="AE829" s="3"/>
      <c r="AF829" s="3"/>
      <c r="AG829" s="3"/>
      <c r="AH829" s="3"/>
      <c r="AI829" s="3"/>
    </row>
    <row r="830" spans="1:35" hidden="1" x14ac:dyDescent="0.2">
      <c r="A830" s="2"/>
      <c r="L830" s="3"/>
      <c r="M830" s="3"/>
      <c r="N830" s="3"/>
      <c r="O830" s="3"/>
      <c r="P830" s="3"/>
      <c r="Q830" s="3"/>
      <c r="R830" s="3"/>
      <c r="S830" s="3"/>
      <c r="T830" s="3"/>
      <c r="U830" s="3"/>
      <c r="V830" s="3"/>
      <c r="W830" s="3"/>
      <c r="X830" s="3"/>
      <c r="Y830" s="3"/>
      <c r="Z830" s="3"/>
      <c r="AA830" s="3"/>
      <c r="AB830" s="3"/>
      <c r="AC830" s="3"/>
      <c r="AD830" s="3"/>
      <c r="AE830" s="3"/>
      <c r="AF830" s="3"/>
      <c r="AG830" s="3"/>
      <c r="AH830" s="3"/>
      <c r="AI830" s="3"/>
    </row>
    <row r="831" spans="1:35" hidden="1" x14ac:dyDescent="0.2">
      <c r="A831" s="2"/>
      <c r="L831" s="3"/>
      <c r="M831" s="3"/>
      <c r="N831" s="3"/>
      <c r="O831" s="3"/>
      <c r="P831" s="3"/>
      <c r="Q831" s="3"/>
      <c r="R831" s="3"/>
      <c r="S831" s="3"/>
      <c r="T831" s="3"/>
      <c r="U831" s="3"/>
      <c r="V831" s="3"/>
      <c r="W831" s="3"/>
      <c r="X831" s="3"/>
      <c r="Y831" s="3"/>
      <c r="Z831" s="3"/>
      <c r="AA831" s="3"/>
      <c r="AB831" s="3"/>
      <c r="AC831" s="3"/>
      <c r="AD831" s="3"/>
      <c r="AE831" s="3"/>
      <c r="AF831" s="3"/>
      <c r="AG831" s="3"/>
      <c r="AH831" s="3"/>
      <c r="AI831" s="3"/>
    </row>
    <row r="832" spans="1:35" hidden="1" x14ac:dyDescent="0.2">
      <c r="A832" s="2"/>
      <c r="L832" s="3"/>
      <c r="M832" s="3"/>
      <c r="N832" s="3"/>
      <c r="O832" s="3"/>
      <c r="P832" s="3"/>
      <c r="Q832" s="3"/>
      <c r="R832" s="3"/>
      <c r="S832" s="3"/>
      <c r="T832" s="3"/>
      <c r="U832" s="3"/>
      <c r="V832" s="3"/>
      <c r="W832" s="3"/>
      <c r="X832" s="3"/>
      <c r="Y832" s="3"/>
      <c r="Z832" s="3"/>
      <c r="AA832" s="3"/>
      <c r="AB832" s="3"/>
      <c r="AC832" s="3"/>
      <c r="AD832" s="3"/>
      <c r="AE832" s="3"/>
      <c r="AF832" s="3"/>
      <c r="AG832" s="3"/>
      <c r="AH832" s="3"/>
      <c r="AI832" s="3"/>
    </row>
    <row r="833" spans="1:35" hidden="1" x14ac:dyDescent="0.2">
      <c r="A833" s="2"/>
      <c r="L833" s="3"/>
      <c r="M833" s="3"/>
      <c r="N833" s="3"/>
      <c r="O833" s="3"/>
      <c r="P833" s="3"/>
      <c r="Q833" s="3"/>
      <c r="R833" s="3"/>
      <c r="S833" s="3"/>
      <c r="T833" s="3"/>
      <c r="U833" s="3"/>
      <c r="V833" s="3"/>
      <c r="W833" s="3"/>
      <c r="X833" s="3"/>
      <c r="Y833" s="3"/>
      <c r="Z833" s="3"/>
      <c r="AA833" s="3"/>
      <c r="AB833" s="3"/>
      <c r="AC833" s="3"/>
      <c r="AD833" s="3"/>
      <c r="AE833" s="3"/>
      <c r="AF833" s="3"/>
      <c r="AG833" s="3"/>
      <c r="AH833" s="3"/>
      <c r="AI833" s="3"/>
    </row>
    <row r="834" spans="1:35" hidden="1" x14ac:dyDescent="0.2">
      <c r="A834" s="2"/>
      <c r="L834" s="3"/>
      <c r="M834" s="3"/>
      <c r="N834" s="3"/>
      <c r="O834" s="3"/>
      <c r="P834" s="3"/>
      <c r="Q834" s="3"/>
      <c r="R834" s="3"/>
      <c r="S834" s="3"/>
      <c r="T834" s="3"/>
      <c r="U834" s="3"/>
      <c r="V834" s="3"/>
      <c r="W834" s="3"/>
      <c r="X834" s="3"/>
      <c r="Y834" s="3"/>
      <c r="Z834" s="3"/>
      <c r="AA834" s="3"/>
      <c r="AB834" s="3"/>
      <c r="AC834" s="3"/>
      <c r="AD834" s="3"/>
      <c r="AE834" s="3"/>
      <c r="AF834" s="3"/>
      <c r="AG834" s="3"/>
      <c r="AH834" s="3"/>
      <c r="AI834" s="3"/>
    </row>
    <row r="835" spans="1:35" hidden="1" x14ac:dyDescent="0.2">
      <c r="A835" s="2"/>
      <c r="L835" s="3"/>
      <c r="M835" s="3"/>
      <c r="N835" s="3"/>
      <c r="O835" s="3"/>
      <c r="P835" s="3"/>
      <c r="Q835" s="3"/>
      <c r="R835" s="3"/>
      <c r="S835" s="3"/>
      <c r="T835" s="3"/>
      <c r="U835" s="3"/>
      <c r="V835" s="3"/>
      <c r="W835" s="3"/>
      <c r="X835" s="3"/>
      <c r="Y835" s="3"/>
      <c r="Z835" s="3"/>
      <c r="AA835" s="3"/>
      <c r="AB835" s="3"/>
      <c r="AC835" s="3"/>
      <c r="AD835" s="3"/>
      <c r="AE835" s="3"/>
      <c r="AF835" s="3"/>
      <c r="AG835" s="3"/>
      <c r="AH835" s="3"/>
      <c r="AI835" s="3"/>
    </row>
    <row r="836" spans="1:35" hidden="1" x14ac:dyDescent="0.2">
      <c r="A836" s="2"/>
      <c r="L836" s="3"/>
      <c r="M836" s="3"/>
      <c r="N836" s="3"/>
      <c r="O836" s="3"/>
      <c r="P836" s="3"/>
      <c r="Q836" s="3"/>
      <c r="R836" s="3"/>
      <c r="S836" s="3"/>
      <c r="T836" s="3"/>
      <c r="U836" s="3"/>
      <c r="V836" s="3"/>
      <c r="W836" s="3"/>
      <c r="X836" s="3"/>
      <c r="Y836" s="3"/>
      <c r="Z836" s="3"/>
      <c r="AA836" s="3"/>
      <c r="AB836" s="3"/>
      <c r="AC836" s="3"/>
      <c r="AD836" s="3"/>
      <c r="AE836" s="3"/>
      <c r="AF836" s="3"/>
      <c r="AG836" s="3"/>
      <c r="AH836" s="3"/>
      <c r="AI836" s="3"/>
    </row>
    <row r="837" spans="1:35" hidden="1" x14ac:dyDescent="0.2">
      <c r="A837" s="2"/>
      <c r="L837" s="3"/>
      <c r="M837" s="3"/>
      <c r="N837" s="3"/>
      <c r="O837" s="3"/>
      <c r="P837" s="3"/>
      <c r="Q837" s="3"/>
      <c r="R837" s="3"/>
      <c r="S837" s="3"/>
      <c r="T837" s="3"/>
      <c r="U837" s="3"/>
      <c r="V837" s="3"/>
      <c r="W837" s="3"/>
      <c r="X837" s="3"/>
      <c r="Y837" s="3"/>
      <c r="Z837" s="3"/>
      <c r="AA837" s="3"/>
      <c r="AB837" s="3"/>
      <c r="AC837" s="3"/>
      <c r="AD837" s="3"/>
      <c r="AE837" s="3"/>
      <c r="AF837" s="3"/>
      <c r="AG837" s="3"/>
      <c r="AH837" s="3"/>
      <c r="AI837" s="3"/>
    </row>
    <row r="838" spans="1:35" hidden="1" x14ac:dyDescent="0.2">
      <c r="A838" s="2"/>
      <c r="L838" s="3"/>
      <c r="M838" s="3"/>
      <c r="N838" s="3"/>
      <c r="O838" s="3"/>
      <c r="P838" s="3"/>
      <c r="Q838" s="3"/>
      <c r="R838" s="3"/>
      <c r="S838" s="3"/>
      <c r="T838" s="3"/>
      <c r="U838" s="3"/>
      <c r="V838" s="3"/>
      <c r="W838" s="3"/>
      <c r="X838" s="3"/>
      <c r="Y838" s="3"/>
      <c r="Z838" s="3"/>
      <c r="AA838" s="3"/>
      <c r="AB838" s="3"/>
      <c r="AC838" s="3"/>
      <c r="AD838" s="3"/>
      <c r="AE838" s="3"/>
      <c r="AF838" s="3"/>
      <c r="AG838" s="3"/>
      <c r="AH838" s="3"/>
      <c r="AI838" s="3"/>
    </row>
    <row r="839" spans="1:35" hidden="1" x14ac:dyDescent="0.2">
      <c r="A839" s="2"/>
      <c r="L839" s="3"/>
      <c r="M839" s="3"/>
      <c r="N839" s="3"/>
      <c r="O839" s="3"/>
      <c r="P839" s="3"/>
      <c r="Q839" s="3"/>
      <c r="R839" s="3"/>
      <c r="S839" s="3"/>
      <c r="T839" s="3"/>
      <c r="U839" s="3"/>
      <c r="V839" s="3"/>
      <c r="W839" s="3"/>
      <c r="X839" s="3"/>
      <c r="Y839" s="3"/>
      <c r="Z839" s="3"/>
      <c r="AA839" s="3"/>
      <c r="AB839" s="3"/>
      <c r="AC839" s="3"/>
      <c r="AD839" s="3"/>
      <c r="AE839" s="3"/>
      <c r="AF839" s="3"/>
      <c r="AG839" s="3"/>
      <c r="AH839" s="3"/>
      <c r="AI839" s="3"/>
    </row>
    <row r="840" spans="1:35" hidden="1" x14ac:dyDescent="0.2">
      <c r="A840" s="2"/>
      <c r="L840" s="3"/>
      <c r="M840" s="3"/>
      <c r="N840" s="3"/>
      <c r="O840" s="3"/>
      <c r="P840" s="3"/>
      <c r="Q840" s="3"/>
      <c r="R840" s="3"/>
      <c r="S840" s="3"/>
      <c r="T840" s="3"/>
      <c r="U840" s="3"/>
      <c r="V840" s="3"/>
      <c r="W840" s="3"/>
      <c r="X840" s="3"/>
      <c r="Y840" s="3"/>
      <c r="Z840" s="3"/>
      <c r="AA840" s="3"/>
      <c r="AB840" s="3"/>
      <c r="AC840" s="3"/>
      <c r="AD840" s="3"/>
      <c r="AE840" s="3"/>
      <c r="AF840" s="3"/>
      <c r="AG840" s="3"/>
      <c r="AH840" s="3"/>
      <c r="AI840" s="3"/>
    </row>
    <row r="841" spans="1:35" hidden="1" x14ac:dyDescent="0.2">
      <c r="A841" s="2"/>
      <c r="L841" s="3"/>
      <c r="M841" s="3"/>
      <c r="N841" s="3"/>
      <c r="O841" s="3"/>
      <c r="P841" s="3"/>
      <c r="Q841" s="3"/>
      <c r="R841" s="3"/>
      <c r="S841" s="3"/>
      <c r="T841" s="3"/>
      <c r="U841" s="3"/>
      <c r="V841" s="3"/>
      <c r="W841" s="3"/>
      <c r="X841" s="3"/>
      <c r="Y841" s="3"/>
      <c r="Z841" s="3"/>
      <c r="AA841" s="3"/>
      <c r="AB841" s="3"/>
      <c r="AC841" s="3"/>
      <c r="AD841" s="3"/>
      <c r="AE841" s="3"/>
      <c r="AF841" s="3"/>
      <c r="AG841" s="3"/>
      <c r="AH841" s="3"/>
      <c r="AI841" s="3"/>
    </row>
    <row r="842" spans="1:35" hidden="1" x14ac:dyDescent="0.2">
      <c r="A842" s="2"/>
      <c r="L842" s="3"/>
      <c r="M842" s="3"/>
      <c r="N842" s="3"/>
      <c r="O842" s="3"/>
      <c r="P842" s="3"/>
      <c r="Q842" s="3"/>
      <c r="R842" s="3"/>
      <c r="S842" s="3"/>
      <c r="T842" s="3"/>
      <c r="U842" s="3"/>
      <c r="V842" s="3"/>
      <c r="W842" s="3"/>
      <c r="X842" s="3"/>
      <c r="Y842" s="3"/>
      <c r="Z842" s="3"/>
      <c r="AA842" s="3"/>
      <c r="AB842" s="3"/>
      <c r="AC842" s="3"/>
      <c r="AD842" s="3"/>
      <c r="AE842" s="3"/>
      <c r="AF842" s="3"/>
      <c r="AG842" s="3"/>
      <c r="AH842" s="3"/>
      <c r="AI842" s="3"/>
    </row>
    <row r="843" spans="1:35" hidden="1" x14ac:dyDescent="0.2">
      <c r="A843" s="2"/>
      <c r="L843" s="3"/>
      <c r="M843" s="3"/>
      <c r="N843" s="3"/>
      <c r="O843" s="3"/>
      <c r="P843" s="3"/>
      <c r="Q843" s="3"/>
      <c r="R843" s="3"/>
      <c r="S843" s="3"/>
      <c r="T843" s="3"/>
      <c r="U843" s="3"/>
      <c r="V843" s="3"/>
      <c r="W843" s="3"/>
      <c r="X843" s="3"/>
      <c r="Y843" s="3"/>
      <c r="Z843" s="3"/>
      <c r="AA843" s="3"/>
      <c r="AB843" s="3"/>
      <c r="AC843" s="3"/>
      <c r="AD843" s="3"/>
      <c r="AE843" s="3"/>
      <c r="AF843" s="3"/>
      <c r="AG843" s="3"/>
      <c r="AH843" s="3"/>
      <c r="AI843" s="3"/>
    </row>
    <row r="844" spans="1:35" hidden="1" x14ac:dyDescent="0.2">
      <c r="A844" s="2"/>
      <c r="L844" s="3"/>
      <c r="M844" s="3"/>
      <c r="N844" s="3"/>
      <c r="O844" s="3"/>
      <c r="P844" s="3"/>
      <c r="Q844" s="3"/>
      <c r="R844" s="3"/>
      <c r="S844" s="3"/>
      <c r="T844" s="3"/>
      <c r="U844" s="3"/>
      <c r="V844" s="3"/>
      <c r="W844" s="3"/>
      <c r="X844" s="3"/>
      <c r="Y844" s="3"/>
      <c r="Z844" s="3"/>
      <c r="AA844" s="3"/>
      <c r="AB844" s="3"/>
      <c r="AC844" s="3"/>
      <c r="AD844" s="3"/>
      <c r="AE844" s="3"/>
      <c r="AF844" s="3"/>
      <c r="AG844" s="3"/>
      <c r="AH844" s="3"/>
      <c r="AI844" s="3"/>
    </row>
    <row r="845" spans="1:35" hidden="1" x14ac:dyDescent="0.2">
      <c r="A845" s="2"/>
      <c r="L845" s="3"/>
      <c r="M845" s="3"/>
      <c r="N845" s="3"/>
      <c r="O845" s="3"/>
      <c r="P845" s="3"/>
      <c r="Q845" s="3"/>
      <c r="R845" s="3"/>
      <c r="S845" s="3"/>
      <c r="T845" s="3"/>
      <c r="U845" s="3"/>
      <c r="V845" s="3"/>
      <c r="W845" s="3"/>
      <c r="X845" s="3"/>
      <c r="Y845" s="3"/>
      <c r="Z845" s="3"/>
      <c r="AA845" s="3"/>
      <c r="AB845" s="3"/>
      <c r="AC845" s="3"/>
      <c r="AD845" s="3"/>
      <c r="AE845" s="3"/>
      <c r="AF845" s="3"/>
      <c r="AG845" s="3"/>
      <c r="AH845" s="3"/>
      <c r="AI845" s="3"/>
    </row>
    <row r="846" spans="1:35" hidden="1" x14ac:dyDescent="0.2">
      <c r="A846" s="2"/>
      <c r="L846" s="3"/>
      <c r="M846" s="3"/>
      <c r="N846" s="3"/>
      <c r="O846" s="3"/>
      <c r="P846" s="3"/>
      <c r="Q846" s="3"/>
      <c r="R846" s="3"/>
      <c r="S846" s="3"/>
      <c r="T846" s="3"/>
      <c r="U846" s="3"/>
      <c r="V846" s="3"/>
      <c r="W846" s="3"/>
      <c r="X846" s="3"/>
      <c r="Y846" s="3"/>
      <c r="Z846" s="3"/>
      <c r="AA846" s="3"/>
      <c r="AB846" s="3"/>
      <c r="AC846" s="3"/>
      <c r="AD846" s="3"/>
      <c r="AE846" s="3"/>
      <c r="AF846" s="3"/>
      <c r="AG846" s="3"/>
      <c r="AH846" s="3"/>
      <c r="AI846" s="3"/>
    </row>
    <row r="847" spans="1:35" hidden="1" x14ac:dyDescent="0.2">
      <c r="A847" s="2"/>
      <c r="L847" s="3"/>
      <c r="M847" s="3"/>
      <c r="N847" s="3"/>
      <c r="O847" s="3"/>
      <c r="P847" s="3"/>
      <c r="Q847" s="3"/>
      <c r="R847" s="3"/>
      <c r="S847" s="3"/>
      <c r="T847" s="3"/>
      <c r="U847" s="3"/>
      <c r="V847" s="3"/>
      <c r="W847" s="3"/>
      <c r="X847" s="3"/>
      <c r="Y847" s="3"/>
      <c r="Z847" s="3"/>
      <c r="AA847" s="3"/>
      <c r="AB847" s="3"/>
      <c r="AC847" s="3"/>
      <c r="AD847" s="3"/>
      <c r="AE847" s="3"/>
      <c r="AF847" s="3"/>
      <c r="AG847" s="3"/>
      <c r="AH847" s="3"/>
      <c r="AI847" s="3"/>
    </row>
    <row r="848" spans="1:35" hidden="1" x14ac:dyDescent="0.2">
      <c r="A848" s="2"/>
      <c r="L848" s="3"/>
      <c r="M848" s="3"/>
      <c r="N848" s="3"/>
      <c r="O848" s="3"/>
      <c r="P848" s="3"/>
      <c r="Q848" s="3"/>
      <c r="R848" s="3"/>
      <c r="S848" s="3"/>
      <c r="T848" s="3"/>
      <c r="U848" s="3"/>
      <c r="V848" s="3"/>
      <c r="W848" s="3"/>
      <c r="X848" s="3"/>
      <c r="Y848" s="3"/>
      <c r="Z848" s="3"/>
      <c r="AA848" s="3"/>
      <c r="AB848" s="3"/>
      <c r="AC848" s="3"/>
      <c r="AD848" s="3"/>
      <c r="AE848" s="3"/>
      <c r="AF848" s="3"/>
      <c r="AG848" s="3"/>
      <c r="AH848" s="3"/>
      <c r="AI848" s="3"/>
    </row>
    <row r="849" spans="1:35" hidden="1" x14ac:dyDescent="0.2">
      <c r="A849" s="2"/>
      <c r="L849" s="3"/>
      <c r="M849" s="3"/>
      <c r="N849" s="3"/>
      <c r="O849" s="3"/>
      <c r="P849" s="3"/>
      <c r="Q849" s="3"/>
      <c r="R849" s="3"/>
      <c r="S849" s="3"/>
      <c r="T849" s="3"/>
      <c r="U849" s="3"/>
      <c r="V849" s="3"/>
      <c r="W849" s="3"/>
      <c r="X849" s="3"/>
      <c r="Y849" s="3"/>
      <c r="Z849" s="3"/>
      <c r="AA849" s="3"/>
      <c r="AB849" s="3"/>
      <c r="AC849" s="3"/>
      <c r="AD849" s="3"/>
      <c r="AE849" s="3"/>
      <c r="AF849" s="3"/>
      <c r="AG849" s="3"/>
      <c r="AH849" s="3"/>
      <c r="AI849" s="3"/>
    </row>
    <row r="850" spans="1:35" hidden="1" x14ac:dyDescent="0.2">
      <c r="A850" s="2"/>
      <c r="L850" s="3"/>
      <c r="M850" s="3"/>
      <c r="N850" s="3"/>
      <c r="O850" s="3"/>
      <c r="P850" s="3"/>
      <c r="Q850" s="3"/>
      <c r="R850" s="3"/>
      <c r="S850" s="3"/>
      <c r="T850" s="3"/>
      <c r="U850" s="3"/>
      <c r="V850" s="3"/>
      <c r="W850" s="3"/>
      <c r="X850" s="3"/>
      <c r="Y850" s="3"/>
      <c r="Z850" s="3"/>
      <c r="AA850" s="3"/>
      <c r="AB850" s="3"/>
      <c r="AC850" s="3"/>
      <c r="AD850" s="3"/>
      <c r="AE850" s="3"/>
      <c r="AF850" s="3"/>
      <c r="AG850" s="3"/>
      <c r="AH850" s="3"/>
      <c r="AI850" s="3"/>
    </row>
    <row r="851" spans="1:35" hidden="1" x14ac:dyDescent="0.2">
      <c r="A851" s="2"/>
      <c r="L851" s="3"/>
      <c r="M851" s="3"/>
      <c r="N851" s="3"/>
      <c r="O851" s="3"/>
      <c r="P851" s="3"/>
      <c r="Q851" s="3"/>
      <c r="R851" s="3"/>
      <c r="S851" s="3"/>
      <c r="T851" s="3"/>
      <c r="U851" s="3"/>
      <c r="V851" s="3"/>
      <c r="W851" s="3"/>
      <c r="X851" s="3"/>
      <c r="Y851" s="3"/>
      <c r="Z851" s="3"/>
      <c r="AA851" s="3"/>
      <c r="AB851" s="3"/>
      <c r="AC851" s="3"/>
      <c r="AD851" s="3"/>
      <c r="AE851" s="3"/>
      <c r="AF851" s="3"/>
      <c r="AG851" s="3"/>
      <c r="AH851" s="3"/>
      <c r="AI851" s="3"/>
    </row>
    <row r="852" spans="1:35" hidden="1" x14ac:dyDescent="0.2">
      <c r="A852" s="2"/>
      <c r="L852" s="3"/>
      <c r="M852" s="3"/>
      <c r="N852" s="3"/>
      <c r="O852" s="3"/>
      <c r="P852" s="3"/>
      <c r="Q852" s="3"/>
      <c r="R852" s="3"/>
      <c r="S852" s="3"/>
      <c r="T852" s="3"/>
      <c r="U852" s="3"/>
      <c r="V852" s="3"/>
      <c r="W852" s="3"/>
      <c r="X852" s="3"/>
      <c r="Y852" s="3"/>
      <c r="Z852" s="3"/>
      <c r="AA852" s="3"/>
      <c r="AB852" s="3"/>
      <c r="AC852" s="3"/>
      <c r="AD852" s="3"/>
      <c r="AE852" s="3"/>
      <c r="AF852" s="3"/>
      <c r="AG852" s="3"/>
      <c r="AH852" s="3"/>
      <c r="AI852" s="3"/>
    </row>
    <row r="853" spans="1:35" hidden="1" x14ac:dyDescent="0.2">
      <c r="A853" s="2"/>
      <c r="L853" s="3"/>
      <c r="M853" s="3"/>
      <c r="N853" s="3"/>
      <c r="O853" s="3"/>
      <c r="P853" s="3"/>
      <c r="Q853" s="3"/>
      <c r="R853" s="3"/>
      <c r="S853" s="3"/>
      <c r="T853" s="3"/>
      <c r="U853" s="3"/>
      <c r="V853" s="3"/>
      <c r="W853" s="3"/>
      <c r="X853" s="3"/>
      <c r="Y853" s="3"/>
      <c r="Z853" s="3"/>
      <c r="AA853" s="3"/>
      <c r="AB853" s="3"/>
      <c r="AC853" s="3"/>
      <c r="AD853" s="3"/>
      <c r="AE853" s="3"/>
      <c r="AF853" s="3"/>
      <c r="AG853" s="3"/>
      <c r="AH853" s="3"/>
      <c r="AI853" s="3"/>
    </row>
    <row r="854" spans="1:35" hidden="1" x14ac:dyDescent="0.2">
      <c r="A854" s="2"/>
      <c r="L854" s="3"/>
      <c r="M854" s="3"/>
      <c r="N854" s="3"/>
      <c r="O854" s="3"/>
      <c r="P854" s="3"/>
      <c r="Q854" s="3"/>
      <c r="R854" s="3"/>
      <c r="S854" s="3"/>
      <c r="T854" s="3"/>
      <c r="U854" s="3"/>
      <c r="V854" s="3"/>
      <c r="W854" s="3"/>
      <c r="X854" s="3"/>
      <c r="Y854" s="3"/>
      <c r="Z854" s="3"/>
      <c r="AA854" s="3"/>
      <c r="AB854" s="3"/>
      <c r="AC854" s="3"/>
      <c r="AD854" s="3"/>
      <c r="AE854" s="3"/>
      <c r="AF854" s="3"/>
      <c r="AG854" s="3"/>
      <c r="AH854" s="3"/>
      <c r="AI854" s="3"/>
    </row>
    <row r="855" spans="1:35" hidden="1" x14ac:dyDescent="0.2">
      <c r="A855" s="2"/>
      <c r="L855" s="3"/>
      <c r="M855" s="3"/>
      <c r="N855" s="3"/>
      <c r="O855" s="3"/>
      <c r="P855" s="3"/>
      <c r="Q855" s="3"/>
      <c r="R855" s="3"/>
      <c r="S855" s="3"/>
      <c r="T855" s="3"/>
      <c r="U855" s="3"/>
      <c r="V855" s="3"/>
      <c r="W855" s="3"/>
      <c r="X855" s="3"/>
      <c r="Y855" s="3"/>
      <c r="Z855" s="3"/>
      <c r="AA855" s="3"/>
      <c r="AB855" s="3"/>
      <c r="AC855" s="3"/>
      <c r="AD855" s="3"/>
      <c r="AE855" s="3"/>
      <c r="AF855" s="3"/>
      <c r="AG855" s="3"/>
      <c r="AH855" s="3"/>
      <c r="AI855" s="3"/>
    </row>
    <row r="856" spans="1:35" hidden="1" x14ac:dyDescent="0.2">
      <c r="A856" s="2"/>
      <c r="L856" s="3"/>
      <c r="M856" s="3"/>
      <c r="N856" s="3"/>
      <c r="O856" s="3"/>
      <c r="P856" s="3"/>
      <c r="Q856" s="3"/>
      <c r="R856" s="3"/>
      <c r="S856" s="3"/>
      <c r="T856" s="3"/>
      <c r="U856" s="3"/>
      <c r="V856" s="3"/>
      <c r="W856" s="3"/>
      <c r="X856" s="3"/>
      <c r="Y856" s="3"/>
      <c r="Z856" s="3"/>
      <c r="AA856" s="3"/>
      <c r="AB856" s="3"/>
      <c r="AC856" s="3"/>
      <c r="AD856" s="3"/>
      <c r="AE856" s="3"/>
      <c r="AF856" s="3"/>
      <c r="AG856" s="3"/>
      <c r="AH856" s="3"/>
      <c r="AI856" s="3"/>
    </row>
    <row r="857" spans="1:35" hidden="1" x14ac:dyDescent="0.2">
      <c r="A857" s="2"/>
      <c r="L857" s="3"/>
      <c r="M857" s="3"/>
      <c r="N857" s="3"/>
      <c r="O857" s="3"/>
      <c r="P857" s="3"/>
      <c r="Q857" s="3"/>
      <c r="R857" s="3"/>
      <c r="S857" s="3"/>
      <c r="T857" s="3"/>
      <c r="U857" s="3"/>
      <c r="V857" s="3"/>
      <c r="W857" s="3"/>
      <c r="X857" s="3"/>
      <c r="Y857" s="3"/>
      <c r="Z857" s="3"/>
      <c r="AA857" s="3"/>
      <c r="AB857" s="3"/>
      <c r="AC857" s="3"/>
      <c r="AD857" s="3"/>
      <c r="AE857" s="3"/>
      <c r="AF857" s="3"/>
      <c r="AG857" s="3"/>
      <c r="AH857" s="3"/>
      <c r="AI857" s="3"/>
    </row>
    <row r="858" spans="1:35" hidden="1" x14ac:dyDescent="0.2">
      <c r="A858" s="2"/>
      <c r="L858" s="3"/>
      <c r="M858" s="3"/>
      <c r="N858" s="3"/>
      <c r="O858" s="3"/>
      <c r="P858" s="3"/>
      <c r="Q858" s="3"/>
      <c r="R858" s="3"/>
      <c r="S858" s="3"/>
      <c r="T858" s="3"/>
      <c r="U858" s="3"/>
      <c r="V858" s="3"/>
      <c r="W858" s="3"/>
      <c r="X858" s="3"/>
      <c r="Y858" s="3"/>
      <c r="Z858" s="3"/>
      <c r="AA858" s="3"/>
      <c r="AB858" s="3"/>
      <c r="AC858" s="3"/>
      <c r="AD858" s="3"/>
      <c r="AE858" s="3"/>
      <c r="AF858" s="3"/>
      <c r="AG858" s="3"/>
      <c r="AH858" s="3"/>
      <c r="AI858" s="3"/>
    </row>
    <row r="859" spans="1:35" hidden="1" x14ac:dyDescent="0.2">
      <c r="A859" s="2"/>
      <c r="L859" s="3"/>
      <c r="M859" s="3"/>
      <c r="N859" s="3"/>
      <c r="O859" s="3"/>
      <c r="P859" s="3"/>
      <c r="Q859" s="3"/>
      <c r="R859" s="3"/>
      <c r="S859" s="3"/>
      <c r="T859" s="3"/>
      <c r="U859" s="3"/>
      <c r="V859" s="3"/>
      <c r="W859" s="3"/>
      <c r="X859" s="3"/>
      <c r="Y859" s="3"/>
      <c r="Z859" s="3"/>
      <c r="AA859" s="3"/>
      <c r="AB859" s="3"/>
      <c r="AC859" s="3"/>
      <c r="AD859" s="3"/>
      <c r="AE859" s="3"/>
      <c r="AF859" s="3"/>
      <c r="AG859" s="3"/>
      <c r="AH859" s="3"/>
      <c r="AI859" s="3"/>
    </row>
    <row r="860" spans="1:35" hidden="1" x14ac:dyDescent="0.2">
      <c r="A860" s="2"/>
      <c r="L860" s="3"/>
      <c r="M860" s="3"/>
      <c r="N860" s="3"/>
      <c r="O860" s="3"/>
      <c r="P860" s="3"/>
      <c r="Q860" s="3"/>
      <c r="R860" s="3"/>
      <c r="S860" s="3"/>
      <c r="T860" s="3"/>
      <c r="U860" s="3"/>
      <c r="V860" s="3"/>
      <c r="W860" s="3"/>
      <c r="X860" s="3"/>
      <c r="Y860" s="3"/>
      <c r="Z860" s="3"/>
      <c r="AA860" s="3"/>
      <c r="AB860" s="3"/>
      <c r="AC860" s="3"/>
      <c r="AD860" s="3"/>
      <c r="AE860" s="3"/>
      <c r="AF860" s="3"/>
      <c r="AG860" s="3"/>
      <c r="AH860" s="3"/>
      <c r="AI860" s="3"/>
    </row>
    <row r="861" spans="1:35" hidden="1" x14ac:dyDescent="0.2">
      <c r="A861" s="2"/>
      <c r="L861" s="3"/>
      <c r="M861" s="3"/>
      <c r="N861" s="3"/>
      <c r="O861" s="3"/>
      <c r="P861" s="3"/>
      <c r="Q861" s="3"/>
      <c r="R861" s="3"/>
      <c r="S861" s="3"/>
      <c r="T861" s="3"/>
      <c r="U861" s="3"/>
      <c r="V861" s="3"/>
      <c r="W861" s="3"/>
      <c r="X861" s="3"/>
      <c r="Y861" s="3"/>
      <c r="Z861" s="3"/>
      <c r="AA861" s="3"/>
      <c r="AB861" s="3"/>
      <c r="AC861" s="3"/>
      <c r="AD861" s="3"/>
      <c r="AE861" s="3"/>
      <c r="AF861" s="3"/>
      <c r="AG861" s="3"/>
      <c r="AH861" s="3"/>
      <c r="AI861" s="3"/>
    </row>
    <row r="862" spans="1:35" hidden="1" x14ac:dyDescent="0.2">
      <c r="A862" s="2"/>
      <c r="L862" s="3"/>
      <c r="M862" s="3"/>
      <c r="N862" s="3"/>
      <c r="O862" s="3"/>
      <c r="P862" s="3"/>
      <c r="Q862" s="3"/>
      <c r="R862" s="3"/>
      <c r="S862" s="3"/>
      <c r="T862" s="3"/>
      <c r="U862" s="3"/>
      <c r="V862" s="3"/>
      <c r="W862" s="3"/>
      <c r="X862" s="3"/>
      <c r="Y862" s="3"/>
      <c r="Z862" s="3"/>
      <c r="AA862" s="3"/>
      <c r="AB862" s="3"/>
      <c r="AC862" s="3"/>
      <c r="AD862" s="3"/>
      <c r="AE862" s="3"/>
      <c r="AF862" s="3"/>
      <c r="AG862" s="3"/>
      <c r="AH862" s="3"/>
      <c r="AI862" s="3"/>
    </row>
    <row r="863" spans="1:35" hidden="1" x14ac:dyDescent="0.2">
      <c r="A863" s="2"/>
      <c r="L863" s="3"/>
      <c r="M863" s="3"/>
      <c r="N863" s="3"/>
      <c r="O863" s="3"/>
      <c r="P863" s="3"/>
      <c r="Q863" s="3"/>
      <c r="R863" s="3"/>
      <c r="S863" s="3"/>
      <c r="T863" s="3"/>
      <c r="U863" s="3"/>
      <c r="V863" s="3"/>
      <c r="W863" s="3"/>
      <c r="X863" s="3"/>
      <c r="Y863" s="3"/>
      <c r="Z863" s="3"/>
      <c r="AA863" s="3"/>
      <c r="AB863" s="3"/>
      <c r="AC863" s="3"/>
      <c r="AD863" s="3"/>
      <c r="AE863" s="3"/>
      <c r="AF863" s="3"/>
      <c r="AG863" s="3"/>
      <c r="AH863" s="3"/>
      <c r="AI863" s="3"/>
    </row>
    <row r="864" spans="1:35" hidden="1" x14ac:dyDescent="0.2">
      <c r="A864" s="2"/>
      <c r="L864" s="3"/>
      <c r="M864" s="3"/>
      <c r="N864" s="3"/>
      <c r="O864" s="3"/>
      <c r="P864" s="3"/>
      <c r="Q864" s="3"/>
      <c r="R864" s="3"/>
      <c r="S864" s="3"/>
      <c r="T864" s="3"/>
      <c r="U864" s="3"/>
      <c r="V864" s="3"/>
      <c r="W864" s="3"/>
      <c r="X864" s="3"/>
      <c r="Y864" s="3"/>
      <c r="Z864" s="3"/>
      <c r="AA864" s="3"/>
      <c r="AB864" s="3"/>
      <c r="AC864" s="3"/>
      <c r="AD864" s="3"/>
      <c r="AE864" s="3"/>
      <c r="AF864" s="3"/>
      <c r="AG864" s="3"/>
      <c r="AH864" s="3"/>
      <c r="AI864" s="3"/>
    </row>
    <row r="865" spans="1:35" hidden="1" x14ac:dyDescent="0.2">
      <c r="A865" s="2"/>
      <c r="L865" s="3"/>
      <c r="M865" s="3"/>
      <c r="N865" s="3"/>
      <c r="O865" s="3"/>
      <c r="P865" s="3"/>
      <c r="Q865" s="3"/>
      <c r="R865" s="3"/>
      <c r="S865" s="3"/>
      <c r="T865" s="3"/>
      <c r="U865" s="3"/>
      <c r="V865" s="3"/>
      <c r="W865" s="3"/>
      <c r="X865" s="3"/>
      <c r="Y865" s="3"/>
      <c r="Z865" s="3"/>
      <c r="AA865" s="3"/>
      <c r="AB865" s="3"/>
      <c r="AC865" s="3"/>
      <c r="AD865" s="3"/>
      <c r="AE865" s="3"/>
      <c r="AF865" s="3"/>
      <c r="AG865" s="3"/>
      <c r="AH865" s="3"/>
      <c r="AI865" s="3"/>
    </row>
    <row r="866" spans="1:35" hidden="1" x14ac:dyDescent="0.2">
      <c r="A866" s="2"/>
      <c r="L866" s="3"/>
      <c r="M866" s="3"/>
      <c r="N866" s="3"/>
      <c r="O866" s="3"/>
      <c r="P866" s="3"/>
      <c r="Q866" s="3"/>
      <c r="R866" s="3"/>
      <c r="S866" s="3"/>
      <c r="T866" s="3"/>
      <c r="U866" s="3"/>
      <c r="V866" s="3"/>
      <c r="W866" s="3"/>
      <c r="X866" s="3"/>
      <c r="Y866" s="3"/>
      <c r="Z866" s="3"/>
      <c r="AA866" s="3"/>
      <c r="AB866" s="3"/>
      <c r="AC866" s="3"/>
      <c r="AD866" s="3"/>
      <c r="AE866" s="3"/>
      <c r="AF866" s="3"/>
      <c r="AG866" s="3"/>
      <c r="AH866" s="3"/>
      <c r="AI866" s="3"/>
    </row>
    <row r="867" spans="1:35" hidden="1" x14ac:dyDescent="0.2">
      <c r="A867" s="2"/>
      <c r="L867" s="3"/>
      <c r="M867" s="3"/>
      <c r="N867" s="3"/>
      <c r="O867" s="3"/>
      <c r="P867" s="3"/>
      <c r="Q867" s="3"/>
      <c r="R867" s="3"/>
      <c r="S867" s="3"/>
      <c r="T867" s="3"/>
      <c r="U867" s="3"/>
      <c r="V867" s="3"/>
      <c r="W867" s="3"/>
      <c r="X867" s="3"/>
      <c r="Y867" s="3"/>
      <c r="Z867" s="3"/>
      <c r="AA867" s="3"/>
      <c r="AB867" s="3"/>
      <c r="AC867" s="3"/>
      <c r="AD867" s="3"/>
      <c r="AE867" s="3"/>
      <c r="AF867" s="3"/>
      <c r="AG867" s="3"/>
      <c r="AH867" s="3"/>
      <c r="AI867" s="3"/>
    </row>
    <row r="868" spans="1:35" hidden="1" x14ac:dyDescent="0.2">
      <c r="A868" s="2"/>
      <c r="L868" s="3"/>
      <c r="M868" s="3"/>
      <c r="N868" s="3"/>
      <c r="O868" s="3"/>
      <c r="P868" s="3"/>
      <c r="Q868" s="3"/>
      <c r="R868" s="3"/>
      <c r="S868" s="3"/>
      <c r="T868" s="3"/>
      <c r="U868" s="3"/>
      <c r="V868" s="3"/>
      <c r="W868" s="3"/>
      <c r="X868" s="3"/>
      <c r="Y868" s="3"/>
      <c r="Z868" s="3"/>
      <c r="AA868" s="3"/>
      <c r="AB868" s="3"/>
      <c r="AC868" s="3"/>
      <c r="AD868" s="3"/>
      <c r="AE868" s="3"/>
      <c r="AF868" s="3"/>
      <c r="AG868" s="3"/>
      <c r="AH868" s="3"/>
      <c r="AI868" s="3"/>
    </row>
    <row r="869" spans="1:35" hidden="1" x14ac:dyDescent="0.2">
      <c r="A869" s="2"/>
      <c r="L869" s="3"/>
      <c r="M869" s="3"/>
      <c r="N869" s="3"/>
      <c r="O869" s="3"/>
      <c r="P869" s="3"/>
      <c r="Q869" s="3"/>
      <c r="R869" s="3"/>
      <c r="S869" s="3"/>
      <c r="T869" s="3"/>
      <c r="U869" s="3"/>
      <c r="V869" s="3"/>
      <c r="W869" s="3"/>
      <c r="X869" s="3"/>
      <c r="Y869" s="3"/>
      <c r="Z869" s="3"/>
      <c r="AA869" s="3"/>
      <c r="AB869" s="3"/>
      <c r="AC869" s="3"/>
      <c r="AD869" s="3"/>
      <c r="AE869" s="3"/>
      <c r="AF869" s="3"/>
      <c r="AG869" s="3"/>
      <c r="AH869" s="3"/>
      <c r="AI869" s="3"/>
    </row>
    <row r="870" spans="1:35" hidden="1" x14ac:dyDescent="0.2">
      <c r="A870" s="2"/>
      <c r="L870" s="3"/>
      <c r="M870" s="3"/>
      <c r="N870" s="3"/>
      <c r="O870" s="3"/>
      <c r="P870" s="3"/>
      <c r="Q870" s="3"/>
      <c r="R870" s="3"/>
      <c r="S870" s="3"/>
      <c r="T870" s="3"/>
      <c r="U870" s="3"/>
      <c r="V870" s="3"/>
      <c r="W870" s="3"/>
      <c r="X870" s="3"/>
      <c r="Y870" s="3"/>
      <c r="Z870" s="3"/>
      <c r="AA870" s="3"/>
      <c r="AB870" s="3"/>
      <c r="AC870" s="3"/>
      <c r="AD870" s="3"/>
      <c r="AE870" s="3"/>
      <c r="AF870" s="3"/>
      <c r="AG870" s="3"/>
      <c r="AH870" s="3"/>
      <c r="AI870" s="3"/>
    </row>
    <row r="871" spans="1:35" hidden="1" x14ac:dyDescent="0.2">
      <c r="A871" s="2"/>
      <c r="L871" s="3"/>
      <c r="M871" s="3"/>
      <c r="N871" s="3"/>
      <c r="O871" s="3"/>
      <c r="P871" s="3"/>
      <c r="Q871" s="3"/>
      <c r="R871" s="3"/>
      <c r="S871" s="3"/>
      <c r="T871" s="3"/>
      <c r="U871" s="3"/>
      <c r="V871" s="3"/>
      <c r="W871" s="3"/>
      <c r="X871" s="3"/>
      <c r="Y871" s="3"/>
      <c r="Z871" s="3"/>
      <c r="AA871" s="3"/>
      <c r="AB871" s="3"/>
      <c r="AC871" s="3"/>
      <c r="AD871" s="3"/>
      <c r="AE871" s="3"/>
      <c r="AF871" s="3"/>
      <c r="AG871" s="3"/>
      <c r="AH871" s="3"/>
      <c r="AI871" s="3"/>
    </row>
    <row r="872" spans="1:35" hidden="1" x14ac:dyDescent="0.2">
      <c r="A872" s="2"/>
      <c r="L872" s="3"/>
      <c r="M872" s="3"/>
      <c r="N872" s="3"/>
      <c r="O872" s="3"/>
      <c r="P872" s="3"/>
      <c r="Q872" s="3"/>
      <c r="R872" s="3"/>
      <c r="S872" s="3"/>
      <c r="T872" s="3"/>
      <c r="U872" s="3"/>
      <c r="V872" s="3"/>
      <c r="W872" s="3"/>
      <c r="X872" s="3"/>
      <c r="Y872" s="3"/>
      <c r="Z872" s="3"/>
      <c r="AA872" s="3"/>
      <c r="AB872" s="3"/>
      <c r="AC872" s="3"/>
      <c r="AD872" s="3"/>
      <c r="AE872" s="3"/>
      <c r="AF872" s="3"/>
      <c r="AG872" s="3"/>
      <c r="AH872" s="3"/>
      <c r="AI872" s="3"/>
    </row>
    <row r="873" spans="1:35" hidden="1" x14ac:dyDescent="0.2">
      <c r="A873" s="2"/>
      <c r="L873" s="3"/>
      <c r="M873" s="3"/>
      <c r="N873" s="3"/>
      <c r="O873" s="3"/>
      <c r="P873" s="3"/>
      <c r="Q873" s="3"/>
      <c r="R873" s="3"/>
      <c r="S873" s="3"/>
      <c r="T873" s="3"/>
      <c r="U873" s="3"/>
      <c r="V873" s="3"/>
      <c r="W873" s="3"/>
      <c r="X873" s="3"/>
      <c r="Y873" s="3"/>
      <c r="Z873" s="3"/>
      <c r="AA873" s="3"/>
      <c r="AB873" s="3"/>
      <c r="AC873" s="3"/>
      <c r="AD873" s="3"/>
      <c r="AE873" s="3"/>
      <c r="AF873" s="3"/>
      <c r="AG873" s="3"/>
      <c r="AH873" s="3"/>
      <c r="AI873" s="3"/>
    </row>
    <row r="874" spans="1:35" hidden="1" x14ac:dyDescent="0.2">
      <c r="A874" s="2"/>
      <c r="L874" s="3"/>
      <c r="M874" s="3"/>
      <c r="N874" s="3"/>
      <c r="O874" s="3"/>
      <c r="P874" s="3"/>
      <c r="Q874" s="3"/>
      <c r="R874" s="3"/>
      <c r="S874" s="3"/>
      <c r="T874" s="3"/>
      <c r="U874" s="3"/>
      <c r="V874" s="3"/>
      <c r="W874" s="3"/>
      <c r="X874" s="3"/>
      <c r="Y874" s="3"/>
      <c r="Z874" s="3"/>
      <c r="AA874" s="3"/>
      <c r="AB874" s="3"/>
      <c r="AC874" s="3"/>
      <c r="AD874" s="3"/>
      <c r="AE874" s="3"/>
      <c r="AF874" s="3"/>
      <c r="AG874" s="3"/>
      <c r="AH874" s="3"/>
      <c r="AI874" s="3"/>
    </row>
    <row r="875" spans="1:35" hidden="1" x14ac:dyDescent="0.2">
      <c r="A875" s="2"/>
      <c r="L875" s="3"/>
      <c r="M875" s="3"/>
      <c r="N875" s="3"/>
      <c r="O875" s="3"/>
      <c r="P875" s="3"/>
      <c r="Q875" s="3"/>
      <c r="R875" s="3"/>
      <c r="S875" s="3"/>
      <c r="T875" s="3"/>
      <c r="U875" s="3"/>
      <c r="V875" s="3"/>
      <c r="W875" s="3"/>
      <c r="X875" s="3"/>
      <c r="Y875" s="3"/>
      <c r="Z875" s="3"/>
      <c r="AA875" s="3"/>
      <c r="AB875" s="3"/>
      <c r="AC875" s="3"/>
      <c r="AD875" s="3"/>
      <c r="AE875" s="3"/>
      <c r="AF875" s="3"/>
      <c r="AG875" s="3"/>
      <c r="AH875" s="3"/>
      <c r="AI875" s="3"/>
    </row>
    <row r="876" spans="1:35" hidden="1" x14ac:dyDescent="0.2">
      <c r="A876" s="2"/>
      <c r="L876" s="3"/>
      <c r="M876" s="3"/>
      <c r="N876" s="3"/>
      <c r="O876" s="3"/>
      <c r="P876" s="3"/>
      <c r="Q876" s="3"/>
      <c r="R876" s="3"/>
      <c r="S876" s="3"/>
      <c r="T876" s="3"/>
      <c r="U876" s="3"/>
      <c r="V876" s="3"/>
      <c r="W876" s="3"/>
      <c r="X876" s="3"/>
      <c r="Y876" s="3"/>
      <c r="Z876" s="3"/>
      <c r="AA876" s="3"/>
      <c r="AB876" s="3"/>
      <c r="AC876" s="3"/>
      <c r="AD876" s="3"/>
      <c r="AE876" s="3"/>
      <c r="AF876" s="3"/>
      <c r="AG876" s="3"/>
      <c r="AH876" s="3"/>
      <c r="AI876" s="3"/>
    </row>
    <row r="877" spans="1:35" hidden="1" x14ac:dyDescent="0.2">
      <c r="A877" s="2"/>
      <c r="L877" s="3"/>
      <c r="M877" s="3"/>
      <c r="N877" s="3"/>
      <c r="O877" s="3"/>
      <c r="P877" s="3"/>
      <c r="Q877" s="3"/>
      <c r="R877" s="3"/>
      <c r="S877" s="3"/>
      <c r="T877" s="3"/>
      <c r="U877" s="3"/>
      <c r="V877" s="3"/>
      <c r="W877" s="3"/>
      <c r="X877" s="3"/>
      <c r="Y877" s="3"/>
      <c r="Z877" s="3"/>
      <c r="AA877" s="3"/>
      <c r="AB877" s="3"/>
      <c r="AC877" s="3"/>
      <c r="AD877" s="3"/>
      <c r="AE877" s="3"/>
      <c r="AF877" s="3"/>
      <c r="AG877" s="3"/>
      <c r="AH877" s="3"/>
      <c r="AI877" s="3"/>
    </row>
    <row r="878" spans="1:35" hidden="1" x14ac:dyDescent="0.2">
      <c r="A878" s="2"/>
      <c r="L878" s="3"/>
      <c r="M878" s="3"/>
      <c r="N878" s="3"/>
      <c r="O878" s="3"/>
      <c r="P878" s="3"/>
      <c r="Q878" s="3"/>
      <c r="R878" s="3"/>
      <c r="S878" s="3"/>
      <c r="T878" s="3"/>
      <c r="U878" s="3"/>
      <c r="V878" s="3"/>
      <c r="W878" s="3"/>
      <c r="X878" s="3"/>
      <c r="Y878" s="3"/>
      <c r="Z878" s="3"/>
      <c r="AA878" s="3"/>
      <c r="AB878" s="3"/>
      <c r="AC878" s="3"/>
      <c r="AD878" s="3"/>
      <c r="AE878" s="3"/>
      <c r="AF878" s="3"/>
      <c r="AG878" s="3"/>
      <c r="AH878" s="3"/>
      <c r="AI878" s="3"/>
    </row>
    <row r="879" spans="1:35" hidden="1" x14ac:dyDescent="0.2">
      <c r="A879" s="2"/>
      <c r="L879" s="3"/>
      <c r="M879" s="3"/>
      <c r="N879" s="3"/>
      <c r="O879" s="3"/>
      <c r="P879" s="3"/>
      <c r="Q879" s="3"/>
      <c r="R879" s="3"/>
      <c r="S879" s="3"/>
      <c r="T879" s="3"/>
      <c r="U879" s="3"/>
      <c r="V879" s="3"/>
      <c r="W879" s="3"/>
      <c r="X879" s="3"/>
      <c r="Y879" s="3"/>
      <c r="Z879" s="3"/>
      <c r="AA879" s="3"/>
      <c r="AB879" s="3"/>
      <c r="AC879" s="3"/>
      <c r="AD879" s="3"/>
      <c r="AE879" s="3"/>
      <c r="AF879" s="3"/>
      <c r="AG879" s="3"/>
      <c r="AH879" s="3"/>
      <c r="AI879" s="3"/>
    </row>
    <row r="880" spans="1:35" hidden="1" x14ac:dyDescent="0.2">
      <c r="A880" s="2"/>
      <c r="L880" s="3"/>
      <c r="M880" s="3"/>
      <c r="N880" s="3"/>
      <c r="O880" s="3"/>
      <c r="P880" s="3"/>
      <c r="Q880" s="3"/>
      <c r="R880" s="3"/>
      <c r="S880" s="3"/>
      <c r="T880" s="3"/>
      <c r="U880" s="3"/>
      <c r="V880" s="3"/>
      <c r="W880" s="3"/>
      <c r="X880" s="3"/>
      <c r="Y880" s="3"/>
      <c r="Z880" s="3"/>
      <c r="AA880" s="3"/>
      <c r="AB880" s="3"/>
      <c r="AC880" s="3"/>
      <c r="AD880" s="3"/>
      <c r="AE880" s="3"/>
      <c r="AF880" s="3"/>
      <c r="AG880" s="3"/>
      <c r="AH880" s="3"/>
      <c r="AI880" s="3"/>
    </row>
    <row r="881" spans="1:35" hidden="1" x14ac:dyDescent="0.2">
      <c r="A881" s="2"/>
      <c r="L881" s="3"/>
      <c r="M881" s="3"/>
      <c r="N881" s="3"/>
      <c r="O881" s="3"/>
      <c r="P881" s="3"/>
      <c r="Q881" s="3"/>
      <c r="R881" s="3"/>
      <c r="S881" s="3"/>
      <c r="T881" s="3"/>
      <c r="U881" s="3"/>
      <c r="V881" s="3"/>
      <c r="W881" s="3"/>
      <c r="X881" s="3"/>
      <c r="Y881" s="3"/>
      <c r="Z881" s="3"/>
      <c r="AA881" s="3"/>
      <c r="AB881" s="3"/>
      <c r="AC881" s="3"/>
      <c r="AD881" s="3"/>
      <c r="AE881" s="3"/>
      <c r="AF881" s="3"/>
      <c r="AG881" s="3"/>
      <c r="AH881" s="3"/>
      <c r="AI881" s="3"/>
    </row>
    <row r="882" spans="1:35" hidden="1" x14ac:dyDescent="0.2">
      <c r="A882" s="2"/>
      <c r="L882" s="3"/>
      <c r="M882" s="3"/>
      <c r="N882" s="3"/>
      <c r="O882" s="3"/>
      <c r="P882" s="3"/>
      <c r="Q882" s="3"/>
      <c r="R882" s="3"/>
      <c r="S882" s="3"/>
      <c r="T882" s="3"/>
      <c r="U882" s="3"/>
      <c r="V882" s="3"/>
      <c r="W882" s="3"/>
      <c r="X882" s="3"/>
      <c r="Y882" s="3"/>
      <c r="Z882" s="3"/>
      <c r="AA882" s="3"/>
      <c r="AB882" s="3"/>
      <c r="AC882" s="3"/>
      <c r="AD882" s="3"/>
      <c r="AE882" s="3"/>
      <c r="AF882" s="3"/>
      <c r="AG882" s="3"/>
      <c r="AH882" s="3"/>
      <c r="AI882" s="3"/>
    </row>
    <row r="883" spans="1:35" hidden="1" x14ac:dyDescent="0.2">
      <c r="A883" s="2"/>
      <c r="L883" s="3"/>
      <c r="M883" s="3"/>
      <c r="N883" s="3"/>
      <c r="O883" s="3"/>
      <c r="P883" s="3"/>
      <c r="Q883" s="3"/>
      <c r="R883" s="3"/>
      <c r="S883" s="3"/>
      <c r="T883" s="3"/>
      <c r="U883" s="3"/>
      <c r="V883" s="3"/>
      <c r="W883" s="3"/>
      <c r="X883" s="3"/>
      <c r="Y883" s="3"/>
      <c r="Z883" s="3"/>
      <c r="AA883" s="3"/>
      <c r="AB883" s="3"/>
      <c r="AC883" s="3"/>
      <c r="AD883" s="3"/>
      <c r="AE883" s="3"/>
      <c r="AF883" s="3"/>
      <c r="AG883" s="3"/>
      <c r="AH883" s="3"/>
      <c r="AI883" s="3"/>
    </row>
    <row r="884" spans="1:35" hidden="1" x14ac:dyDescent="0.2">
      <c r="A884" s="2"/>
      <c r="L884" s="3"/>
      <c r="M884" s="3"/>
      <c r="N884" s="3"/>
      <c r="O884" s="3"/>
      <c r="P884" s="3"/>
      <c r="Q884" s="3"/>
      <c r="R884" s="3"/>
      <c r="S884" s="3"/>
      <c r="T884" s="3"/>
      <c r="U884" s="3"/>
      <c r="V884" s="3"/>
      <c r="W884" s="3"/>
      <c r="X884" s="3"/>
      <c r="Y884" s="3"/>
      <c r="Z884" s="3"/>
      <c r="AA884" s="3"/>
      <c r="AB884" s="3"/>
      <c r="AC884" s="3"/>
      <c r="AD884" s="3"/>
      <c r="AE884" s="3"/>
      <c r="AF884" s="3"/>
      <c r="AG884" s="3"/>
      <c r="AH884" s="3"/>
      <c r="AI884" s="3"/>
    </row>
    <row r="885" spans="1:35" hidden="1" x14ac:dyDescent="0.2">
      <c r="A885" s="2"/>
      <c r="L885" s="3"/>
      <c r="M885" s="3"/>
      <c r="N885" s="3"/>
      <c r="O885" s="3"/>
      <c r="P885" s="3"/>
      <c r="Q885" s="3"/>
      <c r="R885" s="3"/>
      <c r="S885" s="3"/>
      <c r="T885" s="3"/>
      <c r="U885" s="3"/>
      <c r="V885" s="3"/>
      <c r="W885" s="3"/>
      <c r="X885" s="3"/>
      <c r="Y885" s="3"/>
      <c r="Z885" s="3"/>
      <c r="AA885" s="3"/>
      <c r="AB885" s="3"/>
      <c r="AC885" s="3"/>
      <c r="AD885" s="3"/>
      <c r="AE885" s="3"/>
      <c r="AF885" s="3"/>
      <c r="AG885" s="3"/>
      <c r="AH885" s="3"/>
      <c r="AI885" s="3"/>
    </row>
    <row r="886" spans="1:35" hidden="1" x14ac:dyDescent="0.2">
      <c r="A886" s="2"/>
      <c r="L886" s="3"/>
      <c r="M886" s="3"/>
      <c r="N886" s="3"/>
      <c r="O886" s="3"/>
      <c r="P886" s="3"/>
      <c r="Q886" s="3"/>
      <c r="R886" s="3"/>
      <c r="S886" s="3"/>
      <c r="T886" s="3"/>
      <c r="U886" s="3"/>
      <c r="V886" s="3"/>
      <c r="W886" s="3"/>
      <c r="X886" s="3"/>
      <c r="Y886" s="3"/>
      <c r="Z886" s="3"/>
      <c r="AA886" s="3"/>
      <c r="AB886" s="3"/>
      <c r="AC886" s="3"/>
      <c r="AD886" s="3"/>
      <c r="AE886" s="3"/>
      <c r="AF886" s="3"/>
      <c r="AG886" s="3"/>
      <c r="AH886" s="3"/>
      <c r="AI886" s="3"/>
    </row>
    <row r="887" spans="1:35" hidden="1" x14ac:dyDescent="0.2">
      <c r="A887" s="2"/>
      <c r="L887" s="3"/>
      <c r="M887" s="3"/>
      <c r="N887" s="3"/>
      <c r="O887" s="3"/>
      <c r="P887" s="3"/>
      <c r="Q887" s="3"/>
      <c r="R887" s="3"/>
      <c r="S887" s="3"/>
      <c r="T887" s="3"/>
      <c r="U887" s="3"/>
      <c r="V887" s="3"/>
      <c r="W887" s="3"/>
      <c r="X887" s="3"/>
      <c r="Y887" s="3"/>
      <c r="Z887" s="3"/>
      <c r="AA887" s="3"/>
      <c r="AB887" s="3"/>
      <c r="AC887" s="3"/>
      <c r="AD887" s="3"/>
      <c r="AE887" s="3"/>
      <c r="AF887" s="3"/>
      <c r="AG887" s="3"/>
      <c r="AH887" s="3"/>
      <c r="AI887" s="3"/>
    </row>
    <row r="888" spans="1:35" hidden="1" x14ac:dyDescent="0.2">
      <c r="A888" s="2"/>
      <c r="L888" s="3"/>
      <c r="M888" s="3"/>
      <c r="N888" s="3"/>
      <c r="O888" s="3"/>
      <c r="P888" s="3"/>
      <c r="Q888" s="3"/>
      <c r="R888" s="3"/>
      <c r="S888" s="3"/>
      <c r="T888" s="3"/>
      <c r="U888" s="3"/>
      <c r="V888" s="3"/>
      <c r="W888" s="3"/>
      <c r="X888" s="3"/>
      <c r="Y888" s="3"/>
      <c r="Z888" s="3"/>
      <c r="AA888" s="3"/>
      <c r="AB888" s="3"/>
      <c r="AC888" s="3"/>
      <c r="AD888" s="3"/>
      <c r="AE888" s="3"/>
      <c r="AF888" s="3"/>
      <c r="AG888" s="3"/>
      <c r="AH888" s="3"/>
      <c r="AI888" s="3"/>
    </row>
    <row r="889" spans="1:35" hidden="1" x14ac:dyDescent="0.2">
      <c r="A889" s="2"/>
      <c r="L889" s="3"/>
      <c r="M889" s="3"/>
      <c r="N889" s="3"/>
      <c r="O889" s="3"/>
      <c r="P889" s="3"/>
      <c r="Q889" s="3"/>
      <c r="R889" s="3"/>
      <c r="S889" s="3"/>
      <c r="T889" s="3"/>
      <c r="U889" s="3"/>
      <c r="V889" s="3"/>
      <c r="W889" s="3"/>
      <c r="X889" s="3"/>
      <c r="Y889" s="3"/>
      <c r="Z889" s="3"/>
      <c r="AA889" s="3"/>
      <c r="AB889" s="3"/>
      <c r="AC889" s="3"/>
      <c r="AD889" s="3"/>
      <c r="AE889" s="3"/>
      <c r="AF889" s="3"/>
      <c r="AG889" s="3"/>
      <c r="AH889" s="3"/>
      <c r="AI889" s="3"/>
    </row>
    <row r="890" spans="1:35" hidden="1" x14ac:dyDescent="0.2">
      <c r="A890" s="2"/>
      <c r="L890" s="3"/>
      <c r="M890" s="3"/>
      <c r="N890" s="3"/>
      <c r="O890" s="3"/>
      <c r="P890" s="3"/>
      <c r="Q890" s="3"/>
      <c r="R890" s="3"/>
      <c r="S890" s="3"/>
      <c r="T890" s="3"/>
      <c r="U890" s="3"/>
      <c r="V890" s="3"/>
      <c r="W890" s="3"/>
      <c r="X890" s="3"/>
      <c r="Y890" s="3"/>
      <c r="Z890" s="3"/>
      <c r="AA890" s="3"/>
      <c r="AB890" s="3"/>
      <c r="AC890" s="3"/>
      <c r="AD890" s="3"/>
      <c r="AE890" s="3"/>
      <c r="AF890" s="3"/>
      <c r="AG890" s="3"/>
      <c r="AH890" s="3"/>
      <c r="AI890" s="3"/>
    </row>
    <row r="891" spans="1:35" hidden="1" x14ac:dyDescent="0.2">
      <c r="A891" s="2"/>
      <c r="L891" s="3"/>
      <c r="M891" s="3"/>
      <c r="N891" s="3"/>
      <c r="O891" s="3"/>
      <c r="P891" s="3"/>
      <c r="Q891" s="3"/>
      <c r="R891" s="3"/>
      <c r="S891" s="3"/>
      <c r="T891" s="3"/>
      <c r="U891" s="3"/>
      <c r="V891" s="3"/>
      <c r="W891" s="3"/>
      <c r="X891" s="3"/>
      <c r="Y891" s="3"/>
      <c r="Z891" s="3"/>
      <c r="AA891" s="3"/>
      <c r="AB891" s="3"/>
      <c r="AC891" s="3"/>
      <c r="AD891" s="3"/>
      <c r="AE891" s="3"/>
      <c r="AF891" s="3"/>
      <c r="AG891" s="3"/>
      <c r="AH891" s="3"/>
      <c r="AI891" s="3"/>
    </row>
    <row r="892" spans="1:35" hidden="1" x14ac:dyDescent="0.2">
      <c r="A892" s="2"/>
      <c r="L892" s="3"/>
      <c r="M892" s="3"/>
      <c r="N892" s="3"/>
      <c r="O892" s="3"/>
      <c r="P892" s="3"/>
      <c r="Q892" s="3"/>
      <c r="R892" s="3"/>
      <c r="S892" s="3"/>
      <c r="T892" s="3"/>
      <c r="U892" s="3"/>
      <c r="V892" s="3"/>
      <c r="W892" s="3"/>
      <c r="X892" s="3"/>
      <c r="Y892" s="3"/>
      <c r="Z892" s="3"/>
      <c r="AA892" s="3"/>
      <c r="AB892" s="3"/>
      <c r="AC892" s="3"/>
      <c r="AD892" s="3"/>
      <c r="AE892" s="3"/>
      <c r="AF892" s="3"/>
      <c r="AG892" s="3"/>
      <c r="AH892" s="3"/>
      <c r="AI892" s="3"/>
    </row>
    <row r="893" spans="1:35" hidden="1" x14ac:dyDescent="0.2">
      <c r="A893" s="2"/>
      <c r="L893" s="3"/>
      <c r="M893" s="3"/>
      <c r="N893" s="3"/>
      <c r="O893" s="3"/>
      <c r="P893" s="3"/>
      <c r="Q893" s="3"/>
      <c r="R893" s="3"/>
      <c r="S893" s="3"/>
      <c r="T893" s="3"/>
      <c r="U893" s="3"/>
      <c r="V893" s="3"/>
      <c r="W893" s="3"/>
      <c r="X893" s="3"/>
      <c r="Y893" s="3"/>
      <c r="Z893" s="3"/>
      <c r="AA893" s="3"/>
      <c r="AB893" s="3"/>
      <c r="AC893" s="3"/>
      <c r="AD893" s="3"/>
      <c r="AE893" s="3"/>
      <c r="AF893" s="3"/>
      <c r="AG893" s="3"/>
      <c r="AH893" s="3"/>
      <c r="AI893" s="3"/>
    </row>
    <row r="894" spans="1:35" hidden="1" x14ac:dyDescent="0.2">
      <c r="A894" s="2"/>
      <c r="L894" s="3"/>
      <c r="M894" s="3"/>
      <c r="N894" s="3"/>
      <c r="O894" s="3"/>
      <c r="P894" s="3"/>
      <c r="Q894" s="3"/>
      <c r="R894" s="3"/>
      <c r="S894" s="3"/>
      <c r="T894" s="3"/>
      <c r="U894" s="3"/>
      <c r="V894" s="3"/>
      <c r="W894" s="3"/>
      <c r="X894" s="3"/>
      <c r="Y894" s="3"/>
      <c r="Z894" s="3"/>
      <c r="AA894" s="3"/>
      <c r="AB894" s="3"/>
      <c r="AC894" s="3"/>
      <c r="AD894" s="3"/>
      <c r="AE894" s="3"/>
      <c r="AF894" s="3"/>
      <c r="AG894" s="3"/>
      <c r="AH894" s="3"/>
      <c r="AI894" s="3"/>
    </row>
    <row r="895" spans="1:35" hidden="1" x14ac:dyDescent="0.2">
      <c r="A895" s="2"/>
      <c r="L895" s="3"/>
      <c r="M895" s="3"/>
      <c r="N895" s="3"/>
      <c r="O895" s="3"/>
      <c r="P895" s="3"/>
      <c r="Q895" s="3"/>
      <c r="R895" s="3"/>
      <c r="S895" s="3"/>
      <c r="T895" s="3"/>
      <c r="U895" s="3"/>
      <c r="V895" s="3"/>
      <c r="W895" s="3"/>
      <c r="X895" s="3"/>
      <c r="Y895" s="3"/>
      <c r="Z895" s="3"/>
      <c r="AA895" s="3"/>
      <c r="AB895" s="3"/>
      <c r="AC895" s="3"/>
      <c r="AD895" s="3"/>
      <c r="AE895" s="3"/>
      <c r="AF895" s="3"/>
      <c r="AG895" s="3"/>
      <c r="AH895" s="3"/>
      <c r="AI895" s="3"/>
    </row>
    <row r="896" spans="1:35" hidden="1" x14ac:dyDescent="0.2">
      <c r="A896" s="2"/>
      <c r="L896" s="3"/>
      <c r="M896" s="3"/>
      <c r="N896" s="3"/>
      <c r="O896" s="3"/>
      <c r="P896" s="3"/>
      <c r="Q896" s="3"/>
      <c r="R896" s="3"/>
      <c r="S896" s="3"/>
      <c r="T896" s="3"/>
      <c r="U896" s="3"/>
      <c r="V896" s="3"/>
      <c r="W896" s="3"/>
      <c r="X896" s="3"/>
      <c r="Y896" s="3"/>
      <c r="Z896" s="3"/>
      <c r="AA896" s="3"/>
      <c r="AB896" s="3"/>
      <c r="AC896" s="3"/>
      <c r="AD896" s="3"/>
      <c r="AE896" s="3"/>
      <c r="AF896" s="3"/>
      <c r="AG896" s="3"/>
      <c r="AH896" s="3"/>
      <c r="AI896" s="3"/>
    </row>
    <row r="897" spans="1:35" hidden="1" x14ac:dyDescent="0.2">
      <c r="A897" s="2"/>
      <c r="L897" s="3"/>
      <c r="M897" s="3"/>
      <c r="N897" s="3"/>
      <c r="O897" s="3"/>
      <c r="P897" s="3"/>
      <c r="Q897" s="3"/>
      <c r="R897" s="3"/>
      <c r="S897" s="3"/>
      <c r="T897" s="3"/>
      <c r="U897" s="3"/>
      <c r="V897" s="3"/>
      <c r="W897" s="3"/>
      <c r="X897" s="3"/>
      <c r="Y897" s="3"/>
      <c r="Z897" s="3"/>
      <c r="AA897" s="3"/>
      <c r="AB897" s="3"/>
      <c r="AC897" s="3"/>
      <c r="AD897" s="3"/>
      <c r="AE897" s="3"/>
      <c r="AF897" s="3"/>
      <c r="AG897" s="3"/>
      <c r="AH897" s="3"/>
      <c r="AI897" s="3"/>
    </row>
    <row r="898" spans="1:35" hidden="1" x14ac:dyDescent="0.2">
      <c r="A898" s="2"/>
      <c r="L898" s="3"/>
      <c r="M898" s="3"/>
      <c r="N898" s="3"/>
      <c r="O898" s="3"/>
      <c r="P898" s="3"/>
      <c r="Q898" s="3"/>
      <c r="R898" s="3"/>
      <c r="S898" s="3"/>
      <c r="T898" s="3"/>
      <c r="U898" s="3"/>
      <c r="V898" s="3"/>
      <c r="W898" s="3"/>
      <c r="X898" s="3"/>
      <c r="Y898" s="3"/>
      <c r="Z898" s="3"/>
      <c r="AA898" s="3"/>
      <c r="AB898" s="3"/>
      <c r="AC898" s="3"/>
      <c r="AD898" s="3"/>
      <c r="AE898" s="3"/>
      <c r="AF898" s="3"/>
      <c r="AG898" s="3"/>
      <c r="AH898" s="3"/>
      <c r="AI898" s="3"/>
    </row>
    <row r="899" spans="1:35" hidden="1" x14ac:dyDescent="0.2">
      <c r="A899" s="2"/>
      <c r="L899" s="3"/>
      <c r="M899" s="3"/>
      <c r="N899" s="3"/>
      <c r="O899" s="3"/>
      <c r="P899" s="3"/>
      <c r="Q899" s="3"/>
      <c r="R899" s="3"/>
      <c r="S899" s="3"/>
      <c r="T899" s="3"/>
      <c r="U899" s="3"/>
      <c r="V899" s="3"/>
      <c r="W899" s="3"/>
      <c r="X899" s="3"/>
      <c r="Y899" s="3"/>
      <c r="Z899" s="3"/>
      <c r="AA899" s="3"/>
      <c r="AB899" s="3"/>
      <c r="AC899" s="3"/>
      <c r="AD899" s="3"/>
      <c r="AE899" s="3"/>
      <c r="AF899" s="3"/>
      <c r="AG899" s="3"/>
      <c r="AH899" s="3"/>
      <c r="AI899" s="3"/>
    </row>
    <row r="900" spans="1:35" hidden="1" x14ac:dyDescent="0.2">
      <c r="A900" s="2"/>
      <c r="L900" s="3"/>
      <c r="M900" s="3"/>
      <c r="N900" s="3"/>
      <c r="O900" s="3"/>
      <c r="P900" s="3"/>
      <c r="Q900" s="3"/>
      <c r="R900" s="3"/>
      <c r="S900" s="3"/>
      <c r="T900" s="3"/>
      <c r="U900" s="3"/>
      <c r="V900" s="3"/>
      <c r="W900" s="3"/>
      <c r="X900" s="3"/>
      <c r="Y900" s="3"/>
      <c r="Z900" s="3"/>
      <c r="AA900" s="3"/>
      <c r="AB900" s="3"/>
      <c r="AC900" s="3"/>
      <c r="AD900" s="3"/>
      <c r="AE900" s="3"/>
      <c r="AF900" s="3"/>
      <c r="AG900" s="3"/>
      <c r="AH900" s="3"/>
      <c r="AI900" s="3"/>
    </row>
    <row r="901" spans="1:35" hidden="1" x14ac:dyDescent="0.2">
      <c r="A901" s="2"/>
      <c r="L901" s="3"/>
      <c r="M901" s="3"/>
      <c r="N901" s="3"/>
      <c r="O901" s="3"/>
      <c r="P901" s="3"/>
      <c r="Q901" s="3"/>
      <c r="R901" s="3"/>
      <c r="S901" s="3"/>
      <c r="T901" s="3"/>
      <c r="U901" s="3"/>
      <c r="V901" s="3"/>
      <c r="W901" s="3"/>
      <c r="X901" s="3"/>
      <c r="Y901" s="3"/>
      <c r="Z901" s="3"/>
      <c r="AA901" s="3"/>
      <c r="AB901" s="3"/>
      <c r="AC901" s="3"/>
      <c r="AD901" s="3"/>
      <c r="AE901" s="3"/>
      <c r="AF901" s="3"/>
      <c r="AG901" s="3"/>
      <c r="AH901" s="3"/>
      <c r="AI901" s="3"/>
    </row>
    <row r="902" spans="1:35" hidden="1" x14ac:dyDescent="0.2">
      <c r="A902" s="2"/>
      <c r="L902" s="3"/>
      <c r="M902" s="3"/>
      <c r="N902" s="3"/>
      <c r="O902" s="3"/>
      <c r="P902" s="3"/>
      <c r="Q902" s="3"/>
      <c r="R902" s="3"/>
      <c r="S902" s="3"/>
      <c r="T902" s="3"/>
      <c r="U902" s="3"/>
      <c r="V902" s="3"/>
      <c r="W902" s="3"/>
      <c r="X902" s="3"/>
      <c r="Y902" s="3"/>
      <c r="Z902" s="3"/>
      <c r="AA902" s="3"/>
      <c r="AB902" s="3"/>
      <c r="AC902" s="3"/>
      <c r="AD902" s="3"/>
      <c r="AE902" s="3"/>
      <c r="AF902" s="3"/>
      <c r="AG902" s="3"/>
      <c r="AH902" s="3"/>
      <c r="AI902" s="3"/>
    </row>
    <row r="903" spans="1:35" hidden="1" x14ac:dyDescent="0.2">
      <c r="A903" s="2"/>
      <c r="L903" s="3"/>
      <c r="M903" s="3"/>
      <c r="N903" s="3"/>
      <c r="O903" s="3"/>
      <c r="P903" s="3"/>
      <c r="Q903" s="3"/>
      <c r="R903" s="3"/>
      <c r="S903" s="3"/>
      <c r="T903" s="3"/>
      <c r="U903" s="3"/>
      <c r="V903" s="3"/>
      <c r="W903" s="3"/>
      <c r="X903" s="3"/>
      <c r="Y903" s="3"/>
      <c r="Z903" s="3"/>
      <c r="AA903" s="3"/>
      <c r="AB903" s="3"/>
      <c r="AC903" s="3"/>
      <c r="AD903" s="3"/>
      <c r="AE903" s="3"/>
      <c r="AF903" s="3"/>
      <c r="AG903" s="3"/>
      <c r="AH903" s="3"/>
      <c r="AI903" s="3"/>
    </row>
    <row r="904" spans="1:35" hidden="1" x14ac:dyDescent="0.2">
      <c r="A904" s="2"/>
      <c r="L904" s="3"/>
      <c r="M904" s="3"/>
      <c r="N904" s="3"/>
      <c r="O904" s="3"/>
      <c r="P904" s="3"/>
      <c r="Q904" s="3"/>
      <c r="R904" s="3"/>
      <c r="S904" s="3"/>
      <c r="T904" s="3"/>
      <c r="U904" s="3"/>
      <c r="V904" s="3"/>
      <c r="W904" s="3"/>
      <c r="X904" s="3"/>
      <c r="Y904" s="3"/>
      <c r="Z904" s="3"/>
      <c r="AA904" s="3"/>
      <c r="AB904" s="3"/>
      <c r="AC904" s="3"/>
      <c r="AD904" s="3"/>
      <c r="AE904" s="3"/>
      <c r="AF904" s="3"/>
      <c r="AG904" s="3"/>
      <c r="AH904" s="3"/>
      <c r="AI904" s="3"/>
    </row>
    <row r="905" spans="1:35" hidden="1" x14ac:dyDescent="0.2">
      <c r="A905" s="2"/>
      <c r="L905" s="3"/>
      <c r="M905" s="3"/>
      <c r="N905" s="3"/>
      <c r="O905" s="3"/>
      <c r="P905" s="3"/>
      <c r="Q905" s="3"/>
      <c r="R905" s="3"/>
      <c r="S905" s="3"/>
      <c r="T905" s="3"/>
      <c r="U905" s="3"/>
      <c r="V905" s="3"/>
      <c r="W905" s="3"/>
      <c r="X905" s="3"/>
      <c r="Y905" s="3"/>
      <c r="Z905" s="3"/>
      <c r="AA905" s="3"/>
      <c r="AB905" s="3"/>
      <c r="AC905" s="3"/>
      <c r="AD905" s="3"/>
      <c r="AE905" s="3"/>
      <c r="AF905" s="3"/>
      <c r="AG905" s="3"/>
      <c r="AH905" s="3"/>
      <c r="AI905" s="3"/>
    </row>
    <row r="906" spans="1:35" hidden="1" x14ac:dyDescent="0.2">
      <c r="A906" s="2"/>
      <c r="L906" s="3"/>
      <c r="M906" s="3"/>
      <c r="N906" s="3"/>
      <c r="O906" s="3"/>
      <c r="P906" s="3"/>
      <c r="Q906" s="3"/>
      <c r="R906" s="3"/>
      <c r="S906" s="3"/>
      <c r="T906" s="3"/>
      <c r="U906" s="3"/>
      <c r="V906" s="3"/>
      <c r="W906" s="3"/>
      <c r="X906" s="3"/>
      <c r="Y906" s="3"/>
      <c r="Z906" s="3"/>
      <c r="AA906" s="3"/>
      <c r="AB906" s="3"/>
      <c r="AC906" s="3"/>
      <c r="AD906" s="3"/>
      <c r="AE906" s="3"/>
      <c r="AF906" s="3"/>
      <c r="AG906" s="3"/>
      <c r="AH906" s="3"/>
      <c r="AI906" s="3"/>
    </row>
    <row r="907" spans="1:35" hidden="1" x14ac:dyDescent="0.2">
      <c r="A907" s="2"/>
      <c r="L907" s="3"/>
      <c r="M907" s="3"/>
      <c r="N907" s="3"/>
      <c r="O907" s="3"/>
      <c r="P907" s="3"/>
      <c r="Q907" s="3"/>
      <c r="R907" s="3"/>
      <c r="S907" s="3"/>
      <c r="T907" s="3"/>
      <c r="U907" s="3"/>
      <c r="V907" s="3"/>
      <c r="W907" s="3"/>
      <c r="X907" s="3"/>
      <c r="Y907" s="3"/>
      <c r="Z907" s="3"/>
      <c r="AA907" s="3"/>
      <c r="AB907" s="3"/>
      <c r="AC907" s="3"/>
      <c r="AD907" s="3"/>
      <c r="AE907" s="3"/>
      <c r="AF907" s="3"/>
      <c r="AG907" s="3"/>
      <c r="AH907" s="3"/>
      <c r="AI907" s="3"/>
    </row>
    <row r="908" spans="1:35" hidden="1" x14ac:dyDescent="0.2">
      <c r="A908" s="2"/>
      <c r="L908" s="3"/>
      <c r="M908" s="3"/>
      <c r="N908" s="3"/>
      <c r="O908" s="3"/>
      <c r="P908" s="3"/>
      <c r="Q908" s="3"/>
      <c r="R908" s="3"/>
      <c r="S908" s="3"/>
      <c r="T908" s="3"/>
      <c r="U908" s="3"/>
      <c r="V908" s="3"/>
      <c r="W908" s="3"/>
      <c r="X908" s="3"/>
      <c r="Y908" s="3"/>
      <c r="Z908" s="3"/>
      <c r="AA908" s="3"/>
      <c r="AB908" s="3"/>
      <c r="AC908" s="3"/>
      <c r="AD908" s="3"/>
      <c r="AE908" s="3"/>
      <c r="AF908" s="3"/>
      <c r="AG908" s="3"/>
      <c r="AH908" s="3"/>
      <c r="AI908" s="3"/>
    </row>
    <row r="909" spans="1:35" hidden="1" x14ac:dyDescent="0.2">
      <c r="A909" s="2"/>
      <c r="L909" s="3"/>
      <c r="M909" s="3"/>
      <c r="N909" s="3"/>
      <c r="O909" s="3"/>
      <c r="P909" s="3"/>
      <c r="Q909" s="3"/>
      <c r="R909" s="3"/>
      <c r="S909" s="3"/>
      <c r="T909" s="3"/>
      <c r="U909" s="3"/>
      <c r="V909" s="3"/>
      <c r="W909" s="3"/>
      <c r="X909" s="3"/>
      <c r="Y909" s="3"/>
      <c r="Z909" s="3"/>
      <c r="AA909" s="3"/>
      <c r="AB909" s="3"/>
      <c r="AC909" s="3"/>
      <c r="AD909" s="3"/>
      <c r="AE909" s="3"/>
      <c r="AF909" s="3"/>
      <c r="AG909" s="3"/>
      <c r="AH909" s="3"/>
      <c r="AI909" s="3"/>
    </row>
    <row r="910" spans="1:35" hidden="1" x14ac:dyDescent="0.2">
      <c r="A910" s="2"/>
      <c r="L910" s="3"/>
      <c r="M910" s="3"/>
      <c r="N910" s="3"/>
      <c r="O910" s="3"/>
      <c r="P910" s="3"/>
      <c r="Q910" s="3"/>
      <c r="R910" s="3"/>
      <c r="S910" s="3"/>
      <c r="T910" s="3"/>
      <c r="U910" s="3"/>
      <c r="V910" s="3"/>
      <c r="W910" s="3"/>
      <c r="X910" s="3"/>
      <c r="Y910" s="3"/>
      <c r="Z910" s="3"/>
      <c r="AA910" s="3"/>
      <c r="AB910" s="3"/>
      <c r="AC910" s="3"/>
      <c r="AD910" s="3"/>
      <c r="AE910" s="3"/>
      <c r="AF910" s="3"/>
      <c r="AG910" s="3"/>
      <c r="AH910" s="3"/>
      <c r="AI910" s="3"/>
    </row>
    <row r="911" spans="1:35" hidden="1" x14ac:dyDescent="0.2">
      <c r="A911" s="2"/>
      <c r="L911" s="3"/>
      <c r="M911" s="3"/>
      <c r="N911" s="3"/>
      <c r="O911" s="3"/>
      <c r="P911" s="3"/>
      <c r="Q911" s="3"/>
      <c r="R911" s="3"/>
      <c r="S911" s="3"/>
      <c r="T911" s="3"/>
      <c r="U911" s="3"/>
      <c r="V911" s="3"/>
      <c r="W911" s="3"/>
      <c r="X911" s="3"/>
      <c r="Y911" s="3"/>
      <c r="Z911" s="3"/>
      <c r="AA911" s="3"/>
      <c r="AB911" s="3"/>
      <c r="AC911" s="3"/>
      <c r="AD911" s="3"/>
      <c r="AE911" s="3"/>
      <c r="AF911" s="3"/>
      <c r="AG911" s="3"/>
      <c r="AH911" s="3"/>
      <c r="AI911" s="3"/>
    </row>
    <row r="912" spans="1:35" hidden="1" x14ac:dyDescent="0.2">
      <c r="A912" s="2"/>
      <c r="L912" s="3"/>
      <c r="M912" s="3"/>
      <c r="N912" s="3"/>
      <c r="O912" s="3"/>
      <c r="P912" s="3"/>
      <c r="Q912" s="3"/>
      <c r="R912" s="3"/>
      <c r="S912" s="3"/>
      <c r="T912" s="3"/>
      <c r="U912" s="3"/>
      <c r="V912" s="3"/>
      <c r="W912" s="3"/>
      <c r="X912" s="3"/>
      <c r="Y912" s="3"/>
      <c r="Z912" s="3"/>
      <c r="AA912" s="3"/>
      <c r="AB912" s="3"/>
      <c r="AC912" s="3"/>
      <c r="AD912" s="3"/>
      <c r="AE912" s="3"/>
      <c r="AF912" s="3"/>
      <c r="AG912" s="3"/>
      <c r="AH912" s="3"/>
      <c r="AI912" s="3"/>
    </row>
    <row r="913" spans="1:35" hidden="1" x14ac:dyDescent="0.2">
      <c r="A913" s="2"/>
      <c r="L913" s="3"/>
      <c r="M913" s="3"/>
      <c r="N913" s="3"/>
      <c r="O913" s="3"/>
      <c r="P913" s="3"/>
      <c r="Q913" s="3"/>
      <c r="R913" s="3"/>
      <c r="S913" s="3"/>
      <c r="T913" s="3"/>
      <c r="U913" s="3"/>
      <c r="V913" s="3"/>
      <c r="W913" s="3"/>
      <c r="X913" s="3"/>
      <c r="Y913" s="3"/>
      <c r="Z913" s="3"/>
      <c r="AA913" s="3"/>
      <c r="AB913" s="3"/>
      <c r="AC913" s="3"/>
      <c r="AD913" s="3"/>
      <c r="AE913" s="3"/>
      <c r="AF913" s="3"/>
      <c r="AG913" s="3"/>
      <c r="AH913" s="3"/>
      <c r="AI913" s="3"/>
    </row>
    <row r="914" spans="1:35" hidden="1" x14ac:dyDescent="0.2">
      <c r="A914" s="2"/>
      <c r="L914" s="3"/>
      <c r="M914" s="3"/>
      <c r="N914" s="3"/>
      <c r="O914" s="3"/>
      <c r="P914" s="3"/>
      <c r="Q914" s="3"/>
      <c r="R914" s="3"/>
      <c r="S914" s="3"/>
      <c r="T914" s="3"/>
      <c r="U914" s="3"/>
      <c r="V914" s="3"/>
      <c r="W914" s="3"/>
      <c r="X914" s="3"/>
      <c r="Y914" s="3"/>
      <c r="Z914" s="3"/>
      <c r="AA914" s="3"/>
      <c r="AB914" s="3"/>
      <c r="AC914" s="3"/>
      <c r="AD914" s="3"/>
      <c r="AE914" s="3"/>
      <c r="AF914" s="3"/>
      <c r="AG914" s="3"/>
      <c r="AH914" s="3"/>
      <c r="AI914" s="3"/>
    </row>
    <row r="915" spans="1:35" hidden="1" x14ac:dyDescent="0.2">
      <c r="A915" s="2"/>
      <c r="L915" s="3"/>
      <c r="M915" s="3"/>
      <c r="N915" s="3"/>
      <c r="O915" s="3"/>
      <c r="P915" s="3"/>
      <c r="Q915" s="3"/>
      <c r="R915" s="3"/>
      <c r="S915" s="3"/>
      <c r="T915" s="3"/>
      <c r="U915" s="3"/>
      <c r="V915" s="3"/>
      <c r="W915" s="3"/>
      <c r="X915" s="3"/>
      <c r="Y915" s="3"/>
      <c r="Z915" s="3"/>
      <c r="AA915" s="3"/>
      <c r="AB915" s="3"/>
      <c r="AC915" s="3"/>
      <c r="AD915" s="3"/>
      <c r="AE915" s="3"/>
      <c r="AF915" s="3"/>
      <c r="AG915" s="3"/>
      <c r="AH915" s="3"/>
      <c r="AI915" s="3"/>
    </row>
    <row r="916" spans="1:35" hidden="1" x14ac:dyDescent="0.2">
      <c r="A916" s="2"/>
      <c r="L916" s="3"/>
      <c r="M916" s="3"/>
      <c r="N916" s="3"/>
      <c r="O916" s="3"/>
      <c r="P916" s="3"/>
      <c r="Q916" s="3"/>
      <c r="R916" s="3"/>
      <c r="S916" s="3"/>
      <c r="T916" s="3"/>
      <c r="U916" s="3"/>
      <c r="V916" s="3"/>
      <c r="W916" s="3"/>
      <c r="X916" s="3"/>
      <c r="Y916" s="3"/>
      <c r="Z916" s="3"/>
      <c r="AA916" s="3"/>
      <c r="AB916" s="3"/>
      <c r="AC916" s="3"/>
      <c r="AD916" s="3"/>
      <c r="AE916" s="3"/>
      <c r="AF916" s="3"/>
      <c r="AG916" s="3"/>
      <c r="AH916" s="3"/>
      <c r="AI916" s="3"/>
    </row>
    <row r="917" spans="1:35" hidden="1" x14ac:dyDescent="0.2">
      <c r="A917" s="2"/>
      <c r="L917" s="3"/>
      <c r="M917" s="3"/>
      <c r="N917" s="3"/>
      <c r="O917" s="3"/>
      <c r="P917" s="3"/>
      <c r="Q917" s="3"/>
      <c r="R917" s="3"/>
      <c r="S917" s="3"/>
      <c r="T917" s="3"/>
      <c r="U917" s="3"/>
      <c r="V917" s="3"/>
      <c r="W917" s="3"/>
      <c r="X917" s="3"/>
      <c r="Y917" s="3"/>
      <c r="Z917" s="3"/>
      <c r="AA917" s="3"/>
      <c r="AB917" s="3"/>
      <c r="AC917" s="3"/>
      <c r="AD917" s="3"/>
      <c r="AE917" s="3"/>
      <c r="AF917" s="3"/>
      <c r="AG917" s="3"/>
      <c r="AH917" s="3"/>
      <c r="AI917" s="3"/>
    </row>
    <row r="918" spans="1:35" hidden="1" x14ac:dyDescent="0.2">
      <c r="A918" s="2"/>
      <c r="L918" s="3"/>
      <c r="M918" s="3"/>
      <c r="N918" s="3"/>
      <c r="O918" s="3"/>
      <c r="P918" s="3"/>
      <c r="Q918" s="3"/>
      <c r="R918" s="3"/>
      <c r="S918" s="3"/>
      <c r="T918" s="3"/>
      <c r="U918" s="3"/>
      <c r="V918" s="3"/>
      <c r="W918" s="3"/>
      <c r="X918" s="3"/>
      <c r="Y918" s="3"/>
      <c r="Z918" s="3"/>
      <c r="AA918" s="3"/>
      <c r="AB918" s="3"/>
      <c r="AC918" s="3"/>
      <c r="AD918" s="3"/>
      <c r="AE918" s="3"/>
      <c r="AF918" s="3"/>
      <c r="AG918" s="3"/>
      <c r="AH918" s="3"/>
      <c r="AI918" s="3"/>
    </row>
    <row r="919" spans="1:35" hidden="1" x14ac:dyDescent="0.2">
      <c r="A919" s="2"/>
      <c r="L919" s="3"/>
      <c r="M919" s="3"/>
      <c r="N919" s="3"/>
      <c r="O919" s="3"/>
      <c r="P919" s="3"/>
      <c r="Q919" s="3"/>
      <c r="R919" s="3"/>
      <c r="S919" s="3"/>
      <c r="T919" s="3"/>
      <c r="U919" s="3"/>
      <c r="V919" s="3"/>
      <c r="W919" s="3"/>
      <c r="X919" s="3"/>
      <c r="Y919" s="3"/>
      <c r="Z919" s="3"/>
      <c r="AA919" s="3"/>
      <c r="AB919" s="3"/>
      <c r="AC919" s="3"/>
      <c r="AD919" s="3"/>
      <c r="AE919" s="3"/>
      <c r="AF919" s="3"/>
      <c r="AG919" s="3"/>
      <c r="AH919" s="3"/>
      <c r="AI919" s="3"/>
    </row>
    <row r="920" spans="1:35" hidden="1" x14ac:dyDescent="0.2">
      <c r="A920" s="2"/>
      <c r="L920" s="3"/>
      <c r="M920" s="3"/>
      <c r="N920" s="3"/>
      <c r="O920" s="3"/>
      <c r="P920" s="3"/>
      <c r="Q920" s="3"/>
      <c r="R920" s="3"/>
      <c r="S920" s="3"/>
      <c r="T920" s="3"/>
      <c r="U920" s="3"/>
      <c r="V920" s="3"/>
      <c r="W920" s="3"/>
      <c r="X920" s="3"/>
      <c r="Y920" s="3"/>
      <c r="Z920" s="3"/>
      <c r="AA920" s="3"/>
      <c r="AB920" s="3"/>
      <c r="AC920" s="3"/>
      <c r="AD920" s="3"/>
      <c r="AE920" s="3"/>
      <c r="AF920" s="3"/>
      <c r="AG920" s="3"/>
      <c r="AH920" s="3"/>
      <c r="AI920" s="3"/>
    </row>
    <row r="921" spans="1:35" hidden="1" x14ac:dyDescent="0.2">
      <c r="A921" s="2"/>
      <c r="L921" s="3"/>
      <c r="M921" s="3"/>
      <c r="N921" s="3"/>
      <c r="O921" s="3"/>
      <c r="P921" s="3"/>
      <c r="Q921" s="3"/>
      <c r="R921" s="3"/>
      <c r="S921" s="3"/>
      <c r="T921" s="3"/>
      <c r="U921" s="3"/>
      <c r="V921" s="3"/>
      <c r="W921" s="3"/>
      <c r="X921" s="3"/>
      <c r="Y921" s="3"/>
      <c r="Z921" s="3"/>
      <c r="AA921" s="3"/>
      <c r="AB921" s="3"/>
      <c r="AC921" s="3"/>
      <c r="AD921" s="3"/>
      <c r="AE921" s="3"/>
      <c r="AF921" s="3"/>
      <c r="AG921" s="3"/>
      <c r="AH921" s="3"/>
      <c r="AI921" s="3"/>
    </row>
    <row r="922" spans="1:35" hidden="1" x14ac:dyDescent="0.2">
      <c r="A922" s="2"/>
      <c r="L922" s="3"/>
      <c r="M922" s="3"/>
      <c r="N922" s="3"/>
      <c r="O922" s="3"/>
      <c r="P922" s="3"/>
      <c r="Q922" s="3"/>
      <c r="R922" s="3"/>
      <c r="S922" s="3"/>
      <c r="T922" s="3"/>
      <c r="U922" s="3"/>
      <c r="V922" s="3"/>
      <c r="W922" s="3"/>
      <c r="X922" s="3"/>
      <c r="Y922" s="3"/>
      <c r="Z922" s="3"/>
      <c r="AA922" s="3"/>
      <c r="AB922" s="3"/>
      <c r="AC922" s="3"/>
      <c r="AD922" s="3"/>
      <c r="AE922" s="3"/>
      <c r="AF922" s="3"/>
      <c r="AG922" s="3"/>
      <c r="AH922" s="3"/>
      <c r="AI922" s="3"/>
    </row>
    <row r="923" spans="1:35" hidden="1" x14ac:dyDescent="0.2">
      <c r="A923" s="2"/>
      <c r="L923" s="3"/>
      <c r="M923" s="3"/>
      <c r="N923" s="3"/>
      <c r="O923" s="3"/>
      <c r="P923" s="3"/>
      <c r="Q923" s="3"/>
      <c r="R923" s="3"/>
      <c r="S923" s="3"/>
      <c r="T923" s="3"/>
      <c r="U923" s="3"/>
      <c r="V923" s="3"/>
      <c r="W923" s="3"/>
      <c r="X923" s="3"/>
      <c r="Y923" s="3"/>
      <c r="Z923" s="3"/>
      <c r="AA923" s="3"/>
      <c r="AB923" s="3"/>
      <c r="AC923" s="3"/>
      <c r="AD923" s="3"/>
      <c r="AE923" s="3"/>
      <c r="AF923" s="3"/>
      <c r="AG923" s="3"/>
      <c r="AH923" s="3"/>
      <c r="AI923" s="3"/>
    </row>
    <row r="924" spans="1:35" hidden="1" x14ac:dyDescent="0.2">
      <c r="A924" s="2"/>
      <c r="L924" s="3"/>
      <c r="M924" s="3"/>
      <c r="N924" s="3"/>
      <c r="O924" s="3"/>
      <c r="P924" s="3"/>
      <c r="Q924" s="3"/>
      <c r="R924" s="3"/>
      <c r="S924" s="3"/>
      <c r="T924" s="3"/>
      <c r="U924" s="3"/>
      <c r="V924" s="3"/>
      <c r="W924" s="3"/>
      <c r="X924" s="3"/>
      <c r="Y924" s="3"/>
      <c r="Z924" s="3"/>
      <c r="AA924" s="3"/>
      <c r="AB924" s="3"/>
      <c r="AC924" s="3"/>
      <c r="AD924" s="3"/>
      <c r="AE924" s="3"/>
      <c r="AF924" s="3"/>
      <c r="AG924" s="3"/>
      <c r="AH924" s="3"/>
      <c r="AI924" s="3"/>
    </row>
    <row r="925" spans="1:35" hidden="1" x14ac:dyDescent="0.2">
      <c r="A925" s="2"/>
      <c r="L925" s="3"/>
      <c r="M925" s="3"/>
      <c r="N925" s="3"/>
      <c r="O925" s="3"/>
      <c r="P925" s="3"/>
      <c r="Q925" s="3"/>
      <c r="R925" s="3"/>
      <c r="S925" s="3"/>
      <c r="T925" s="3"/>
      <c r="U925" s="3"/>
      <c r="V925" s="3"/>
      <c r="W925" s="3"/>
      <c r="X925" s="3"/>
      <c r="Y925" s="3"/>
      <c r="Z925" s="3"/>
      <c r="AA925" s="3"/>
      <c r="AB925" s="3"/>
      <c r="AC925" s="3"/>
      <c r="AD925" s="3"/>
      <c r="AE925" s="3"/>
      <c r="AF925" s="3"/>
      <c r="AG925" s="3"/>
      <c r="AH925" s="3"/>
      <c r="AI925" s="3"/>
    </row>
    <row r="926" spans="1:35" hidden="1" x14ac:dyDescent="0.2">
      <c r="A926" s="2"/>
      <c r="L926" s="3"/>
      <c r="M926" s="3"/>
      <c r="N926" s="3"/>
      <c r="O926" s="3"/>
      <c r="P926" s="3"/>
      <c r="Q926" s="3"/>
      <c r="R926" s="3"/>
      <c r="S926" s="3"/>
      <c r="T926" s="3"/>
      <c r="U926" s="3"/>
      <c r="V926" s="3"/>
      <c r="W926" s="3"/>
      <c r="X926" s="3"/>
      <c r="Y926" s="3"/>
      <c r="Z926" s="3"/>
      <c r="AA926" s="3"/>
      <c r="AB926" s="3"/>
      <c r="AC926" s="3"/>
      <c r="AD926" s="3"/>
      <c r="AE926" s="3"/>
      <c r="AF926" s="3"/>
      <c r="AG926" s="3"/>
      <c r="AH926" s="3"/>
      <c r="AI926" s="3"/>
    </row>
    <row r="927" spans="1:35" hidden="1" x14ac:dyDescent="0.2">
      <c r="A927" s="2"/>
      <c r="L927" s="3"/>
      <c r="M927" s="3"/>
      <c r="N927" s="3"/>
      <c r="O927" s="3"/>
      <c r="P927" s="3"/>
      <c r="Q927" s="3"/>
      <c r="R927" s="3"/>
      <c r="S927" s="3"/>
      <c r="T927" s="3"/>
      <c r="U927" s="3"/>
      <c r="V927" s="3"/>
      <c r="W927" s="3"/>
      <c r="X927" s="3"/>
      <c r="Y927" s="3"/>
      <c r="Z927" s="3"/>
      <c r="AA927" s="3"/>
      <c r="AB927" s="3"/>
      <c r="AC927" s="3"/>
      <c r="AD927" s="3"/>
      <c r="AE927" s="3"/>
      <c r="AF927" s="3"/>
      <c r="AG927" s="3"/>
      <c r="AH927" s="3"/>
      <c r="AI927" s="3"/>
    </row>
    <row r="928" spans="1:35" hidden="1" x14ac:dyDescent="0.2">
      <c r="A928" s="2"/>
      <c r="L928" s="3"/>
      <c r="M928" s="3"/>
      <c r="N928" s="3"/>
      <c r="O928" s="3"/>
      <c r="P928" s="3"/>
      <c r="Q928" s="3"/>
      <c r="R928" s="3"/>
      <c r="S928" s="3"/>
      <c r="T928" s="3"/>
      <c r="U928" s="3"/>
      <c r="V928" s="3"/>
      <c r="W928" s="3"/>
      <c r="X928" s="3"/>
      <c r="Y928" s="3"/>
      <c r="Z928" s="3"/>
      <c r="AA928" s="3"/>
      <c r="AB928" s="3"/>
      <c r="AC928" s="3"/>
      <c r="AD928" s="3"/>
      <c r="AE928" s="3"/>
      <c r="AF928" s="3"/>
      <c r="AG928" s="3"/>
      <c r="AH928" s="3"/>
      <c r="AI928" s="3"/>
    </row>
    <row r="929" spans="1:35" hidden="1" x14ac:dyDescent="0.2">
      <c r="A929" s="2"/>
      <c r="L929" s="3"/>
      <c r="M929" s="3"/>
      <c r="N929" s="3"/>
      <c r="O929" s="3"/>
      <c r="P929" s="3"/>
      <c r="Q929" s="3"/>
      <c r="R929" s="3"/>
      <c r="S929" s="3"/>
      <c r="T929" s="3"/>
      <c r="U929" s="3"/>
      <c r="V929" s="3"/>
      <c r="W929" s="3"/>
      <c r="X929" s="3"/>
      <c r="Y929" s="3"/>
      <c r="Z929" s="3"/>
      <c r="AA929" s="3"/>
      <c r="AB929" s="3"/>
      <c r="AC929" s="3"/>
      <c r="AD929" s="3"/>
      <c r="AE929" s="3"/>
      <c r="AF929" s="3"/>
      <c r="AG929" s="3"/>
      <c r="AH929" s="3"/>
      <c r="AI929" s="3"/>
    </row>
    <row r="930" spans="1:35" hidden="1" x14ac:dyDescent="0.2">
      <c r="A930" s="2"/>
      <c r="L930" s="3"/>
      <c r="M930" s="3"/>
      <c r="N930" s="3"/>
      <c r="O930" s="3"/>
      <c r="P930" s="3"/>
      <c r="Q930" s="3"/>
      <c r="R930" s="3"/>
      <c r="S930" s="3"/>
      <c r="T930" s="3"/>
      <c r="U930" s="3"/>
      <c r="V930" s="3"/>
      <c r="W930" s="3"/>
      <c r="X930" s="3"/>
      <c r="Y930" s="3"/>
      <c r="Z930" s="3"/>
      <c r="AA930" s="3"/>
      <c r="AB930" s="3"/>
      <c r="AC930" s="3"/>
      <c r="AD930" s="3"/>
      <c r="AE930" s="3"/>
      <c r="AF930" s="3"/>
      <c r="AG930" s="3"/>
      <c r="AH930" s="3"/>
      <c r="AI930" s="3"/>
    </row>
    <row r="931" spans="1:35" hidden="1" x14ac:dyDescent="0.2">
      <c r="A931" s="2"/>
      <c r="L931" s="3"/>
      <c r="M931" s="3"/>
      <c r="N931" s="3"/>
      <c r="O931" s="3"/>
      <c r="P931" s="3"/>
      <c r="Q931" s="3"/>
      <c r="R931" s="3"/>
      <c r="S931" s="3"/>
      <c r="T931" s="3"/>
      <c r="U931" s="3"/>
      <c r="V931" s="3"/>
      <c r="W931" s="3"/>
      <c r="X931" s="3"/>
      <c r="Y931" s="3"/>
      <c r="Z931" s="3"/>
      <c r="AA931" s="3"/>
      <c r="AB931" s="3"/>
      <c r="AC931" s="3"/>
      <c r="AD931" s="3"/>
      <c r="AE931" s="3"/>
      <c r="AF931" s="3"/>
      <c r="AG931" s="3"/>
      <c r="AH931" s="3"/>
      <c r="AI931" s="3"/>
    </row>
    <row r="932" spans="1:35" hidden="1" x14ac:dyDescent="0.2">
      <c r="A932" s="2"/>
      <c r="L932" s="3"/>
      <c r="M932" s="3"/>
      <c r="N932" s="3"/>
      <c r="O932" s="3"/>
      <c r="P932" s="3"/>
      <c r="Q932" s="3"/>
      <c r="R932" s="3"/>
      <c r="S932" s="3"/>
      <c r="T932" s="3"/>
      <c r="U932" s="3"/>
      <c r="V932" s="3"/>
      <c r="W932" s="3"/>
      <c r="X932" s="3"/>
      <c r="Y932" s="3"/>
      <c r="Z932" s="3"/>
      <c r="AA932" s="3"/>
      <c r="AB932" s="3"/>
      <c r="AC932" s="3"/>
      <c r="AD932" s="3"/>
      <c r="AE932" s="3"/>
      <c r="AF932" s="3"/>
      <c r="AG932" s="3"/>
      <c r="AH932" s="3"/>
      <c r="AI932" s="3"/>
    </row>
    <row r="933" spans="1:35" hidden="1" x14ac:dyDescent="0.2">
      <c r="A933" s="2"/>
      <c r="L933" s="3"/>
      <c r="M933" s="3"/>
      <c r="N933" s="3"/>
      <c r="O933" s="3"/>
      <c r="P933" s="3"/>
      <c r="Q933" s="3"/>
      <c r="R933" s="3"/>
      <c r="S933" s="3"/>
      <c r="T933" s="3"/>
      <c r="U933" s="3"/>
      <c r="V933" s="3"/>
      <c r="W933" s="3"/>
      <c r="X933" s="3"/>
      <c r="Y933" s="3"/>
      <c r="Z933" s="3"/>
      <c r="AA933" s="3"/>
      <c r="AB933" s="3"/>
      <c r="AC933" s="3"/>
      <c r="AD933" s="3"/>
      <c r="AE933" s="3"/>
      <c r="AF933" s="3"/>
      <c r="AG933" s="3"/>
      <c r="AH933" s="3"/>
      <c r="AI933" s="3"/>
    </row>
    <row r="934" spans="1:35" hidden="1" x14ac:dyDescent="0.2">
      <c r="A934" s="2"/>
      <c r="L934" s="3"/>
      <c r="M934" s="3"/>
      <c r="N934" s="3"/>
      <c r="O934" s="3"/>
      <c r="P934" s="3"/>
      <c r="Q934" s="3"/>
      <c r="R934" s="3"/>
      <c r="S934" s="3"/>
      <c r="T934" s="3"/>
      <c r="U934" s="3"/>
      <c r="V934" s="3"/>
      <c r="W934" s="3"/>
      <c r="X934" s="3"/>
      <c r="Y934" s="3"/>
      <c r="Z934" s="3"/>
      <c r="AA934" s="3"/>
      <c r="AB934" s="3"/>
      <c r="AC934" s="3"/>
      <c r="AD934" s="3"/>
      <c r="AE934" s="3"/>
      <c r="AF934" s="3"/>
      <c r="AG934" s="3"/>
      <c r="AH934" s="3"/>
      <c r="AI934" s="3"/>
    </row>
    <row r="935" spans="1:35" hidden="1" x14ac:dyDescent="0.2">
      <c r="A935" s="2"/>
      <c r="L935" s="3"/>
      <c r="M935" s="3"/>
      <c r="N935" s="3"/>
      <c r="O935" s="3"/>
      <c r="P935" s="3"/>
      <c r="Q935" s="3"/>
      <c r="R935" s="3"/>
      <c r="S935" s="3"/>
      <c r="T935" s="3"/>
      <c r="U935" s="3"/>
      <c r="V935" s="3"/>
      <c r="W935" s="3"/>
      <c r="X935" s="3"/>
      <c r="Y935" s="3"/>
      <c r="Z935" s="3"/>
      <c r="AA935" s="3"/>
      <c r="AB935" s="3"/>
      <c r="AC935" s="3"/>
      <c r="AD935" s="3"/>
      <c r="AE935" s="3"/>
      <c r="AF935" s="3"/>
      <c r="AG935" s="3"/>
      <c r="AH935" s="3"/>
      <c r="AI935" s="3"/>
    </row>
    <row r="936" spans="1:35" hidden="1" x14ac:dyDescent="0.2">
      <c r="A936" s="2"/>
      <c r="L936" s="3"/>
      <c r="M936" s="3"/>
      <c r="N936" s="3"/>
      <c r="O936" s="3"/>
      <c r="P936" s="3"/>
      <c r="Q936" s="3"/>
      <c r="R936" s="3"/>
      <c r="S936" s="3"/>
      <c r="T936" s="3"/>
      <c r="U936" s="3"/>
      <c r="V936" s="3"/>
      <c r="W936" s="3"/>
      <c r="X936" s="3"/>
      <c r="Y936" s="3"/>
      <c r="Z936" s="3"/>
      <c r="AA936" s="3"/>
      <c r="AB936" s="3"/>
      <c r="AC936" s="3"/>
      <c r="AD936" s="3"/>
      <c r="AE936" s="3"/>
      <c r="AF936" s="3"/>
      <c r="AG936" s="3"/>
      <c r="AH936" s="3"/>
      <c r="AI936" s="3"/>
    </row>
    <row r="937" spans="1:35" hidden="1" x14ac:dyDescent="0.2">
      <c r="A937" s="2"/>
      <c r="L937" s="3"/>
      <c r="M937" s="3"/>
      <c r="N937" s="3"/>
      <c r="O937" s="3"/>
      <c r="P937" s="3"/>
      <c r="Q937" s="3"/>
      <c r="R937" s="3"/>
      <c r="S937" s="3"/>
      <c r="T937" s="3"/>
      <c r="U937" s="3"/>
      <c r="V937" s="3"/>
      <c r="W937" s="3"/>
      <c r="X937" s="3"/>
      <c r="Y937" s="3"/>
      <c r="Z937" s="3"/>
      <c r="AA937" s="3"/>
      <c r="AB937" s="3"/>
      <c r="AC937" s="3"/>
      <c r="AD937" s="3"/>
      <c r="AE937" s="3"/>
      <c r="AF937" s="3"/>
      <c r="AG937" s="3"/>
      <c r="AH937" s="3"/>
      <c r="AI937" s="3"/>
    </row>
    <row r="938" spans="1:35" hidden="1" x14ac:dyDescent="0.2">
      <c r="A938" s="2"/>
      <c r="L938" s="3"/>
      <c r="M938" s="3"/>
      <c r="N938" s="3"/>
      <c r="O938" s="3"/>
      <c r="P938" s="3"/>
      <c r="Q938" s="3"/>
      <c r="R938" s="3"/>
      <c r="S938" s="3"/>
      <c r="T938" s="3"/>
      <c r="U938" s="3"/>
      <c r="V938" s="3"/>
      <c r="W938" s="3"/>
      <c r="X938" s="3"/>
      <c r="Y938" s="3"/>
      <c r="Z938" s="3"/>
      <c r="AA938" s="3"/>
      <c r="AB938" s="3"/>
      <c r="AC938" s="3"/>
      <c r="AD938" s="3"/>
      <c r="AE938" s="3"/>
      <c r="AF938" s="3"/>
      <c r="AG938" s="3"/>
      <c r="AH938" s="3"/>
      <c r="AI938" s="3"/>
    </row>
    <row r="939" spans="1:35" hidden="1" x14ac:dyDescent="0.2">
      <c r="A939" s="2"/>
      <c r="L939" s="3"/>
      <c r="M939" s="3"/>
      <c r="N939" s="3"/>
      <c r="O939" s="3"/>
      <c r="P939" s="3"/>
      <c r="Q939" s="3"/>
      <c r="R939" s="3"/>
      <c r="S939" s="3"/>
      <c r="T939" s="3"/>
      <c r="U939" s="3"/>
      <c r="V939" s="3"/>
      <c r="W939" s="3"/>
      <c r="X939" s="3"/>
      <c r="Y939" s="3"/>
      <c r="Z939" s="3"/>
      <c r="AA939" s="3"/>
      <c r="AB939" s="3"/>
      <c r="AC939" s="3"/>
      <c r="AD939" s="3"/>
      <c r="AE939" s="3"/>
      <c r="AF939" s="3"/>
      <c r="AG939" s="3"/>
      <c r="AH939" s="3"/>
      <c r="AI939" s="3"/>
    </row>
    <row r="940" spans="1:35" hidden="1" x14ac:dyDescent="0.2">
      <c r="A940" s="2"/>
      <c r="L940" s="3"/>
      <c r="M940" s="3"/>
      <c r="N940" s="3"/>
      <c r="O940" s="3"/>
      <c r="P940" s="3"/>
      <c r="Q940" s="3"/>
      <c r="R940" s="3"/>
      <c r="S940" s="3"/>
      <c r="T940" s="3"/>
      <c r="U940" s="3"/>
      <c r="V940" s="3"/>
      <c r="W940" s="3"/>
      <c r="X940" s="3"/>
      <c r="Y940" s="3"/>
      <c r="Z940" s="3"/>
      <c r="AA940" s="3"/>
      <c r="AB940" s="3"/>
      <c r="AC940" s="3"/>
      <c r="AD940" s="3"/>
      <c r="AE940" s="3"/>
      <c r="AF940" s="3"/>
      <c r="AG940" s="3"/>
      <c r="AH940" s="3"/>
      <c r="AI940" s="3"/>
    </row>
    <row r="941" spans="1:35" hidden="1" x14ac:dyDescent="0.2">
      <c r="A941" s="2"/>
      <c r="L941" s="3"/>
      <c r="M941" s="3"/>
      <c r="N941" s="3"/>
      <c r="O941" s="3"/>
      <c r="P941" s="3"/>
      <c r="Q941" s="3"/>
      <c r="R941" s="3"/>
      <c r="S941" s="3"/>
      <c r="T941" s="3"/>
      <c r="U941" s="3"/>
      <c r="V941" s="3"/>
      <c r="W941" s="3"/>
      <c r="X941" s="3"/>
      <c r="Y941" s="3"/>
      <c r="Z941" s="3"/>
      <c r="AA941" s="3"/>
      <c r="AB941" s="3"/>
      <c r="AC941" s="3"/>
      <c r="AD941" s="3"/>
      <c r="AE941" s="3"/>
      <c r="AF941" s="3"/>
      <c r="AG941" s="3"/>
      <c r="AH941" s="3"/>
      <c r="AI941" s="3"/>
    </row>
    <row r="942" spans="1:35" hidden="1" x14ac:dyDescent="0.2">
      <c r="A942" s="2"/>
      <c r="L942" s="3"/>
      <c r="M942" s="3"/>
      <c r="N942" s="3"/>
      <c r="O942" s="3"/>
      <c r="P942" s="3"/>
      <c r="Q942" s="3"/>
      <c r="R942" s="3"/>
      <c r="S942" s="3"/>
      <c r="T942" s="3"/>
      <c r="U942" s="3"/>
      <c r="V942" s="3"/>
      <c r="W942" s="3"/>
      <c r="X942" s="3"/>
      <c r="Y942" s="3"/>
      <c r="Z942" s="3"/>
      <c r="AA942" s="3"/>
      <c r="AB942" s="3"/>
      <c r="AC942" s="3"/>
      <c r="AD942" s="3"/>
      <c r="AE942" s="3"/>
      <c r="AF942" s="3"/>
      <c r="AG942" s="3"/>
      <c r="AH942" s="3"/>
      <c r="AI942" s="3"/>
    </row>
    <row r="943" spans="1:35" hidden="1" x14ac:dyDescent="0.2">
      <c r="A943" s="2"/>
      <c r="L943" s="3"/>
      <c r="M943" s="3"/>
      <c r="N943" s="3"/>
      <c r="O943" s="3"/>
      <c r="P943" s="3"/>
      <c r="Q943" s="3"/>
      <c r="R943" s="3"/>
      <c r="S943" s="3"/>
      <c r="T943" s="3"/>
      <c r="U943" s="3"/>
      <c r="V943" s="3"/>
      <c r="W943" s="3"/>
      <c r="X943" s="3"/>
      <c r="Y943" s="3"/>
      <c r="Z943" s="3"/>
      <c r="AA943" s="3"/>
      <c r="AB943" s="3"/>
      <c r="AC943" s="3"/>
      <c r="AD943" s="3"/>
      <c r="AE943" s="3"/>
      <c r="AF943" s="3"/>
      <c r="AG943" s="3"/>
      <c r="AH943" s="3"/>
      <c r="AI943" s="3"/>
    </row>
    <row r="944" spans="1:35" hidden="1" x14ac:dyDescent="0.2">
      <c r="A944" s="2"/>
      <c r="L944" s="3"/>
      <c r="M944" s="3"/>
      <c r="N944" s="3"/>
      <c r="O944" s="3"/>
      <c r="P944" s="3"/>
      <c r="Q944" s="3"/>
      <c r="R944" s="3"/>
      <c r="S944" s="3"/>
      <c r="T944" s="3"/>
      <c r="U944" s="3"/>
      <c r="V944" s="3"/>
      <c r="W944" s="3"/>
      <c r="X944" s="3"/>
      <c r="Y944" s="3"/>
      <c r="Z944" s="3"/>
      <c r="AA944" s="3"/>
      <c r="AB944" s="3"/>
      <c r="AC944" s="3"/>
      <c r="AD944" s="3"/>
      <c r="AE944" s="3"/>
      <c r="AF944" s="3"/>
      <c r="AG944" s="3"/>
      <c r="AH944" s="3"/>
      <c r="AI944" s="3"/>
    </row>
    <row r="945" spans="1:35" hidden="1" x14ac:dyDescent="0.2">
      <c r="A945" s="2"/>
      <c r="L945" s="3"/>
      <c r="M945" s="3"/>
      <c r="N945" s="3"/>
      <c r="O945" s="3"/>
      <c r="P945" s="3"/>
      <c r="Q945" s="3"/>
      <c r="R945" s="3"/>
      <c r="S945" s="3"/>
      <c r="T945" s="3"/>
      <c r="U945" s="3"/>
      <c r="V945" s="3"/>
      <c r="W945" s="3"/>
      <c r="X945" s="3"/>
      <c r="Y945" s="3"/>
      <c r="Z945" s="3"/>
      <c r="AA945" s="3"/>
      <c r="AB945" s="3"/>
      <c r="AC945" s="3"/>
      <c r="AD945" s="3"/>
      <c r="AE945" s="3"/>
      <c r="AF945" s="3"/>
      <c r="AG945" s="3"/>
      <c r="AH945" s="3"/>
      <c r="AI945" s="3"/>
    </row>
    <row r="946" spans="1:35" hidden="1" x14ac:dyDescent="0.2">
      <c r="A946" s="2"/>
      <c r="L946" s="3"/>
      <c r="M946" s="3"/>
      <c r="N946" s="3"/>
      <c r="O946" s="3"/>
      <c r="P946" s="3"/>
      <c r="Q946" s="3"/>
      <c r="R946" s="3"/>
      <c r="S946" s="3"/>
      <c r="T946" s="3"/>
      <c r="U946" s="3"/>
      <c r="V946" s="3"/>
      <c r="W946" s="3"/>
      <c r="X946" s="3"/>
      <c r="Y946" s="3"/>
      <c r="Z946" s="3"/>
      <c r="AA946" s="3"/>
      <c r="AB946" s="3"/>
      <c r="AC946" s="3"/>
      <c r="AD946" s="3"/>
      <c r="AE946" s="3"/>
      <c r="AF946" s="3"/>
      <c r="AG946" s="3"/>
      <c r="AH946" s="3"/>
      <c r="AI946" s="3"/>
    </row>
    <row r="947" spans="1:35" hidden="1" x14ac:dyDescent="0.2">
      <c r="A947" s="2"/>
      <c r="L947" s="3"/>
      <c r="M947" s="3"/>
      <c r="N947" s="3"/>
      <c r="O947" s="3"/>
      <c r="P947" s="3"/>
      <c r="Q947" s="3"/>
      <c r="R947" s="3"/>
      <c r="S947" s="3"/>
      <c r="T947" s="3"/>
      <c r="U947" s="3"/>
      <c r="V947" s="3"/>
      <c r="W947" s="3"/>
      <c r="X947" s="3"/>
      <c r="Y947" s="3"/>
      <c r="Z947" s="3"/>
      <c r="AA947" s="3"/>
      <c r="AB947" s="3"/>
      <c r="AC947" s="3"/>
      <c r="AD947" s="3"/>
      <c r="AE947" s="3"/>
      <c r="AF947" s="3"/>
      <c r="AG947" s="3"/>
      <c r="AH947" s="3"/>
      <c r="AI947" s="3"/>
    </row>
    <row r="948" spans="1:35" hidden="1" x14ac:dyDescent="0.2">
      <c r="A948" s="2"/>
      <c r="L948" s="3"/>
      <c r="M948" s="3"/>
      <c r="N948" s="3"/>
      <c r="O948" s="3"/>
      <c r="P948" s="3"/>
      <c r="Q948" s="3"/>
      <c r="R948" s="3"/>
      <c r="S948" s="3"/>
      <c r="T948" s="3"/>
      <c r="U948" s="3"/>
      <c r="V948" s="3"/>
      <c r="W948" s="3"/>
      <c r="X948" s="3"/>
      <c r="Y948" s="3"/>
      <c r="Z948" s="3"/>
      <c r="AA948" s="3"/>
      <c r="AB948" s="3"/>
      <c r="AC948" s="3"/>
      <c r="AD948" s="3"/>
      <c r="AE948" s="3"/>
      <c r="AF948" s="3"/>
      <c r="AG948" s="3"/>
      <c r="AH948" s="3"/>
      <c r="AI948" s="3"/>
    </row>
    <row r="949" spans="1:35" hidden="1" x14ac:dyDescent="0.2">
      <c r="A949" s="2"/>
      <c r="L949" s="3"/>
      <c r="M949" s="3"/>
      <c r="N949" s="3"/>
      <c r="O949" s="3"/>
      <c r="P949" s="3"/>
      <c r="Q949" s="3"/>
      <c r="R949" s="3"/>
      <c r="S949" s="3"/>
      <c r="T949" s="3"/>
      <c r="U949" s="3"/>
      <c r="V949" s="3"/>
      <c r="W949" s="3"/>
      <c r="X949" s="3"/>
      <c r="Y949" s="3"/>
      <c r="Z949" s="3"/>
      <c r="AA949" s="3"/>
      <c r="AB949" s="3"/>
      <c r="AC949" s="3"/>
      <c r="AD949" s="3"/>
      <c r="AE949" s="3"/>
      <c r="AF949" s="3"/>
      <c r="AG949" s="3"/>
      <c r="AH949" s="3"/>
      <c r="AI949" s="3"/>
    </row>
    <row r="950" spans="1:35" hidden="1" x14ac:dyDescent="0.2">
      <c r="A950" s="2"/>
      <c r="L950" s="3"/>
      <c r="M950" s="3"/>
      <c r="N950" s="3"/>
      <c r="O950" s="3"/>
      <c r="P950" s="3"/>
      <c r="Q950" s="3"/>
      <c r="R950" s="3"/>
      <c r="S950" s="3"/>
      <c r="T950" s="3"/>
      <c r="U950" s="3"/>
      <c r="V950" s="3"/>
      <c r="W950" s="3"/>
      <c r="X950" s="3"/>
      <c r="Y950" s="3"/>
      <c r="Z950" s="3"/>
      <c r="AA950" s="3"/>
      <c r="AB950" s="3"/>
      <c r="AC950" s="3"/>
      <c r="AD950" s="3"/>
      <c r="AE950" s="3"/>
      <c r="AF950" s="3"/>
      <c r="AG950" s="3"/>
      <c r="AH950" s="3"/>
      <c r="AI950" s="3"/>
    </row>
    <row r="951" spans="1:35" hidden="1" x14ac:dyDescent="0.2">
      <c r="A951" s="2"/>
      <c r="L951" s="3"/>
      <c r="M951" s="3"/>
      <c r="N951" s="3"/>
      <c r="O951" s="3"/>
      <c r="P951" s="3"/>
      <c r="Q951" s="3"/>
      <c r="R951" s="3"/>
      <c r="S951" s="3"/>
      <c r="T951" s="3"/>
      <c r="U951" s="3"/>
      <c r="V951" s="3"/>
      <c r="W951" s="3"/>
      <c r="X951" s="3"/>
      <c r="Y951" s="3"/>
      <c r="Z951" s="3"/>
      <c r="AA951" s="3"/>
      <c r="AB951" s="3"/>
      <c r="AC951" s="3"/>
      <c r="AD951" s="3"/>
      <c r="AE951" s="3"/>
      <c r="AF951" s="3"/>
      <c r="AG951" s="3"/>
      <c r="AH951" s="3"/>
      <c r="AI951" s="3"/>
    </row>
    <row r="952" spans="1:35" hidden="1" x14ac:dyDescent="0.2">
      <c r="A952" s="2"/>
      <c r="L952" s="3"/>
      <c r="M952" s="3"/>
      <c r="N952" s="3"/>
      <c r="O952" s="3"/>
      <c r="P952" s="3"/>
      <c r="Q952" s="3"/>
      <c r="R952" s="3"/>
      <c r="S952" s="3"/>
      <c r="T952" s="3"/>
      <c r="U952" s="3"/>
      <c r="V952" s="3"/>
      <c r="W952" s="3"/>
      <c r="X952" s="3"/>
      <c r="Y952" s="3"/>
      <c r="Z952" s="3"/>
      <c r="AA952" s="3"/>
      <c r="AB952" s="3"/>
      <c r="AC952" s="3"/>
      <c r="AD952" s="3"/>
      <c r="AE952" s="3"/>
      <c r="AF952" s="3"/>
      <c r="AG952" s="3"/>
      <c r="AH952" s="3"/>
      <c r="AI952" s="3"/>
    </row>
    <row r="953" spans="1:35" hidden="1" x14ac:dyDescent="0.2">
      <c r="A953" s="2"/>
      <c r="L953" s="3"/>
      <c r="M953" s="3"/>
      <c r="N953" s="3"/>
      <c r="O953" s="3"/>
      <c r="P953" s="3"/>
      <c r="Q953" s="3"/>
      <c r="R953" s="3"/>
      <c r="S953" s="3"/>
      <c r="T953" s="3"/>
      <c r="U953" s="3"/>
      <c r="V953" s="3"/>
      <c r="W953" s="3"/>
      <c r="X953" s="3"/>
      <c r="Y953" s="3"/>
      <c r="Z953" s="3"/>
      <c r="AA953" s="3"/>
      <c r="AB953" s="3"/>
      <c r="AC953" s="3"/>
      <c r="AD953" s="3"/>
      <c r="AE953" s="3"/>
      <c r="AF953" s="3"/>
      <c r="AG953" s="3"/>
      <c r="AH953" s="3"/>
      <c r="AI953" s="3"/>
    </row>
    <row r="954" spans="1:35" hidden="1" x14ac:dyDescent="0.2">
      <c r="A954" s="2"/>
      <c r="L954" s="3"/>
      <c r="M954" s="3"/>
      <c r="N954" s="3"/>
      <c r="O954" s="3"/>
      <c r="P954" s="3"/>
      <c r="Q954" s="3"/>
      <c r="R954" s="3"/>
      <c r="S954" s="3"/>
      <c r="T954" s="3"/>
      <c r="U954" s="3"/>
      <c r="V954" s="3"/>
      <c r="W954" s="3"/>
      <c r="X954" s="3"/>
      <c r="Y954" s="3"/>
      <c r="Z954" s="3"/>
      <c r="AA954" s="3"/>
      <c r="AB954" s="3"/>
      <c r="AC954" s="3"/>
      <c r="AD954" s="3"/>
      <c r="AE954" s="3"/>
      <c r="AF954" s="3"/>
      <c r="AG954" s="3"/>
      <c r="AH954" s="3"/>
      <c r="AI954" s="3"/>
    </row>
    <row r="955" spans="1:35" hidden="1" x14ac:dyDescent="0.2">
      <c r="A955" s="2"/>
      <c r="L955" s="3"/>
      <c r="M955" s="3"/>
      <c r="N955" s="3"/>
      <c r="O955" s="3"/>
      <c r="P955" s="3"/>
      <c r="Q955" s="3"/>
      <c r="R955" s="3"/>
      <c r="S955" s="3"/>
      <c r="T955" s="3"/>
      <c r="U955" s="3"/>
      <c r="V955" s="3"/>
      <c r="W955" s="3"/>
      <c r="X955" s="3"/>
      <c r="Y955" s="3"/>
      <c r="Z955" s="3"/>
      <c r="AA955" s="3"/>
      <c r="AB955" s="3"/>
      <c r="AC955" s="3"/>
      <c r="AD955" s="3"/>
      <c r="AE955" s="3"/>
      <c r="AF955" s="3"/>
      <c r="AG955" s="3"/>
      <c r="AH955" s="3"/>
      <c r="AI955" s="3"/>
    </row>
    <row r="956" spans="1:35" hidden="1" x14ac:dyDescent="0.2">
      <c r="A956" s="2"/>
      <c r="L956" s="3"/>
      <c r="M956" s="3"/>
      <c r="N956" s="3"/>
      <c r="O956" s="3"/>
      <c r="P956" s="3"/>
      <c r="Q956" s="3"/>
      <c r="R956" s="3"/>
      <c r="S956" s="3"/>
      <c r="T956" s="3"/>
      <c r="U956" s="3"/>
      <c r="V956" s="3"/>
      <c r="W956" s="3"/>
      <c r="X956" s="3"/>
      <c r="Y956" s="3"/>
      <c r="Z956" s="3"/>
      <c r="AA956" s="3"/>
      <c r="AB956" s="3"/>
      <c r="AC956" s="3"/>
      <c r="AD956" s="3"/>
      <c r="AE956" s="3"/>
      <c r="AF956" s="3"/>
      <c r="AG956" s="3"/>
      <c r="AH956" s="3"/>
      <c r="AI956" s="3"/>
    </row>
    <row r="957" spans="1:35" hidden="1" x14ac:dyDescent="0.2">
      <c r="A957" s="2"/>
      <c r="L957" s="3"/>
      <c r="M957" s="3"/>
      <c r="N957" s="3"/>
      <c r="O957" s="3"/>
      <c r="P957" s="3"/>
      <c r="Q957" s="3"/>
      <c r="R957" s="3"/>
      <c r="S957" s="3"/>
      <c r="T957" s="3"/>
      <c r="U957" s="3"/>
      <c r="V957" s="3"/>
      <c r="W957" s="3"/>
      <c r="X957" s="3"/>
      <c r="Y957" s="3"/>
      <c r="Z957" s="3"/>
      <c r="AA957" s="3"/>
      <c r="AB957" s="3"/>
      <c r="AC957" s="3"/>
      <c r="AD957" s="3"/>
      <c r="AE957" s="3"/>
      <c r="AF957" s="3"/>
      <c r="AG957" s="3"/>
      <c r="AH957" s="3"/>
      <c r="AI957" s="3"/>
    </row>
    <row r="958" spans="1:35" hidden="1" x14ac:dyDescent="0.2">
      <c r="A958" s="2"/>
      <c r="L958" s="3"/>
      <c r="M958" s="3"/>
      <c r="N958" s="3"/>
      <c r="O958" s="3"/>
      <c r="P958" s="3"/>
      <c r="Q958" s="3"/>
      <c r="R958" s="3"/>
      <c r="S958" s="3"/>
      <c r="T958" s="3"/>
      <c r="U958" s="3"/>
      <c r="V958" s="3"/>
      <c r="W958" s="3"/>
      <c r="X958" s="3"/>
      <c r="Y958" s="3"/>
      <c r="Z958" s="3"/>
      <c r="AA958" s="3"/>
      <c r="AB958" s="3"/>
      <c r="AC958" s="3"/>
      <c r="AD958" s="3"/>
      <c r="AE958" s="3"/>
      <c r="AF958" s="3"/>
      <c r="AG958" s="3"/>
      <c r="AH958" s="3"/>
      <c r="AI958" s="3"/>
    </row>
    <row r="959" spans="1:35" hidden="1" x14ac:dyDescent="0.2">
      <c r="A959" s="2"/>
      <c r="L959" s="3"/>
      <c r="M959" s="3"/>
      <c r="N959" s="3"/>
      <c r="O959" s="3"/>
      <c r="P959" s="3"/>
      <c r="Q959" s="3"/>
      <c r="R959" s="3"/>
      <c r="S959" s="3"/>
      <c r="T959" s="3"/>
      <c r="U959" s="3"/>
      <c r="V959" s="3"/>
      <c r="W959" s="3"/>
      <c r="X959" s="3"/>
      <c r="Y959" s="3"/>
      <c r="Z959" s="3"/>
      <c r="AA959" s="3"/>
      <c r="AB959" s="3"/>
      <c r="AC959" s="3"/>
      <c r="AD959" s="3"/>
      <c r="AE959" s="3"/>
      <c r="AF959" s="3"/>
      <c r="AG959" s="3"/>
      <c r="AH959" s="3"/>
      <c r="AI959" s="3"/>
    </row>
    <row r="960" spans="1:35" hidden="1" x14ac:dyDescent="0.2">
      <c r="A960" s="2"/>
      <c r="L960" s="3"/>
      <c r="M960" s="3"/>
      <c r="N960" s="3"/>
      <c r="O960" s="3"/>
      <c r="P960" s="3"/>
      <c r="Q960" s="3"/>
      <c r="R960" s="3"/>
      <c r="S960" s="3"/>
      <c r="T960" s="3"/>
      <c r="U960" s="3"/>
      <c r="V960" s="3"/>
      <c r="W960" s="3"/>
      <c r="X960" s="3"/>
      <c r="Y960" s="3"/>
      <c r="Z960" s="3"/>
      <c r="AA960" s="3"/>
      <c r="AB960" s="3"/>
      <c r="AC960" s="3"/>
      <c r="AD960" s="3"/>
      <c r="AE960" s="3"/>
      <c r="AF960" s="3"/>
      <c r="AG960" s="3"/>
      <c r="AH960" s="3"/>
      <c r="AI960" s="3"/>
    </row>
    <row r="961" spans="1:35" hidden="1" x14ac:dyDescent="0.2">
      <c r="A961" s="2"/>
      <c r="L961" s="3"/>
      <c r="M961" s="3"/>
      <c r="N961" s="3"/>
      <c r="O961" s="3"/>
      <c r="P961" s="3"/>
      <c r="Q961" s="3"/>
      <c r="R961" s="3"/>
      <c r="S961" s="3"/>
      <c r="T961" s="3"/>
      <c r="U961" s="3"/>
      <c r="V961" s="3"/>
      <c r="W961" s="3"/>
      <c r="X961" s="3"/>
      <c r="Y961" s="3"/>
      <c r="Z961" s="3"/>
      <c r="AA961" s="3"/>
      <c r="AB961" s="3"/>
      <c r="AC961" s="3"/>
      <c r="AD961" s="3"/>
      <c r="AE961" s="3"/>
      <c r="AF961" s="3"/>
      <c r="AG961" s="3"/>
      <c r="AH961" s="3"/>
      <c r="AI961" s="3"/>
    </row>
    <row r="962" spans="1:35" hidden="1" x14ac:dyDescent="0.2">
      <c r="A962" s="2"/>
      <c r="L962" s="3"/>
      <c r="M962" s="3"/>
      <c r="N962" s="3"/>
      <c r="O962" s="3"/>
      <c r="P962" s="3"/>
      <c r="Q962" s="3"/>
      <c r="R962" s="3"/>
      <c r="S962" s="3"/>
      <c r="T962" s="3"/>
      <c r="U962" s="3"/>
      <c r="V962" s="3"/>
      <c r="W962" s="3"/>
      <c r="X962" s="3"/>
      <c r="Y962" s="3"/>
      <c r="Z962" s="3"/>
      <c r="AA962" s="3"/>
      <c r="AB962" s="3"/>
      <c r="AC962" s="3"/>
      <c r="AD962" s="3"/>
      <c r="AE962" s="3"/>
      <c r="AF962" s="3"/>
      <c r="AG962" s="3"/>
      <c r="AH962" s="3"/>
      <c r="AI962" s="3"/>
    </row>
    <row r="963" spans="1:35" hidden="1" x14ac:dyDescent="0.2">
      <c r="A963" s="2"/>
      <c r="L963" s="3"/>
      <c r="M963" s="3"/>
      <c r="N963" s="3"/>
      <c r="O963" s="3"/>
      <c r="P963" s="3"/>
      <c r="Q963" s="3"/>
      <c r="R963" s="3"/>
      <c r="S963" s="3"/>
      <c r="T963" s="3"/>
      <c r="U963" s="3"/>
      <c r="V963" s="3"/>
      <c r="W963" s="3"/>
      <c r="X963" s="3"/>
      <c r="Y963" s="3"/>
      <c r="Z963" s="3"/>
      <c r="AA963" s="3"/>
      <c r="AB963" s="3"/>
      <c r="AC963" s="3"/>
      <c r="AD963" s="3"/>
      <c r="AE963" s="3"/>
      <c r="AF963" s="3"/>
      <c r="AG963" s="3"/>
      <c r="AH963" s="3"/>
      <c r="AI963" s="3"/>
    </row>
    <row r="964" spans="1:35" hidden="1" x14ac:dyDescent="0.2">
      <c r="A964" s="2"/>
      <c r="L964" s="3"/>
      <c r="M964" s="3"/>
      <c r="N964" s="3"/>
      <c r="O964" s="3"/>
      <c r="P964" s="3"/>
      <c r="Q964" s="3"/>
      <c r="R964" s="3"/>
      <c r="S964" s="3"/>
      <c r="T964" s="3"/>
      <c r="U964" s="3"/>
      <c r="V964" s="3"/>
      <c r="W964" s="3"/>
      <c r="X964" s="3"/>
      <c r="Y964" s="3"/>
      <c r="Z964" s="3"/>
      <c r="AA964" s="3"/>
      <c r="AB964" s="3"/>
      <c r="AC964" s="3"/>
      <c r="AD964" s="3"/>
      <c r="AE964" s="3"/>
      <c r="AF964" s="3"/>
      <c r="AG964" s="3"/>
      <c r="AH964" s="3"/>
      <c r="AI964" s="3"/>
    </row>
    <row r="965" spans="1:35" hidden="1" x14ac:dyDescent="0.2">
      <c r="A965" s="2"/>
      <c r="L965" s="3"/>
      <c r="M965" s="3"/>
      <c r="N965" s="3"/>
      <c r="O965" s="3"/>
      <c r="P965" s="3"/>
      <c r="Q965" s="3"/>
      <c r="R965" s="3"/>
      <c r="S965" s="3"/>
      <c r="T965" s="3"/>
      <c r="U965" s="3"/>
      <c r="V965" s="3"/>
      <c r="W965" s="3"/>
      <c r="X965" s="3"/>
      <c r="Y965" s="3"/>
      <c r="Z965" s="3"/>
      <c r="AA965" s="3"/>
      <c r="AB965" s="3"/>
      <c r="AC965" s="3"/>
      <c r="AD965" s="3"/>
      <c r="AE965" s="3"/>
      <c r="AF965" s="3"/>
      <c r="AG965" s="3"/>
      <c r="AH965" s="3"/>
      <c r="AI965" s="3"/>
    </row>
    <row r="966" spans="1:35" hidden="1" x14ac:dyDescent="0.2">
      <c r="A966" s="2"/>
      <c r="L966" s="3"/>
      <c r="M966" s="3"/>
      <c r="N966" s="3"/>
      <c r="O966" s="3"/>
      <c r="P966" s="3"/>
      <c r="Q966" s="3"/>
      <c r="R966" s="3"/>
      <c r="S966" s="3"/>
      <c r="T966" s="3"/>
      <c r="U966" s="3"/>
      <c r="V966" s="3"/>
      <c r="W966" s="3"/>
      <c r="X966" s="3"/>
      <c r="Y966" s="3"/>
      <c r="Z966" s="3"/>
      <c r="AA966" s="3"/>
      <c r="AB966" s="3"/>
      <c r="AC966" s="3"/>
      <c r="AD966" s="3"/>
      <c r="AE966" s="3"/>
      <c r="AF966" s="3"/>
      <c r="AG966" s="3"/>
      <c r="AH966" s="3"/>
      <c r="AI966" s="3"/>
    </row>
    <row r="967" spans="1:35" hidden="1" x14ac:dyDescent="0.2">
      <c r="A967" s="2"/>
      <c r="L967" s="3"/>
      <c r="M967" s="3"/>
      <c r="N967" s="3"/>
      <c r="O967" s="3"/>
      <c r="P967" s="3"/>
      <c r="Q967" s="3"/>
      <c r="R967" s="3"/>
      <c r="S967" s="3"/>
      <c r="T967" s="3"/>
      <c r="U967" s="3"/>
      <c r="V967" s="3"/>
      <c r="W967" s="3"/>
      <c r="X967" s="3"/>
      <c r="Y967" s="3"/>
      <c r="Z967" s="3"/>
      <c r="AA967" s="3"/>
      <c r="AB967" s="3"/>
      <c r="AC967" s="3"/>
      <c r="AD967" s="3"/>
      <c r="AE967" s="3"/>
      <c r="AF967" s="3"/>
      <c r="AG967" s="3"/>
      <c r="AH967" s="3"/>
      <c r="AI967" s="3"/>
    </row>
    <row r="968" spans="1:35" hidden="1" x14ac:dyDescent="0.2">
      <c r="A968" s="2"/>
      <c r="L968" s="3"/>
      <c r="M968" s="3"/>
      <c r="N968" s="3"/>
      <c r="O968" s="3"/>
      <c r="P968" s="3"/>
      <c r="Q968" s="3"/>
      <c r="R968" s="3"/>
      <c r="S968" s="3"/>
      <c r="T968" s="3"/>
      <c r="U968" s="3"/>
      <c r="V968" s="3"/>
      <c r="W968" s="3"/>
      <c r="X968" s="3"/>
      <c r="Y968" s="3"/>
      <c r="Z968" s="3"/>
      <c r="AA968" s="3"/>
      <c r="AB968" s="3"/>
      <c r="AC968" s="3"/>
      <c r="AD968" s="3"/>
      <c r="AE968" s="3"/>
      <c r="AF968" s="3"/>
      <c r="AG968" s="3"/>
      <c r="AH968" s="3"/>
      <c r="AI968" s="3"/>
    </row>
    <row r="969" spans="1:35" hidden="1" x14ac:dyDescent="0.2">
      <c r="A969" s="2"/>
      <c r="L969" s="3"/>
      <c r="M969" s="3"/>
      <c r="N969" s="3"/>
      <c r="O969" s="3"/>
      <c r="P969" s="3"/>
      <c r="Q969" s="3"/>
      <c r="R969" s="3"/>
      <c r="S969" s="3"/>
      <c r="T969" s="3"/>
      <c r="U969" s="3"/>
      <c r="V969" s="3"/>
      <c r="W969" s="3"/>
      <c r="X969" s="3"/>
      <c r="Y969" s="3"/>
      <c r="Z969" s="3"/>
      <c r="AA969" s="3"/>
      <c r="AB969" s="3"/>
      <c r="AC969" s="3"/>
      <c r="AD969" s="3"/>
      <c r="AE969" s="3"/>
      <c r="AF969" s="3"/>
      <c r="AG969" s="3"/>
      <c r="AH969" s="3"/>
      <c r="AI969" s="3"/>
    </row>
    <row r="970" spans="1:35" hidden="1" x14ac:dyDescent="0.2">
      <c r="A970" s="2"/>
      <c r="L970" s="3"/>
      <c r="M970" s="3"/>
      <c r="N970" s="3"/>
      <c r="O970" s="3"/>
      <c r="P970" s="3"/>
      <c r="Q970" s="3"/>
      <c r="R970" s="3"/>
      <c r="S970" s="3"/>
      <c r="T970" s="3"/>
      <c r="U970" s="3"/>
      <c r="V970" s="3"/>
      <c r="W970" s="3"/>
      <c r="X970" s="3"/>
      <c r="Y970" s="3"/>
      <c r="Z970" s="3"/>
      <c r="AA970" s="3"/>
      <c r="AB970" s="3"/>
      <c r="AC970" s="3"/>
      <c r="AD970" s="3"/>
      <c r="AE970" s="3"/>
      <c r="AF970" s="3"/>
      <c r="AG970" s="3"/>
      <c r="AH970" s="3"/>
      <c r="AI970" s="3"/>
    </row>
    <row r="971" spans="1:35" hidden="1" x14ac:dyDescent="0.2">
      <c r="A971" s="2"/>
      <c r="L971" s="3"/>
      <c r="M971" s="3"/>
      <c r="N971" s="3"/>
      <c r="O971" s="3"/>
      <c r="P971" s="3"/>
      <c r="Q971" s="3"/>
      <c r="R971" s="3"/>
      <c r="S971" s="3"/>
      <c r="T971" s="3"/>
      <c r="U971" s="3"/>
      <c r="V971" s="3"/>
      <c r="W971" s="3"/>
      <c r="X971" s="3"/>
      <c r="Y971" s="3"/>
      <c r="Z971" s="3"/>
      <c r="AA971" s="3"/>
      <c r="AB971" s="3"/>
      <c r="AC971" s="3"/>
      <c r="AD971" s="3"/>
      <c r="AE971" s="3"/>
      <c r="AF971" s="3"/>
      <c r="AG971" s="3"/>
      <c r="AH971" s="3"/>
      <c r="AI971" s="3"/>
    </row>
    <row r="972" spans="1:35" hidden="1" x14ac:dyDescent="0.2">
      <c r="A972" s="2"/>
      <c r="L972" s="3"/>
      <c r="M972" s="3"/>
      <c r="N972" s="3"/>
      <c r="O972" s="3"/>
      <c r="P972" s="3"/>
      <c r="Q972" s="3"/>
      <c r="R972" s="3"/>
      <c r="S972" s="3"/>
      <c r="T972" s="3"/>
      <c r="U972" s="3"/>
      <c r="V972" s="3"/>
      <c r="W972" s="3"/>
      <c r="X972" s="3"/>
      <c r="Y972" s="3"/>
      <c r="Z972" s="3"/>
      <c r="AA972" s="3"/>
      <c r="AB972" s="3"/>
      <c r="AC972" s="3"/>
      <c r="AD972" s="3"/>
      <c r="AE972" s="3"/>
      <c r="AF972" s="3"/>
      <c r="AG972" s="3"/>
      <c r="AH972" s="3"/>
      <c r="AI972" s="3"/>
    </row>
    <row r="973" spans="1:35" hidden="1" x14ac:dyDescent="0.2">
      <c r="A973" s="2"/>
      <c r="L973" s="3"/>
      <c r="M973" s="3"/>
      <c r="N973" s="3"/>
      <c r="O973" s="3"/>
      <c r="P973" s="3"/>
      <c r="Q973" s="3"/>
      <c r="R973" s="3"/>
      <c r="S973" s="3"/>
      <c r="T973" s="3"/>
      <c r="U973" s="3"/>
      <c r="V973" s="3"/>
      <c r="W973" s="3"/>
      <c r="X973" s="3"/>
      <c r="Y973" s="3"/>
      <c r="Z973" s="3"/>
      <c r="AA973" s="3"/>
      <c r="AB973" s="3"/>
      <c r="AC973" s="3"/>
      <c r="AD973" s="3"/>
      <c r="AE973" s="3"/>
      <c r="AF973" s="3"/>
      <c r="AG973" s="3"/>
      <c r="AH973" s="3"/>
      <c r="AI973" s="3"/>
    </row>
    <row r="974" spans="1:35" hidden="1" x14ac:dyDescent="0.2">
      <c r="A974" s="2"/>
      <c r="L974" s="3"/>
      <c r="M974" s="3"/>
      <c r="N974" s="3"/>
      <c r="O974" s="3"/>
      <c r="P974" s="3"/>
      <c r="Q974" s="3"/>
      <c r="R974" s="3"/>
      <c r="S974" s="3"/>
      <c r="T974" s="3"/>
      <c r="U974" s="3"/>
      <c r="V974" s="3"/>
      <c r="W974" s="3"/>
      <c r="X974" s="3"/>
      <c r="Y974" s="3"/>
      <c r="Z974" s="3"/>
      <c r="AA974" s="3"/>
      <c r="AB974" s="3"/>
      <c r="AC974" s="3"/>
      <c r="AD974" s="3"/>
      <c r="AE974" s="3"/>
      <c r="AF974" s="3"/>
      <c r="AG974" s="3"/>
      <c r="AH974" s="3"/>
      <c r="AI974" s="3"/>
    </row>
    <row r="975" spans="1:35" hidden="1" x14ac:dyDescent="0.2">
      <c r="A975" s="2"/>
      <c r="L975" s="3"/>
      <c r="M975" s="3"/>
      <c r="N975" s="3"/>
      <c r="O975" s="3"/>
      <c r="P975" s="3"/>
      <c r="Q975" s="3"/>
      <c r="R975" s="3"/>
      <c r="S975" s="3"/>
      <c r="T975" s="3"/>
      <c r="U975" s="3"/>
      <c r="V975" s="3"/>
      <c r="W975" s="3"/>
      <c r="X975" s="3"/>
      <c r="Y975" s="3"/>
      <c r="Z975" s="3"/>
      <c r="AA975" s="3"/>
      <c r="AB975" s="3"/>
      <c r="AC975" s="3"/>
      <c r="AD975" s="3"/>
      <c r="AE975" s="3"/>
      <c r="AF975" s="3"/>
      <c r="AG975" s="3"/>
      <c r="AH975" s="3"/>
      <c r="AI975" s="3"/>
    </row>
    <row r="976" spans="1:35" hidden="1" x14ac:dyDescent="0.2">
      <c r="A976" s="2"/>
      <c r="L976" s="3"/>
      <c r="M976" s="3"/>
      <c r="N976" s="3"/>
      <c r="O976" s="3"/>
      <c r="P976" s="3"/>
      <c r="Q976" s="3"/>
      <c r="R976" s="3"/>
      <c r="S976" s="3"/>
      <c r="T976" s="3"/>
      <c r="U976" s="3"/>
      <c r="V976" s="3"/>
      <c r="W976" s="3"/>
      <c r="X976" s="3"/>
      <c r="Y976" s="3"/>
      <c r="Z976" s="3"/>
      <c r="AA976" s="3"/>
      <c r="AB976" s="3"/>
      <c r="AC976" s="3"/>
      <c r="AD976" s="3"/>
      <c r="AE976" s="3"/>
      <c r="AF976" s="3"/>
      <c r="AG976" s="3"/>
      <c r="AH976" s="3"/>
      <c r="AI976" s="3"/>
    </row>
    <row r="977" spans="1:35" hidden="1" x14ac:dyDescent="0.2">
      <c r="A977" s="2"/>
      <c r="L977" s="3"/>
      <c r="M977" s="3"/>
      <c r="N977" s="3"/>
      <c r="O977" s="3"/>
      <c r="P977" s="3"/>
      <c r="Q977" s="3"/>
      <c r="R977" s="3"/>
      <c r="S977" s="3"/>
      <c r="T977" s="3"/>
      <c r="U977" s="3"/>
      <c r="V977" s="3"/>
      <c r="W977" s="3"/>
      <c r="X977" s="3"/>
      <c r="Y977" s="3"/>
      <c r="Z977" s="3"/>
      <c r="AA977" s="3"/>
      <c r="AB977" s="3"/>
      <c r="AC977" s="3"/>
      <c r="AD977" s="3"/>
      <c r="AE977" s="3"/>
      <c r="AF977" s="3"/>
      <c r="AG977" s="3"/>
      <c r="AH977" s="3"/>
      <c r="AI977" s="3"/>
    </row>
    <row r="978" spans="1:35" hidden="1" x14ac:dyDescent="0.2">
      <c r="A978" s="2"/>
      <c r="L978" s="3"/>
      <c r="M978" s="3"/>
      <c r="N978" s="3"/>
      <c r="O978" s="3"/>
      <c r="P978" s="3"/>
      <c r="Q978" s="3"/>
      <c r="R978" s="3"/>
      <c r="S978" s="3"/>
      <c r="T978" s="3"/>
      <c r="U978" s="3"/>
      <c r="V978" s="3"/>
      <c r="W978" s="3"/>
      <c r="X978" s="3"/>
      <c r="Y978" s="3"/>
      <c r="Z978" s="3"/>
      <c r="AA978" s="3"/>
      <c r="AB978" s="3"/>
      <c r="AC978" s="3"/>
      <c r="AD978" s="3"/>
      <c r="AE978" s="3"/>
      <c r="AF978" s="3"/>
      <c r="AG978" s="3"/>
      <c r="AH978" s="3"/>
      <c r="AI978" s="3"/>
    </row>
    <row r="979" spans="1:35" hidden="1" x14ac:dyDescent="0.2">
      <c r="A979" s="2"/>
      <c r="L979" s="3"/>
      <c r="M979" s="3"/>
      <c r="N979" s="3"/>
      <c r="O979" s="3"/>
      <c r="P979" s="3"/>
      <c r="Q979" s="3"/>
      <c r="R979" s="3"/>
      <c r="S979" s="3"/>
      <c r="T979" s="3"/>
      <c r="U979" s="3"/>
      <c r="V979" s="3"/>
      <c r="W979" s="3"/>
      <c r="X979" s="3"/>
      <c r="Y979" s="3"/>
      <c r="Z979" s="3"/>
      <c r="AA979" s="3"/>
      <c r="AB979" s="3"/>
      <c r="AC979" s="3"/>
      <c r="AD979" s="3"/>
      <c r="AE979" s="3"/>
      <c r="AF979" s="3"/>
      <c r="AG979" s="3"/>
      <c r="AH979" s="3"/>
      <c r="AI979" s="3"/>
    </row>
    <row r="980" spans="1:35" hidden="1" x14ac:dyDescent="0.2">
      <c r="A980" s="2"/>
      <c r="L980" s="3"/>
      <c r="M980" s="3"/>
      <c r="N980" s="3"/>
      <c r="O980" s="3"/>
      <c r="P980" s="3"/>
      <c r="Q980" s="3"/>
      <c r="R980" s="3"/>
      <c r="S980" s="3"/>
      <c r="T980" s="3"/>
      <c r="U980" s="3"/>
      <c r="V980" s="3"/>
      <c r="W980" s="3"/>
      <c r="X980" s="3"/>
      <c r="Y980" s="3"/>
      <c r="Z980" s="3"/>
      <c r="AA980" s="3"/>
      <c r="AB980" s="3"/>
      <c r="AC980" s="3"/>
      <c r="AD980" s="3"/>
      <c r="AE980" s="3"/>
      <c r="AF980" s="3"/>
      <c r="AG980" s="3"/>
      <c r="AH980" s="3"/>
      <c r="AI980" s="3"/>
    </row>
    <row r="981" spans="1:35" hidden="1" x14ac:dyDescent="0.2">
      <c r="A981" s="2"/>
      <c r="L981" s="3"/>
      <c r="M981" s="3"/>
      <c r="N981" s="3"/>
      <c r="O981" s="3"/>
      <c r="P981" s="3"/>
      <c r="Q981" s="3"/>
      <c r="R981" s="3"/>
      <c r="S981" s="3"/>
      <c r="T981" s="3"/>
      <c r="U981" s="3"/>
      <c r="V981" s="3"/>
      <c r="W981" s="3"/>
      <c r="X981" s="3"/>
      <c r="Y981" s="3"/>
      <c r="Z981" s="3"/>
      <c r="AA981" s="3"/>
      <c r="AB981" s="3"/>
      <c r="AC981" s="3"/>
      <c r="AD981" s="3"/>
      <c r="AE981" s="3"/>
      <c r="AF981" s="3"/>
      <c r="AG981" s="3"/>
      <c r="AH981" s="3"/>
      <c r="AI981" s="3"/>
    </row>
    <row r="982" spans="1:35" hidden="1" x14ac:dyDescent="0.2">
      <c r="A982" s="2"/>
      <c r="L982" s="3"/>
      <c r="M982" s="3"/>
      <c r="N982" s="3"/>
      <c r="O982" s="3"/>
      <c r="P982" s="3"/>
      <c r="Q982" s="3"/>
      <c r="R982" s="3"/>
      <c r="S982" s="3"/>
      <c r="T982" s="3"/>
      <c r="U982" s="3"/>
      <c r="V982" s="3"/>
      <c r="W982" s="3"/>
      <c r="X982" s="3"/>
      <c r="Y982" s="3"/>
      <c r="Z982" s="3"/>
      <c r="AA982" s="3"/>
      <c r="AB982" s="3"/>
      <c r="AC982" s="3"/>
      <c r="AD982" s="3"/>
      <c r="AE982" s="3"/>
      <c r="AF982" s="3"/>
      <c r="AG982" s="3"/>
      <c r="AH982" s="3"/>
      <c r="AI982" s="3"/>
    </row>
    <row r="983" spans="1:35" hidden="1" x14ac:dyDescent="0.2">
      <c r="A983" s="2"/>
      <c r="L983" s="3"/>
      <c r="M983" s="3"/>
      <c r="N983" s="3"/>
      <c r="O983" s="3"/>
      <c r="P983" s="3"/>
      <c r="Q983" s="3"/>
      <c r="R983" s="3"/>
      <c r="S983" s="3"/>
      <c r="T983" s="3"/>
      <c r="U983" s="3"/>
      <c r="V983" s="3"/>
      <c r="W983" s="3"/>
      <c r="X983" s="3"/>
      <c r="Y983" s="3"/>
      <c r="Z983" s="3"/>
      <c r="AA983" s="3"/>
      <c r="AB983" s="3"/>
      <c r="AC983" s="3"/>
      <c r="AD983" s="3"/>
      <c r="AE983" s="3"/>
      <c r="AF983" s="3"/>
      <c r="AG983" s="3"/>
      <c r="AH983" s="3"/>
      <c r="AI983" s="3"/>
    </row>
    <row r="984" spans="1:35" hidden="1" x14ac:dyDescent="0.2">
      <c r="A984" s="2"/>
      <c r="L984" s="3"/>
      <c r="M984" s="3"/>
      <c r="N984" s="3"/>
      <c r="O984" s="3"/>
      <c r="P984" s="3"/>
      <c r="Q984" s="3"/>
      <c r="R984" s="3"/>
      <c r="S984" s="3"/>
      <c r="T984" s="3"/>
      <c r="U984" s="3"/>
      <c r="V984" s="3"/>
      <c r="W984" s="3"/>
      <c r="X984" s="3"/>
      <c r="Y984" s="3"/>
      <c r="Z984" s="3"/>
      <c r="AA984" s="3"/>
      <c r="AB984" s="3"/>
      <c r="AC984" s="3"/>
      <c r="AD984" s="3"/>
      <c r="AE984" s="3"/>
      <c r="AF984" s="3"/>
      <c r="AG984" s="3"/>
      <c r="AH984" s="3"/>
      <c r="AI984" s="3"/>
    </row>
    <row r="985" spans="1:35" hidden="1" x14ac:dyDescent="0.2">
      <c r="A985" s="2"/>
      <c r="L985" s="3"/>
      <c r="M985" s="3"/>
      <c r="N985" s="3"/>
      <c r="O985" s="3"/>
      <c r="P985" s="3"/>
      <c r="Q985" s="3"/>
      <c r="R985" s="3"/>
      <c r="S985" s="3"/>
      <c r="T985" s="3"/>
      <c r="U985" s="3"/>
      <c r="V985" s="3"/>
      <c r="W985" s="3"/>
      <c r="X985" s="3"/>
      <c r="Y985" s="3"/>
      <c r="Z985" s="3"/>
      <c r="AA985" s="3"/>
      <c r="AB985" s="3"/>
      <c r="AC985" s="3"/>
      <c r="AD985" s="3"/>
      <c r="AE985" s="3"/>
      <c r="AF985" s="3"/>
      <c r="AG985" s="3"/>
      <c r="AH985" s="3"/>
      <c r="AI985" s="3"/>
    </row>
    <row r="986" spans="1:35" hidden="1" x14ac:dyDescent="0.2">
      <c r="A986" s="2"/>
      <c r="L986" s="3"/>
      <c r="M986" s="3"/>
      <c r="N986" s="3"/>
      <c r="O986" s="3"/>
      <c r="P986" s="3"/>
      <c r="Q986" s="3"/>
      <c r="R986" s="3"/>
      <c r="S986" s="3"/>
      <c r="T986" s="3"/>
      <c r="U986" s="3"/>
      <c r="V986" s="3"/>
      <c r="W986" s="3"/>
      <c r="X986" s="3"/>
      <c r="Y986" s="3"/>
      <c r="Z986" s="3"/>
      <c r="AA986" s="3"/>
      <c r="AB986" s="3"/>
      <c r="AC986" s="3"/>
      <c r="AD986" s="3"/>
      <c r="AE986" s="3"/>
      <c r="AF986" s="3"/>
      <c r="AG986" s="3"/>
      <c r="AH986" s="3"/>
      <c r="AI986" s="3"/>
    </row>
    <row r="987" spans="1:35" hidden="1" x14ac:dyDescent="0.2">
      <c r="A987" s="2"/>
      <c r="L987" s="3"/>
      <c r="M987" s="3"/>
      <c r="N987" s="3"/>
      <c r="O987" s="3"/>
      <c r="P987" s="3"/>
      <c r="Q987" s="3"/>
      <c r="R987" s="3"/>
      <c r="S987" s="3"/>
      <c r="T987" s="3"/>
      <c r="U987" s="3"/>
      <c r="V987" s="3"/>
      <c r="W987" s="3"/>
      <c r="X987" s="3"/>
      <c r="Y987" s="3"/>
      <c r="Z987" s="3"/>
      <c r="AA987" s="3"/>
      <c r="AB987" s="3"/>
      <c r="AC987" s="3"/>
      <c r="AD987" s="3"/>
      <c r="AE987" s="3"/>
      <c r="AF987" s="3"/>
      <c r="AG987" s="3"/>
      <c r="AH987" s="3"/>
      <c r="AI987" s="3"/>
    </row>
    <row r="988" spans="1:35" hidden="1" x14ac:dyDescent="0.2">
      <c r="A988" s="2"/>
      <c r="L988" s="3"/>
      <c r="M988" s="3"/>
      <c r="N988" s="3"/>
      <c r="O988" s="3"/>
      <c r="P988" s="3"/>
      <c r="Q988" s="3"/>
      <c r="R988" s="3"/>
      <c r="S988" s="3"/>
      <c r="T988" s="3"/>
      <c r="U988" s="3"/>
      <c r="V988" s="3"/>
      <c r="W988" s="3"/>
      <c r="X988" s="3"/>
      <c r="Y988" s="3"/>
      <c r="Z988" s="3"/>
      <c r="AA988" s="3"/>
      <c r="AB988" s="3"/>
      <c r="AC988" s="3"/>
      <c r="AD988" s="3"/>
      <c r="AE988" s="3"/>
      <c r="AF988" s="3"/>
      <c r="AG988" s="3"/>
      <c r="AH988" s="3"/>
      <c r="AI988" s="3"/>
    </row>
    <row r="989" spans="1:35" hidden="1" x14ac:dyDescent="0.2">
      <c r="A989" s="2"/>
      <c r="L989" s="3"/>
      <c r="M989" s="3"/>
      <c r="N989" s="3"/>
      <c r="O989" s="3"/>
      <c r="P989" s="3"/>
      <c r="Q989" s="3"/>
      <c r="R989" s="3"/>
      <c r="S989" s="3"/>
      <c r="T989" s="3"/>
      <c r="U989" s="3"/>
      <c r="V989" s="3"/>
      <c r="W989" s="3"/>
      <c r="X989" s="3"/>
      <c r="Y989" s="3"/>
      <c r="Z989" s="3"/>
      <c r="AA989" s="3"/>
      <c r="AB989" s="3"/>
      <c r="AC989" s="3"/>
      <c r="AD989" s="3"/>
      <c r="AE989" s="3"/>
      <c r="AF989" s="3"/>
      <c r="AG989" s="3"/>
      <c r="AH989" s="3"/>
      <c r="AI989" s="3"/>
    </row>
    <row r="990" spans="1:35" hidden="1" x14ac:dyDescent="0.2">
      <c r="A990" s="2"/>
      <c r="L990" s="3"/>
      <c r="M990" s="3"/>
      <c r="N990" s="3"/>
      <c r="O990" s="3"/>
      <c r="P990" s="3"/>
      <c r="Q990" s="3"/>
      <c r="R990" s="3"/>
      <c r="S990" s="3"/>
      <c r="T990" s="3"/>
      <c r="U990" s="3"/>
      <c r="V990" s="3"/>
      <c r="W990" s="3"/>
      <c r="X990" s="3"/>
      <c r="Y990" s="3"/>
      <c r="Z990" s="3"/>
      <c r="AA990" s="3"/>
      <c r="AB990" s="3"/>
      <c r="AC990" s="3"/>
      <c r="AD990" s="3"/>
      <c r="AE990" s="3"/>
      <c r="AF990" s="3"/>
      <c r="AG990" s="3"/>
      <c r="AH990" s="3"/>
      <c r="AI990" s="3"/>
    </row>
    <row r="991" spans="1:35" hidden="1" x14ac:dyDescent="0.2">
      <c r="A991" s="2"/>
      <c r="L991" s="3"/>
      <c r="M991" s="3"/>
      <c r="N991" s="3"/>
      <c r="O991" s="3"/>
      <c r="P991" s="3"/>
      <c r="Q991" s="3"/>
      <c r="R991" s="3"/>
      <c r="S991" s="3"/>
      <c r="T991" s="3"/>
      <c r="U991" s="3"/>
      <c r="V991" s="3"/>
      <c r="W991" s="3"/>
      <c r="X991" s="3"/>
      <c r="Y991" s="3"/>
      <c r="Z991" s="3"/>
      <c r="AA991" s="3"/>
      <c r="AB991" s="3"/>
      <c r="AC991" s="3"/>
      <c r="AD991" s="3"/>
      <c r="AE991" s="3"/>
      <c r="AF991" s="3"/>
      <c r="AG991" s="3"/>
      <c r="AH991" s="3"/>
      <c r="AI991" s="3"/>
    </row>
    <row r="992" spans="1:35" hidden="1" x14ac:dyDescent="0.2">
      <c r="A992" s="2"/>
      <c r="L992" s="3"/>
      <c r="M992" s="3"/>
      <c r="N992" s="3"/>
      <c r="O992" s="3"/>
      <c r="P992" s="3"/>
      <c r="Q992" s="3"/>
      <c r="R992" s="3"/>
      <c r="S992" s="3"/>
      <c r="T992" s="3"/>
      <c r="U992" s="3"/>
      <c r="V992" s="3"/>
      <c r="W992" s="3"/>
      <c r="X992" s="3"/>
      <c r="Y992" s="3"/>
      <c r="Z992" s="3"/>
      <c r="AA992" s="3"/>
      <c r="AB992" s="3"/>
      <c r="AC992" s="3"/>
      <c r="AD992" s="3"/>
      <c r="AE992" s="3"/>
      <c r="AF992" s="3"/>
      <c r="AG992" s="3"/>
      <c r="AH992" s="3"/>
      <c r="AI992" s="3"/>
    </row>
    <row r="993" spans="1:35" hidden="1" x14ac:dyDescent="0.2">
      <c r="A993" s="2"/>
      <c r="L993" s="3"/>
      <c r="M993" s="3"/>
      <c r="N993" s="3"/>
      <c r="O993" s="3"/>
      <c r="P993" s="3"/>
      <c r="Q993" s="3"/>
      <c r="R993" s="3"/>
      <c r="S993" s="3"/>
      <c r="T993" s="3"/>
      <c r="U993" s="3"/>
      <c r="V993" s="3"/>
      <c r="W993" s="3"/>
      <c r="X993" s="3"/>
      <c r="Y993" s="3"/>
      <c r="Z993" s="3"/>
      <c r="AA993" s="3"/>
      <c r="AB993" s="3"/>
      <c r="AC993" s="3"/>
      <c r="AD993" s="3"/>
      <c r="AE993" s="3"/>
      <c r="AF993" s="3"/>
      <c r="AG993" s="3"/>
      <c r="AH993" s="3"/>
      <c r="AI993" s="3"/>
    </row>
    <row r="994" spans="1:35" hidden="1" x14ac:dyDescent="0.2">
      <c r="A994" s="2"/>
      <c r="L994" s="3"/>
      <c r="M994" s="3"/>
      <c r="N994" s="3"/>
      <c r="O994" s="3"/>
      <c r="P994" s="3"/>
      <c r="Q994" s="3"/>
      <c r="R994" s="3"/>
      <c r="S994" s="3"/>
      <c r="T994" s="3"/>
      <c r="U994" s="3"/>
      <c r="V994" s="3"/>
      <c r="W994" s="3"/>
      <c r="X994" s="3"/>
      <c r="Y994" s="3"/>
      <c r="Z994" s="3"/>
      <c r="AA994" s="3"/>
      <c r="AB994" s="3"/>
      <c r="AC994" s="3"/>
      <c r="AD994" s="3"/>
      <c r="AE994" s="3"/>
      <c r="AF994" s="3"/>
      <c r="AG994" s="3"/>
      <c r="AH994" s="3"/>
      <c r="AI994" s="3"/>
    </row>
    <row r="995" spans="1:35" hidden="1" x14ac:dyDescent="0.2">
      <c r="A995" s="2"/>
      <c r="L995" s="3"/>
      <c r="M995" s="3"/>
      <c r="N995" s="3"/>
      <c r="O995" s="3"/>
      <c r="P995" s="3"/>
      <c r="Q995" s="3"/>
      <c r="R995" s="3"/>
      <c r="S995" s="3"/>
      <c r="T995" s="3"/>
      <c r="U995" s="3"/>
      <c r="V995" s="3"/>
      <c r="W995" s="3"/>
      <c r="X995" s="3"/>
      <c r="Y995" s="3"/>
      <c r="Z995" s="3"/>
      <c r="AA995" s="3"/>
      <c r="AB995" s="3"/>
      <c r="AC995" s="3"/>
      <c r="AD995" s="3"/>
      <c r="AE995" s="3"/>
      <c r="AF995" s="3"/>
      <c r="AG995" s="3"/>
      <c r="AH995" s="3"/>
      <c r="AI995" s="3"/>
    </row>
    <row r="996" spans="1:35" hidden="1" x14ac:dyDescent="0.2">
      <c r="A996" s="2"/>
      <c r="L996" s="3"/>
      <c r="M996" s="3"/>
      <c r="N996" s="3"/>
      <c r="O996" s="3"/>
      <c r="P996" s="3"/>
      <c r="Q996" s="3"/>
      <c r="R996" s="3"/>
      <c r="S996" s="3"/>
      <c r="T996" s="3"/>
      <c r="U996" s="3"/>
      <c r="V996" s="3"/>
      <c r="W996" s="3"/>
      <c r="X996" s="3"/>
      <c r="Y996" s="3"/>
      <c r="Z996" s="3"/>
      <c r="AA996" s="3"/>
      <c r="AB996" s="3"/>
      <c r="AC996" s="3"/>
      <c r="AD996" s="3"/>
      <c r="AE996" s="3"/>
      <c r="AF996" s="3"/>
      <c r="AG996" s="3"/>
      <c r="AH996" s="3"/>
      <c r="AI996" s="3"/>
    </row>
    <row r="997" spans="1:35" hidden="1" x14ac:dyDescent="0.2">
      <c r="A997" s="2"/>
      <c r="L997" s="3"/>
      <c r="M997" s="3"/>
      <c r="N997" s="3"/>
      <c r="O997" s="3"/>
      <c r="P997" s="3"/>
      <c r="Q997" s="3"/>
      <c r="R997" s="3"/>
      <c r="S997" s="3"/>
      <c r="T997" s="3"/>
      <c r="U997" s="3"/>
      <c r="V997" s="3"/>
      <c r="W997" s="3"/>
      <c r="X997" s="3"/>
      <c r="Y997" s="3"/>
      <c r="Z997" s="3"/>
      <c r="AA997" s="3"/>
      <c r="AB997" s="3"/>
      <c r="AC997" s="3"/>
      <c r="AD997" s="3"/>
      <c r="AE997" s="3"/>
      <c r="AF997" s="3"/>
      <c r="AG997" s="3"/>
      <c r="AH997" s="3"/>
      <c r="AI997" s="3"/>
    </row>
    <row r="998" spans="1:35" hidden="1" x14ac:dyDescent="0.2">
      <c r="A998" s="2"/>
      <c r="L998" s="3"/>
      <c r="M998" s="3"/>
      <c r="N998" s="3"/>
      <c r="O998" s="3"/>
      <c r="P998" s="3"/>
      <c r="Q998" s="3"/>
      <c r="R998" s="3"/>
      <c r="S998" s="3"/>
      <c r="T998" s="3"/>
      <c r="U998" s="3"/>
      <c r="V998" s="3"/>
      <c r="W998" s="3"/>
      <c r="X998" s="3"/>
      <c r="Y998" s="3"/>
      <c r="Z998" s="3"/>
      <c r="AA998" s="3"/>
      <c r="AB998" s="3"/>
      <c r="AC998" s="3"/>
      <c r="AD998" s="3"/>
      <c r="AE998" s="3"/>
      <c r="AF998" s="3"/>
      <c r="AG998" s="3"/>
      <c r="AH998" s="3"/>
      <c r="AI998" s="3"/>
    </row>
    <row r="999" spans="1:35" hidden="1" x14ac:dyDescent="0.2">
      <c r="A999" s="2"/>
      <c r="L999" s="3"/>
      <c r="M999" s="3"/>
      <c r="N999" s="3"/>
      <c r="O999" s="3"/>
      <c r="P999" s="3"/>
      <c r="Q999" s="3"/>
      <c r="R999" s="3"/>
      <c r="S999" s="3"/>
      <c r="T999" s="3"/>
      <c r="U999" s="3"/>
      <c r="V999" s="3"/>
      <c r="W999" s="3"/>
      <c r="X999" s="3"/>
      <c r="Y999" s="3"/>
      <c r="Z999" s="3"/>
      <c r="AA999" s="3"/>
      <c r="AB999" s="3"/>
      <c r="AC999" s="3"/>
      <c r="AD999" s="3"/>
      <c r="AE999" s="3"/>
      <c r="AF999" s="3"/>
      <c r="AG999" s="3"/>
      <c r="AH999" s="3"/>
      <c r="AI999" s="3"/>
    </row>
    <row r="1000" spans="1:35" x14ac:dyDescent="0.2">
      <c r="A1000" s="2"/>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row>
    <row r="1001" spans="1:35" ht="12.75" customHeight="1" x14ac:dyDescent="0.2">
      <c r="A1001" s="24" t="s">
        <v>811</v>
      </c>
      <c r="N1001" s="24" t="s">
        <v>721</v>
      </c>
      <c r="O1001" s="17" t="s">
        <v>721</v>
      </c>
    </row>
    <row r="1002" spans="1:35" ht="12.75" customHeight="1" x14ac:dyDescent="0.2">
      <c r="A1002" s="24" t="s">
        <v>721</v>
      </c>
      <c r="N1002" s="5">
        <v>1</v>
      </c>
      <c r="O1002" s="6">
        <v>1</v>
      </c>
      <c r="P1002" s="6">
        <f>(COUNTIF(A!P2:P1000,$N1002))</f>
        <v>54</v>
      </c>
      <c r="Q1002" s="6">
        <f>(COUNTIF(A!Q2:Q1000,$N1002))</f>
        <v>125</v>
      </c>
      <c r="R1002" s="6">
        <f>(COUNTIF(A!R2:R1000,$N1002))</f>
        <v>28</v>
      </c>
      <c r="S1002" s="6">
        <f>(COUNTIF(A!S2:S1000,$N1002))</f>
        <v>47</v>
      </c>
      <c r="T1002" s="6">
        <f>(COUNTIF(A!T2:T1000,$N1002))</f>
        <v>89</v>
      </c>
      <c r="U1002" s="6">
        <f>(COUNTIF(A!U2:U1000,$N1002))</f>
        <v>92</v>
      </c>
      <c r="V1002" s="6">
        <f>(COUNTIF(A!V2:V1000,$N1002))</f>
        <v>38</v>
      </c>
      <c r="W1002" s="6">
        <f>(COUNTIF(A!W2:W1000,$N1002))</f>
        <v>84</v>
      </c>
      <c r="X1002" s="6">
        <f>(COUNTIF(A!X2:X1000,$N1002))</f>
        <v>40</v>
      </c>
      <c r="Y1002" s="6">
        <f>(COUNTIF(A!Y2:Y1000,$N1002))</f>
        <v>33</v>
      </c>
      <c r="AH1002" s="6">
        <f>(COUNTIF(A!AH2:AH1000,$N1002))</f>
        <v>96</v>
      </c>
      <c r="AI1002" s="6">
        <f>(COUNTIF(A!AI2:AI1000,$N1002))</f>
        <v>36</v>
      </c>
    </row>
    <row r="1003" spans="1:35" ht="12.75" customHeight="1" x14ac:dyDescent="0.2">
      <c r="N1003" s="7">
        <v>2</v>
      </c>
      <c r="O1003" s="8">
        <v>2</v>
      </c>
      <c r="P1003" s="8">
        <f>(COUNTIF(A!P2:P1000,$N1003))</f>
        <v>183</v>
      </c>
      <c r="Q1003" s="8">
        <f>(COUNTIF(A!Q2:Q1000,$N1003))</f>
        <v>269</v>
      </c>
      <c r="R1003" s="8">
        <f>(COUNTIF(A!R2:R1000,$N1003))</f>
        <v>111</v>
      </c>
      <c r="S1003" s="8">
        <f>(COUNTIF(A!S2:S1000,$N1003))</f>
        <v>175</v>
      </c>
      <c r="T1003" s="8">
        <f>(COUNTIF(A!T2:T1000,$N1003))</f>
        <v>238</v>
      </c>
      <c r="U1003" s="8">
        <f>(COUNTIF(A!U2:U1000,$N1003))</f>
        <v>247</v>
      </c>
      <c r="V1003" s="8">
        <f>(COUNTIF(A!V2:V1000,$N1003))</f>
        <v>161</v>
      </c>
      <c r="W1003" s="8">
        <f>(COUNTIF(A!W2:W1000,$N1003))</f>
        <v>182</v>
      </c>
      <c r="X1003" s="8">
        <f>(COUNTIF(A!X2:X1000,$N1003))</f>
        <v>78</v>
      </c>
      <c r="Y1003" s="8">
        <f>(COUNTIF(A!Y2:Y1000,$N1003))</f>
        <v>85</v>
      </c>
      <c r="AH1003" s="8">
        <f>(COUNTIF(A!AH2:AH1000,$N1003))</f>
        <v>266</v>
      </c>
      <c r="AI1003" s="8">
        <f>(COUNTIF(A!AI2:AI1000,$N1003))</f>
        <v>67</v>
      </c>
    </row>
    <row r="1004" spans="1:35" ht="12.75" customHeight="1" x14ac:dyDescent="0.2">
      <c r="N1004" s="7">
        <v>3</v>
      </c>
      <c r="O1004" s="8">
        <v>3</v>
      </c>
      <c r="P1004" s="8">
        <f>(COUNTIF(A!P2:P1000,$N1004))</f>
        <v>352</v>
      </c>
      <c r="Q1004" s="8">
        <f>(COUNTIF(A!Q2:Q1000,$N1004))</f>
        <v>251</v>
      </c>
      <c r="R1004" s="8">
        <f>(COUNTIF(A!R2:R1000,$N1004))</f>
        <v>294</v>
      </c>
      <c r="S1004" s="8">
        <f>(COUNTIF(A!S2:S1000,$N1004))</f>
        <v>279</v>
      </c>
      <c r="T1004" s="8">
        <f>(COUNTIF(A!T2:T1000,$N1004))</f>
        <v>286</v>
      </c>
      <c r="U1004" s="8">
        <f>(COUNTIF(A!U2:U1000,$N1004))</f>
        <v>283</v>
      </c>
      <c r="V1004" s="8">
        <f>(COUNTIF(A!V2:V1000,$N1004))</f>
        <v>325</v>
      </c>
      <c r="W1004" s="8">
        <f>(COUNTIF(A!W2:W1000,$N1004))</f>
        <v>318</v>
      </c>
      <c r="X1004" s="8">
        <f>(COUNTIF(A!X2:X1000,$N1004))</f>
        <v>193</v>
      </c>
      <c r="Y1004" s="8">
        <f>(COUNTIF(A!Y2:Y1000,$N1004))</f>
        <v>257</v>
      </c>
      <c r="AH1004" s="8">
        <f>(COUNTIF(A!AH2:AH1000,$N1004))</f>
        <v>312</v>
      </c>
      <c r="AI1004" s="8">
        <f>(COUNTIF(A!AI2:AI1000,$N1004))</f>
        <v>139</v>
      </c>
    </row>
    <row r="1005" spans="1:35" ht="12.75" customHeight="1" x14ac:dyDescent="0.2">
      <c r="N1005" s="9">
        <v>4</v>
      </c>
      <c r="O1005" s="10">
        <v>4</v>
      </c>
      <c r="P1005" s="10">
        <f>(COUNTIF(A!P2:P1000,$N1005))</f>
        <v>216</v>
      </c>
      <c r="Q1005" s="10">
        <f>(COUNTIF(A!Q2:Q1000,$N1005))</f>
        <v>157</v>
      </c>
      <c r="R1005" s="10">
        <f>(COUNTIF(A!R2:R1000,$N1005))</f>
        <v>366</v>
      </c>
      <c r="S1005" s="10">
        <f>(COUNTIF(A!S2:S1000,$N1005))</f>
        <v>301</v>
      </c>
      <c r="T1005" s="10">
        <f>(COUNTIF(A!T2:T1000,$N1005))</f>
        <v>188</v>
      </c>
      <c r="U1005" s="10">
        <f>(COUNTIF(A!U2:U1000,$N1005))</f>
        <v>175</v>
      </c>
      <c r="V1005" s="10">
        <f>(COUNTIF(A!V2:V1000,$N1005))</f>
        <v>269</v>
      </c>
      <c r="W1005" s="10">
        <f>(COUNTIF(A!W2:W1000,$N1005))</f>
        <v>217</v>
      </c>
      <c r="X1005" s="10">
        <f>(COUNTIF(A!X2:X1000,$N1005))</f>
        <v>489</v>
      </c>
      <c r="Y1005" s="10">
        <f>(COUNTIF(A!Y2:Y1000,$N1005))</f>
        <v>424</v>
      </c>
      <c r="AH1005" s="10">
        <f>(COUNTIF(A!AH2:AH1000,$N1005))</f>
        <v>122</v>
      </c>
      <c r="AI1005" s="10">
        <f>(COUNTIF(A!AI2:AI1000,$N1005))</f>
        <v>558</v>
      </c>
    </row>
    <row r="1006" spans="1:35" ht="12.75" customHeight="1" x14ac:dyDescent="0.2">
      <c r="N1006" s="3"/>
      <c r="O1006" s="4" t="s">
        <v>722</v>
      </c>
      <c r="P1006">
        <f>SUM(P1002:P1005)</f>
        <v>805</v>
      </c>
      <c r="Q1006">
        <f t="shared" ref="Q1006:Y1006" si="0">SUM(Q1002:Q1005)</f>
        <v>802</v>
      </c>
      <c r="R1006">
        <f t="shared" si="0"/>
        <v>799</v>
      </c>
      <c r="S1006">
        <f t="shared" si="0"/>
        <v>802</v>
      </c>
      <c r="T1006">
        <f t="shared" si="0"/>
        <v>801</v>
      </c>
      <c r="U1006">
        <f t="shared" si="0"/>
        <v>797</v>
      </c>
      <c r="V1006">
        <f t="shared" si="0"/>
        <v>793</v>
      </c>
      <c r="W1006">
        <f t="shared" si="0"/>
        <v>801</v>
      </c>
      <c r="X1006">
        <f t="shared" si="0"/>
        <v>800</v>
      </c>
      <c r="Y1006">
        <f t="shared" si="0"/>
        <v>799</v>
      </c>
      <c r="AH1006">
        <f t="shared" ref="AH1006:AI1006" si="1">SUM(AH1002:AH1005)</f>
        <v>796</v>
      </c>
      <c r="AI1006">
        <f t="shared" si="1"/>
        <v>800</v>
      </c>
    </row>
    <row r="1007" spans="1:35" ht="12.75" customHeight="1" x14ac:dyDescent="0.2">
      <c r="N1007" s="3"/>
    </row>
    <row r="1008" spans="1:35" ht="12.75" customHeight="1" x14ac:dyDescent="0.2">
      <c r="N1008" s="11" t="s">
        <v>116</v>
      </c>
      <c r="O1008" s="6">
        <v>1</v>
      </c>
      <c r="P1008" s="6">
        <f>COUNTIFS(A!P$2:P$1000,$O1008,A!$O$2:$O$1000,$N$1008)</f>
        <v>36</v>
      </c>
      <c r="Q1008" s="6">
        <f>COUNTIFS(A!Q$2:Q$1000,$O1008,A!$O$2:$O$1000,$N$1008)</f>
        <v>95</v>
      </c>
      <c r="R1008" s="6">
        <f>COUNTIFS(A!R$2:R$1000,$O1008,A!$O$2:$O$1000,$N$1008)</f>
        <v>21</v>
      </c>
      <c r="S1008" s="6">
        <f>COUNTIFS(A!S$2:S$1000,$O1008,A!$O$2:$O$1000,$N$1008)</f>
        <v>31</v>
      </c>
      <c r="T1008" s="6">
        <f>COUNTIFS(A!T$2:T$1000,$O1008,A!$O$2:$O$1000,$N$1008)</f>
        <v>67</v>
      </c>
      <c r="U1008" s="6">
        <f>COUNTIFS(A!U$2:U$1000,$O1008,A!$O$2:$O$1000,$N$1008)</f>
        <v>68</v>
      </c>
      <c r="V1008" s="6">
        <f>COUNTIFS(A!V$2:V$1000,$O1008,A!$O$2:$O$1000,$N$1008)</f>
        <v>26</v>
      </c>
      <c r="W1008" s="6">
        <f>COUNTIFS(A!W$2:W$1000,$O1008,A!$O$2:$O$1000,$N$1008)</f>
        <v>59</v>
      </c>
      <c r="X1008" s="6">
        <f>COUNTIFS(A!X$2:X$1000,$O1008,A!$O$2:$O$1000,$N$1008)</f>
        <v>26</v>
      </c>
      <c r="Y1008" s="6">
        <f>COUNTIFS(A!Y$2:Y$1000,$O1008,A!$O$2:$O$1000,$N$1008)</f>
        <v>20</v>
      </c>
      <c r="AH1008" s="6">
        <f>COUNTIFS(A!AH$2:AH$1000,$O1008,A!$O$2:$O$1000,$N$1008)</f>
        <v>60</v>
      </c>
      <c r="AI1008" s="6">
        <f>COUNTIFS(A!AI$2:AI$1000,$O1008,A!$O$2:$O$1000,$N$1008)</f>
        <v>22</v>
      </c>
    </row>
    <row r="1009" spans="1:35" ht="12.75" customHeight="1" x14ac:dyDescent="0.2">
      <c r="N1009" s="12"/>
      <c r="O1009" s="8">
        <v>2</v>
      </c>
      <c r="P1009" s="8">
        <f>COUNTIFS(A!P$2:P$1000,$O1009,A!$O$2:$O$1000,$N$1008)</f>
        <v>117</v>
      </c>
      <c r="Q1009" s="8">
        <f>COUNTIFS(A!Q$2:Q$1000,$O1009,A!$O$2:$O$1000,$N$1008)</f>
        <v>187</v>
      </c>
      <c r="R1009" s="8">
        <f>COUNTIFS(A!R$2:R$1000,$O1009,A!$O$2:$O$1000,$N$1008)</f>
        <v>53</v>
      </c>
      <c r="S1009" s="8">
        <f>COUNTIFS(A!S$2:S$1000,$O1009,A!$O$2:$O$1000,$N$1008)</f>
        <v>108</v>
      </c>
      <c r="T1009" s="8">
        <f>COUNTIFS(A!T$2:T$1000,$O1009,A!$O$2:$O$1000,$N$1008)</f>
        <v>156</v>
      </c>
      <c r="U1009" s="8">
        <f>COUNTIFS(A!U$2:U$1000,$O1009,A!$O$2:$O$1000,$N$1008)</f>
        <v>161</v>
      </c>
      <c r="V1009" s="8">
        <f>COUNTIFS(A!V$2:V$1000,$O1009,A!$O$2:$O$1000,$N$1008)</f>
        <v>109</v>
      </c>
      <c r="W1009" s="8">
        <f>COUNTIFS(A!W$2:W$1000,$O1009,A!$O$2:$O$1000,$N$1008)</f>
        <v>106</v>
      </c>
      <c r="X1009" s="8">
        <f>COUNTIFS(A!X$2:X$1000,$O1009,A!$O$2:$O$1000,$N$1008)</f>
        <v>59</v>
      </c>
      <c r="Y1009" s="8">
        <f>COUNTIFS(A!Y$2:Y$1000,$O1009,A!$O$2:$O$1000,$N$1008)</f>
        <v>50</v>
      </c>
      <c r="AH1009" s="8">
        <f>COUNTIFS(A!AH$2:AH$1000,$O1009,A!$O$2:$O$1000,$N$1008)</f>
        <v>183</v>
      </c>
      <c r="AI1009" s="8">
        <f>COUNTIFS(A!AI$2:AI$1000,$O1009,A!$O$2:$O$1000,$N$1008)</f>
        <v>54</v>
      </c>
    </row>
    <row r="1010" spans="1:35" ht="12.75" customHeight="1" x14ac:dyDescent="0.2">
      <c r="N1010" s="12"/>
      <c r="O1010" s="8">
        <v>3</v>
      </c>
      <c r="P1010" s="8">
        <f>COUNTIFS(A!P$2:P$1000,$O1010,A!$O$2:$O$1000,$N$1008)</f>
        <v>196</v>
      </c>
      <c r="Q1010" s="8">
        <f>COUNTIFS(A!Q$2:Q$1000,$O1010,A!$O$2:$O$1000,$N$1008)</f>
        <v>138</v>
      </c>
      <c r="R1010" s="8">
        <f>COUNTIFS(A!R$2:R$1000,$O1010,A!$O$2:$O$1000,$N$1008)</f>
        <v>163</v>
      </c>
      <c r="S1010" s="8">
        <f>COUNTIFS(A!S$2:S$1000,$O1010,A!$O$2:$O$1000,$N$1008)</f>
        <v>155</v>
      </c>
      <c r="T1010" s="8">
        <f>COUNTIFS(A!T$2:T$1000,$O1010,A!$O$2:$O$1000,$N$1008)</f>
        <v>161</v>
      </c>
      <c r="U1010" s="8">
        <f>COUNTIFS(A!U$2:U$1000,$O1010,A!$O$2:$O$1000,$N$1008)</f>
        <v>160</v>
      </c>
      <c r="V1010" s="8">
        <f>COUNTIFS(A!V$2:V$1000,$O1010,A!$O$2:$O$1000,$N$1008)</f>
        <v>195</v>
      </c>
      <c r="W1010" s="8">
        <f>COUNTIFS(A!W$2:W$1000,$O1010,A!$O$2:$O$1000,$N$1008)</f>
        <v>201</v>
      </c>
      <c r="X1010" s="8">
        <f>COUNTIFS(A!X$2:X$1000,$O1010,A!$O$2:$O$1000,$N$1008)</f>
        <v>110</v>
      </c>
      <c r="Y1010" s="8">
        <f>COUNTIFS(A!Y$2:Y$1000,$O1010,A!$O$2:$O$1000,$N$1008)</f>
        <v>157</v>
      </c>
      <c r="AH1010" s="8">
        <f>COUNTIFS(A!AH$2:AH$1000,$O1010,A!$O$2:$O$1000,$N$1008)</f>
        <v>167</v>
      </c>
      <c r="AI1010" s="8">
        <f>COUNTIFS(A!AI$2:AI$1000,$O1010,A!$O$2:$O$1000,$N$1008)</f>
        <v>90</v>
      </c>
    </row>
    <row r="1011" spans="1:35" ht="12.75" customHeight="1" x14ac:dyDescent="0.2">
      <c r="N1011" s="13"/>
      <c r="O1011" s="10">
        <v>4</v>
      </c>
      <c r="P1011" s="10">
        <f>COUNTIFS(A!P$2:P$1000,$O1011,A!$O$2:$O$1000,$N$1008)</f>
        <v>118</v>
      </c>
      <c r="Q1011" s="10">
        <f>COUNTIFS(A!Q$2:Q$1000,$O1011,A!$O$2:$O$1000,$N$1008)</f>
        <v>46</v>
      </c>
      <c r="R1011" s="10">
        <f>COUNTIFS(A!R$2:R$1000,$O1011,A!$O$2:$O$1000,$N$1008)</f>
        <v>226</v>
      </c>
      <c r="S1011" s="10">
        <f>COUNTIFS(A!S$2:S$1000,$O1011,A!$O$2:$O$1000,$N$1008)</f>
        <v>172</v>
      </c>
      <c r="T1011" s="10">
        <f>COUNTIFS(A!T$2:T$1000,$O1011,A!$O$2:$O$1000,$N$1008)</f>
        <v>81</v>
      </c>
      <c r="U1011" s="10">
        <f>COUNTIFS(A!U$2:U$1000,$O1011,A!$O$2:$O$1000,$N$1008)</f>
        <v>73</v>
      </c>
      <c r="V1011" s="10">
        <f>COUNTIFS(A!V$2:V$1000,$O1011,A!$O$2:$O$1000,$N$1008)</f>
        <v>130</v>
      </c>
      <c r="W1011" s="10">
        <f>COUNTIFS(A!W$2:W$1000,$O1011,A!$O$2:$O$1000,$N$1008)</f>
        <v>99</v>
      </c>
      <c r="X1011" s="10">
        <f>COUNTIFS(A!X$2:X$1000,$O1011,A!$O$2:$O$1000,$N$1008)</f>
        <v>270</v>
      </c>
      <c r="Y1011" s="10">
        <f>COUNTIFS(A!Y$2:Y$1000,$O1011,A!$O$2:$O$1000,$N$1008)</f>
        <v>238</v>
      </c>
      <c r="AH1011" s="10">
        <f>COUNTIFS(A!AH$2:AH$1000,$O1011,A!$O$2:$O$1000,$N$1008)</f>
        <v>54</v>
      </c>
      <c r="AI1011" s="10">
        <f>COUNTIFS(A!AI$2:AI$1000,$O1011,A!$O$2:$O$1000,$N$1008)</f>
        <v>300</v>
      </c>
    </row>
    <row r="1012" spans="1:35" ht="12.75" customHeight="1" x14ac:dyDescent="0.2">
      <c r="N1012" s="3"/>
      <c r="O1012" s="4" t="s">
        <v>722</v>
      </c>
      <c r="P1012">
        <f>SUM(P1008:P1011)</f>
        <v>467</v>
      </c>
      <c r="Q1012">
        <f t="shared" ref="Q1012:Y1012" si="2">SUM(Q1008:Q1011)</f>
        <v>466</v>
      </c>
      <c r="R1012">
        <f t="shared" si="2"/>
        <v>463</v>
      </c>
      <c r="S1012">
        <f t="shared" si="2"/>
        <v>466</v>
      </c>
      <c r="T1012">
        <f t="shared" si="2"/>
        <v>465</v>
      </c>
      <c r="U1012">
        <f t="shared" si="2"/>
        <v>462</v>
      </c>
      <c r="V1012">
        <f t="shared" si="2"/>
        <v>460</v>
      </c>
      <c r="W1012">
        <f t="shared" si="2"/>
        <v>465</v>
      </c>
      <c r="X1012">
        <f t="shared" si="2"/>
        <v>465</v>
      </c>
      <c r="Y1012">
        <f t="shared" si="2"/>
        <v>465</v>
      </c>
      <c r="AH1012">
        <f t="shared" ref="AH1012:AI1012" si="3">SUM(AH1008:AH1011)</f>
        <v>464</v>
      </c>
      <c r="AI1012">
        <f t="shared" si="3"/>
        <v>466</v>
      </c>
    </row>
    <row r="1013" spans="1:35" ht="12.75" customHeight="1" x14ac:dyDescent="0.2">
      <c r="N1013" s="3"/>
      <c r="O1013" s="4"/>
      <c r="P1013">
        <f>COUNTIF(A!$O$2:$O$1000,$N$1008)</f>
        <v>467</v>
      </c>
    </row>
    <row r="1014" spans="1:35" ht="12.75" customHeight="1" x14ac:dyDescent="0.2">
      <c r="N1014" s="11" t="s">
        <v>641</v>
      </c>
      <c r="O1014" s="6">
        <v>1</v>
      </c>
      <c r="P1014" s="6">
        <f>COUNTIFS(A!P$2:P$1000,$O1014,A!$O$2:$O$1000,$N$1014)</f>
        <v>17</v>
      </c>
      <c r="Q1014" s="6">
        <f>COUNTIFS(A!Q$2:Q$1000,$O1014,A!$O$2:$O$1000,$N$1014)</f>
        <v>28</v>
      </c>
      <c r="R1014" s="6">
        <f>COUNTIFS(A!R$2:R$1000,$O1014,A!$O$2:$O$1000,$N$1014)</f>
        <v>7</v>
      </c>
      <c r="S1014" s="6">
        <f>COUNTIFS(A!S$2:S$1000,$O1014,A!$O$2:$O$1000,$N$1014)</f>
        <v>15</v>
      </c>
      <c r="T1014" s="6">
        <f>COUNTIFS(A!T$2:T$1000,$O1014,A!$O$2:$O$1000,$N$1014)</f>
        <v>21</v>
      </c>
      <c r="U1014" s="6">
        <f>COUNTIFS(A!U$2:U$1000,$O1014,A!$O$2:$O$1000,$N$1014)</f>
        <v>23</v>
      </c>
      <c r="V1014" s="6">
        <f>COUNTIFS(A!V$2:V$1000,$O1014,A!$O$2:$O$1000,$N$1014)</f>
        <v>11</v>
      </c>
      <c r="W1014" s="6">
        <f>COUNTIFS(A!W$2:W$1000,$O1014,A!$O$2:$O$1000,$N$1014)</f>
        <v>24</v>
      </c>
      <c r="X1014" s="6">
        <f>COUNTIFS(A!X$2:X$1000,$O1014,A!$O$2:$O$1000,$N$1014)</f>
        <v>13</v>
      </c>
      <c r="Y1014" s="6">
        <f>COUNTIFS(A!Y$2:Y$1000,$O1014,A!$O$2:$O$1000,$N$1014)</f>
        <v>13</v>
      </c>
      <c r="AH1014" s="6">
        <f>COUNTIFS(A!AH$2:AH$1000,$O1014,A!$O$2:$O$1000,$N$1014)</f>
        <v>35</v>
      </c>
      <c r="AI1014" s="6">
        <f>COUNTIFS(A!AI$2:AI$1000,$O1014,A!$O$2:$O$1000,$N$1014)</f>
        <v>14</v>
      </c>
    </row>
    <row r="1015" spans="1:35" ht="12.75" customHeight="1" x14ac:dyDescent="0.2">
      <c r="N1015" s="12"/>
      <c r="O1015" s="8">
        <v>2</v>
      </c>
      <c r="P1015" s="8">
        <f>COUNTIFS(A!P$2:P$1000,$O1015,A!$O$2:$O$1000,$N$1014)</f>
        <v>61</v>
      </c>
      <c r="Q1015" s="8">
        <f>COUNTIFS(A!Q$2:Q$1000,$O1015,A!$O$2:$O$1000,$N$1014)</f>
        <v>79</v>
      </c>
      <c r="R1015" s="8">
        <f>COUNTIFS(A!R$2:R$1000,$O1015,A!$O$2:$O$1000,$N$1014)</f>
        <v>55</v>
      </c>
      <c r="S1015" s="8">
        <f>COUNTIFS(A!S$2:S$1000,$O1015,A!$O$2:$O$1000,$N$1014)</f>
        <v>61</v>
      </c>
      <c r="T1015" s="8">
        <f>COUNTIFS(A!T$2:T$1000,$O1015,A!$O$2:$O$1000,$N$1014)</f>
        <v>79</v>
      </c>
      <c r="U1015" s="8">
        <f>COUNTIFS(A!U$2:U$1000,$O1015,A!$O$2:$O$1000,$N$1014)</f>
        <v>82</v>
      </c>
      <c r="V1015" s="8">
        <f>COUNTIFS(A!V$2:V$1000,$O1015,A!$O$2:$O$1000,$N$1014)</f>
        <v>50</v>
      </c>
      <c r="W1015" s="8">
        <f>COUNTIFS(A!W$2:W$1000,$O1015,A!$O$2:$O$1000,$N$1014)</f>
        <v>72</v>
      </c>
      <c r="X1015" s="8">
        <f>COUNTIFS(A!X$2:X$1000,$O1015,A!$O$2:$O$1000,$N$1014)</f>
        <v>17</v>
      </c>
      <c r="Y1015" s="8">
        <f>COUNTIFS(A!Y$2:Y$1000,$O1015,A!$O$2:$O$1000,$N$1014)</f>
        <v>34</v>
      </c>
      <c r="AH1015" s="8">
        <f>COUNTIFS(A!AH$2:AH$1000,$O1015,A!$O$2:$O$1000,$N$1014)</f>
        <v>81</v>
      </c>
      <c r="AI1015" s="8">
        <f>COUNTIFS(A!AI$2:AI$1000,$O1015,A!$O$2:$O$1000,$N$1014)</f>
        <v>12</v>
      </c>
    </row>
    <row r="1016" spans="1:35" ht="12.75" customHeight="1" x14ac:dyDescent="0.2">
      <c r="N1016" s="12"/>
      <c r="O1016" s="8">
        <v>3</v>
      </c>
      <c r="P1016" s="8">
        <f>COUNTIFS(A!P$2:P$1000,$O1016,A!$O$2:$O$1000,$N$1014)</f>
        <v>151</v>
      </c>
      <c r="Q1016" s="8">
        <f>COUNTIFS(A!Q$2:Q$1000,$O1016,A!$O$2:$O$1000,$N$1014)</f>
        <v>110</v>
      </c>
      <c r="R1016" s="8">
        <f>COUNTIFS(A!R$2:R$1000,$O1016,A!$O$2:$O$1000,$N$1014)</f>
        <v>127</v>
      </c>
      <c r="S1016" s="8">
        <f>COUNTIFS(A!S$2:S$1000,$O1016,A!$O$2:$O$1000,$N$1014)</f>
        <v>123</v>
      </c>
      <c r="T1016" s="8">
        <f>COUNTIFS(A!T$2:T$1000,$O1016,A!$O$2:$O$1000,$N$1014)</f>
        <v>120</v>
      </c>
      <c r="U1016" s="8">
        <f>COUNTIFS(A!U$2:U$1000,$O1016,A!$O$2:$O$1000,$N$1014)</f>
        <v>118</v>
      </c>
      <c r="V1016" s="8">
        <f>COUNTIFS(A!V$2:V$1000,$O1016,A!$O$2:$O$1000,$N$1014)</f>
        <v>125</v>
      </c>
      <c r="W1016" s="8">
        <f>COUNTIFS(A!W$2:W$1000,$O1016,A!$O$2:$O$1000,$N$1014)</f>
        <v>112</v>
      </c>
      <c r="X1016" s="8">
        <f>COUNTIFS(A!X$2:X$1000,$O1016,A!$O$2:$O$1000,$N$1014)</f>
        <v>80</v>
      </c>
      <c r="Y1016" s="8">
        <f>COUNTIFS(A!Y$2:Y$1000,$O1016,A!$O$2:$O$1000,$N$1014)</f>
        <v>98</v>
      </c>
      <c r="AH1016" s="8">
        <f>COUNTIFS(A!AH$2:AH$1000,$O1016,A!$O$2:$O$1000,$N$1014)</f>
        <v>140</v>
      </c>
      <c r="AI1016" s="8">
        <f>COUNTIFS(A!AI$2:AI$1000,$O1016,A!$O$2:$O$1000,$N$1014)</f>
        <v>45</v>
      </c>
    </row>
    <row r="1017" spans="1:35" ht="12.75" customHeight="1" x14ac:dyDescent="0.2">
      <c r="N1017" s="13"/>
      <c r="O1017" s="10">
        <v>4</v>
      </c>
      <c r="P1017" s="10">
        <f>COUNTIFS(A!P$2:P$1000,$O1017,A!$O$2:$O$1000,$N$1014)</f>
        <v>97</v>
      </c>
      <c r="Q1017" s="10">
        <f>COUNTIFS(A!Q$2:Q$1000,$O1017,A!$O$2:$O$1000,$N$1014)</f>
        <v>108</v>
      </c>
      <c r="R1017" s="10">
        <f>COUNTIFS(A!R$2:R$1000,$O1017,A!$O$2:$O$1000,$N$1014)</f>
        <v>136</v>
      </c>
      <c r="S1017" s="10">
        <f>COUNTIFS(A!S$2:S$1000,$O1017,A!$O$2:$O$1000,$N$1014)</f>
        <v>126</v>
      </c>
      <c r="T1017" s="10">
        <f>COUNTIFS(A!T$2:T$1000,$O1017,A!$O$2:$O$1000,$N$1014)</f>
        <v>105</v>
      </c>
      <c r="U1017" s="10">
        <f>COUNTIFS(A!U$2:U$1000,$O1017,A!$O$2:$O$1000,$N$1014)</f>
        <v>101</v>
      </c>
      <c r="V1017" s="10">
        <f>COUNTIFS(A!V$2:V$1000,$O1017,A!$O$2:$O$1000,$N$1014)</f>
        <v>136</v>
      </c>
      <c r="W1017" s="10">
        <f>COUNTIFS(A!W$2:W$1000,$O1017,A!$O$2:$O$1000,$N$1014)</f>
        <v>117</v>
      </c>
      <c r="X1017" s="10">
        <f>COUNTIFS(A!X$2:X$1000,$O1017,A!$O$2:$O$1000,$N$1014)</f>
        <v>215</v>
      </c>
      <c r="Y1017" s="10">
        <f>COUNTIFS(A!Y$2:Y$1000,$O1017,A!$O$2:$O$1000,$N$1014)</f>
        <v>180</v>
      </c>
      <c r="AH1017" s="10">
        <f>COUNTIFS(A!AH$2:AH$1000,$O1017,A!$O$2:$O$1000,$N$1014)</f>
        <v>66</v>
      </c>
      <c r="AI1017" s="10">
        <f>COUNTIFS(A!AI$2:AI$1000,$O1017,A!$O$2:$O$1000,$N$1014)</f>
        <v>253</v>
      </c>
    </row>
    <row r="1018" spans="1:35" ht="12.75" customHeight="1" x14ac:dyDescent="0.2">
      <c r="N1018" s="3"/>
      <c r="O1018" s="4" t="s">
        <v>722</v>
      </c>
      <c r="P1018">
        <f>SUM(P1014:P1017)</f>
        <v>326</v>
      </c>
      <c r="Q1018">
        <f t="shared" ref="Q1018:Y1018" si="4">SUM(Q1014:Q1017)</f>
        <v>325</v>
      </c>
      <c r="R1018">
        <f t="shared" si="4"/>
        <v>325</v>
      </c>
      <c r="S1018">
        <f t="shared" si="4"/>
        <v>325</v>
      </c>
      <c r="T1018">
        <f t="shared" si="4"/>
        <v>325</v>
      </c>
      <c r="U1018">
        <f t="shared" si="4"/>
        <v>324</v>
      </c>
      <c r="V1018">
        <f t="shared" si="4"/>
        <v>322</v>
      </c>
      <c r="W1018">
        <f t="shared" si="4"/>
        <v>325</v>
      </c>
      <c r="X1018">
        <f t="shared" si="4"/>
        <v>325</v>
      </c>
      <c r="Y1018">
        <f t="shared" si="4"/>
        <v>325</v>
      </c>
      <c r="AH1018">
        <f t="shared" ref="AH1018:AI1018" si="5">SUM(AH1014:AH1017)</f>
        <v>322</v>
      </c>
      <c r="AI1018">
        <f t="shared" si="5"/>
        <v>324</v>
      </c>
    </row>
    <row r="1019" spans="1:35" ht="12.75" customHeight="1" x14ac:dyDescent="0.2">
      <c r="N1019" s="3"/>
      <c r="P1019" s="36">
        <f>COUNTIF(A!$O$2:$O$1000,$N$1014)</f>
        <v>326</v>
      </c>
    </row>
    <row r="1020" spans="1:35" ht="12.75" customHeight="1" x14ac:dyDescent="0.2">
      <c r="N1020" s="14" t="s">
        <v>116</v>
      </c>
      <c r="O1020" s="6">
        <v>1</v>
      </c>
      <c r="P1020" s="6">
        <f>COUNTIFS(A!P$2:P$1000,$O1020,A!$O$2:$O$1000,$N$1020,A!$AA$2:$AA$1000,$N$1021)+COUNTIFS(A!P$2:P$1000,$O1020,A!$O$2:$O$1000,$N$1020,A!$AA$2:$AA$1000,$N$1022)</f>
        <v>10</v>
      </c>
      <c r="Q1020" s="6">
        <f>COUNTIFS(A!Q$2:Q$1000,$O1020,A!$O$2:$O$1000,$N$1020,A!$AA$2:$AA$1000,$N$1021)+COUNTIFS(A!Q$2:Q$1000,$O1020,A!$O$2:$O$1000,$N$1020,A!$AA$2:$AA$1000,$N$1022)</f>
        <v>30</v>
      </c>
      <c r="R1020" s="6">
        <f>COUNTIFS(A!R$2:R$1000,$O1020,A!$O$2:$O$1000,$N$1020,A!$AA$2:$AA$1000,$N$1021)+COUNTIFS(A!R$2:R$1000,$O1020,A!$O$2:$O$1000,$N$1020,A!$AA$2:$AA$1000,$N$1022)</f>
        <v>4</v>
      </c>
      <c r="S1020" s="6">
        <f>COUNTIFS(A!S$2:S$1000,$O1020,A!$O$2:$O$1000,$N$1020,A!$AA$2:$AA$1000,$N$1021)+COUNTIFS(A!S$2:S$1000,$O1020,A!$O$2:$O$1000,$N$1020,A!$AA$2:$AA$1000,$N$1022)</f>
        <v>7</v>
      </c>
      <c r="T1020" s="6">
        <f>COUNTIFS(A!T$2:T$1000,$O1020,A!$O$2:$O$1000,$N$1020,A!$AA$2:$AA$1000,$N$1021)+COUNTIFS(A!T$2:T$1000,$O1020,A!$O$2:$O$1000,$N$1020,A!$AA$2:$AA$1000,$N$1022)</f>
        <v>19</v>
      </c>
      <c r="U1020" s="6">
        <f>COUNTIFS(A!U$2:U$1000,$O1020,A!$O$2:$O$1000,$N$1020,A!$AA$2:$AA$1000,$N$1021)+COUNTIFS(A!U$2:U$1000,$O1020,A!$O$2:$O$1000,$N$1020,A!$AA$2:$AA$1000,$N$1022)</f>
        <v>15</v>
      </c>
      <c r="V1020" s="6">
        <f>COUNTIFS(A!V$2:V$1000,$O1020,A!$O$2:$O$1000,$N$1020,A!$AA$2:$AA$1000,$N$1021)+COUNTIFS(A!V$2:V$1000,$O1020,A!$O$2:$O$1000,$N$1020,A!$AA$2:$AA$1000,$N$1022)</f>
        <v>8</v>
      </c>
      <c r="W1020" s="6">
        <f>COUNTIFS(A!W$2:W$1000,$O1020,A!$O$2:$O$1000,$N$1020,A!$AA$2:$AA$1000,$N$1021)+COUNTIFS(A!W$2:W$1000,$O1020,A!$O$2:$O$1000,$N$1020,A!$AA$2:$AA$1000,$N$1022)</f>
        <v>13</v>
      </c>
      <c r="X1020" s="6">
        <f>COUNTIFS(A!X$2:X$1000,$O1020,A!$O$2:$O$1000,$N$1020,A!$AA$2:$AA$1000,$N$1021)+COUNTIFS(A!X$2:X$1000,$O1020,A!$O$2:$O$1000,$N$1020,A!$AA$2:$AA$1000,$N$1022)</f>
        <v>6</v>
      </c>
      <c r="Y1020" s="6">
        <f>COUNTIFS(A!Y$2:Y$1000,$O1020,A!$O$2:$O$1000,$N$1020,A!$AA$2:$AA$1000,$N$1021)+COUNTIFS(A!Y$2:Y$1000,$O1020,A!$O$2:$O$1000,$N$1020,A!$AA$2:$AA$1000,$N$1022)</f>
        <v>5</v>
      </c>
      <c r="AH1020" s="6">
        <f>COUNTIFS(A!AH$2:AH$1000,$O1020,A!$O$2:$O$1000,$N$1020,A!$AA$2:$AA$1000,$N$1021)+COUNTIFS(A!AH$2:AH$1000,$O1020,A!$O$2:$O$1000,$N$1020,A!$AA$2:$AA$1000,$N$1022)</f>
        <v>10</v>
      </c>
      <c r="AI1020" s="6">
        <f>COUNTIFS(A!AI$2:AI$1000,$O1020,A!$O$2:$O$1000,$N$1020,A!$AA$2:$AA$1000,$N$1021)+COUNTIFS(A!AI$2:AI$1000,$O1020,A!$O$2:$O$1000,$N$1020,A!$AA$2:$AA$1000,$N$1022)</f>
        <v>3</v>
      </c>
    </row>
    <row r="1021" spans="1:35" ht="12.75" customHeight="1" x14ac:dyDescent="0.25">
      <c r="A1021" s="36">
        <f>COUNTIFS(A!$AA$2:$AA$1000,$N$1021)</f>
        <v>105</v>
      </c>
      <c r="N1021" s="15" t="s">
        <v>253</v>
      </c>
      <c r="O1021" s="8">
        <v>2</v>
      </c>
      <c r="P1021" s="8">
        <f>COUNTIFS(A!P$2:P$1000,$O1021,A!$O$2:$O$1000,$N$1020,A!$AA$2:$AA$1000,$N$1021)+COUNTIFS(A!P$2:P$1000,A!$O1021,$O$2:$O$1000,$N$1020,A!$AA$2:$AA$1000,$N$1022)</f>
        <v>29</v>
      </c>
      <c r="Q1021" s="8">
        <f>COUNTIFS(A!Q$2:Q$1000,$O1021,A!$O$2:$O$1000,$N$1020,A!$AA$2:$AA$1000,$N$1021)+COUNTIFS(A!Q$2:Q$1000,A!$O1021,$O$2:$O$1000,$N$1020,A!$AA$2:$AA$1000,$N$1022)</f>
        <v>47</v>
      </c>
      <c r="R1021" s="8">
        <f>COUNTIFS(A!R$2:R$1000,$O1021,A!$O$2:$O$1000,$N$1020,A!$AA$2:$AA$1000,$N$1021)+COUNTIFS(A!R$2:R$1000,A!$O1021,$O$2:$O$1000,$N$1020,A!$AA$2:$AA$1000,$N$1022)</f>
        <v>11</v>
      </c>
      <c r="S1021" s="8">
        <f>COUNTIFS(A!S$2:S$1000,$O1021,A!$O$2:$O$1000,$N$1020,A!$AA$2:$AA$1000,$N$1021)+COUNTIFS(A!S$2:S$1000,A!$O1021,$O$2:$O$1000,$N$1020,A!$AA$2:$AA$1000,$N$1022)</f>
        <v>26</v>
      </c>
      <c r="T1021" s="8">
        <f>COUNTIFS(A!T$2:T$1000,$O1021,A!$O$2:$O$1000,$N$1020,A!$AA$2:$AA$1000,$N$1021)+COUNTIFS(A!T$2:T$1000,A!$O1021,$O$2:$O$1000,$N$1020,A!$AA$2:$AA$1000,$N$1022)</f>
        <v>35</v>
      </c>
      <c r="U1021" s="8">
        <f>COUNTIFS(A!U$2:U$1000,$O1021,A!$O$2:$O$1000,$N$1020,A!$AA$2:$AA$1000,$N$1021)+COUNTIFS(A!U$2:U$1000,A!$O1021,$O$2:$O$1000,$N$1020,A!$AA$2:$AA$1000,$N$1022)</f>
        <v>37</v>
      </c>
      <c r="V1021" s="8">
        <f>COUNTIFS(A!V$2:V$1000,$O1021,A!$O$2:$O$1000,$N$1020,A!$AA$2:$AA$1000,$N$1021)+COUNTIFS(A!V$2:V$1000,A!$O1021,$O$2:$O$1000,$N$1020,A!$AA$2:$AA$1000,$N$1022)</f>
        <v>29</v>
      </c>
      <c r="W1021" s="8">
        <f>COUNTIFS(A!W$2:W$1000,$O1021,A!$O$2:$O$1000,$N$1020,A!$AA$2:$AA$1000,$N$1021)+COUNTIFS(A!W$2:W$1000,A!$O1021,$O$2:$O$1000,$N$1020,A!$AA$2:$AA$1000,$N$1022)</f>
        <v>28</v>
      </c>
      <c r="X1021" s="8">
        <f>COUNTIFS(A!X$2:X$1000,$O1021,A!$O$2:$O$1000,$N$1020,A!$AA$2:$AA$1000,$N$1021)+COUNTIFS(A!X$2:X$1000,A!$O1021,$O$2:$O$1000,$N$1020,A!$AA$2:$AA$1000,$N$1022)</f>
        <v>14</v>
      </c>
      <c r="Y1021" s="8">
        <f>COUNTIFS(A!Y$2:Y$1000,$O1021,A!$O$2:$O$1000,$N$1020,A!$AA$2:$AA$1000,$N$1021)+COUNTIFS(A!Y$2:Y$1000,A!$O1021,$O$2:$O$1000,$N$1020,A!$AA$2:$AA$1000,$N$1022)</f>
        <v>15</v>
      </c>
      <c r="AH1021" s="8">
        <f>COUNTIFS(A!AH$2:AH$1000,$O1021,A!$O$2:$O$1000,$N$1020,A!$AA$2:$AA$1000,$N$1021)+COUNTIFS(A!AH$2:AH$1000,A!$O1021,$O$2:$O$1000,$N$1020,A!$AA$2:$AA$1000,$N$1022)</f>
        <v>42</v>
      </c>
      <c r="AI1021" s="8">
        <f>COUNTIFS(A!AI$2:AI$1000,$O1021,A!$O$2:$O$1000,$N$1020,A!$AA$2:$AA$1000,$N$1021)+COUNTIFS(A!AI$2:AI$1000,A!$O1021,$O$2:$O$1000,$N$1020,A!$AA$2:$AA$1000,$N$1022)</f>
        <v>14</v>
      </c>
    </row>
    <row r="1022" spans="1:35" ht="12.75" customHeight="1" x14ac:dyDescent="0.25">
      <c r="A1022" s="36">
        <f>COUNTIFS(A!$AA$2:$AA$1000,$N$1022)</f>
        <v>187</v>
      </c>
      <c r="N1022" s="15" t="s">
        <v>35</v>
      </c>
      <c r="O1022" s="8">
        <v>3</v>
      </c>
      <c r="P1022" s="8">
        <f>COUNTIFS(A!P$2:P$1000,$O1022,A!$O$2:$O$1000,$N$1020,A!$AA$2:$AA$1000,$N$1021)+COUNTIFS(A!P$2:P$1000,$O1022,A!$O$2:$O$1000,$N$1020,A!$AA$2:$AA$1000,$N$1022)</f>
        <v>65</v>
      </c>
      <c r="Q1022" s="8">
        <f>COUNTIFS(A!Q$2:Q$1000,$O1022,A!$O$2:$O$1000,$N$1020,A!$AA$2:$AA$1000,$N$1021)+COUNTIFS(A!Q$2:Q$1000,$O1022,A!$O$2:$O$1000,$N$1020,A!$AA$2:$AA$1000,$N$1022)</f>
        <v>38</v>
      </c>
      <c r="R1022" s="8">
        <f>COUNTIFS(A!R$2:R$1000,$O1022,A!$O$2:$O$1000,$N$1020,A!$AA$2:$AA$1000,$N$1021)+COUNTIFS(A!R$2:R$1000,$O1022,A!$O$2:$O$1000,$N$1020,A!$AA$2:$AA$1000,$N$1022)</f>
        <v>42</v>
      </c>
      <c r="S1022" s="8">
        <f>COUNTIFS(A!S$2:S$1000,$O1022,A!$O$2:$O$1000,$N$1020,A!$AA$2:$AA$1000,$N$1021)+COUNTIFS(A!S$2:S$1000,$O1022,A!$O$2:$O$1000,$N$1020,A!$AA$2:$AA$1000,$N$1022)</f>
        <v>52</v>
      </c>
      <c r="T1022" s="8">
        <f>COUNTIFS(A!T$2:T$1000,$O1022,A!$O$2:$O$1000,$N$1020,A!$AA$2:$AA$1000,$N$1021)+COUNTIFS(A!T$2:T$1000,$O1022,A!$O$2:$O$1000,$N$1020,A!$AA$2:$AA$1000,$N$1022)</f>
        <v>55</v>
      </c>
      <c r="U1022" s="8">
        <f>COUNTIFS(A!U$2:U$1000,$O1022,A!$O$2:$O$1000,$N$1020,A!$AA$2:$AA$1000,$N$1021)+COUNTIFS(A!U$2:U$1000,$O1022,A!$O$2:$O$1000,$N$1020,A!$AA$2:$AA$1000,$N$1022)</f>
        <v>52</v>
      </c>
      <c r="V1022" s="8">
        <f>COUNTIFS(A!V$2:V$1000,$O1022,A!$O$2:$O$1000,$N$1020,A!$AA$2:$AA$1000,$N$1021)+COUNTIFS(A!V$2:V$1000,$O1022,A!$O$2:$O$1000,$N$1020,A!$AA$2:$AA$1000,$N$1022)</f>
        <v>58</v>
      </c>
      <c r="W1022" s="8">
        <f>COUNTIFS(A!W$2:W$1000,$O1022,A!$O$2:$O$1000,$N$1020,A!$AA$2:$AA$1000,$N$1021)+COUNTIFS(A!W$2:W$1000,$O1022,A!$O$2:$O$1000,$N$1020,A!$AA$2:$AA$1000,$N$1022)</f>
        <v>62</v>
      </c>
      <c r="X1022" s="8">
        <f>COUNTIFS(A!X$2:X$1000,$O1022,A!$O$2:$O$1000,$N$1020,A!$AA$2:$AA$1000,$N$1021)+COUNTIFS(A!X$2:X$1000,$O1022,A!$O$2:$O$1000,$N$1020,A!$AA$2:$AA$1000,$N$1022)</f>
        <v>36</v>
      </c>
      <c r="Y1022" s="8">
        <f>COUNTIFS(A!Y$2:Y$1000,$O1022,A!$O$2:$O$1000,$N$1020,A!$AA$2:$AA$1000,$N$1021)+COUNTIFS(A!Y$2:Y$1000,$O1022,A!$O$2:$O$1000,$N$1020,A!$AA$2:$AA$1000,$N$1022)</f>
        <v>51</v>
      </c>
      <c r="AH1022" s="8">
        <f>COUNTIFS(A!AH$2:AH$1000,$O1022,A!$O$2:$O$1000,$N$1020,A!$AA$2:$AA$1000,$N$1021)+COUNTIFS(A!AH$2:AH$1000,$O1022,A!$O$2:$O$1000,$N$1020,A!$AA$2:$AA$1000,$N$1022)</f>
        <v>67</v>
      </c>
      <c r="AI1022" s="8">
        <f>COUNTIFS(A!AI$2:AI$1000,$O1022,A!$O$2:$O$1000,$N$1020,A!$AA$2:$AA$1000,$N$1021)+COUNTIFS(A!AI$2:AI$1000,$O1022,A!$O$2:$O$1000,$N$1020,A!$AA$2:$AA$1000,$N$1022)</f>
        <v>27</v>
      </c>
    </row>
    <row r="1023" spans="1:35" ht="12.75" customHeight="1" x14ac:dyDescent="0.2">
      <c r="N1023" s="9"/>
      <c r="O1023" s="10">
        <v>4</v>
      </c>
      <c r="P1023" s="10">
        <f>COUNTIFS(A!P$2:P$1000,$O1023,A!$O$2:$O$1000,$N$1020,A!$AA$2:$AA$1000,$N$1021)+COUNTIFS(A!P$2:P$1000,$O1023,A!$O$2:$O$1000,$N$1020,A!$AA$2:$AA$1000,$N$1022)</f>
        <v>27</v>
      </c>
      <c r="Q1023" s="10">
        <f>COUNTIFS(A!Q$2:Q$1000,$O1023,A!$O$2:$O$1000,$N$1020,A!$AA$2:$AA$1000,$N$1021)+COUNTIFS(A!Q$2:Q$1000,$O1023,A!$O$2:$O$1000,$N$1020,A!$AA$2:$AA$1000,$N$1022)</f>
        <v>15</v>
      </c>
      <c r="R1023" s="10">
        <f>COUNTIFS(A!R$2:R$1000,$O1023,A!$O$2:$O$1000,$N$1020,A!$AA$2:$AA$1000,$N$1021)+COUNTIFS(A!R$2:R$1000,$O1023,A!$O$2:$O$1000,$N$1020,A!$AA$2:$AA$1000,$N$1022)</f>
        <v>75</v>
      </c>
      <c r="S1023" s="10">
        <f>COUNTIFS(A!S$2:S$1000,$O1023,A!$O$2:$O$1000,$N$1020,A!$AA$2:$AA$1000,$N$1021)+COUNTIFS(A!S$2:S$1000,$O1023,A!$O$2:$O$1000,$N$1020,A!$AA$2:$AA$1000,$N$1022)</f>
        <v>46</v>
      </c>
      <c r="T1023" s="10">
        <f>COUNTIFS(A!T$2:T$1000,$O1023,A!$O$2:$O$1000,$N$1020,A!$AA$2:$AA$1000,$N$1021)+COUNTIFS(A!T$2:T$1000,$O1023,A!$O$2:$O$1000,$N$1020,A!$AA$2:$AA$1000,$N$1022)</f>
        <v>18</v>
      </c>
      <c r="U1023" s="10">
        <f>COUNTIFS(A!U$2:U$1000,$O1023,A!$O$2:$O$1000,$N$1020,A!$AA$2:$AA$1000,$N$1021)+COUNTIFS(A!U$2:U$1000,$O1023,A!$O$2:$O$1000,$N$1020,A!$AA$2:$AA$1000,$N$1022)</f>
        <v>20</v>
      </c>
      <c r="V1023" s="10">
        <f>COUNTIFS(A!V$2:V$1000,$O1023,A!$O$2:$O$1000,$N$1020,A!$AA$2:$AA$1000,$N$1021)+COUNTIFS(A!V$2:V$1000,$O1023,A!$O$2:$O$1000,$N$1020,A!$AA$2:$AA$1000,$N$1022)</f>
        <v>39</v>
      </c>
      <c r="W1023" s="10">
        <f>COUNTIFS(A!W$2:W$1000,$O1023,A!$O$2:$O$1000,$N$1020,A!$AA$2:$AA$1000,$N$1021)+COUNTIFS(A!W$2:W$1000,$O1023,A!$O$2:$O$1000,$N$1020,A!$AA$2:$AA$1000,$N$1022)</f>
        <v>28</v>
      </c>
      <c r="X1023" s="10">
        <f>COUNTIFS(A!X$2:X$1000,$O1023,A!$O$2:$O$1000,$N$1020,A!$AA$2:$AA$1000,$N$1021)+COUNTIFS(A!X$2:X$1000,$O1023,A!$O$2:$O$1000,$N$1020,A!$AA$2:$AA$1000,$N$1022)</f>
        <v>78</v>
      </c>
      <c r="Y1023" s="10">
        <f>COUNTIFS(A!Y$2:Y$1000,$O1023,A!$O$2:$O$1000,$N$1020,A!$AA$2:$AA$1000,$N$1021)+COUNTIFS(A!Y$2:Y$1000,$O1023,A!$O$2:$O$1000,$N$1020,A!$AA$2:$AA$1000,$N$1022)</f>
        <v>63</v>
      </c>
      <c r="AH1023" s="10">
        <f>COUNTIFS(A!AH$2:AH$1000,$O1023,A!$O$2:$O$1000,$N$1020,A!$AA$2:$AA$1000,$N$1021)+COUNTIFS(A!AH$2:AH$1000,$O1023,A!$O$2:$O$1000,$N$1020,A!$AA$2:$AA$1000,$N$1022)</f>
        <v>11</v>
      </c>
      <c r="AI1023" s="10">
        <f>COUNTIFS(A!AI$2:AI$1000,$O1023,A!$O$2:$O$1000,$N$1020,A!$AA$2:$AA$1000,$N$1021)+COUNTIFS(A!AI$2:AI$1000,$O1023,A!$O$2:$O$1000,$N$1020,A!$AA$2:$AA$1000,$N$1022)</f>
        <v>90</v>
      </c>
    </row>
    <row r="1024" spans="1:35" ht="12.75" customHeight="1" x14ac:dyDescent="0.2">
      <c r="N1024" s="3"/>
      <c r="O1024" s="4" t="s">
        <v>722</v>
      </c>
      <c r="P1024">
        <f>SUM(P1020:P1023)</f>
        <v>131</v>
      </c>
      <c r="Q1024">
        <f t="shared" ref="Q1024:Y1024" si="6">SUM(Q1020:Q1023)</f>
        <v>130</v>
      </c>
      <c r="R1024">
        <f t="shared" si="6"/>
        <v>132</v>
      </c>
      <c r="S1024">
        <f t="shared" si="6"/>
        <v>131</v>
      </c>
      <c r="T1024">
        <f t="shared" si="6"/>
        <v>127</v>
      </c>
      <c r="U1024">
        <f t="shared" si="6"/>
        <v>124</v>
      </c>
      <c r="V1024">
        <f t="shared" si="6"/>
        <v>134</v>
      </c>
      <c r="W1024">
        <f t="shared" si="6"/>
        <v>131</v>
      </c>
      <c r="X1024">
        <f t="shared" si="6"/>
        <v>134</v>
      </c>
      <c r="Y1024">
        <f t="shared" si="6"/>
        <v>134</v>
      </c>
      <c r="AH1024">
        <f t="shared" ref="AH1024:AI1024" si="7">SUM(AH1020:AH1023)</f>
        <v>130</v>
      </c>
      <c r="AI1024">
        <f t="shared" si="7"/>
        <v>134</v>
      </c>
    </row>
    <row r="1025" spans="1:35" ht="12.75" customHeight="1" x14ac:dyDescent="0.2">
      <c r="N1025" s="3"/>
      <c r="P1025">
        <f>COUNTIFS(A!$AA$2:$AA$1000,$N$1021)+COUNTIFS(A!$AA$2:$AA$1000,$N$1022)</f>
        <v>292</v>
      </c>
    </row>
    <row r="1026" spans="1:35" ht="12.75" customHeight="1" x14ac:dyDescent="0.2">
      <c r="N1026" s="14" t="s">
        <v>116</v>
      </c>
      <c r="O1026" s="6">
        <v>1</v>
      </c>
      <c r="P1026" s="6">
        <f>COUNTIFS(A!P$2:P$1000,$O1026,A!$O$2:$O$1000,$N$1026,A!$AA$2:$AA$1000,$N$1027)+COUNTIFS(A!P$2:P$1000,$O1026,A!$O$2:$O$1000,$N$1026,A!$AA$2:$AA$1000,$N$1028)+COUNTIFS(A!P$2:P$1000,$O1026,A!$O$2:$O$1000,$N$1026,A!$AA$2:$AA$1000,$N$1029)</f>
        <v>20</v>
      </c>
      <c r="Q1026" s="6">
        <f>COUNTIFS(A!Q$2:Q$1000,$O1026,A!$O$2:$O$1000,$N$1026,A!$AA$2:$AA$1000,$N$1027)+COUNTIFS(A!Q$2:Q$1000,$O1026,A!$O$2:$O$1000,$N$1026,A!$AA$2:$AA$1000,$N$1028)+COUNTIFS(A!Q$2:Q$1000,$O1026,A!$O$2:$O$1000,$N$1026,A!$AA$2:$AA$1000,$N$1029)</f>
        <v>53</v>
      </c>
      <c r="R1026" s="6">
        <f>COUNTIFS(A!R$2:R$1000,$O1026,A!$O$2:$O$1000,$N$1026,A!$AA$2:$AA$1000,$N$1027)+COUNTIFS(A!R$2:R$1000,$O1026,A!$O$2:$O$1000,$N$1026,A!$AA$2:$AA$1000,$N$1028)+COUNTIFS(A!R$2:R$1000,$O1026,A!$O$2:$O$1000,$N$1026,A!$AA$2:$AA$1000,$N$1029)</f>
        <v>15</v>
      </c>
      <c r="S1026" s="6">
        <f>COUNTIFS(A!S$2:S$1000,$O1026,A!$O$2:$O$1000,$N$1026,A!$AA$2:$AA$1000,$N$1027)+COUNTIFS(A!S$2:S$1000,$O1026,A!$O$2:$O$1000,$N$1026,A!$AA$2:$AA$1000,$N$1028)+COUNTIFS(A!S$2:S$1000,$O1026,A!$O$2:$O$1000,$N$1026,A!$AA$2:$AA$1000,$N$1029)</f>
        <v>21</v>
      </c>
      <c r="T1026" s="6">
        <f>COUNTIFS(A!T$2:T$1000,$O1026,A!$O$2:$O$1000,$N$1026,A!$AA$2:$AA$1000,$N$1027)+COUNTIFS(A!T$2:T$1000,$O1026,A!$O$2:$O$1000,$N$1026,A!$AA$2:$AA$1000,$N$1028)+COUNTIFS(A!T$2:T$1000,$O1026,A!$O$2:$O$1000,$N$1026,A!$AA$2:$AA$1000,$N$1029)</f>
        <v>37</v>
      </c>
      <c r="U1026" s="6">
        <f>COUNTIFS(A!U$2:U$1000,$O1026,A!$O$2:$O$1000,$N$1026,A!$AA$2:$AA$1000,$N$1027)+COUNTIFS(A!U$2:U$1000,$O1026,A!$O$2:$O$1000,$N$1026,A!$AA$2:$AA$1000,$N$1028)+COUNTIFS(A!U$2:U$1000,$O1026,A!$O$2:$O$1000,$N$1026,A!$AA$2:$AA$1000,$N$1029)</f>
        <v>41</v>
      </c>
      <c r="V1026" s="6">
        <f>COUNTIFS(A!V$2:V$1000,$O1026,A!$O$2:$O$1000,$N$1026,A!$AA$2:$AA$1000,$N$1027)+COUNTIFS(A!V$2:V$1000,$O1026,A!$O$2:$O$1000,$N$1026,A!$AA$2:$AA$1000,$N$1028)+COUNTIFS(A!V$2:V$1000,$O1026,A!$O$2:$O$1000,$N$1026,A!$AA$2:$AA$1000,$N$1029)</f>
        <v>16</v>
      </c>
      <c r="W1026" s="6">
        <f>COUNTIFS(A!W$2:W$1000,$O1026,A!$O$2:$O$1000,$N$1026,A!$AA$2:$AA$1000,$N$1027)+COUNTIFS(A!W$2:W$1000,$O1026,A!$O$2:$O$1000,$N$1026,A!$AA$2:$AA$1000,$N$1028)+COUNTIFS(A!W$2:W$1000,$O1026,A!$O$2:$O$1000,$N$1026,A!$AA$2:$AA$1000,$N$1029)</f>
        <v>36</v>
      </c>
      <c r="X1026" s="6">
        <f>COUNTIFS(A!X$2:X$1000,$O1026,A!$O$2:$O$1000,$N$1026,A!$AA$2:$AA$1000,$N$1027)+COUNTIFS(A!X$2:X$1000,$O1026,A!$O$2:$O$1000,$N$1026,A!$AA$2:$AA$1000,$N$1028)+COUNTIFS(A!X$2:X$1000,$O1026,A!$O$2:$O$1000,$N$1026,A!$AA$2:$AA$1000,$N$1029)</f>
        <v>16</v>
      </c>
      <c r="Y1026" s="6">
        <f>COUNTIFS(A!Y$2:Y$1000,$O1026,A!$O$2:$O$1000,$N$1026,A!$AA$2:$AA$1000,$N$1027)+COUNTIFS(A!Y$2:Y$1000,$O1026,A!$O$2:$O$1000,$N$1026,A!$AA$2:$AA$1000,$N$1028)+COUNTIFS(A!Y$2:Y$1000,$O1026,A!$O$2:$O$1000,$N$1026,A!$AA$2:$AA$1000,$N$1029)</f>
        <v>12</v>
      </c>
      <c r="AH1026" s="6">
        <f>COUNTIFS(A!AH$2:AH$1000,$O1026,A!$O$2:$O$1000,$N$1026,A!$AA$2:$AA$1000,$N$1027)+COUNTIFS(A!AH$2:AH$1000,$O1026,A!$O$2:$O$1000,$N$1026,A!$AA$2:$AA$1000,$N$1028)+COUNTIFS(A!AH$2:AH$1000,$O1026,A!$O$2:$O$1000,$N$1026,A!$AA$2:$AA$1000,$N$1029)</f>
        <v>38</v>
      </c>
      <c r="AI1026" s="6">
        <f>COUNTIFS(A!AI$2:AI$1000,$O1026,A!$O$2:$O$1000,$N$1026,A!$AA$2:$AA$1000,$N$1027)+COUNTIFS(A!AI$2:AI$1000,$O1026,A!$O$2:$O$1000,$N$1026,A!$AA$2:$AA$1000,$N$1028)+COUNTIFS(A!AI$2:AI$1000,$O1026,A!$O$2:$O$1000,$N$1026,A!$AA$2:$AA$1000,$N$1029)</f>
        <v>16</v>
      </c>
    </row>
    <row r="1027" spans="1:35" ht="12.75" customHeight="1" x14ac:dyDescent="0.25">
      <c r="A1027" s="36">
        <f>COUNTIFS(A!$AA$2:$AA$1000,$N$1039)</f>
        <v>340</v>
      </c>
      <c r="N1027" s="15" t="s">
        <v>702</v>
      </c>
      <c r="O1027" s="8">
        <v>2</v>
      </c>
      <c r="P1027" s="8">
        <f>COUNTIFS(A!P$2:P$1000,$O1027,A!$O$2:$O$1000,$N$1026,A!$AA$2:$AA$1000,$N$1027)+COUNTIFS(A!P$2:P$1000,$O1027,A!$O$2:$O$1000,$N$1026,A!$AA$2:$AA$1000,$N$1028)+COUNTIFS(A!P$2:P$1000,$O1027,A!$O$2:$O$1000,$N$1026,A!$AA$2:$AA$1000,$N$1029)</f>
        <v>66</v>
      </c>
      <c r="Q1027" s="8">
        <f>COUNTIFS(A!Q$2:Q$1000,$O1027,A!$O$2:$O$1000,$N$1026,A!$AA$2:$AA$1000,$N$1027)+COUNTIFS(A!Q$2:Q$1000,$O1027,A!$O$2:$O$1000,$N$1026,A!$AA$2:$AA$1000,$N$1028)+COUNTIFS(A!Q$2:Q$1000,$O1027,A!$O$2:$O$1000,$N$1026,A!$AA$2:$AA$1000,$N$1029)</f>
        <v>99</v>
      </c>
      <c r="R1027" s="8">
        <f>COUNTIFS(A!R$2:R$1000,$O1027,A!$O$2:$O$1000,$N$1026,A!$AA$2:$AA$1000,$N$1027)+COUNTIFS(A!R$2:R$1000,$O1027,A!$O$2:$O$1000,$N$1026,A!$AA$2:$AA$1000,$N$1028)+COUNTIFS(A!R$2:R$1000,$O1027,A!$O$2:$O$1000,$N$1026,A!$AA$2:$AA$1000,$N$1029)</f>
        <v>31</v>
      </c>
      <c r="S1027" s="8">
        <f>COUNTIFS(A!S$2:S$1000,$O1027,A!$O$2:$O$1000,$N$1026,A!$AA$2:$AA$1000,$N$1027)+COUNTIFS(A!S$2:S$1000,$O1027,A!$O$2:$O$1000,$N$1026,A!$AA$2:$AA$1000,$N$1028)+COUNTIFS(A!S$2:S$1000,$O1027,A!$O$2:$O$1000,$N$1026,A!$AA$2:$AA$1000,$N$1029)</f>
        <v>63</v>
      </c>
      <c r="T1027" s="8">
        <f>COUNTIFS(A!T$2:T$1000,$O1027,A!$O$2:$O$1000,$N$1026,A!$AA$2:$AA$1000,$N$1027)+COUNTIFS(A!T$2:T$1000,$O1027,A!$O$2:$O$1000,$N$1026,A!$AA$2:$AA$1000,$N$1028)+COUNTIFS(A!T$2:T$1000,$O1027,A!$O$2:$O$1000,$N$1026,A!$AA$2:$AA$1000,$N$1029)</f>
        <v>88</v>
      </c>
      <c r="U1027" s="8">
        <f>COUNTIFS(A!U$2:U$1000,$O1027,A!$O$2:$O$1000,$N$1026,A!$AA$2:$AA$1000,$N$1027)+COUNTIFS(A!U$2:U$1000,$O1027,A!$O$2:$O$1000,$N$1026,A!$AA$2:$AA$1000,$N$1028)+COUNTIFS(A!U$2:U$1000,$O1027,A!$O$2:$O$1000,$N$1026,A!$AA$2:$AA$1000,$N$1029)</f>
        <v>94</v>
      </c>
      <c r="V1027" s="8">
        <f>COUNTIFS(A!V$2:V$1000,$O1027,A!$O$2:$O$1000,$N$1026,A!$AA$2:$AA$1000,$N$1027)+COUNTIFS(A!V$2:V$1000,$O1027,A!$O$2:$O$1000,$N$1026,A!$AA$2:$AA$1000,$N$1028)+COUNTIFS(A!V$2:V$1000,$O1027,A!$O$2:$O$1000,$N$1026,A!$AA$2:$AA$1000,$N$1029)</f>
        <v>63</v>
      </c>
      <c r="W1027" s="8">
        <f>COUNTIFS(A!W$2:W$1000,$O1027,A!$O$2:$O$1000,$N$1026,A!$AA$2:$AA$1000,$N$1027)+COUNTIFS(A!W$2:W$1000,$O1027,A!$O$2:$O$1000,$N$1026,A!$AA$2:$AA$1000,$N$1028)+COUNTIFS(A!W$2:W$1000,$O1027,A!$O$2:$O$1000,$N$1026,A!$AA$2:$AA$1000,$N$1029)</f>
        <v>58</v>
      </c>
      <c r="X1027" s="8">
        <f>COUNTIFS(A!X$2:X$1000,$O1027,A!$O$2:$O$1000,$N$1026,A!$AA$2:$AA$1000,$N$1027)+COUNTIFS(A!X$2:X$1000,$O1027,A!$O$2:$O$1000,$N$1026,A!$AA$2:$AA$1000,$N$1028)+COUNTIFS(A!X$2:X$1000,$O1027,A!$O$2:$O$1000,$N$1026,A!$AA$2:$AA$1000,$N$1029)</f>
        <v>34</v>
      </c>
      <c r="Y1027" s="8">
        <f>COUNTIFS(A!Y$2:Y$1000,$O1027,A!$O$2:$O$1000,$N$1026,A!$AA$2:$AA$1000,$N$1027)+COUNTIFS(A!Y$2:Y$1000,$O1027,A!$O$2:$O$1000,$N$1026,A!$AA$2:$AA$1000,$N$1028)+COUNTIFS(A!Y$2:Y$1000,$O1027,A!$O$2:$O$1000,$N$1026,A!$AA$2:$AA$1000,$N$1029)</f>
        <v>24</v>
      </c>
      <c r="AH1027" s="8">
        <f>COUNTIFS(A!AH$2:AH$1000,$O1027,A!$O$2:$O$1000,$N$1026,A!$AA$2:$AA$1000,$N$1027)+COUNTIFS(A!AH$2:AH$1000,$O1027,A!$O$2:$O$1000,$N$1026,A!$AA$2:$AA$1000,$N$1028)+COUNTIFS(A!AH$2:AH$1000,$O1027,A!$O$2:$O$1000,$N$1026,A!$AA$2:$AA$1000,$N$1029)</f>
        <v>98</v>
      </c>
      <c r="AI1027" s="8">
        <f>COUNTIFS(A!AI$2:AI$1000,$O1027,A!$O$2:$O$1000,$N$1026,A!$AA$2:$AA$1000,$N$1027)+COUNTIFS(A!AI$2:AI$1000,$O1027,A!$O$2:$O$1000,$N$1026,A!$AA$2:$AA$1000,$N$1028)+COUNTIFS(A!AI$2:AI$1000,$O1027,A!$O$2:$O$1000,$N$1026,A!$AA$2:$AA$1000,$N$1029)</f>
        <v>30</v>
      </c>
    </row>
    <row r="1028" spans="1:35" ht="12.75" customHeight="1" x14ac:dyDescent="0.25">
      <c r="A1028" s="36">
        <f>COUNTIFS(A!$AA$2:$AA$1000,$N$1040)</f>
        <v>43</v>
      </c>
      <c r="N1028" s="15" t="s">
        <v>238</v>
      </c>
      <c r="O1028" s="8">
        <v>3</v>
      </c>
      <c r="P1028" s="8">
        <f>COUNTIFS(A!P$2:P$1000,$O1028,A!$O$2:$O$1000,$N$1026,A!$AA$2:$AA$1000,$N$1027)+COUNTIFS(A!P$2:P$1000,$O1028,A!$O$2:$O$1000,$N$1026,A!$AA$2:$AA$1000,$N$1028)+COUNTIFS(A!P$2:P$1000,$O1028,A!$O$2:$O$1000,$N$1026,A!$AA$2:$AA$1000,$N$1029)</f>
        <v>100</v>
      </c>
      <c r="Q1028" s="8">
        <f>COUNTIFS(A!Q$2:Q$1000,$O1028,A!$O$2:$O$1000,$N$1026,A!$AA$2:$AA$1000,$N$1027)+COUNTIFS(A!Q$2:Q$1000,$O1028,A!$O$2:$O$1000,$N$1026,A!$AA$2:$AA$1000,$N$1028)+COUNTIFS(A!Q$2:Q$1000,$O1028,A!$O$2:$O$1000,$N$1026,A!$AA$2:$AA$1000,$N$1029)</f>
        <v>70</v>
      </c>
      <c r="R1028" s="8">
        <f>COUNTIFS(A!R$2:R$1000,$O1028,A!$O$2:$O$1000,$N$1026,A!$AA$2:$AA$1000,$N$1027)+COUNTIFS(A!R$2:R$1000,$O1028,A!$O$2:$O$1000,$N$1026,A!$AA$2:$AA$1000,$N$1028)+COUNTIFS(A!R$2:R$1000,$O1028,A!$O$2:$O$1000,$N$1026,A!$AA$2:$AA$1000,$N$1029)</f>
        <v>96</v>
      </c>
      <c r="S1028" s="8">
        <f>COUNTIFS(A!S$2:S$1000,$O1028,A!$O$2:$O$1000,$N$1026,A!$AA$2:$AA$1000,$N$1027)+COUNTIFS(A!S$2:S$1000,$O1028,A!$O$2:$O$1000,$N$1026,A!$AA$2:$AA$1000,$N$1028)+COUNTIFS(A!S$2:S$1000,$O1028,A!$O$2:$O$1000,$N$1026,A!$AA$2:$AA$1000,$N$1029)</f>
        <v>70</v>
      </c>
      <c r="T1028" s="8">
        <f>COUNTIFS(A!T$2:T$1000,$O1028,A!$O$2:$O$1000,$N$1026,A!$AA$2:$AA$1000,$N$1027)+COUNTIFS(A!T$2:T$1000,$O1028,A!$O$2:$O$1000,$N$1026,A!$AA$2:$AA$1000,$N$1028)+COUNTIFS(A!T$2:T$1000,$O1028,A!$O$2:$O$1000,$N$1026,A!$AA$2:$AA$1000,$N$1029)</f>
        <v>71</v>
      </c>
      <c r="U1028" s="8">
        <f>COUNTIFS(A!U$2:U$1000,$O1028,A!$O$2:$O$1000,$N$1026,A!$AA$2:$AA$1000,$N$1027)+COUNTIFS(A!U$2:U$1000,$O1028,A!$O$2:$O$1000,$N$1026,A!$AA$2:$AA$1000,$N$1028)+COUNTIFS(A!U$2:U$1000,$O1028,A!$O$2:$O$1000,$N$1026,A!$AA$2:$AA$1000,$N$1029)</f>
        <v>69</v>
      </c>
      <c r="V1028" s="8">
        <f>COUNTIFS(A!V$2:V$1000,$O1028,A!$O$2:$O$1000,$N$1026,A!$AA$2:$AA$1000,$N$1027)+COUNTIFS(A!V$2:V$1000,$O1028,A!$O$2:$O$1000,$N$1026,A!$AA$2:$AA$1000,$N$1028)+COUNTIFS(A!V$2:V$1000,$O1028,A!$O$2:$O$1000,$N$1026,A!$AA$2:$AA$1000,$N$1029)</f>
        <v>101</v>
      </c>
      <c r="W1028" s="8">
        <f>COUNTIFS(A!W$2:W$1000,$O1028,A!$O$2:$O$1000,$N$1026,A!$AA$2:$AA$1000,$N$1027)+COUNTIFS(A!W$2:W$1000,$O1028,A!$O$2:$O$1000,$N$1026,A!$AA$2:$AA$1000,$N$1028)+COUNTIFS(A!W$2:W$1000,$O1028,A!$O$2:$O$1000,$N$1026,A!$AA$2:$AA$1000,$N$1029)</f>
        <v>103</v>
      </c>
      <c r="X1028" s="8">
        <f>COUNTIFS(A!X$2:X$1000,$O1028,A!$O$2:$O$1000,$N$1026,A!$AA$2:$AA$1000,$N$1027)+COUNTIFS(A!X$2:X$1000,$O1028,A!$O$2:$O$1000,$N$1026,A!$AA$2:$AA$1000,$N$1028)+COUNTIFS(A!X$2:X$1000,$O1028,A!$O$2:$O$1000,$N$1026,A!$AA$2:$AA$1000,$N$1029)</f>
        <v>53</v>
      </c>
      <c r="Y1028" s="8">
        <f>COUNTIFS(A!Y$2:Y$1000,$O1028,A!$O$2:$O$1000,$N$1026,A!$AA$2:$AA$1000,$N$1027)+COUNTIFS(A!Y$2:Y$1000,$O1028,A!$O$2:$O$1000,$N$1026,A!$AA$2:$AA$1000,$N$1028)+COUNTIFS(A!Y$2:Y$1000,$O1028,A!$O$2:$O$1000,$N$1026,A!$AA$2:$AA$1000,$N$1029)</f>
        <v>76</v>
      </c>
      <c r="AH1028" s="8">
        <f>COUNTIFS(A!AH$2:AH$1000,$O1028,A!$O$2:$O$1000,$N$1026,A!$AA$2:$AA$1000,$N$1027)+COUNTIFS(A!AH$2:AH$1000,$O1028,A!$O$2:$O$1000,$N$1026,A!$AA$2:$AA$1000,$N$1028)+COUNTIFS(A!AH$2:AH$1000,$O1028,A!$O$2:$O$1000,$N$1026,A!$AA$2:$AA$1000,$N$1029)</f>
        <v>74</v>
      </c>
      <c r="AI1028" s="8">
        <f>COUNTIFS(A!AI$2:AI$1000,$O1028,A!$O$2:$O$1000,$N$1026,A!$AA$2:$AA$1000,$N$1027)+COUNTIFS(A!AI$2:AI$1000,$O1028,A!$O$2:$O$1000,$N$1026,A!$AA$2:$AA$1000,$N$1028)+COUNTIFS(A!AI$2:AI$1000,$O1028,A!$O$2:$O$1000,$N$1026,A!$AA$2:$AA$1000,$N$1029)</f>
        <v>45</v>
      </c>
    </row>
    <row r="1029" spans="1:35" ht="12.75" customHeight="1" x14ac:dyDescent="0.25">
      <c r="A1029" s="36">
        <f>COUNTIFS(A!$AA$2:$AA$1000,$N$1041)</f>
        <v>4</v>
      </c>
      <c r="N1029" s="16" t="s">
        <v>135</v>
      </c>
      <c r="O1029" s="10">
        <v>4</v>
      </c>
      <c r="P1029" s="10">
        <f>COUNTIFS(A!P$2:P$1000,$O1029,A!$O$2:$O$1000,$N$1026,A!$AA$2:$AA$1000,$N$1027)+COUNTIFS(A!P$2:P$1000,$O1029,A!$O$2:$O$1000,$N$1026,A!$AA$2:$AA$1000,$N$1028)+COUNTIFS(A!P$2:P$1000,$O1029,A!$O$2:$O$1000,$N$1026,A!$AA$2:$AA$1000,$N$1029)</f>
        <v>55</v>
      </c>
      <c r="Q1029" s="10">
        <f>COUNTIFS(A!Q$2:Q$1000,$O1029,A!$O$2:$O$1000,$N$1026,A!$AA$2:$AA$1000,$N$1027)+COUNTIFS(A!Q$2:Q$1000,$O1029,A!$O$2:$O$1000,$N$1026,A!$AA$2:$AA$1000,$N$1028)+COUNTIFS(A!Q$2:Q$1000,$O1029,A!$O$2:$O$1000,$N$1026,A!$AA$2:$AA$1000,$N$1029)</f>
        <v>18</v>
      </c>
      <c r="R1029" s="10">
        <f>COUNTIFS(A!R$2:R$1000,$O1029,A!$O$2:$O$1000,$N$1026,A!$AA$2:$AA$1000,$N$1027)+COUNTIFS(A!R$2:R$1000,$O1029,A!$O$2:$O$1000,$N$1026,A!$AA$2:$AA$1000,$N$1028)+COUNTIFS(A!R$2:R$1000,$O1029,A!$O$2:$O$1000,$N$1026,A!$AA$2:$AA$1000,$N$1029)</f>
        <v>96</v>
      </c>
      <c r="S1029" s="10">
        <f>COUNTIFS(A!S$2:S$1000,$O1029,A!$O$2:$O$1000,$N$1026,A!$AA$2:$AA$1000,$N$1027)+COUNTIFS(A!S$2:S$1000,$O1029,A!$O$2:$O$1000,$N$1026,A!$AA$2:$AA$1000,$N$1028)+COUNTIFS(A!S$2:S$1000,$O1029,A!$O$2:$O$1000,$N$1026,A!$AA$2:$AA$1000,$N$1029)</f>
        <v>87</v>
      </c>
      <c r="T1029" s="10">
        <f>COUNTIFS(A!T$2:T$1000,$O1029,A!$O$2:$O$1000,$N$1026,A!$AA$2:$AA$1000,$N$1027)+COUNTIFS(A!T$2:T$1000,$O1029,A!$O$2:$O$1000,$N$1026,A!$AA$2:$AA$1000,$N$1028)+COUNTIFS(A!T$2:T$1000,$O1029,A!$O$2:$O$1000,$N$1026,A!$AA$2:$AA$1000,$N$1029)</f>
        <v>44</v>
      </c>
      <c r="U1029" s="10">
        <f>COUNTIFS(A!U$2:U$1000,$O1029,A!$O$2:$O$1000,$N$1026,A!$AA$2:$AA$1000,$N$1027)+COUNTIFS(A!U$2:U$1000,$O1029,A!$O$2:$O$1000,$N$1026,A!$AA$2:$AA$1000,$N$1028)+COUNTIFS(A!U$2:U$1000,$O1029,A!$O$2:$O$1000,$N$1026,A!$AA$2:$AA$1000,$N$1029)</f>
        <v>36</v>
      </c>
      <c r="V1029" s="10">
        <f>COUNTIFS(A!V$2:V$1000,$O1029,A!$O$2:$O$1000,$N$1026,A!$AA$2:$AA$1000,$N$1027)+COUNTIFS(A!V$2:V$1000,$O1029,A!$O$2:$O$1000,$N$1026,A!$AA$2:$AA$1000,$N$1028)+COUNTIFS(A!V$2:V$1000,$O1029,A!$O$2:$O$1000,$N$1026,A!$AA$2:$AA$1000,$N$1029)</f>
        <v>61</v>
      </c>
      <c r="W1029" s="10">
        <f>COUNTIFS(A!W$2:W$1000,$O1029,A!$O$2:$O$1000,$N$1026,A!$AA$2:$AA$1000,$N$1027)+COUNTIFS(A!W$2:W$1000,$O1029,A!$O$2:$O$1000,$N$1026,A!$AA$2:$AA$1000,$N$1028)+COUNTIFS(A!W$2:W$1000,$O1029,A!$O$2:$O$1000,$N$1026,A!$AA$2:$AA$1000,$N$1029)</f>
        <v>44</v>
      </c>
      <c r="X1029" s="10">
        <f>COUNTIFS(A!X$2:X$1000,$O1029,A!$O$2:$O$1000,$N$1026,A!$AA$2:$AA$1000,$N$1027)+COUNTIFS(A!X$2:X$1000,$O1029,A!$O$2:$O$1000,$N$1026,A!$AA$2:$AA$1000,$N$1028)+COUNTIFS(A!X$2:X$1000,$O1029,A!$O$2:$O$1000,$N$1026,A!$AA$2:$AA$1000,$N$1029)</f>
        <v>137</v>
      </c>
      <c r="Y1029" s="10">
        <f>COUNTIFS(A!Y$2:Y$1000,$O1029,A!$O$2:$O$1000,$N$1026,A!$AA$2:$AA$1000,$N$1027)+COUNTIFS(A!Y$2:Y$1000,$O1029,A!$O$2:$O$1000,$N$1026,A!$AA$2:$AA$1000,$N$1028)+COUNTIFS(A!Y$2:Y$1000,$O1029,A!$O$2:$O$1000,$N$1026,A!$AA$2:$AA$1000,$N$1029)</f>
        <v>128</v>
      </c>
      <c r="AH1029" s="10">
        <f>COUNTIFS(A!AH$2:AH$1000,$O1029,A!$O$2:$O$1000,$N$1026,A!$AA$2:$AA$1000,$N$1027)+COUNTIFS(A!AH$2:AH$1000,$O1029,A!$O$2:$O$1000,$N$1026,A!$AA$2:$AA$1000,$N$1028)+COUNTIFS(A!AH$2:AH$1000,$O1029,A!$O$2:$O$1000,$N$1026,A!$AA$2:$AA$1000,$N$1029)</f>
        <v>30</v>
      </c>
      <c r="AI1029" s="10">
        <f>COUNTIFS(A!AI$2:AI$1000,$O1029,A!$O$2:$O$1000,$N$1026,A!$AA$2:$AA$1000,$N$1027)+COUNTIFS(A!AI$2:AI$1000,$O1029,A!$O$2:$O$1000,$N$1026,A!$AA$2:$AA$1000,$N$1028)+COUNTIFS(A!AI$2:AI$1000,$O1029,A!$O$2:$O$1000,$N$1026,A!$AA$2:$AA$1000,$N$1029)</f>
        <v>150</v>
      </c>
    </row>
    <row r="1030" spans="1:35" ht="12.75" customHeight="1" x14ac:dyDescent="0.2">
      <c r="O1030" s="4" t="s">
        <v>722</v>
      </c>
      <c r="P1030">
        <f>SUM(P1026:P1029)</f>
        <v>241</v>
      </c>
      <c r="Q1030">
        <f t="shared" ref="Q1030:Y1030" si="8">SUM(Q1026:Q1029)</f>
        <v>240</v>
      </c>
      <c r="R1030">
        <f t="shared" si="8"/>
        <v>238</v>
      </c>
      <c r="S1030">
        <f t="shared" si="8"/>
        <v>241</v>
      </c>
      <c r="T1030">
        <f t="shared" si="8"/>
        <v>240</v>
      </c>
      <c r="U1030">
        <f t="shared" si="8"/>
        <v>240</v>
      </c>
      <c r="V1030">
        <f t="shared" si="8"/>
        <v>241</v>
      </c>
      <c r="W1030">
        <f t="shared" si="8"/>
        <v>241</v>
      </c>
      <c r="X1030">
        <f t="shared" si="8"/>
        <v>240</v>
      </c>
      <c r="Y1030">
        <f t="shared" si="8"/>
        <v>240</v>
      </c>
      <c r="AH1030">
        <f t="shared" ref="AH1030:AI1030" si="9">SUM(AH1026:AH1029)</f>
        <v>240</v>
      </c>
      <c r="AI1030">
        <f t="shared" si="9"/>
        <v>241</v>
      </c>
    </row>
    <row r="1031" spans="1:35" ht="12.75" customHeight="1" x14ac:dyDescent="0.2">
      <c r="N1031" s="3"/>
      <c r="P1031">
        <f>COUNTIFS(A!$O$2:$O$1000,$N$1026,A!$AA$2:$AA$1000,$N$1027)+COUNTIFS(A!$O$2:$O$1000,$N$1026,A!$AA$2:$AA$1000,$N$1028)+COUNTIFS(A!$O$2:$O$1000,$N$1026,A!$AA$2:$AA$1000,$N$1029)</f>
        <v>241</v>
      </c>
    </row>
    <row r="1032" spans="1:35" ht="12.75" customHeight="1" x14ac:dyDescent="0.2">
      <c r="N1032" s="14" t="s">
        <v>641</v>
      </c>
      <c r="O1032" s="6">
        <v>1</v>
      </c>
      <c r="P1032" s="6">
        <f>COUNTIFS(A!P$2:P$1000,$O1032,A!$O$2:$O$1000,$N$1032,A!$AA$2:$AA$1000,$N$1033)+COUNTIFS(A!P$2:P$1000,$O1032,A!$O$2:$O$1000,$N$1032,A!$AA$2:$AA$1000,$N$1034)</f>
        <v>5</v>
      </c>
      <c r="Q1032" s="6">
        <f>COUNTIFS(A!Q$2:Q$1000,$O1032,A!$O$2:$O$1000,$N$1032,A!$AA$2:$AA$1000,$N$1033)+COUNTIFS(A!Q$2:Q$1000,$O1032,A!$O$2:$O$1000,$N$1032,A!$AA$2:$AA$1000,$N$1034)</f>
        <v>8</v>
      </c>
      <c r="R1032" s="6">
        <f>COUNTIFS(A!R$2:R$1000,$O1032,A!$O$2:$O$1000,$N$1032,A!$AA$2:$AA$1000,$N$1033)+COUNTIFS(A!R$2:R$1000,$O1032,A!$O$2:$O$1000,$N$1032,A!$AA$2:$AA$1000,$N$1034)</f>
        <v>2</v>
      </c>
      <c r="S1032" s="6">
        <f>COUNTIFS(A!S$2:S$1000,$O1032,A!$O$2:$O$1000,$N$1032,A!$AA$2:$AA$1000,$N$1033)+COUNTIFS(A!S$2:S$1000,$O1032,A!$O$2:$O$1000,$N$1032,A!$AA$2:$AA$1000,$N$1034)</f>
        <v>6</v>
      </c>
      <c r="T1032" s="6">
        <f>COUNTIFS(A!T$2:T$1000,$O1032,A!$O$2:$O$1000,$N$1032,A!$AA$2:$AA$1000,$N$1033)+COUNTIFS(A!T$2:T$1000,$O1032,A!$O$2:$O$1000,$N$1032,A!$AA$2:$AA$1000,$N$1034)</f>
        <v>7</v>
      </c>
      <c r="U1032" s="6">
        <f>COUNTIFS(A!U$2:U$1000,$O1032,A!$O$2:$O$1000,$N$1032,A!$AA$2:$AA$1000,$N$1033)+COUNTIFS(A!U$2:U$1000,$O1032,A!$O$2:$O$1000,$N$1032,A!$AA$2:$AA$1000,$N$1034)</f>
        <v>7</v>
      </c>
      <c r="V1032" s="6">
        <f>COUNTIFS(A!V$2:V$1000,$O1032,A!$O$2:$O$1000,$N$1032,A!$AA$2:$AA$1000,$N$1033)+COUNTIFS(A!V$2:V$1000,$O1032,A!$O$2:$O$1000,$N$1032,A!$AA$2:$AA$1000,$N$1034)</f>
        <v>5</v>
      </c>
      <c r="W1032" s="6">
        <f>COUNTIFS(A!W$2:W$1000,$O1032,A!$O$2:$O$1000,$N$1032,A!$AA$2:$AA$1000,$N$1033)+COUNTIFS(A!W$2:W$1000,$O1032,A!$O$2:$O$1000,$N$1032,A!$AA$2:$AA$1000,$N$1034)</f>
        <v>7</v>
      </c>
      <c r="X1032" s="6">
        <f>COUNTIFS(A!X$2:X$1000,$O1032,A!$O$2:$O$1000,$N$1032,A!$AA$2:$AA$1000,$N$1033)+COUNTIFS(A!X$2:X$1000,$O1032,A!$O$2:$O$1000,$N$1032,A!$AA$2:$AA$1000,$N$1034)</f>
        <v>6</v>
      </c>
      <c r="Y1032" s="6">
        <f>COUNTIFS(A!Y$2:Y$1000,$O1032,A!$O$2:$O$1000,$N$1032,A!$AA$2:$AA$1000,$N$1033)+COUNTIFS(A!Y$2:Y$1000,$O1032,A!$O$2:$O$1000,$N$1032,A!$AA$2:$AA$1000,$N$1034)</f>
        <v>7</v>
      </c>
      <c r="AH1032" s="6">
        <f>COUNTIFS(A!AH$2:AH$1000,$O1032,A!$O$2:$O$1000,$N$1032,A!$AA$2:$AA$1000,$N$1033)+COUNTIFS(A!AH$2:AH$1000,$O1032,A!$O$2:$O$1000,$N$1032,A!$AA$2:$AA$1000,$N$1034)</f>
        <v>18</v>
      </c>
      <c r="AI1032" s="6">
        <f>COUNTIFS(A!AI$2:AI$1000,$O1032,A!$O$2:$O$1000,$N$1032,A!$AA$2:$AA$1000,$N$1033)+COUNTIFS(A!AI$2:AI$1000,$O1032,A!$O$2:$O$1000,$N$1032,A!$AA$2:$AA$1000,$N$1034)</f>
        <v>6</v>
      </c>
    </row>
    <row r="1033" spans="1:35" ht="12.75" customHeight="1" x14ac:dyDescent="0.25">
      <c r="N1033" s="15" t="s">
        <v>253</v>
      </c>
      <c r="O1033" s="8">
        <v>2</v>
      </c>
      <c r="P1033" s="8">
        <f>COUNTIFS(A!P$2:P$1000,$O1033,A!$O$2:$O$1000,$N$1032,A!$AA$2:$AA$1000,$N$1033)+COUNTIFS(A!P$2:P$1000,$O1033,A!$O$2:$O$1000,$N$1032,A!$AA$2:$AA$1000,$N$1034)</f>
        <v>27</v>
      </c>
      <c r="Q1033" s="8">
        <f>COUNTIFS(A!Q$2:Q$1000,$O1033,A!$O$2:$O$1000,$N$1032,A!$AA$2:$AA$1000,$N$1033)+COUNTIFS(A!Q$2:Q$1000,$O1033,A!$O$2:$O$1000,$N$1032,A!$AA$2:$AA$1000,$N$1034)</f>
        <v>31</v>
      </c>
      <c r="R1033" s="8">
        <f>COUNTIFS(A!R$2:R$1000,$O1033,A!$O$2:$O$1000,$N$1032,A!$AA$2:$AA$1000,$N$1033)+COUNTIFS(A!R$2:R$1000,$O1033,A!$O$2:$O$1000,$N$1032,A!$AA$2:$AA$1000,$N$1034)</f>
        <v>21</v>
      </c>
      <c r="S1033" s="8">
        <f>COUNTIFS(A!S$2:S$1000,$O1033,A!$O$2:$O$1000,$N$1032,A!$AA$2:$AA$1000,$N$1033)+COUNTIFS(A!S$2:S$1000,$O1033,A!$O$2:$O$1000,$N$1032,A!$AA$2:$AA$1000,$N$1034)</f>
        <v>24</v>
      </c>
      <c r="T1033" s="8">
        <f>COUNTIFS(A!T$2:T$1000,$O1033,A!$O$2:$O$1000,$N$1032,A!$AA$2:$AA$1000,$N$1033)+COUNTIFS(A!T$2:T$1000,$O1033,A!$O$2:$O$1000,$N$1032,A!$AA$2:$AA$1000,$N$1034)</f>
        <v>25</v>
      </c>
      <c r="U1033" s="8">
        <f>COUNTIFS(A!U$2:U$1000,$O1033,A!$O$2:$O$1000,$N$1032,A!$AA$2:$AA$1000,$N$1033)+COUNTIFS(A!U$2:U$1000,$O1033,A!$O$2:$O$1000,$N$1032,A!$AA$2:$AA$1000,$N$1034)</f>
        <v>29</v>
      </c>
      <c r="V1033" s="8">
        <f>COUNTIFS(A!V$2:V$1000,$O1033,A!$O$2:$O$1000,$N$1032,A!$AA$2:$AA$1000,$N$1033)+COUNTIFS(A!V$2:V$1000,$O1033,A!$O$2:$O$1000,$N$1032,A!$AA$2:$AA$1000,$N$1034)</f>
        <v>24</v>
      </c>
      <c r="W1033" s="8">
        <f>COUNTIFS(A!W$2:W$1000,$O1033,A!$O$2:$O$1000,$N$1032,A!$AA$2:$AA$1000,$N$1033)+COUNTIFS(A!W$2:W$1000,$O1033,A!$O$2:$O$1000,$N$1032,A!$AA$2:$AA$1000,$N$1034)</f>
        <v>32</v>
      </c>
      <c r="X1033" s="8">
        <f>COUNTIFS(A!X$2:X$1000,$O1033,A!$O$2:$O$1000,$N$1032,A!$AA$2:$AA$1000,$N$1033)+COUNTIFS(A!X$2:X$1000,$O1033,A!$O$2:$O$1000,$N$1032,A!$AA$2:$AA$1000,$N$1034)</f>
        <v>4</v>
      </c>
      <c r="Y1033" s="8">
        <f>COUNTIFS(A!Y$2:Y$1000,$O1033,A!$O$2:$O$1000,$N$1032,A!$AA$2:$AA$1000,$N$1033)+COUNTIFS(A!Y$2:Y$1000,$O1033,A!$O$2:$O$1000,$N$1032,A!$AA$2:$AA$1000,$N$1034)</f>
        <v>13</v>
      </c>
      <c r="AH1033" s="8">
        <f>COUNTIFS(A!AH$2:AH$1000,$O1033,A!$O$2:$O$1000,$N$1032,A!$AA$2:$AA$1000,$N$1033)+COUNTIFS(A!AH$2:AH$1000,$O1033,A!$O$2:$O$1000,$N$1032,A!$AA$2:$AA$1000,$N$1034)</f>
        <v>33</v>
      </c>
      <c r="AI1033" s="8">
        <f>COUNTIFS(A!AI$2:AI$1000,$O1033,A!$O$2:$O$1000,$N$1032,A!$AA$2:$AA$1000,$N$1033)+COUNTIFS(A!AI$2:AI$1000,$O1033,A!$O$2:$O$1000,$N$1032,A!$AA$2:$AA$1000,$N$1034)</f>
        <v>5</v>
      </c>
    </row>
    <row r="1034" spans="1:35" ht="12.75" customHeight="1" x14ac:dyDescent="0.25">
      <c r="N1034" s="15" t="s">
        <v>35</v>
      </c>
      <c r="O1034" s="8">
        <v>3</v>
      </c>
      <c r="P1034" s="8">
        <f>COUNTIFS(A!P$2:P$1000,$O1034,A!$O$2:$O$1000,$N$1032,A!$AA$2:$AA$1000,$N$1033)+COUNTIFS(A!P$2:P$1000,$O1034,A!$O$2:$O$1000,$N$1032,A!$AA$2:$AA$1000,$N$1034)</f>
        <v>66</v>
      </c>
      <c r="Q1034" s="8">
        <f>COUNTIFS(A!Q$2:Q$1000,$O1034,A!$O$2:$O$1000,$N$1032,A!$AA$2:$AA$1000,$N$1033)+COUNTIFS(A!Q$2:Q$1000,$O1034,A!$O$2:$O$1000,$N$1032,A!$AA$2:$AA$1000,$N$1034)</f>
        <v>56</v>
      </c>
      <c r="R1034" s="8">
        <f>COUNTIFS(A!R$2:R$1000,$O1034,A!$O$2:$O$1000,$N$1032,A!$AA$2:$AA$1000,$N$1033)+COUNTIFS(A!R$2:R$1000,$O1034,A!$O$2:$O$1000,$N$1032,A!$AA$2:$AA$1000,$N$1034)</f>
        <v>57</v>
      </c>
      <c r="S1034" s="8">
        <f>COUNTIFS(A!S$2:S$1000,$O1034,A!$O$2:$O$1000,$N$1032,A!$AA$2:$AA$1000,$N$1033)+COUNTIFS(A!S$2:S$1000,$O1034,A!$O$2:$O$1000,$N$1032,A!$AA$2:$AA$1000,$N$1034)</f>
        <v>54</v>
      </c>
      <c r="T1034" s="8">
        <f>COUNTIFS(A!T$2:T$1000,$O1034,A!$O$2:$O$1000,$N$1032,A!$AA$2:$AA$1000,$N$1033)+COUNTIFS(A!T$2:T$1000,$O1034,A!$O$2:$O$1000,$N$1032,A!$AA$2:$AA$1000,$N$1034)</f>
        <v>60</v>
      </c>
      <c r="U1034" s="8">
        <f>COUNTIFS(A!U$2:U$1000,$O1034,A!$O$2:$O$1000,$N$1032,A!$AA$2:$AA$1000,$N$1033)+COUNTIFS(A!U$2:U$1000,$O1034,A!$O$2:$O$1000,$N$1032,A!$AA$2:$AA$1000,$N$1034)</f>
        <v>57</v>
      </c>
      <c r="V1034" s="8">
        <f>COUNTIFS(A!V$2:V$1000,$O1034,A!$O$2:$O$1000,$N$1032,A!$AA$2:$AA$1000,$N$1033)+COUNTIFS(A!V$2:V$1000,$O1034,A!$O$2:$O$1000,$N$1032,A!$AA$2:$AA$1000,$N$1034)</f>
        <v>48</v>
      </c>
      <c r="W1034" s="8">
        <f>COUNTIFS(A!W$2:W$1000,$O1034,A!$O$2:$O$1000,$N$1032,A!$AA$2:$AA$1000,$N$1033)+COUNTIFS(A!W$2:W$1000,$O1034,A!$O$2:$O$1000,$N$1032,A!$AA$2:$AA$1000,$N$1034)</f>
        <v>48</v>
      </c>
      <c r="X1034" s="8">
        <f>COUNTIFS(A!X$2:X$1000,$O1034,A!$O$2:$O$1000,$N$1032,A!$AA$2:$AA$1000,$N$1033)+COUNTIFS(A!X$2:X$1000,$O1034,A!$O$2:$O$1000,$N$1032,A!$AA$2:$AA$1000,$N$1034)</f>
        <v>34</v>
      </c>
      <c r="Y1034" s="8">
        <f>COUNTIFS(A!Y$2:Y$1000,$O1034,A!$O$2:$O$1000,$N$1032,A!$AA$2:$AA$1000,$N$1033)+COUNTIFS(A!Y$2:Y$1000,$O1034,A!$O$2:$O$1000,$N$1032,A!$AA$2:$AA$1000,$N$1034)</f>
        <v>43</v>
      </c>
      <c r="AH1034" s="8">
        <f>COUNTIFS(A!AH$2:AH$1000,$O1034,A!$O$2:$O$1000,$N$1032,A!$AA$2:$AA$1000,$N$1033)+COUNTIFS(A!AH$2:AH$1000,$O1034,A!$O$2:$O$1000,$N$1032,A!$AA$2:$AA$1000,$N$1034)</f>
        <v>68</v>
      </c>
      <c r="AI1034" s="8">
        <f>COUNTIFS(A!AI$2:AI$1000,$O1034,A!$O$2:$O$1000,$N$1032,A!$AA$2:$AA$1000,$N$1033)+COUNTIFS(A!AI$2:AI$1000,$O1034,A!$O$2:$O$1000,$N$1032,A!$AA$2:$AA$1000,$N$1034)</f>
        <v>17</v>
      </c>
    </row>
    <row r="1035" spans="1:35" ht="12.75" customHeight="1" x14ac:dyDescent="0.2">
      <c r="N1035" s="9"/>
      <c r="O1035" s="10">
        <v>4</v>
      </c>
      <c r="P1035" s="10">
        <f>COUNTIFS(A!P$2:P$1000,$O1035,A!$O$2:$O$1000,$N$1032,A!$AA$2:$AA$1000,$N$1033)+COUNTIFS(A!P$2:P$1000,$O1035,A!$O$2:$O$1000,$N$1032,A!$AA$2:$AA$1000,$N$1034)</f>
        <v>53</v>
      </c>
      <c r="Q1035" s="10">
        <f>COUNTIFS(A!Q$2:Q$1000,$O1035,A!$O$2:$O$1000,$N$1032,A!$AA$2:$AA$1000,$N$1033)+COUNTIFS(A!Q$2:Q$1000,$O1035,A!$O$2:$O$1000,$N$1032,A!$AA$2:$AA$1000,$N$1034)</f>
        <v>56</v>
      </c>
      <c r="R1035" s="10">
        <f>COUNTIFS(A!R$2:R$1000,$O1035,A!$O$2:$O$1000,$N$1032,A!$AA$2:$AA$1000,$N$1033)+COUNTIFS(A!R$2:R$1000,$O1035,A!$O$2:$O$1000,$N$1032,A!$AA$2:$AA$1000,$N$1034)</f>
        <v>71</v>
      </c>
      <c r="S1035" s="10">
        <f>COUNTIFS(A!S$2:S$1000,$O1035,A!$O$2:$O$1000,$N$1032,A!$AA$2:$AA$1000,$N$1033)+COUNTIFS(A!S$2:S$1000,$O1035,A!$O$2:$O$1000,$N$1032,A!$AA$2:$AA$1000,$N$1034)</f>
        <v>66</v>
      </c>
      <c r="T1035" s="10">
        <f>COUNTIFS(A!T$2:T$1000,$O1035,A!$O$2:$O$1000,$N$1032,A!$AA$2:$AA$1000,$N$1033)+COUNTIFS(A!T$2:T$1000,$O1035,A!$O$2:$O$1000,$N$1032,A!$AA$2:$AA$1000,$N$1034)</f>
        <v>59</v>
      </c>
      <c r="U1035" s="10">
        <f>COUNTIFS(A!U$2:U$1000,$O1035,A!$O$2:$O$1000,$N$1032,A!$AA$2:$AA$1000,$N$1033)+COUNTIFS(A!U$2:U$1000,$O1035,A!$O$2:$O$1000,$N$1032,A!$AA$2:$AA$1000,$N$1034)</f>
        <v>57</v>
      </c>
      <c r="V1035" s="10">
        <f>COUNTIFS(A!V$2:V$1000,$O1035,A!$O$2:$O$1000,$N$1032,A!$AA$2:$AA$1000,$N$1033)+COUNTIFS(A!V$2:V$1000,$O1035,A!$O$2:$O$1000,$N$1032,A!$AA$2:$AA$1000,$N$1034)</f>
        <v>71</v>
      </c>
      <c r="W1035" s="10">
        <f>COUNTIFS(A!W$2:W$1000,$O1035,A!$O$2:$O$1000,$N$1032,A!$AA$2:$AA$1000,$N$1033)+COUNTIFS(A!W$2:W$1000,$O1035,A!$O$2:$O$1000,$N$1032,A!$AA$2:$AA$1000,$N$1034)</f>
        <v>64</v>
      </c>
      <c r="X1035" s="10">
        <f>COUNTIFS(A!X$2:X$1000,$O1035,A!$O$2:$O$1000,$N$1032,A!$AA$2:$AA$1000,$N$1033)+COUNTIFS(A!X$2:X$1000,$O1035,A!$O$2:$O$1000,$N$1032,A!$AA$2:$AA$1000,$N$1034)</f>
        <v>106</v>
      </c>
      <c r="Y1035" s="10">
        <f>COUNTIFS(A!Y$2:Y$1000,$O1035,A!$O$2:$O$1000,$N$1032,A!$AA$2:$AA$1000,$N$1033)+COUNTIFS(A!Y$2:Y$1000,$O1035,A!$O$2:$O$1000,$N$1032,A!$AA$2:$AA$1000,$N$1034)</f>
        <v>88</v>
      </c>
      <c r="AH1035" s="10">
        <f>COUNTIFS(A!AH$2:AH$1000,$O1035,A!$O$2:$O$1000,$N$1032,A!$AA$2:$AA$1000,$N$1033)+COUNTIFS(A!AH$2:AH$1000,$O1035,A!$O$2:$O$1000,$N$1032,A!$AA$2:$AA$1000,$N$1034)</f>
        <v>32</v>
      </c>
      <c r="AI1035" s="10">
        <f>COUNTIFS(A!AI$2:AI$1000,$O1035,A!$O$2:$O$1000,$N$1032,A!$AA$2:$AA$1000,$N$1033)+COUNTIFS(A!AI$2:AI$1000,$O1035,A!$O$2:$O$1000,$N$1032,A!$AA$2:$AA$1000,$N$1034)</f>
        <v>121</v>
      </c>
    </row>
    <row r="1036" spans="1:35" ht="12.75" customHeight="1" x14ac:dyDescent="0.2">
      <c r="O1036" s="4" t="s">
        <v>722</v>
      </c>
      <c r="P1036">
        <f>SUM(P1032:P1035)</f>
        <v>151</v>
      </c>
      <c r="Q1036">
        <f t="shared" ref="Q1036:Y1036" si="10">SUM(Q1032:Q1035)</f>
        <v>151</v>
      </c>
      <c r="R1036">
        <f t="shared" si="10"/>
        <v>151</v>
      </c>
      <c r="S1036">
        <f t="shared" si="10"/>
        <v>150</v>
      </c>
      <c r="T1036">
        <f t="shared" si="10"/>
        <v>151</v>
      </c>
      <c r="U1036">
        <f t="shared" si="10"/>
        <v>150</v>
      </c>
      <c r="V1036">
        <f t="shared" si="10"/>
        <v>148</v>
      </c>
      <c r="W1036">
        <f t="shared" si="10"/>
        <v>151</v>
      </c>
      <c r="X1036">
        <f t="shared" si="10"/>
        <v>150</v>
      </c>
      <c r="Y1036">
        <f t="shared" si="10"/>
        <v>151</v>
      </c>
      <c r="AH1036">
        <f t="shared" ref="AH1036:AI1036" si="11">SUM(AH1032:AH1035)</f>
        <v>151</v>
      </c>
      <c r="AI1036">
        <f t="shared" si="11"/>
        <v>149</v>
      </c>
    </row>
    <row r="1038" spans="1:35" ht="12.75" customHeight="1" x14ac:dyDescent="0.2">
      <c r="N1038" s="14" t="s">
        <v>641</v>
      </c>
      <c r="O1038" s="6">
        <v>1</v>
      </c>
      <c r="P1038" s="6">
        <f>COUNTIFS(A!P$2:P$1000,$O1038,A!$O$2:$O$1000,$N$1038,A!$AA$2:$AA$1000,$N$1039)+COUNTIFS(A!P$2:P$1000,$O1038,A!$O$2:$O$1000,$N$1038,A!$AA$2:$AA$1000,$N$1040)+COUNTIFS(A!P$2:P$1000,$O1038,A!$O$2:$O$1000,$N$1038,A!$AA$2:$AA$1000,$N$1041)</f>
        <v>9</v>
      </c>
      <c r="Q1038" s="6">
        <f>COUNTIFS(A!Q$2:Q$1000,$O1038,A!$O$2:$O$1000,$N$1038,A!$AA$2:$AA$1000,$N$1039)+COUNTIFS(A!Q$2:Q$1000,$O1038,A!$O$2:$O$1000,$N$1038,A!$AA$2:$AA$1000,$N$1040)+COUNTIFS(A!Q$2:Q$1000,$O1038,A!$O$2:$O$1000,$N$1038,A!$AA$2:$AA$1000,$N$1041)</f>
        <v>15</v>
      </c>
      <c r="R1038" s="6">
        <f>COUNTIFS(A!R$2:R$1000,$O1038,A!$O$2:$O$1000,$N$1038,A!$AA$2:$AA$1000,$N$1039)+COUNTIFS(A!R$2:R$1000,$O1038,A!$O$2:$O$1000,$N$1038,A!$AA$2:$AA$1000,$N$1040)+COUNTIFS(A!R$2:R$1000,$O1038,A!$O$2:$O$1000,$N$1038,A!$AA$2:$AA$1000,$N$1041)</f>
        <v>3</v>
      </c>
      <c r="S1038" s="6">
        <f>COUNTIFS(A!S$2:S$1000,$O1038,A!$O$2:$O$1000,$N$1038,A!$AA$2:$AA$1000,$N$1039)+COUNTIFS(A!S$2:S$1000,$O1038,A!$O$2:$O$1000,$N$1038,A!$AA$2:$AA$1000,$N$1040)+COUNTIFS(A!S$2:S$1000,$O1038,A!$O$2:$O$1000,$N$1038,A!$AA$2:$AA$1000,$N$1041)</f>
        <v>6</v>
      </c>
      <c r="T1038" s="6">
        <f>COUNTIFS(A!T$2:T$1000,$O1038,A!$O$2:$O$1000,$N$1038,A!$AA$2:$AA$1000,$N$1039)+COUNTIFS(A!T$2:T$1000,$O1038,A!$O$2:$O$1000,$N$1038,A!$AA$2:$AA$1000,$N$1040)+COUNTIFS(A!T$2:T$1000,$O1038,A!$O$2:$O$1000,$N$1038,A!$AA$2:$AA$1000,$N$1041)</f>
        <v>11</v>
      </c>
      <c r="U1038" s="6">
        <f>COUNTIFS(A!U$2:U$1000,$O1038,A!$O$2:$O$1000,$N$1038,A!$AA$2:$AA$1000,$N$1039)+COUNTIFS(A!U$2:U$1000,$O1038,A!$O$2:$O$1000,$N$1038,A!$AA$2:$AA$1000,$N$1040)+COUNTIFS(A!U$2:U$1000,$O1038,A!$O$2:$O$1000,$N$1038,A!$AA$2:$AA$1000,$N$1041)</f>
        <v>13</v>
      </c>
      <c r="V1038" s="6">
        <f>COUNTIFS(A!V$2:V$1000,$O1038,A!$O$2:$O$1000,$N$1038,A!$AA$2:$AA$1000,$N$1039)+COUNTIFS(A!V$2:V$1000,$O1038,A!$O$2:$O$1000,$N$1038,A!$AA$2:$AA$1000,$N$1040)+COUNTIFS(A!V$2:V$1000,$O1038,A!$O$2:$O$1000,$N$1038,A!$AA$2:$AA$1000,$N$1041)</f>
        <v>5</v>
      </c>
      <c r="W1038" s="6">
        <f>COUNTIFS(A!W$2:W$1000,$O1038,A!$O$2:$O$1000,$N$1038,A!$AA$2:$AA$1000,$N$1039)+COUNTIFS(A!W$2:W$1000,$O1038,A!$O$2:$O$1000,$N$1038,A!$AA$2:$AA$1000,$N$1040)+COUNTIFS(A!W$2:W$1000,$O1038,A!$O$2:$O$1000,$N$1038,A!$AA$2:$AA$1000,$N$1041)</f>
        <v>13</v>
      </c>
      <c r="X1038" s="6">
        <f>COUNTIFS(A!X$2:X$1000,$O1038,A!$O$2:$O$1000,$N$1038,A!$AA$2:$AA$1000,$N$1039)+COUNTIFS(A!X$2:X$1000,$O1038,A!$O$2:$O$1000,$N$1038,A!$AA$2:$AA$1000,$N$1040)+COUNTIFS(A!X$2:X$1000,$O1038,A!$O$2:$O$1000,$N$1038,A!$AA$2:$AA$1000,$N$1041)</f>
        <v>5</v>
      </c>
      <c r="Y1038" s="6">
        <f>COUNTIFS(A!Y$2:Y$1000,$O1038,A!$O$2:$O$1000,$N$1038,A!$AA$2:$AA$1000,$N$1039)+COUNTIFS(A!Y$2:Y$1000,$O1038,A!$O$2:$O$1000,$N$1038,A!$AA$2:$AA$1000,$N$1040)+COUNTIFS(A!Y$2:Y$1000,$O1038,A!$O$2:$O$1000,$N$1038,A!$AA$2:$AA$1000,$N$1041)</f>
        <v>4</v>
      </c>
      <c r="AH1038" s="6">
        <f>COUNTIFS(A!AH$2:AH$1000,$O1038,A!$O$2:$O$1000,$N$1038,A!$AA$2:$AA$1000,$N$1039)+COUNTIFS(A!AH$2:AH$1000,$O1038,A!$O$2:$O$1000,$N$1038,A!$AA$2:$AA$1000,$N$1040)+COUNTIFS(A!AH$2:AH$1000,$O1038,A!$O$2:$O$1000,$N$1038,A!$AA$2:$AA$1000,$N$1041)</f>
        <v>12</v>
      </c>
      <c r="AI1038" s="6">
        <f>COUNTIFS(A!AI$2:AI$1000,$O1038,A!$O$2:$O$1000,$N$1038,A!$AA$2:$AA$1000,$N$1039)+COUNTIFS(A!AI$2:AI$1000,$O1038,A!$O$2:$O$1000,$N$1038,A!$AA$2:$AA$1000,$N$1040)+COUNTIFS(A!AI$2:AI$1000,$O1038,A!$O$2:$O$1000,$N$1038,A!$AA$2:$AA$1000,$N$1041)</f>
        <v>6</v>
      </c>
    </row>
    <row r="1039" spans="1:35" ht="12.75" customHeight="1" x14ac:dyDescent="0.25">
      <c r="N1039" s="15" t="s">
        <v>702</v>
      </c>
      <c r="O1039" s="8">
        <v>2</v>
      </c>
      <c r="P1039" s="8">
        <f>COUNTIFS(A!P$2:P$1000,$O1039,A!$O$2:$O$1000,$N$1038,A!$AA$2:$AA$1000,$N$1039)+COUNTIFS(A!P$2:P$1000,$O1039,A!$O$2:$O$1000,$N$1038,A!$AA$2:$AA$1000,$N$1040)+COUNTIFS(A!P$2:P$1000,$O1039,A!$O$2:$O$1000,$N$1038,A!$AA$2:$AA$1000,$N$1041)</f>
        <v>30</v>
      </c>
      <c r="Q1039" s="8">
        <f>COUNTIFS(A!Q$2:Q$1000,$O1039,A!$O$2:$O$1000,$N$1038,A!$AA$2:$AA$1000,$N$1039)+COUNTIFS(A!Q$2:Q$1000,$O1039,A!$O$2:$O$1000,$N$1038,A!$AA$2:$AA$1000,$N$1040)+COUNTIFS(A!Q$2:Q$1000,$O1039,A!$O$2:$O$1000,$N$1038,A!$AA$2:$AA$1000,$N$1041)</f>
        <v>45</v>
      </c>
      <c r="R1039" s="8">
        <f>COUNTIFS(A!R$2:R$1000,$O1039,A!$O$2:$O$1000,$N$1038,A!$AA$2:$AA$1000,$N$1039)+COUNTIFS(A!R$2:R$1000,$O1039,A!$O$2:$O$1000,$N$1038,A!$AA$2:$AA$1000,$N$1040)+COUNTIFS(A!R$2:R$1000,$O1039,A!$O$2:$O$1000,$N$1038,A!$AA$2:$AA$1000,$N$1041)</f>
        <v>29</v>
      </c>
      <c r="S1039" s="8">
        <f>COUNTIFS(A!S$2:S$1000,$O1039,A!$O$2:$O$1000,$N$1038,A!$AA$2:$AA$1000,$N$1039)+COUNTIFS(A!S$2:S$1000,$O1039,A!$O$2:$O$1000,$N$1038,A!$AA$2:$AA$1000,$N$1040)+COUNTIFS(A!S$2:S$1000,$O1039,A!$O$2:$O$1000,$N$1038,A!$AA$2:$AA$1000,$N$1041)</f>
        <v>33</v>
      </c>
      <c r="T1039" s="8">
        <f>COUNTIFS(A!T$2:T$1000,$O1039,A!$O$2:$O$1000,$N$1038,A!$AA$2:$AA$1000,$N$1039)+COUNTIFS(A!T$2:T$1000,$O1039,A!$O$2:$O$1000,$N$1038,A!$AA$2:$AA$1000,$N$1040)+COUNTIFS(A!T$2:T$1000,$O1039,A!$O$2:$O$1000,$N$1038,A!$AA$2:$AA$1000,$N$1041)</f>
        <v>48</v>
      </c>
      <c r="U1039" s="8">
        <f>COUNTIFS(A!U$2:U$1000,$O1039,A!$O$2:$O$1000,$N$1038,A!$AA$2:$AA$1000,$N$1039)+COUNTIFS(A!U$2:U$1000,$O1039,A!$O$2:$O$1000,$N$1038,A!$AA$2:$AA$1000,$N$1040)+COUNTIFS(A!U$2:U$1000,$O1039,A!$O$2:$O$1000,$N$1038,A!$AA$2:$AA$1000,$N$1041)</f>
        <v>46</v>
      </c>
      <c r="V1039" s="8">
        <f>COUNTIFS(A!V$2:V$1000,$O1039,A!$O$2:$O$1000,$N$1038,A!$AA$2:$AA$1000,$N$1039)+COUNTIFS(A!V$2:V$1000,$O1039,A!$O$2:$O$1000,$N$1038,A!$AA$2:$AA$1000,$N$1040)+COUNTIFS(A!V$2:V$1000,$O1039,A!$O$2:$O$1000,$N$1038,A!$AA$2:$AA$1000,$N$1041)</f>
        <v>23</v>
      </c>
      <c r="W1039" s="8">
        <f>COUNTIFS(A!W$2:W$1000,$O1039,A!$O$2:$O$1000,$N$1038,A!$AA$2:$AA$1000,$N$1039)+COUNTIFS(A!W$2:W$1000,$O1039,A!$O$2:$O$1000,$N$1038,A!$AA$2:$AA$1000,$N$1040)+COUNTIFS(A!W$2:W$1000,$O1039,A!$O$2:$O$1000,$N$1038,A!$AA$2:$AA$1000,$N$1041)</f>
        <v>36</v>
      </c>
      <c r="X1039" s="8">
        <f>COUNTIFS(A!X$2:X$1000,$O1039,A!$O$2:$O$1000,$N$1038,A!$AA$2:$AA$1000,$N$1039)+COUNTIFS(A!X$2:X$1000,$O1039,A!$O$2:$O$1000,$N$1038,A!$AA$2:$AA$1000,$N$1040)+COUNTIFS(A!X$2:X$1000,$O1039,A!$O$2:$O$1000,$N$1038,A!$AA$2:$AA$1000,$N$1041)</f>
        <v>11</v>
      </c>
      <c r="Y1039" s="8">
        <f>COUNTIFS(A!Y$2:Y$1000,$O1039,A!$O$2:$O$1000,$N$1038,A!$AA$2:$AA$1000,$N$1039)+COUNTIFS(A!Y$2:Y$1000,$O1039,A!$O$2:$O$1000,$N$1038,A!$AA$2:$AA$1000,$N$1040)+COUNTIFS(A!Y$2:Y$1000,$O1039,A!$O$2:$O$1000,$N$1038,A!$AA$2:$AA$1000,$N$1041)</f>
        <v>19</v>
      </c>
      <c r="AH1039" s="8">
        <f>COUNTIFS(A!AH$2:AH$1000,$O1039,A!$O$2:$O$1000,$N$1038,A!$AA$2:$AA$1000,$N$1039)+COUNTIFS(A!AH$2:AH$1000,$O1039,A!$O$2:$O$1000,$N$1038,A!$AA$2:$AA$1000,$N$1040)+COUNTIFS(A!AH$2:AH$1000,$O1039,A!$O$2:$O$1000,$N$1038,A!$AA$2:$AA$1000,$N$1041)</f>
        <v>39</v>
      </c>
      <c r="AI1039" s="8">
        <f>COUNTIFS(A!AI$2:AI$1000,$O1039,A!$O$2:$O$1000,$N$1038,A!$AA$2:$AA$1000,$N$1039)+COUNTIFS(A!AI$2:AI$1000,$O1039,A!$O$2:$O$1000,$N$1038,A!$AA$2:$AA$1000,$N$1040)+COUNTIFS(A!AI$2:AI$1000,$O1039,A!$O$2:$O$1000,$N$1038,A!$AA$2:$AA$1000,$N$1041)</f>
        <v>5</v>
      </c>
    </row>
    <row r="1040" spans="1:35" ht="12.75" customHeight="1" x14ac:dyDescent="0.25">
      <c r="N1040" s="15" t="s">
        <v>238</v>
      </c>
      <c r="O1040" s="8">
        <v>3</v>
      </c>
      <c r="P1040" s="8">
        <f>COUNTIFS(A!P$2:P$1000,$O1040,A!$O$2:$O$1000,$N$1038,A!$AA$2:$AA$1000,$N$1039)+COUNTIFS(A!P$2:P$1000,$O1040,A!$O$2:$O$1000,$N$1038,A!$AA$2:$AA$1000,$N$1040)+COUNTIFS(A!P$2:P$1000,$O1040,A!$O$2:$O$1000,$N$1038,A!$AA$2:$AA$1000,$N$1041)</f>
        <v>72</v>
      </c>
      <c r="Q1040" s="8">
        <f>COUNTIFS(A!Q$2:Q$1000,$O1040,A!$O$2:$O$1000,$N$1038,A!$AA$2:$AA$1000,$N$1039)+COUNTIFS(A!Q$2:Q$1000,$O1040,A!$O$2:$O$1000,$N$1038,A!$AA$2:$AA$1000,$N$1040)+COUNTIFS(A!Q$2:Q$1000,$O1040,A!$O$2:$O$1000,$N$1038,A!$AA$2:$AA$1000,$N$1041)</f>
        <v>41</v>
      </c>
      <c r="R1040" s="8">
        <f>COUNTIFS(A!R$2:R$1000,$O1040,A!$O$2:$O$1000,$N$1038,A!$AA$2:$AA$1000,$N$1039)+COUNTIFS(A!R$2:R$1000,$O1040,A!$O$2:$O$1000,$N$1038,A!$AA$2:$AA$1000,$N$1040)+COUNTIFS(A!R$2:R$1000,$O1040,A!$O$2:$O$1000,$N$1038,A!$AA$2:$AA$1000,$N$1041)</f>
        <v>57</v>
      </c>
      <c r="S1040" s="8">
        <f>COUNTIFS(A!S$2:S$1000,$O1040,A!$O$2:$O$1000,$N$1038,A!$AA$2:$AA$1000,$N$1039)+COUNTIFS(A!S$2:S$1000,$O1040,A!$O$2:$O$1000,$N$1038,A!$AA$2:$AA$1000,$N$1040)+COUNTIFS(A!S$2:S$1000,$O1040,A!$O$2:$O$1000,$N$1038,A!$AA$2:$AA$1000,$N$1041)</f>
        <v>60</v>
      </c>
      <c r="T1040" s="8">
        <f>COUNTIFS(A!T$2:T$1000,$O1040,A!$O$2:$O$1000,$N$1038,A!$AA$2:$AA$1000,$N$1039)+COUNTIFS(A!T$2:T$1000,$O1040,A!$O$2:$O$1000,$N$1038,A!$AA$2:$AA$1000,$N$1040)+COUNTIFS(A!T$2:T$1000,$O1040,A!$O$2:$O$1000,$N$1038,A!$AA$2:$AA$1000,$N$1041)</f>
        <v>45</v>
      </c>
      <c r="U1040" s="8">
        <f>COUNTIFS(A!U$2:U$1000,$O1040,A!$O$2:$O$1000,$N$1038,A!$AA$2:$AA$1000,$N$1039)+COUNTIFS(A!U$2:U$1000,$O1040,A!$O$2:$O$1000,$N$1038,A!$AA$2:$AA$1000,$N$1040)+COUNTIFS(A!U$2:U$1000,$O1040,A!$O$2:$O$1000,$N$1038,A!$AA$2:$AA$1000,$N$1041)</f>
        <v>48</v>
      </c>
      <c r="V1040" s="8">
        <f>COUNTIFS(A!V$2:V$1000,$O1040,A!$O$2:$O$1000,$N$1038,A!$AA$2:$AA$1000,$N$1039)+COUNTIFS(A!V$2:V$1000,$O1040,A!$O$2:$O$1000,$N$1038,A!$AA$2:$AA$1000,$N$1040)+COUNTIFS(A!V$2:V$1000,$O1040,A!$O$2:$O$1000,$N$1038,A!$AA$2:$AA$1000,$N$1041)</f>
        <v>64</v>
      </c>
      <c r="W1040" s="8">
        <f>COUNTIFS(A!W$2:W$1000,$O1040,A!$O$2:$O$1000,$N$1038,A!$AA$2:$AA$1000,$N$1039)+COUNTIFS(A!W$2:W$1000,$O1040,A!$O$2:$O$1000,$N$1038,A!$AA$2:$AA$1000,$N$1040)+COUNTIFS(A!W$2:W$1000,$O1040,A!$O$2:$O$1000,$N$1038,A!$AA$2:$AA$1000,$N$1041)</f>
        <v>53</v>
      </c>
      <c r="X1040" s="8">
        <f>COUNTIFS(A!X$2:X$1000,$O1040,A!$O$2:$O$1000,$N$1038,A!$AA$2:$AA$1000,$N$1039)+COUNTIFS(A!X$2:X$1000,$O1040,A!$O$2:$O$1000,$N$1038,A!$AA$2:$AA$1000,$N$1040)+COUNTIFS(A!X$2:X$1000,$O1040,A!$O$2:$O$1000,$N$1038,A!$AA$2:$AA$1000,$N$1041)</f>
        <v>40</v>
      </c>
      <c r="Y1040" s="8">
        <f>COUNTIFS(A!Y$2:Y$1000,$O1040,A!$O$2:$O$1000,$N$1038,A!$AA$2:$AA$1000,$N$1039)+COUNTIFS(A!Y$2:Y$1000,$O1040,A!$O$2:$O$1000,$N$1038,A!$AA$2:$AA$1000,$N$1040)+COUNTIFS(A!Y$2:Y$1000,$O1040,A!$O$2:$O$1000,$N$1038,A!$AA$2:$AA$1000,$N$1041)</f>
        <v>46</v>
      </c>
      <c r="AH1040" s="8">
        <f>COUNTIFS(A!AH$2:AH$1000,$O1040,A!$O$2:$O$1000,$N$1038,A!$AA$2:$AA$1000,$N$1039)+COUNTIFS(A!AH$2:AH$1000,$O1040,A!$O$2:$O$1000,$N$1038,A!$AA$2:$AA$1000,$N$1040)+COUNTIFS(A!AH$2:AH$1000,$O1040,A!$O$2:$O$1000,$N$1038,A!$AA$2:$AA$1000,$N$1041)</f>
        <v>62</v>
      </c>
      <c r="AI1040" s="8">
        <f>COUNTIFS(A!AI$2:AI$1000,$O1040,A!$O$2:$O$1000,$N$1038,A!$AA$2:$AA$1000,$N$1039)+COUNTIFS(A!AI$2:AI$1000,$O1040,A!$O$2:$O$1000,$N$1038,A!$AA$2:$AA$1000,$N$1040)+COUNTIFS(A!AI$2:AI$1000,$O1040,A!$O$2:$O$1000,$N$1038,A!$AA$2:$AA$1000,$N$1041)</f>
        <v>27</v>
      </c>
    </row>
    <row r="1041" spans="13:35" ht="12.75" customHeight="1" x14ac:dyDescent="0.25">
      <c r="N1041" s="16" t="s">
        <v>135</v>
      </c>
      <c r="O1041" s="10">
        <v>4</v>
      </c>
      <c r="P1041" s="10">
        <f>COUNTIFS(A!P$2:P$1000,$O1041,A!$O$2:$O$1000,$N$1038,A!$AA$2:$AA$1000,$N$1039)+COUNTIFS(A!P$2:P$1000,$O1041,A!$O$2:$O$1000,$N$1038,A!$AA$2:$AA$1000,$N$1040)+COUNTIFS(A!P$2:P$1000,$O1041,A!$O$2:$O$1000,$N$1038,A!$AA$2:$AA$1000,$N$1041)</f>
        <v>34</v>
      </c>
      <c r="Q1041" s="10">
        <f>COUNTIFS(A!Q$2:Q$1000,$O1041,A!$O$2:$O$1000,$N$1038,A!$AA$2:$AA$1000,$N$1039)+COUNTIFS(A!Q$2:Q$1000,$O1041,A!$O$2:$O$1000,$N$1038,A!$AA$2:$AA$1000,$N$1040)+COUNTIFS(A!Q$2:Q$1000,$O1041,A!$O$2:$O$1000,$N$1038,A!$AA$2:$AA$1000,$N$1041)</f>
        <v>44</v>
      </c>
      <c r="R1041" s="10">
        <f>COUNTIFS(A!R$2:R$1000,$O1041,A!$O$2:$O$1000,$N$1038,A!$AA$2:$AA$1000,$N$1039)+COUNTIFS(A!R$2:R$1000,$O1041,A!$O$2:$O$1000,$N$1038,A!$AA$2:$AA$1000,$N$1040)+COUNTIFS(A!R$2:R$1000,$O1041,A!$O$2:$O$1000,$N$1038,A!$AA$2:$AA$1000,$N$1041)</f>
        <v>55</v>
      </c>
      <c r="S1041" s="10">
        <f>COUNTIFS(A!S$2:S$1000,$O1041,A!$O$2:$O$1000,$N$1038,A!$AA$2:$AA$1000,$N$1039)+COUNTIFS(A!S$2:S$1000,$O1041,A!$O$2:$O$1000,$N$1038,A!$AA$2:$AA$1000,$N$1040)+COUNTIFS(A!S$2:S$1000,$O1041,A!$O$2:$O$1000,$N$1038,A!$AA$2:$AA$1000,$N$1041)</f>
        <v>46</v>
      </c>
      <c r="T1041" s="10">
        <f>COUNTIFS(A!T$2:T$1000,$O1041,A!$O$2:$O$1000,$N$1038,A!$AA$2:$AA$1000,$N$1039)+COUNTIFS(A!T$2:T$1000,$O1041,A!$O$2:$O$1000,$N$1038,A!$AA$2:$AA$1000,$N$1040)+COUNTIFS(A!T$2:T$1000,$O1041,A!$O$2:$O$1000,$N$1038,A!$AA$2:$AA$1000,$N$1041)</f>
        <v>41</v>
      </c>
      <c r="U1041" s="10">
        <f>COUNTIFS(A!U$2:U$1000,$O1041,A!$O$2:$O$1000,$N$1038,A!$AA$2:$AA$1000,$N$1039)+COUNTIFS(A!U$2:U$1000,$O1041,A!$O$2:$O$1000,$N$1038,A!$AA$2:$AA$1000,$N$1040)+COUNTIFS(A!U$2:U$1000,$O1041,A!$O$2:$O$1000,$N$1038,A!$AA$2:$AA$1000,$N$1041)</f>
        <v>37</v>
      </c>
      <c r="V1041" s="10">
        <f>COUNTIFS(A!V$2:V$1000,$O1041,A!$O$2:$O$1000,$N$1038,A!$AA$2:$AA$1000,$N$1039)+COUNTIFS(A!V$2:V$1000,$O1041,A!$O$2:$O$1000,$N$1038,A!$AA$2:$AA$1000,$N$1040)+COUNTIFS(A!V$2:V$1000,$O1041,A!$O$2:$O$1000,$N$1038,A!$AA$2:$AA$1000,$N$1041)</f>
        <v>52</v>
      </c>
      <c r="W1041" s="10">
        <f>COUNTIFS(A!W$2:W$1000,$O1041,A!$O$2:$O$1000,$N$1038,A!$AA$2:$AA$1000,$N$1039)+COUNTIFS(A!W$2:W$1000,$O1041,A!$O$2:$O$1000,$N$1038,A!$AA$2:$AA$1000,$N$1040)+COUNTIFS(A!W$2:W$1000,$O1041,A!$O$2:$O$1000,$N$1038,A!$AA$2:$AA$1000,$N$1041)</f>
        <v>42</v>
      </c>
      <c r="X1041" s="10">
        <f>COUNTIFS(A!X$2:X$1000,$O1041,A!$O$2:$O$1000,$N$1038,A!$AA$2:$AA$1000,$N$1039)+COUNTIFS(A!X$2:X$1000,$O1041,A!$O$2:$O$1000,$N$1038,A!$AA$2:$AA$1000,$N$1040)+COUNTIFS(A!X$2:X$1000,$O1041,A!$O$2:$O$1000,$N$1038,A!$AA$2:$AA$1000,$N$1041)</f>
        <v>89</v>
      </c>
      <c r="Y1041" s="10">
        <f>COUNTIFS(A!Y$2:Y$1000,$O1041,A!$O$2:$O$1000,$N$1038,A!$AA$2:$AA$1000,$N$1039)+COUNTIFS(A!Y$2:Y$1000,$O1041,A!$O$2:$O$1000,$N$1038,A!$AA$2:$AA$1000,$N$1040)+COUNTIFS(A!Y$2:Y$1000,$O1041,A!$O$2:$O$1000,$N$1038,A!$AA$2:$AA$1000,$N$1041)</f>
        <v>75</v>
      </c>
      <c r="AH1041" s="10">
        <f>COUNTIFS(A!AH$2:AH$1000,$O1041,A!$O$2:$O$1000,$N$1038,A!$AA$2:$AA$1000,$N$1039)+COUNTIFS(A!AH$2:AH$1000,$O1041,A!$O$2:$O$1000,$N$1038,A!$AA$2:$AA$1000,$N$1040)+COUNTIFS(A!AH$2:AH$1000,$O1041,A!$O$2:$O$1000,$N$1038,A!$AA$2:$AA$1000,$N$1041)</f>
        <v>29</v>
      </c>
      <c r="AI1041" s="10">
        <f>COUNTIFS(A!AI$2:AI$1000,$O1041,A!$O$2:$O$1000,$N$1038,A!$AA$2:$AA$1000,$N$1039)+COUNTIFS(A!AI$2:AI$1000,$O1041,A!$O$2:$O$1000,$N$1038,A!$AA$2:$AA$1000,$N$1040)+COUNTIFS(A!AI$2:AI$1000,$O1041,A!$O$2:$O$1000,$N$1038,A!$AA$2:$AA$1000,$N$1041)</f>
        <v>107</v>
      </c>
    </row>
    <row r="1042" spans="13:35" ht="12.75" customHeight="1" x14ac:dyDescent="0.2">
      <c r="M1042" t="s">
        <v>721</v>
      </c>
      <c r="O1042" s="4" t="s">
        <v>722</v>
      </c>
      <c r="P1042">
        <f>SUM(P1038:P1041)</f>
        <v>145</v>
      </c>
      <c r="Q1042">
        <f t="shared" ref="Q1042:Y1042" si="12">SUM(Q1038:Q1041)</f>
        <v>145</v>
      </c>
      <c r="R1042">
        <f t="shared" si="12"/>
        <v>144</v>
      </c>
      <c r="S1042">
        <f t="shared" si="12"/>
        <v>145</v>
      </c>
      <c r="T1042">
        <f t="shared" si="12"/>
        <v>145</v>
      </c>
      <c r="U1042">
        <f t="shared" si="12"/>
        <v>144</v>
      </c>
      <c r="V1042">
        <f t="shared" si="12"/>
        <v>144</v>
      </c>
      <c r="W1042">
        <f t="shared" si="12"/>
        <v>144</v>
      </c>
      <c r="X1042">
        <f t="shared" si="12"/>
        <v>145</v>
      </c>
      <c r="Y1042">
        <f t="shared" si="12"/>
        <v>144</v>
      </c>
      <c r="AH1042">
        <f t="shared" ref="AH1042:AI1042" si="13">SUM(AH1038:AH1041)</f>
        <v>142</v>
      </c>
      <c r="AI1042">
        <f t="shared" si="13"/>
        <v>145</v>
      </c>
    </row>
    <row r="1043" spans="13:35" ht="12.75" customHeight="1" x14ac:dyDescent="0.2">
      <c r="O1043" s="4"/>
      <c r="P1043">
        <f>COUNTIFS(A!$O$2:$O$1000,$N$1038,A!$AA$2:$AA$1000,$N$1039)+COUNTIFS(A!$O$2:$O$1000,$N$1038,A!$AA$2:$AA$1000,$N$1040)+COUNTIFS(A!$O$2:$O$1000,$N$1038,A!$AA$2:$AA$1000,$N$1041)</f>
        <v>145</v>
      </c>
    </row>
    <row r="1044" spans="13:35" ht="12.75" customHeight="1" x14ac:dyDescent="0.2">
      <c r="N1044" s="14" t="s">
        <v>810</v>
      </c>
      <c r="O1044" s="6">
        <v>1</v>
      </c>
      <c r="P1044" s="6">
        <f>P1020+P1032</f>
        <v>15</v>
      </c>
      <c r="Q1044" s="6">
        <f t="shared" ref="Q1044:Y1044" si="14">Q1020+Q1032</f>
        <v>38</v>
      </c>
      <c r="R1044" s="6">
        <f t="shared" si="14"/>
        <v>6</v>
      </c>
      <c r="S1044" s="6">
        <f t="shared" si="14"/>
        <v>13</v>
      </c>
      <c r="T1044" s="6">
        <f t="shared" si="14"/>
        <v>26</v>
      </c>
      <c r="U1044" s="6">
        <f t="shared" si="14"/>
        <v>22</v>
      </c>
      <c r="V1044" s="6">
        <f t="shared" si="14"/>
        <v>13</v>
      </c>
      <c r="W1044" s="6">
        <f t="shared" si="14"/>
        <v>20</v>
      </c>
      <c r="X1044" s="6">
        <f t="shared" si="14"/>
        <v>12</v>
      </c>
      <c r="Y1044" s="6">
        <f t="shared" si="14"/>
        <v>12</v>
      </c>
      <c r="AH1044" s="6">
        <f t="shared" ref="AH1044:AI1047" si="15">AH1020+AH1032</f>
        <v>28</v>
      </c>
      <c r="AI1044" s="6">
        <f t="shared" si="15"/>
        <v>9</v>
      </c>
    </row>
    <row r="1045" spans="13:35" ht="12.75" customHeight="1" x14ac:dyDescent="0.25">
      <c r="N1045" s="15" t="s">
        <v>253</v>
      </c>
      <c r="O1045" s="8">
        <v>2</v>
      </c>
      <c r="P1045" s="8">
        <f t="shared" ref="P1045:Y1047" si="16">P1021+P1033</f>
        <v>56</v>
      </c>
      <c r="Q1045" s="8">
        <f t="shared" si="16"/>
        <v>78</v>
      </c>
      <c r="R1045" s="8">
        <f t="shared" si="16"/>
        <v>32</v>
      </c>
      <c r="S1045" s="8">
        <f t="shared" si="16"/>
        <v>50</v>
      </c>
      <c r="T1045" s="8">
        <f t="shared" si="16"/>
        <v>60</v>
      </c>
      <c r="U1045" s="8">
        <f t="shared" si="16"/>
        <v>66</v>
      </c>
      <c r="V1045" s="8">
        <f t="shared" si="16"/>
        <v>53</v>
      </c>
      <c r="W1045" s="8">
        <f t="shared" si="16"/>
        <v>60</v>
      </c>
      <c r="X1045" s="8">
        <f t="shared" si="16"/>
        <v>18</v>
      </c>
      <c r="Y1045" s="8">
        <f t="shared" si="16"/>
        <v>28</v>
      </c>
      <c r="AH1045" s="8">
        <f t="shared" si="15"/>
        <v>75</v>
      </c>
      <c r="AI1045" s="8">
        <f t="shared" si="15"/>
        <v>19</v>
      </c>
    </row>
    <row r="1046" spans="13:35" ht="12.75" customHeight="1" x14ac:dyDescent="0.25">
      <c r="N1046" s="15" t="s">
        <v>35</v>
      </c>
      <c r="O1046" s="8">
        <v>3</v>
      </c>
      <c r="P1046" s="8">
        <f t="shared" si="16"/>
        <v>131</v>
      </c>
      <c r="Q1046" s="8">
        <f t="shared" si="16"/>
        <v>94</v>
      </c>
      <c r="R1046" s="8">
        <f t="shared" si="16"/>
        <v>99</v>
      </c>
      <c r="S1046" s="8">
        <f t="shared" si="16"/>
        <v>106</v>
      </c>
      <c r="T1046" s="8">
        <f t="shared" si="16"/>
        <v>115</v>
      </c>
      <c r="U1046" s="8">
        <f t="shared" si="16"/>
        <v>109</v>
      </c>
      <c r="V1046" s="8">
        <f t="shared" si="16"/>
        <v>106</v>
      </c>
      <c r="W1046" s="8">
        <f t="shared" si="16"/>
        <v>110</v>
      </c>
      <c r="X1046" s="8">
        <f t="shared" si="16"/>
        <v>70</v>
      </c>
      <c r="Y1046" s="8">
        <f t="shared" si="16"/>
        <v>94</v>
      </c>
      <c r="AH1046" s="8">
        <f t="shared" si="15"/>
        <v>135</v>
      </c>
      <c r="AI1046" s="8">
        <f t="shared" si="15"/>
        <v>44</v>
      </c>
    </row>
    <row r="1047" spans="13:35" ht="12.75" customHeight="1" x14ac:dyDescent="0.2">
      <c r="N1047" s="9"/>
      <c r="O1047" s="10">
        <v>4</v>
      </c>
      <c r="P1047" s="10">
        <f t="shared" si="16"/>
        <v>80</v>
      </c>
      <c r="Q1047" s="10">
        <f t="shared" si="16"/>
        <v>71</v>
      </c>
      <c r="R1047" s="10">
        <f t="shared" si="16"/>
        <v>146</v>
      </c>
      <c r="S1047" s="10">
        <f t="shared" si="16"/>
        <v>112</v>
      </c>
      <c r="T1047" s="10">
        <f t="shared" si="16"/>
        <v>77</v>
      </c>
      <c r="U1047" s="10">
        <f t="shared" si="16"/>
        <v>77</v>
      </c>
      <c r="V1047" s="10">
        <f t="shared" si="16"/>
        <v>110</v>
      </c>
      <c r="W1047" s="10">
        <f t="shared" si="16"/>
        <v>92</v>
      </c>
      <c r="X1047" s="10">
        <f t="shared" si="16"/>
        <v>184</v>
      </c>
      <c r="Y1047" s="10">
        <f t="shared" si="16"/>
        <v>151</v>
      </c>
      <c r="AH1047" s="10">
        <f t="shared" si="15"/>
        <v>43</v>
      </c>
      <c r="AI1047" s="10">
        <f t="shared" si="15"/>
        <v>211</v>
      </c>
    </row>
    <row r="1048" spans="13:35" ht="12.75" customHeight="1" x14ac:dyDescent="0.2">
      <c r="O1048" s="4" t="s">
        <v>722</v>
      </c>
      <c r="P1048">
        <f>SUM(P1044:P1047)</f>
        <v>282</v>
      </c>
      <c r="Q1048">
        <f t="shared" ref="Q1048:Y1048" si="17">SUM(Q1044:Q1047)</f>
        <v>281</v>
      </c>
      <c r="R1048">
        <f t="shared" si="17"/>
        <v>283</v>
      </c>
      <c r="S1048">
        <f t="shared" si="17"/>
        <v>281</v>
      </c>
      <c r="T1048">
        <f t="shared" si="17"/>
        <v>278</v>
      </c>
      <c r="U1048">
        <f t="shared" si="17"/>
        <v>274</v>
      </c>
      <c r="V1048">
        <f t="shared" si="17"/>
        <v>282</v>
      </c>
      <c r="W1048">
        <f t="shared" si="17"/>
        <v>282</v>
      </c>
      <c r="X1048">
        <f t="shared" si="17"/>
        <v>284</v>
      </c>
      <c r="Y1048">
        <f t="shared" si="17"/>
        <v>285</v>
      </c>
      <c r="AH1048">
        <f t="shared" ref="AH1048:AI1048" si="18">SUM(AH1044:AH1047)</f>
        <v>281</v>
      </c>
      <c r="AI1048">
        <f t="shared" si="18"/>
        <v>283</v>
      </c>
    </row>
    <row r="1050" spans="13:35" ht="12.75" customHeight="1" x14ac:dyDescent="0.2">
      <c r="N1050" s="14" t="s">
        <v>810</v>
      </c>
      <c r="O1050" s="6">
        <v>1</v>
      </c>
      <c r="P1050" s="6">
        <f>P1026+P1038</f>
        <v>29</v>
      </c>
      <c r="Q1050" s="6">
        <f t="shared" ref="Q1050:Y1050" si="19">Q1026+Q1038</f>
        <v>68</v>
      </c>
      <c r="R1050" s="6">
        <f t="shared" si="19"/>
        <v>18</v>
      </c>
      <c r="S1050" s="6">
        <f t="shared" si="19"/>
        <v>27</v>
      </c>
      <c r="T1050" s="6">
        <f t="shared" si="19"/>
        <v>48</v>
      </c>
      <c r="U1050" s="6">
        <f t="shared" si="19"/>
        <v>54</v>
      </c>
      <c r="V1050" s="6">
        <f t="shared" si="19"/>
        <v>21</v>
      </c>
      <c r="W1050" s="6">
        <f t="shared" si="19"/>
        <v>49</v>
      </c>
      <c r="X1050" s="6">
        <f t="shared" si="19"/>
        <v>21</v>
      </c>
      <c r="Y1050" s="6">
        <f t="shared" si="19"/>
        <v>16</v>
      </c>
      <c r="AH1050" s="6">
        <f t="shared" ref="AH1050:AI1053" si="20">AH1026+AH1038</f>
        <v>50</v>
      </c>
      <c r="AI1050" s="6">
        <f t="shared" si="20"/>
        <v>22</v>
      </c>
    </row>
    <row r="1051" spans="13:35" ht="12.75" customHeight="1" x14ac:dyDescent="0.25">
      <c r="N1051" s="15" t="s">
        <v>702</v>
      </c>
      <c r="O1051" s="8">
        <v>2</v>
      </c>
      <c r="P1051" s="8">
        <f t="shared" ref="P1051:Y1053" si="21">P1027+P1039</f>
        <v>96</v>
      </c>
      <c r="Q1051" s="8">
        <f t="shared" si="21"/>
        <v>144</v>
      </c>
      <c r="R1051" s="8">
        <f t="shared" si="21"/>
        <v>60</v>
      </c>
      <c r="S1051" s="8">
        <f t="shared" si="21"/>
        <v>96</v>
      </c>
      <c r="T1051" s="8">
        <f t="shared" si="21"/>
        <v>136</v>
      </c>
      <c r="U1051" s="8">
        <f t="shared" si="21"/>
        <v>140</v>
      </c>
      <c r="V1051" s="8">
        <f t="shared" si="21"/>
        <v>86</v>
      </c>
      <c r="W1051" s="8">
        <f t="shared" si="21"/>
        <v>94</v>
      </c>
      <c r="X1051" s="8">
        <f t="shared" si="21"/>
        <v>45</v>
      </c>
      <c r="Y1051" s="8">
        <f t="shared" si="21"/>
        <v>43</v>
      </c>
      <c r="AH1051" s="8">
        <f t="shared" si="20"/>
        <v>137</v>
      </c>
      <c r="AI1051" s="8">
        <f t="shared" si="20"/>
        <v>35</v>
      </c>
    </row>
    <row r="1052" spans="13:35" ht="12.75" customHeight="1" x14ac:dyDescent="0.25">
      <c r="N1052" s="15" t="s">
        <v>238</v>
      </c>
      <c r="O1052" s="8">
        <v>3</v>
      </c>
      <c r="P1052" s="8">
        <f t="shared" si="21"/>
        <v>172</v>
      </c>
      <c r="Q1052" s="8">
        <f t="shared" si="21"/>
        <v>111</v>
      </c>
      <c r="R1052" s="8">
        <f t="shared" si="21"/>
        <v>153</v>
      </c>
      <c r="S1052" s="8">
        <f t="shared" si="21"/>
        <v>130</v>
      </c>
      <c r="T1052" s="8">
        <f t="shared" si="21"/>
        <v>116</v>
      </c>
      <c r="U1052" s="8">
        <f t="shared" si="21"/>
        <v>117</v>
      </c>
      <c r="V1052" s="8">
        <f t="shared" si="21"/>
        <v>165</v>
      </c>
      <c r="W1052" s="8">
        <f t="shared" si="21"/>
        <v>156</v>
      </c>
      <c r="X1052" s="8">
        <f t="shared" si="21"/>
        <v>93</v>
      </c>
      <c r="Y1052" s="8">
        <f t="shared" si="21"/>
        <v>122</v>
      </c>
      <c r="AH1052" s="8">
        <f t="shared" si="20"/>
        <v>136</v>
      </c>
      <c r="AI1052" s="8">
        <f t="shared" si="20"/>
        <v>72</v>
      </c>
    </row>
    <row r="1053" spans="13:35" ht="12.75" customHeight="1" x14ac:dyDescent="0.25">
      <c r="N1053" s="16" t="s">
        <v>135</v>
      </c>
      <c r="O1053" s="10">
        <v>4</v>
      </c>
      <c r="P1053" s="10">
        <f t="shared" si="21"/>
        <v>89</v>
      </c>
      <c r="Q1053" s="10">
        <f t="shared" si="21"/>
        <v>62</v>
      </c>
      <c r="R1053" s="10">
        <f t="shared" si="21"/>
        <v>151</v>
      </c>
      <c r="S1053" s="10">
        <f t="shared" si="21"/>
        <v>133</v>
      </c>
      <c r="T1053" s="10">
        <f t="shared" si="21"/>
        <v>85</v>
      </c>
      <c r="U1053" s="10">
        <f t="shared" si="21"/>
        <v>73</v>
      </c>
      <c r="V1053" s="10">
        <f t="shared" si="21"/>
        <v>113</v>
      </c>
      <c r="W1053" s="10">
        <f t="shared" si="21"/>
        <v>86</v>
      </c>
      <c r="X1053" s="10">
        <f t="shared" si="21"/>
        <v>226</v>
      </c>
      <c r="Y1053" s="10">
        <f t="shared" si="21"/>
        <v>203</v>
      </c>
      <c r="AH1053" s="10">
        <f t="shared" si="20"/>
        <v>59</v>
      </c>
      <c r="AI1053" s="10">
        <f t="shared" si="20"/>
        <v>257</v>
      </c>
    </row>
    <row r="1054" spans="13:35" ht="12.75" customHeight="1" x14ac:dyDescent="0.2">
      <c r="O1054" s="4" t="s">
        <v>722</v>
      </c>
      <c r="P1054">
        <f>SUM(P1050:P1053)</f>
        <v>386</v>
      </c>
      <c r="Q1054">
        <f t="shared" ref="Q1054:Y1054" si="22">SUM(Q1050:Q1053)</f>
        <v>385</v>
      </c>
      <c r="R1054">
        <f t="shared" si="22"/>
        <v>382</v>
      </c>
      <c r="S1054">
        <f t="shared" si="22"/>
        <v>386</v>
      </c>
      <c r="T1054">
        <f t="shared" si="22"/>
        <v>385</v>
      </c>
      <c r="U1054">
        <f t="shared" si="22"/>
        <v>384</v>
      </c>
      <c r="V1054">
        <f t="shared" si="22"/>
        <v>385</v>
      </c>
      <c r="W1054">
        <f t="shared" si="22"/>
        <v>385</v>
      </c>
      <c r="X1054">
        <f t="shared" si="22"/>
        <v>385</v>
      </c>
      <c r="Y1054">
        <f t="shared" si="22"/>
        <v>384</v>
      </c>
      <c r="AH1054">
        <f t="shared" ref="AH1054:AI1054" si="23">SUM(AH1050:AH1053)</f>
        <v>382</v>
      </c>
      <c r="AI1054">
        <f t="shared" si="23"/>
        <v>386</v>
      </c>
    </row>
    <row r="1055" spans="13:35" ht="12.75" customHeight="1" x14ac:dyDescent="0.2">
      <c r="O1055" s="4"/>
    </row>
    <row r="1056" spans="13:35" s="36" customFormat="1" ht="12.75" customHeight="1" x14ac:dyDescent="0.2">
      <c r="N1056" s="14" t="s">
        <v>810</v>
      </c>
      <c r="O1056" s="6">
        <v>1</v>
      </c>
      <c r="P1056" s="6">
        <f>P1002-P1044-P1050</f>
        <v>10</v>
      </c>
      <c r="Q1056" s="6">
        <f t="shared" ref="Q1056:Y1056" si="24">Q1002-Q1044-Q1050</f>
        <v>19</v>
      </c>
      <c r="R1056" s="6">
        <f t="shared" si="24"/>
        <v>4</v>
      </c>
      <c r="S1056" s="6">
        <f t="shared" si="24"/>
        <v>7</v>
      </c>
      <c r="T1056" s="6">
        <f t="shared" si="24"/>
        <v>15</v>
      </c>
      <c r="U1056" s="6">
        <f t="shared" si="24"/>
        <v>16</v>
      </c>
      <c r="V1056" s="6">
        <f t="shared" si="24"/>
        <v>4</v>
      </c>
      <c r="W1056" s="6">
        <f t="shared" si="24"/>
        <v>15</v>
      </c>
      <c r="X1056" s="6">
        <f t="shared" si="24"/>
        <v>7</v>
      </c>
      <c r="Y1056" s="6">
        <f t="shared" si="24"/>
        <v>5</v>
      </c>
      <c r="AH1056" s="6">
        <f t="shared" ref="AH1056:AI1056" si="25">AH1002-AH1044-AH1050</f>
        <v>18</v>
      </c>
      <c r="AI1056" s="6">
        <f t="shared" si="25"/>
        <v>5</v>
      </c>
    </row>
    <row r="1057" spans="14:35" s="36" customFormat="1" ht="12.75" customHeight="1" x14ac:dyDescent="0.25">
      <c r="N1057" s="15" t="s">
        <v>1253</v>
      </c>
      <c r="O1057" s="8">
        <v>2</v>
      </c>
      <c r="P1057" s="8">
        <f>P1003-P1045-P1051</f>
        <v>31</v>
      </c>
      <c r="Q1057" s="8">
        <f t="shared" ref="Q1057:Y1057" si="26">Q1003-Q1045-Q1051</f>
        <v>47</v>
      </c>
      <c r="R1057" s="8">
        <f t="shared" si="26"/>
        <v>19</v>
      </c>
      <c r="S1057" s="8">
        <f t="shared" si="26"/>
        <v>29</v>
      </c>
      <c r="T1057" s="8">
        <f t="shared" si="26"/>
        <v>42</v>
      </c>
      <c r="U1057" s="8">
        <f t="shared" si="26"/>
        <v>41</v>
      </c>
      <c r="V1057" s="8">
        <f t="shared" si="26"/>
        <v>22</v>
      </c>
      <c r="W1057" s="8">
        <f t="shared" si="26"/>
        <v>28</v>
      </c>
      <c r="X1057" s="8">
        <f t="shared" si="26"/>
        <v>15</v>
      </c>
      <c r="Y1057" s="8">
        <f t="shared" si="26"/>
        <v>14</v>
      </c>
      <c r="AH1057" s="8">
        <f t="shared" ref="AH1057:AI1057" si="27">AH1003-AH1045-AH1051</f>
        <v>54</v>
      </c>
      <c r="AI1057" s="8">
        <f t="shared" si="27"/>
        <v>13</v>
      </c>
    </row>
    <row r="1058" spans="14:35" s="36" customFormat="1" ht="12.75" customHeight="1" x14ac:dyDescent="0.25">
      <c r="N1058" s="15" t="s">
        <v>721</v>
      </c>
      <c r="O1058" s="8">
        <v>3</v>
      </c>
      <c r="P1058" s="8">
        <f t="shared" ref="P1058:P1059" si="28">P1004-P1046-P1052</f>
        <v>49</v>
      </c>
      <c r="Q1058" s="8">
        <f t="shared" ref="Q1058:Y1058" si="29">Q1004-Q1046-Q1052</f>
        <v>46</v>
      </c>
      <c r="R1058" s="8">
        <f t="shared" si="29"/>
        <v>42</v>
      </c>
      <c r="S1058" s="8">
        <f t="shared" si="29"/>
        <v>43</v>
      </c>
      <c r="T1058" s="8">
        <f t="shared" si="29"/>
        <v>55</v>
      </c>
      <c r="U1058" s="8">
        <f t="shared" si="29"/>
        <v>57</v>
      </c>
      <c r="V1058" s="8">
        <f t="shared" si="29"/>
        <v>54</v>
      </c>
      <c r="W1058" s="8">
        <f t="shared" si="29"/>
        <v>52</v>
      </c>
      <c r="X1058" s="8">
        <f t="shared" si="29"/>
        <v>30</v>
      </c>
      <c r="Y1058" s="8">
        <f t="shared" si="29"/>
        <v>41</v>
      </c>
      <c r="AH1058" s="8">
        <f t="shared" ref="AH1058:AI1058" si="30">AH1004-AH1046-AH1052</f>
        <v>41</v>
      </c>
      <c r="AI1058" s="8">
        <f t="shared" si="30"/>
        <v>23</v>
      </c>
    </row>
    <row r="1059" spans="14:35" s="36" customFormat="1" ht="12.75" customHeight="1" x14ac:dyDescent="0.25">
      <c r="N1059" s="16" t="s">
        <v>721</v>
      </c>
      <c r="O1059" s="10">
        <v>4</v>
      </c>
      <c r="P1059" s="10">
        <f t="shared" si="28"/>
        <v>47</v>
      </c>
      <c r="Q1059" s="10">
        <f t="shared" ref="Q1059:Y1059" si="31">Q1005-Q1047-Q1053</f>
        <v>24</v>
      </c>
      <c r="R1059" s="10">
        <f t="shared" si="31"/>
        <v>69</v>
      </c>
      <c r="S1059" s="10">
        <f t="shared" si="31"/>
        <v>56</v>
      </c>
      <c r="T1059" s="10">
        <f t="shared" si="31"/>
        <v>26</v>
      </c>
      <c r="U1059" s="10">
        <f t="shared" si="31"/>
        <v>25</v>
      </c>
      <c r="V1059" s="10">
        <f t="shared" si="31"/>
        <v>46</v>
      </c>
      <c r="W1059" s="10">
        <f t="shared" si="31"/>
        <v>39</v>
      </c>
      <c r="X1059" s="10">
        <f t="shared" si="31"/>
        <v>79</v>
      </c>
      <c r="Y1059" s="10">
        <f t="shared" si="31"/>
        <v>70</v>
      </c>
      <c r="AH1059" s="10">
        <f t="shared" ref="AH1059:AI1059" si="32">AH1005-AH1047-AH1053</f>
        <v>20</v>
      </c>
      <c r="AI1059" s="10">
        <f t="shared" si="32"/>
        <v>90</v>
      </c>
    </row>
    <row r="1060" spans="14:35" s="36" customFormat="1" ht="12.75" customHeight="1" x14ac:dyDescent="0.2">
      <c r="O1060" s="4" t="s">
        <v>722</v>
      </c>
      <c r="P1060" s="36">
        <f>SUM(P1056:P1059)</f>
        <v>137</v>
      </c>
      <c r="Q1060" s="36">
        <f t="shared" ref="Q1060:Y1060" si="33">SUM(Q1056:Q1059)</f>
        <v>136</v>
      </c>
      <c r="R1060" s="36">
        <f t="shared" si="33"/>
        <v>134</v>
      </c>
      <c r="S1060" s="36">
        <f t="shared" si="33"/>
        <v>135</v>
      </c>
      <c r="T1060" s="36">
        <f t="shared" si="33"/>
        <v>138</v>
      </c>
      <c r="U1060" s="36">
        <f t="shared" si="33"/>
        <v>139</v>
      </c>
      <c r="V1060" s="36">
        <f t="shared" si="33"/>
        <v>126</v>
      </c>
      <c r="W1060" s="36">
        <f t="shared" si="33"/>
        <v>134</v>
      </c>
      <c r="X1060" s="36">
        <f t="shared" si="33"/>
        <v>131</v>
      </c>
      <c r="Y1060" s="36">
        <f t="shared" si="33"/>
        <v>130</v>
      </c>
      <c r="AH1060" s="36">
        <f t="shared" ref="AH1060:AI1060" si="34">SUM(AH1056:AH1059)</f>
        <v>133</v>
      </c>
      <c r="AI1060" s="36">
        <f t="shared" si="34"/>
        <v>131</v>
      </c>
    </row>
    <row r="1061" spans="14:35" s="36" customFormat="1" ht="12.75" customHeight="1" x14ac:dyDescent="0.2">
      <c r="O1061" s="4"/>
    </row>
    <row r="1062" spans="14:35" s="36" customFormat="1" ht="12.75" customHeight="1" x14ac:dyDescent="0.2">
      <c r="N1062" s="14" t="s">
        <v>810</v>
      </c>
      <c r="O1062" s="6">
        <v>1</v>
      </c>
      <c r="P1062" s="6">
        <f>COUNTIFS(A!P$2:P$1000,$O1062,A!$O$2:$O$1000,$N$1020,A!$AA$2:$AA$1000,$N$1063)+COUNTIFS(A!P$2:P$1000,$O1062,A!$O$2:$O$1000,$N$1032,A!$AA$2:$AA$1000,$N$1063)</f>
        <v>2</v>
      </c>
      <c r="Q1062" s="6">
        <f>COUNTIFS(A!Q$2:Q$1000,$O1062,A!$O$2:$O$1000,$N$1020,A!$AA$2:$AA$1000,$N$1063)+COUNTIFS(A!Q$2:Q$1000,$O1062,A!$O$2:$O$1000,$N$1032,A!$AA$2:$AA$1000,$N$1063)</f>
        <v>4</v>
      </c>
      <c r="R1062" s="6">
        <f>COUNTIFS(A!R$2:R$1000,$O1062,A!$O$2:$O$1000,$N$1020,A!$AA$2:$AA$1000,$N$1063)+COUNTIFS(A!R$2:R$1000,$O1062,A!$O$2:$O$1000,$N$1032,A!$AA$2:$AA$1000,$N$1063)</f>
        <v>1</v>
      </c>
      <c r="S1062" s="6">
        <f>COUNTIFS(A!S$2:S$1000,$O1062,A!$O$2:$O$1000,$N$1020,A!$AA$2:$AA$1000,$N$1063)+COUNTIFS(A!S$2:S$1000,$O1062,A!$O$2:$O$1000,$N$1032,A!$AA$2:$AA$1000,$N$1063)</f>
        <v>2</v>
      </c>
      <c r="T1062" s="6">
        <f>COUNTIFS(A!T$2:T$1000,$O1062,A!$O$2:$O$1000,$N$1020,A!$AA$2:$AA$1000,$N$1063)+COUNTIFS(A!T$2:T$1000,$O1062,A!$O$2:$O$1000,$N$1032,A!$AA$2:$AA$1000,$N$1063)</f>
        <v>6</v>
      </c>
      <c r="U1062" s="6">
        <f>COUNTIFS(A!U$2:U$1000,$O1062,A!$O$2:$O$1000,$N$1020,A!$AA$2:$AA$1000,$N$1063)+COUNTIFS(A!U$2:U$1000,$O1062,A!$O$2:$O$1000,$N$1032,A!$AA$2:$AA$1000,$N$1063)</f>
        <v>5</v>
      </c>
      <c r="V1062" s="6">
        <f>COUNTIFS(A!V$2:V$1000,$O1062,A!$O$2:$O$1000,$N$1020,A!$AA$2:$AA$1000,$N$1063)+COUNTIFS(A!V$2:V$1000,$O1062,A!$O$2:$O$1000,$N$1032,A!$AA$2:$AA$1000,$N$1063)</f>
        <v>0</v>
      </c>
      <c r="W1062" s="6">
        <f>COUNTIFS(A!W$2:W$1000,$O1062,A!$O$2:$O$1000,$N$1020,A!$AA$2:$AA$1000,$N$1063)+COUNTIFS(A!W$2:W$1000,$O1062,A!$O$2:$O$1000,$N$1032,A!$AA$2:$AA$1000,$N$1063)</f>
        <v>3</v>
      </c>
      <c r="X1062" s="6">
        <f>COUNTIFS(A!X$2:X$1000,$O1062,A!$O$2:$O$1000,$N$1020,A!$AA$2:$AA$1000,$N$1063)+COUNTIFS(A!X$2:X$1000,$O1062,A!$O$2:$O$1000,$N$1032,A!$AA$2:$AA$1000,$N$1063)</f>
        <v>2</v>
      </c>
      <c r="Y1062" s="6">
        <f>COUNTIFS(A!Y$2:Y$1000,$O1062,A!$O$2:$O$1000,$N$1020,A!$AA$2:$AA$1000,$N$1063)+COUNTIFS(A!Y$2:Y$1000,$O1062,A!$O$2:$O$1000,$N$1032,A!$AA$2:$AA$1000,$N$1063)</f>
        <v>2</v>
      </c>
      <c r="Z1062" s="6">
        <f>COUNTIFS(A!Z$2:Z$1000,$O1062,A!$O$2:$O$1000,$N$1020,A!$AA$2:$AA$1000,$N$1063)+COUNTIFS(A!Z$2:Z$1000,$O1062,A!$O$2:$O$1000,$N$1032,A!$AA$2:$AA$1000,$N$1063)</f>
        <v>0</v>
      </c>
      <c r="AA1062" s="6">
        <f>COUNTIFS(A!AA$2:AA$1000,$O1062,A!$O$2:$O$1000,$N$1020,A!$AA$2:$AA$1000,$N$1063)+COUNTIFS(A!AA$2:AA$1000,$O1062,A!$O$2:$O$1000,$N$1032,A!$AA$2:$AA$1000,$N$1063)</f>
        <v>0</v>
      </c>
      <c r="AB1062" s="6">
        <f>COUNTIFS(A!AB$2:AB$1000,$O1062,A!$O$2:$O$1000,$N$1020,A!$AA$2:$AA$1000,$N$1063)+COUNTIFS(A!AB$2:AB$1000,$O1062,A!$O$2:$O$1000,$N$1032,A!$AA$2:$AA$1000,$N$1063)</f>
        <v>0</v>
      </c>
      <c r="AC1062" s="6">
        <f>COUNTIFS(A!AC$2:AC$1000,$O1062,A!$O$2:$O$1000,$N$1020,A!$AA$2:$AA$1000,$N$1063)+COUNTIFS(A!AC$2:AC$1000,$O1062,A!$O$2:$O$1000,$N$1032,A!$AA$2:$AA$1000,$N$1063)</f>
        <v>0</v>
      </c>
      <c r="AD1062" s="6">
        <f>COUNTIFS(A!AD$2:AD$1000,$O1062,A!$O$2:$O$1000,$N$1020,A!$AA$2:$AA$1000,$N$1063)+COUNTIFS(A!AD$2:AD$1000,$O1062,A!$O$2:$O$1000,$N$1032,A!$AA$2:$AA$1000,$N$1063)</f>
        <v>0</v>
      </c>
      <c r="AE1062" s="6">
        <f>COUNTIFS(A!AE$2:AE$1000,$O1062,A!$O$2:$O$1000,$N$1020,A!$AA$2:$AA$1000,$N$1063)+COUNTIFS(A!AE$2:AE$1000,$O1062,A!$O$2:$O$1000,$N$1032,A!$AA$2:$AA$1000,$N$1063)</f>
        <v>0</v>
      </c>
      <c r="AF1062" s="6">
        <f>COUNTIFS(A!AF$2:AF$1000,$O1062,A!$O$2:$O$1000,$N$1020,A!$AA$2:$AA$1000,$N$1063)+COUNTIFS(A!AF$2:AF$1000,$O1062,A!$O$2:$O$1000,$N$1032,A!$AA$2:$AA$1000,$N$1063)</f>
        <v>0</v>
      </c>
      <c r="AG1062" s="6">
        <f>COUNTIFS(A!AG$2:AG$1000,$O1062,A!$O$2:$O$1000,$N$1020,A!$AA$2:$AA$1000,$N$1063)+COUNTIFS(A!AG$2:AG$1000,$O1062,A!$O$2:$O$1000,$N$1032,A!$AA$2:$AA$1000,$N$1063)</f>
        <v>0</v>
      </c>
      <c r="AH1062" s="6">
        <f>COUNTIFS(A!AH$2:AH$1000,$O1062,A!$O$2:$O$1000,$N$1020,A!$AA$2:$AA$1000,$N$1063)+COUNTIFS(A!AH$2:AH$1000,$O1062,A!$O$2:$O$1000,$N$1032,A!$AA$2:$AA$1000,$N$1063)</f>
        <v>7</v>
      </c>
      <c r="AI1062" s="6">
        <f>COUNTIFS(A!AI$2:AI$1000,$O1062,A!$O$2:$O$1000,$N$1020,A!$AA$2:$AA$1000,$N$1063)+COUNTIFS(A!AI$2:AI$1000,$O1062,A!$O$2:$O$1000,$N$1032,A!$AA$2:$AA$1000,$N$1063)</f>
        <v>1</v>
      </c>
    </row>
    <row r="1063" spans="14:35" s="36" customFormat="1" ht="12.75" customHeight="1" x14ac:dyDescent="0.25">
      <c r="N1063" s="15" t="s">
        <v>354</v>
      </c>
      <c r="O1063" s="8">
        <v>2</v>
      </c>
      <c r="P1063" s="8">
        <f>COUNTIFS(A!P$2:P$1000,$O1063,A!$O$2:$O$1000,$N$1020,A!$AA$2:$AA$1000,$N$1063)+COUNTIFS(A!P$2:P$1000,$O1063,A!$O$2:$O$1000,$N$1032,A!$AA$2:$AA$1000,$N$1063)</f>
        <v>3</v>
      </c>
      <c r="Q1063" s="8">
        <f>COUNTIFS(A!Q$2:Q$1000,$O1063,A!$O$2:$O$1000,$N$1020,A!$AA$2:$AA$1000,$N$1063)+COUNTIFS(A!Q$2:Q$1000,$O1063,A!$O$2:$O$1000,$N$1032,A!$AA$2:$AA$1000,$N$1063)</f>
        <v>12</v>
      </c>
      <c r="R1063" s="8">
        <f>COUNTIFS(A!R$2:R$1000,$O1063,A!$O$2:$O$1000,$N$1020,A!$AA$2:$AA$1000,$N$1063)+COUNTIFS(A!R$2:R$1000,$O1063,A!$O$2:$O$1000,$N$1032,A!$AA$2:$AA$1000,$N$1063)</f>
        <v>1</v>
      </c>
      <c r="S1063" s="8">
        <f>COUNTIFS(A!S$2:S$1000,$O1063,A!$O$2:$O$1000,$N$1020,A!$AA$2:$AA$1000,$N$1063)+COUNTIFS(A!S$2:S$1000,$O1063,A!$O$2:$O$1000,$N$1032,A!$AA$2:$AA$1000,$N$1063)</f>
        <v>4</v>
      </c>
      <c r="T1063" s="8">
        <f>COUNTIFS(A!T$2:T$1000,$O1063,A!$O$2:$O$1000,$N$1020,A!$AA$2:$AA$1000,$N$1063)+COUNTIFS(A!T$2:T$1000,$O1063,A!$O$2:$O$1000,$N$1032,A!$AA$2:$AA$1000,$N$1063)</f>
        <v>12</v>
      </c>
      <c r="U1063" s="8">
        <f>COUNTIFS(A!U$2:U$1000,$O1063,A!$O$2:$O$1000,$N$1020,A!$AA$2:$AA$1000,$N$1063)+COUNTIFS(A!U$2:U$1000,$O1063,A!$O$2:$O$1000,$N$1032,A!$AA$2:$AA$1000,$N$1063)</f>
        <v>10</v>
      </c>
      <c r="V1063" s="8">
        <f>COUNTIFS(A!V$2:V$1000,$O1063,A!$O$2:$O$1000,$N$1020,A!$AA$2:$AA$1000,$N$1063)+COUNTIFS(A!V$2:V$1000,$O1063,A!$O$2:$O$1000,$N$1032,A!$AA$2:$AA$1000,$N$1063)</f>
        <v>3</v>
      </c>
      <c r="W1063" s="8">
        <f>COUNTIFS(A!W$2:W$1000,$O1063,A!$O$2:$O$1000,$N$1020,A!$AA$2:$AA$1000,$N$1063)+COUNTIFS(A!W$2:W$1000,$O1063,A!$O$2:$O$1000,$N$1032,A!$AA$2:$AA$1000,$N$1063)</f>
        <v>8</v>
      </c>
      <c r="X1063" s="8">
        <f>COUNTIFS(A!X$2:X$1000,$O1063,A!$O$2:$O$1000,$N$1020,A!$AA$2:$AA$1000,$N$1063)+COUNTIFS(A!X$2:X$1000,$O1063,A!$O$2:$O$1000,$N$1032,A!$AA$2:$AA$1000,$N$1063)</f>
        <v>3</v>
      </c>
      <c r="Y1063" s="8">
        <f>COUNTIFS(A!Y$2:Y$1000,$O1063,A!$O$2:$O$1000,$N$1020,A!$AA$2:$AA$1000,$N$1063)+COUNTIFS(A!Y$2:Y$1000,$O1063,A!$O$2:$O$1000,$N$1032,A!$AA$2:$AA$1000,$N$1063)</f>
        <v>4</v>
      </c>
      <c r="Z1063" s="8">
        <f>COUNTIFS(A!Z$2:Z$1000,$O1063,A!$O$2:$O$1000,$N$1020,A!$AA$2:$AA$1000,$N$1063)+COUNTIFS(A!Z$2:Z$1000,$O1063,A!$O$2:$O$1000,$N$1032,A!$AA$2:$AA$1000,$N$1063)</f>
        <v>0</v>
      </c>
      <c r="AA1063" s="8">
        <f>COUNTIFS(A!AA$2:AA$1000,$O1063,A!$O$2:$O$1000,$N$1020,A!$AA$2:$AA$1000,$N$1063)+COUNTIFS(A!AA$2:AA$1000,$O1063,A!$O$2:$O$1000,$N$1032,A!$AA$2:$AA$1000,$N$1063)</f>
        <v>0</v>
      </c>
      <c r="AB1063" s="8">
        <f>COUNTIFS(A!AB$2:AB$1000,$O1063,A!$O$2:$O$1000,$N$1020,A!$AA$2:$AA$1000,$N$1063)+COUNTIFS(A!AB$2:AB$1000,$O1063,A!$O$2:$O$1000,$N$1032,A!$AA$2:$AA$1000,$N$1063)</f>
        <v>0</v>
      </c>
      <c r="AC1063" s="8">
        <f>COUNTIFS(A!AC$2:AC$1000,$O1063,A!$O$2:$O$1000,$N$1020,A!$AA$2:$AA$1000,$N$1063)+COUNTIFS(A!AC$2:AC$1000,$O1063,A!$O$2:$O$1000,$N$1032,A!$AA$2:$AA$1000,$N$1063)</f>
        <v>0</v>
      </c>
      <c r="AD1063" s="8">
        <f>COUNTIFS(A!AD$2:AD$1000,$O1063,A!$O$2:$O$1000,$N$1020,A!$AA$2:$AA$1000,$N$1063)+COUNTIFS(A!AD$2:AD$1000,$O1063,A!$O$2:$O$1000,$N$1032,A!$AA$2:$AA$1000,$N$1063)</f>
        <v>0</v>
      </c>
      <c r="AE1063" s="8">
        <f>COUNTIFS(A!AE$2:AE$1000,$O1063,A!$O$2:$O$1000,$N$1020,A!$AA$2:$AA$1000,$N$1063)+COUNTIFS(A!AE$2:AE$1000,$O1063,A!$O$2:$O$1000,$N$1032,A!$AA$2:$AA$1000,$N$1063)</f>
        <v>0</v>
      </c>
      <c r="AF1063" s="8">
        <f>COUNTIFS(A!AF$2:AF$1000,$O1063,A!$O$2:$O$1000,$N$1020,A!$AA$2:$AA$1000,$N$1063)+COUNTIFS(A!AF$2:AF$1000,$O1063,A!$O$2:$O$1000,$N$1032,A!$AA$2:$AA$1000,$N$1063)</f>
        <v>0</v>
      </c>
      <c r="AG1063" s="8">
        <f>COUNTIFS(A!AG$2:AG$1000,$O1063,A!$O$2:$O$1000,$N$1020,A!$AA$2:$AA$1000,$N$1063)+COUNTIFS(A!AG$2:AG$1000,$O1063,A!$O$2:$O$1000,$N$1032,A!$AA$2:$AA$1000,$N$1063)</f>
        <v>0</v>
      </c>
      <c r="AH1063" s="8">
        <f>COUNTIFS(A!AH$2:AH$1000,$O1063,A!$O$2:$O$1000,$N$1020,A!$AA$2:$AA$1000,$N$1063)+COUNTIFS(A!AH$2:AH$1000,$O1063,A!$O$2:$O$1000,$N$1032,A!$AA$2:$AA$1000,$N$1063)</f>
        <v>20</v>
      </c>
      <c r="AI1063" s="8">
        <f>COUNTIFS(A!AI$2:AI$1000,$O1063,A!$O$2:$O$1000,$N$1020,A!$AA$2:$AA$1000,$N$1063)+COUNTIFS(A!AI$2:AI$1000,$O1063,A!$O$2:$O$1000,$N$1032,A!$AA$2:$AA$1000,$N$1063)</f>
        <v>2</v>
      </c>
    </row>
    <row r="1064" spans="14:35" s="36" customFormat="1" ht="12.75" customHeight="1" x14ac:dyDescent="0.25">
      <c r="N1064" s="15"/>
      <c r="O1064" s="8">
        <v>3</v>
      </c>
      <c r="P1064" s="8">
        <f>COUNTIFS(A!P$2:P$1000,$O1064,A!$O$2:$O$1000,$N$1020,A!$AA$2:$AA$1000,$N$1063)+COUNTIFS(A!P$2:P$1000,$O1064,A!$O$2:$O$1000,$N$1032,A!$AA$2:$AA$1000,$N$1063)</f>
        <v>18</v>
      </c>
      <c r="Q1064" s="8">
        <f>COUNTIFS(A!Q$2:Q$1000,$O1064,A!$O$2:$O$1000,$N$1020,A!$AA$2:$AA$1000,$N$1063)+COUNTIFS(A!Q$2:Q$1000,$O1064,A!$O$2:$O$1000,$N$1032,A!$AA$2:$AA$1000,$N$1063)</f>
        <v>22</v>
      </c>
      <c r="R1064" s="8">
        <f>COUNTIFS(A!R$2:R$1000,$O1064,A!$O$2:$O$1000,$N$1020,A!$AA$2:$AA$1000,$N$1063)+COUNTIFS(A!R$2:R$1000,$O1064,A!$O$2:$O$1000,$N$1032,A!$AA$2:$AA$1000,$N$1063)</f>
        <v>14</v>
      </c>
      <c r="S1064" s="8">
        <f>COUNTIFS(A!S$2:S$1000,$O1064,A!$O$2:$O$1000,$N$1020,A!$AA$2:$AA$1000,$N$1063)+COUNTIFS(A!S$2:S$1000,$O1064,A!$O$2:$O$1000,$N$1032,A!$AA$2:$AA$1000,$N$1063)</f>
        <v>16</v>
      </c>
      <c r="T1064" s="8">
        <f>COUNTIFS(A!T$2:T$1000,$O1064,A!$O$2:$O$1000,$N$1020,A!$AA$2:$AA$1000,$N$1063)+COUNTIFS(A!T$2:T$1000,$O1064,A!$O$2:$O$1000,$N$1032,A!$AA$2:$AA$1000,$N$1063)</f>
        <v>20</v>
      </c>
      <c r="U1064" s="8">
        <f>COUNTIFS(A!U$2:U$1000,$O1064,A!$O$2:$O$1000,$N$1020,A!$AA$2:$AA$1000,$N$1063)+COUNTIFS(A!U$2:U$1000,$O1064,A!$O$2:$O$1000,$N$1032,A!$AA$2:$AA$1000,$N$1063)</f>
        <v>25</v>
      </c>
      <c r="V1064" s="8">
        <f>COUNTIFS(A!V$2:V$1000,$O1064,A!$O$2:$O$1000,$N$1020,A!$AA$2:$AA$1000,$N$1063)+COUNTIFS(A!V$2:V$1000,$O1064,A!$O$2:$O$1000,$N$1032,A!$AA$2:$AA$1000,$N$1063)</f>
        <v>20</v>
      </c>
      <c r="W1064" s="8">
        <f>COUNTIFS(A!W$2:W$1000,$O1064,A!$O$2:$O$1000,$N$1020,A!$AA$2:$AA$1000,$N$1063)+COUNTIFS(A!W$2:W$1000,$O1064,A!$O$2:$O$1000,$N$1032,A!$AA$2:$AA$1000,$N$1063)</f>
        <v>22</v>
      </c>
      <c r="X1064" s="8">
        <f>COUNTIFS(A!X$2:X$1000,$O1064,A!$O$2:$O$1000,$N$1020,A!$AA$2:$AA$1000,$N$1063)+COUNTIFS(A!X$2:X$1000,$O1064,A!$O$2:$O$1000,$N$1032,A!$AA$2:$AA$1000,$N$1063)</f>
        <v>7</v>
      </c>
      <c r="Y1064" s="8">
        <f>COUNTIFS(A!Y$2:Y$1000,$O1064,A!$O$2:$O$1000,$N$1020,A!$AA$2:$AA$1000,$N$1063)+COUNTIFS(A!Y$2:Y$1000,$O1064,A!$O$2:$O$1000,$N$1032,A!$AA$2:$AA$1000,$N$1063)</f>
        <v>14</v>
      </c>
      <c r="Z1064" s="8">
        <f>COUNTIFS(A!Z$2:Z$1000,$O1064,A!$O$2:$O$1000,$N$1020,A!$AA$2:$AA$1000,$N$1063)+COUNTIFS(A!Z$2:Z$1000,$O1064,A!$O$2:$O$1000,$N$1032,A!$AA$2:$AA$1000,$N$1063)</f>
        <v>0</v>
      </c>
      <c r="AA1064" s="8">
        <f>COUNTIFS(A!AA$2:AA$1000,$O1064,A!$O$2:$O$1000,$N$1020,A!$AA$2:$AA$1000,$N$1063)+COUNTIFS(A!AA$2:AA$1000,$O1064,A!$O$2:$O$1000,$N$1032,A!$AA$2:$AA$1000,$N$1063)</f>
        <v>0</v>
      </c>
      <c r="AB1064" s="8">
        <f>COUNTIFS(A!AB$2:AB$1000,$O1064,A!$O$2:$O$1000,$N$1020,A!$AA$2:$AA$1000,$N$1063)+COUNTIFS(A!AB$2:AB$1000,$O1064,A!$O$2:$O$1000,$N$1032,A!$AA$2:$AA$1000,$N$1063)</f>
        <v>0</v>
      </c>
      <c r="AC1064" s="8">
        <f>COUNTIFS(A!AC$2:AC$1000,$O1064,A!$O$2:$O$1000,$N$1020,A!$AA$2:$AA$1000,$N$1063)+COUNTIFS(A!AC$2:AC$1000,$O1064,A!$O$2:$O$1000,$N$1032,A!$AA$2:$AA$1000,$N$1063)</f>
        <v>0</v>
      </c>
      <c r="AD1064" s="8">
        <f>COUNTIFS(A!AD$2:AD$1000,$O1064,A!$O$2:$O$1000,$N$1020,A!$AA$2:$AA$1000,$N$1063)+COUNTIFS(A!AD$2:AD$1000,$O1064,A!$O$2:$O$1000,$N$1032,A!$AA$2:$AA$1000,$N$1063)</f>
        <v>0</v>
      </c>
      <c r="AE1064" s="8">
        <f>COUNTIFS(A!AE$2:AE$1000,$O1064,A!$O$2:$O$1000,$N$1020,A!$AA$2:$AA$1000,$N$1063)+COUNTIFS(A!AE$2:AE$1000,$O1064,A!$O$2:$O$1000,$N$1032,A!$AA$2:$AA$1000,$N$1063)</f>
        <v>0</v>
      </c>
      <c r="AF1064" s="8">
        <f>COUNTIFS(A!AF$2:AF$1000,$O1064,A!$O$2:$O$1000,$N$1020,A!$AA$2:$AA$1000,$N$1063)+COUNTIFS(A!AF$2:AF$1000,$O1064,A!$O$2:$O$1000,$N$1032,A!$AA$2:$AA$1000,$N$1063)</f>
        <v>0</v>
      </c>
      <c r="AG1064" s="8">
        <f>COUNTIFS(A!AG$2:AG$1000,$O1064,A!$O$2:$O$1000,$N$1020,A!$AA$2:$AA$1000,$N$1063)+COUNTIFS(A!AG$2:AG$1000,$O1064,A!$O$2:$O$1000,$N$1032,A!$AA$2:$AA$1000,$N$1063)</f>
        <v>0</v>
      </c>
      <c r="AH1064" s="8">
        <f>COUNTIFS(A!AH$2:AH$1000,$O1064,A!$O$2:$O$1000,$N$1020,A!$AA$2:$AA$1000,$N$1063)+COUNTIFS(A!AH$2:AH$1000,$O1064,A!$O$2:$O$1000,$N$1032,A!$AA$2:$AA$1000,$N$1063)</f>
        <v>15</v>
      </c>
      <c r="AI1064" s="8">
        <f>COUNTIFS(A!AI$2:AI$1000,$O1064,A!$O$2:$O$1000,$N$1020,A!$AA$2:$AA$1000,$N$1063)+COUNTIFS(A!AI$2:AI$1000,$O1064,A!$O$2:$O$1000,$N$1032,A!$AA$2:$AA$1000,$N$1063)</f>
        <v>6</v>
      </c>
    </row>
    <row r="1065" spans="14:35" s="36" customFormat="1" ht="12.75" customHeight="1" x14ac:dyDescent="0.2">
      <c r="N1065" s="9"/>
      <c r="O1065" s="10">
        <v>4</v>
      </c>
      <c r="P1065" s="10">
        <f>COUNTIFS(A!P$2:P$1000,$O1065,A!$O$2:$O$1000,$N$1020,A!$AA$2:$AA$1000,$N$1063)+COUNTIFS(A!P$2:P$1000,$O1065,A!$O$2:$O$1000,$N$1032,A!$AA$2:$AA$1000,$N$1063)</f>
        <v>31</v>
      </c>
      <c r="Q1065" s="10">
        <f>COUNTIFS(A!Q$2:Q$1000,$O1065,A!$O$2:$O$1000,$N$1020,A!$AA$2:$AA$1000,$N$1063)+COUNTIFS(A!Q$2:Q$1000,$O1065,A!$O$2:$O$1000,$N$1032,A!$AA$2:$AA$1000,$N$1063)</f>
        <v>15</v>
      </c>
      <c r="R1065" s="10">
        <f>COUNTIFS(A!R$2:R$1000,$O1065,A!$O$2:$O$1000,$N$1020,A!$AA$2:$AA$1000,$N$1063)+COUNTIFS(A!R$2:R$1000,$O1065,A!$O$2:$O$1000,$N$1032,A!$AA$2:$AA$1000,$N$1063)</f>
        <v>38</v>
      </c>
      <c r="S1065" s="10">
        <f>COUNTIFS(A!S$2:S$1000,$O1065,A!$O$2:$O$1000,$N$1020,A!$AA$2:$AA$1000,$N$1063)+COUNTIFS(A!S$2:S$1000,$O1065,A!$O$2:$O$1000,$N$1032,A!$AA$2:$AA$1000,$N$1063)</f>
        <v>32</v>
      </c>
      <c r="T1065" s="10">
        <f>COUNTIFS(A!T$2:T$1000,$O1065,A!$O$2:$O$1000,$N$1020,A!$AA$2:$AA$1000,$N$1063)+COUNTIFS(A!T$2:T$1000,$O1065,A!$O$2:$O$1000,$N$1032,A!$AA$2:$AA$1000,$N$1063)</f>
        <v>16</v>
      </c>
      <c r="U1065" s="10">
        <f>COUNTIFS(A!U$2:U$1000,$O1065,A!$O$2:$O$1000,$N$1020,A!$AA$2:$AA$1000,$N$1063)+COUNTIFS(A!U$2:U$1000,$O1065,A!$O$2:$O$1000,$N$1032,A!$AA$2:$AA$1000,$N$1063)</f>
        <v>14</v>
      </c>
      <c r="V1065" s="10">
        <f>COUNTIFS(A!V$2:V$1000,$O1065,A!$O$2:$O$1000,$N$1020,A!$AA$2:$AA$1000,$N$1063)+COUNTIFS(A!V$2:V$1000,$O1065,A!$O$2:$O$1000,$N$1032,A!$AA$2:$AA$1000,$N$1063)</f>
        <v>25</v>
      </c>
      <c r="W1065" s="10">
        <f>COUNTIFS(A!W$2:W$1000,$O1065,A!$O$2:$O$1000,$N$1020,A!$AA$2:$AA$1000,$N$1063)+COUNTIFS(A!W$2:W$1000,$O1065,A!$O$2:$O$1000,$N$1032,A!$AA$2:$AA$1000,$N$1063)</f>
        <v>21</v>
      </c>
      <c r="X1065" s="10">
        <f>COUNTIFS(A!X$2:X$1000,$O1065,A!$O$2:$O$1000,$N$1020,A!$AA$2:$AA$1000,$N$1063)+COUNTIFS(A!X$2:X$1000,$O1065,A!$O$2:$O$1000,$N$1032,A!$AA$2:$AA$1000,$N$1063)</f>
        <v>42</v>
      </c>
      <c r="Y1065" s="10">
        <f>COUNTIFS(A!Y$2:Y$1000,$O1065,A!$O$2:$O$1000,$N$1020,A!$AA$2:$AA$1000,$N$1063)+COUNTIFS(A!Y$2:Y$1000,$O1065,A!$O$2:$O$1000,$N$1032,A!$AA$2:$AA$1000,$N$1063)</f>
        <v>33</v>
      </c>
      <c r="Z1065" s="10">
        <f>COUNTIFS(A!Z$2:Z$1000,$O1065,A!$O$2:$O$1000,$N$1020,A!$AA$2:$AA$1000,$N$1063)+COUNTIFS(A!Z$2:Z$1000,$O1065,A!$O$2:$O$1000,$N$1032,A!$AA$2:$AA$1000,$N$1063)</f>
        <v>0</v>
      </c>
      <c r="AA1065" s="10">
        <f>COUNTIFS(A!AA$2:AA$1000,$O1065,A!$O$2:$O$1000,$N$1020,A!$AA$2:$AA$1000,$N$1063)+COUNTIFS(A!AA$2:AA$1000,$O1065,A!$O$2:$O$1000,$N$1032,A!$AA$2:$AA$1000,$N$1063)</f>
        <v>0</v>
      </c>
      <c r="AB1065" s="10">
        <f>COUNTIFS(A!AB$2:AB$1000,$O1065,A!$O$2:$O$1000,$N$1020,A!$AA$2:$AA$1000,$N$1063)+COUNTIFS(A!AB$2:AB$1000,$O1065,A!$O$2:$O$1000,$N$1032,A!$AA$2:$AA$1000,$N$1063)</f>
        <v>0</v>
      </c>
      <c r="AC1065" s="10">
        <f>COUNTIFS(A!AC$2:AC$1000,$O1065,A!$O$2:$O$1000,$N$1020,A!$AA$2:$AA$1000,$N$1063)+COUNTIFS(A!AC$2:AC$1000,$O1065,A!$O$2:$O$1000,$N$1032,A!$AA$2:$AA$1000,$N$1063)</f>
        <v>0</v>
      </c>
      <c r="AD1065" s="10">
        <f>COUNTIFS(A!AD$2:AD$1000,$O1065,A!$O$2:$O$1000,$N$1020,A!$AA$2:$AA$1000,$N$1063)+COUNTIFS(A!AD$2:AD$1000,$O1065,A!$O$2:$O$1000,$N$1032,A!$AA$2:$AA$1000,$N$1063)</f>
        <v>0</v>
      </c>
      <c r="AE1065" s="10">
        <f>COUNTIFS(A!AE$2:AE$1000,$O1065,A!$O$2:$O$1000,$N$1020,A!$AA$2:$AA$1000,$N$1063)+COUNTIFS(A!AE$2:AE$1000,$O1065,A!$O$2:$O$1000,$N$1032,A!$AA$2:$AA$1000,$N$1063)</f>
        <v>0</v>
      </c>
      <c r="AF1065" s="10">
        <f>COUNTIFS(A!AF$2:AF$1000,$O1065,A!$O$2:$O$1000,$N$1020,A!$AA$2:$AA$1000,$N$1063)+COUNTIFS(A!AF$2:AF$1000,$O1065,A!$O$2:$O$1000,$N$1032,A!$AA$2:$AA$1000,$N$1063)</f>
        <v>0</v>
      </c>
      <c r="AG1065" s="10">
        <f>COUNTIFS(A!AG$2:AG$1000,$O1065,A!$O$2:$O$1000,$N$1020,A!$AA$2:$AA$1000,$N$1063)+COUNTIFS(A!AG$2:AG$1000,$O1065,A!$O$2:$O$1000,$N$1032,A!$AA$2:$AA$1000,$N$1063)</f>
        <v>0</v>
      </c>
      <c r="AH1065" s="10">
        <f>COUNTIFS(A!AH$2:AH$1000,$O1065,A!$O$2:$O$1000,$N$1020,A!$AA$2:$AA$1000,$N$1063)+COUNTIFS(A!AH$2:AH$1000,$O1065,A!$O$2:$O$1000,$N$1032,A!$AA$2:$AA$1000,$N$1063)</f>
        <v>12</v>
      </c>
      <c r="AI1065" s="10">
        <f>COUNTIFS(A!AI$2:AI$1000,$O1065,A!$O$2:$O$1000,$N$1020,A!$AA$2:$AA$1000,$N$1063)+COUNTIFS(A!AI$2:AI$1000,$O1065,A!$O$2:$O$1000,$N$1032,A!$AA$2:$AA$1000,$N$1063)</f>
        <v>45</v>
      </c>
    </row>
    <row r="1066" spans="14:35" s="36" customFormat="1" ht="12.75" customHeight="1" x14ac:dyDescent="0.2">
      <c r="O1066" s="4" t="s">
        <v>722</v>
      </c>
      <c r="P1066" s="36">
        <f>SUM(P1062:P1065)</f>
        <v>54</v>
      </c>
      <c r="Q1066" s="36">
        <f t="shared" ref="Q1066:AI1066" si="35">SUM(Q1062:Q1065)</f>
        <v>53</v>
      </c>
      <c r="R1066" s="36">
        <f t="shared" si="35"/>
        <v>54</v>
      </c>
      <c r="S1066" s="36">
        <f t="shared" si="35"/>
        <v>54</v>
      </c>
      <c r="T1066" s="36">
        <f t="shared" si="35"/>
        <v>54</v>
      </c>
      <c r="U1066" s="36">
        <f t="shared" si="35"/>
        <v>54</v>
      </c>
      <c r="V1066" s="36">
        <f t="shared" si="35"/>
        <v>48</v>
      </c>
      <c r="W1066" s="36">
        <f t="shared" si="35"/>
        <v>54</v>
      </c>
      <c r="X1066" s="36">
        <f t="shared" si="35"/>
        <v>54</v>
      </c>
      <c r="Y1066" s="36">
        <f t="shared" si="35"/>
        <v>53</v>
      </c>
      <c r="Z1066" s="36">
        <f t="shared" si="35"/>
        <v>0</v>
      </c>
      <c r="AA1066" s="36">
        <f t="shared" si="35"/>
        <v>0</v>
      </c>
      <c r="AB1066" s="36">
        <f t="shared" si="35"/>
        <v>0</v>
      </c>
      <c r="AC1066" s="36">
        <f t="shared" si="35"/>
        <v>0</v>
      </c>
      <c r="AD1066" s="36">
        <f t="shared" si="35"/>
        <v>0</v>
      </c>
      <c r="AE1066" s="36">
        <f t="shared" si="35"/>
        <v>0</v>
      </c>
      <c r="AF1066" s="36">
        <f t="shared" si="35"/>
        <v>0</v>
      </c>
      <c r="AG1066" s="36">
        <f t="shared" si="35"/>
        <v>0</v>
      </c>
      <c r="AH1066" s="36">
        <f t="shared" si="35"/>
        <v>54</v>
      </c>
      <c r="AI1066" s="36">
        <f t="shared" si="35"/>
        <v>54</v>
      </c>
    </row>
    <row r="1067" spans="14:35" s="36" customFormat="1" ht="12.75" customHeight="1" x14ac:dyDescent="0.2">
      <c r="O1067" s="4"/>
    </row>
    <row r="1068" spans="14:35" s="36" customFormat="1" ht="12.75" customHeight="1" x14ac:dyDescent="0.2">
      <c r="N1068" s="14" t="s">
        <v>810</v>
      </c>
      <c r="O1068" s="6">
        <v>1</v>
      </c>
      <c r="P1068" s="6">
        <f>P1002-P1044-P1050-P1062</f>
        <v>8</v>
      </c>
      <c r="Q1068" s="6">
        <f t="shared" ref="Q1068:AI1071" si="36">Q1002-Q1044-Q1050-Q1062</f>
        <v>15</v>
      </c>
      <c r="R1068" s="6">
        <f t="shared" si="36"/>
        <v>3</v>
      </c>
      <c r="S1068" s="6">
        <f t="shared" si="36"/>
        <v>5</v>
      </c>
      <c r="T1068" s="6">
        <f t="shared" si="36"/>
        <v>9</v>
      </c>
      <c r="U1068" s="6">
        <f t="shared" si="36"/>
        <v>11</v>
      </c>
      <c r="V1068" s="6">
        <f t="shared" si="36"/>
        <v>4</v>
      </c>
      <c r="W1068" s="6">
        <f t="shared" si="36"/>
        <v>12</v>
      </c>
      <c r="X1068" s="6">
        <f t="shared" si="36"/>
        <v>5</v>
      </c>
      <c r="Y1068" s="6">
        <f t="shared" si="36"/>
        <v>3</v>
      </c>
      <c r="Z1068" s="6">
        <f t="shared" si="36"/>
        <v>0</v>
      </c>
      <c r="AA1068" s="6">
        <f t="shared" si="36"/>
        <v>0</v>
      </c>
      <c r="AB1068" s="6">
        <f t="shared" si="36"/>
        <v>0</v>
      </c>
      <c r="AC1068" s="6">
        <f t="shared" si="36"/>
        <v>0</v>
      </c>
      <c r="AD1068" s="6">
        <f t="shared" si="36"/>
        <v>0</v>
      </c>
      <c r="AE1068" s="6">
        <f t="shared" si="36"/>
        <v>0</v>
      </c>
      <c r="AF1068" s="6">
        <f t="shared" si="36"/>
        <v>0</v>
      </c>
      <c r="AG1068" s="6">
        <f t="shared" si="36"/>
        <v>0</v>
      </c>
      <c r="AH1068" s="6">
        <f t="shared" si="36"/>
        <v>11</v>
      </c>
      <c r="AI1068" s="6">
        <f t="shared" si="36"/>
        <v>4</v>
      </c>
    </row>
    <row r="1069" spans="14:35" s="36" customFormat="1" ht="12.75" customHeight="1" x14ac:dyDescent="0.2">
      <c r="N1069" s="36" t="s">
        <v>1335</v>
      </c>
      <c r="O1069" s="8">
        <v>2</v>
      </c>
      <c r="P1069" s="8">
        <f t="shared" ref="P1069:AE1071" si="37">P1003-P1045-P1051-P1063</f>
        <v>28</v>
      </c>
      <c r="Q1069" s="8">
        <f t="shared" si="37"/>
        <v>35</v>
      </c>
      <c r="R1069" s="8">
        <f t="shared" si="37"/>
        <v>18</v>
      </c>
      <c r="S1069" s="8">
        <f t="shared" si="37"/>
        <v>25</v>
      </c>
      <c r="T1069" s="8">
        <f t="shared" si="37"/>
        <v>30</v>
      </c>
      <c r="U1069" s="8">
        <f t="shared" si="37"/>
        <v>31</v>
      </c>
      <c r="V1069" s="8">
        <f t="shared" si="37"/>
        <v>19</v>
      </c>
      <c r="W1069" s="8">
        <f t="shared" si="37"/>
        <v>20</v>
      </c>
      <c r="X1069" s="8">
        <f t="shared" si="37"/>
        <v>12</v>
      </c>
      <c r="Y1069" s="8">
        <f t="shared" si="37"/>
        <v>10</v>
      </c>
      <c r="Z1069" s="8">
        <f t="shared" si="37"/>
        <v>0</v>
      </c>
      <c r="AA1069" s="8">
        <f t="shared" si="37"/>
        <v>0</v>
      </c>
      <c r="AB1069" s="8">
        <f t="shared" si="37"/>
        <v>0</v>
      </c>
      <c r="AC1069" s="8">
        <f t="shared" si="37"/>
        <v>0</v>
      </c>
      <c r="AD1069" s="8">
        <f t="shared" si="37"/>
        <v>0</v>
      </c>
      <c r="AE1069" s="8">
        <f t="shared" si="37"/>
        <v>0</v>
      </c>
      <c r="AF1069" s="8">
        <f t="shared" si="36"/>
        <v>0</v>
      </c>
      <c r="AG1069" s="8">
        <f t="shared" si="36"/>
        <v>0</v>
      </c>
      <c r="AH1069" s="8">
        <f t="shared" si="36"/>
        <v>34</v>
      </c>
      <c r="AI1069" s="8">
        <f t="shared" si="36"/>
        <v>11</v>
      </c>
    </row>
    <row r="1070" spans="14:35" s="36" customFormat="1" ht="12.75" customHeight="1" x14ac:dyDescent="0.25">
      <c r="N1070" s="15"/>
      <c r="O1070" s="8">
        <v>3</v>
      </c>
      <c r="P1070" s="8">
        <f t="shared" si="37"/>
        <v>31</v>
      </c>
      <c r="Q1070" s="8">
        <f t="shared" si="36"/>
        <v>24</v>
      </c>
      <c r="R1070" s="8">
        <f t="shared" si="36"/>
        <v>28</v>
      </c>
      <c r="S1070" s="8">
        <f t="shared" si="36"/>
        <v>27</v>
      </c>
      <c r="T1070" s="8">
        <f t="shared" si="36"/>
        <v>35</v>
      </c>
      <c r="U1070" s="8">
        <f t="shared" si="36"/>
        <v>32</v>
      </c>
      <c r="V1070" s="8">
        <f t="shared" si="36"/>
        <v>34</v>
      </c>
      <c r="W1070" s="8">
        <f t="shared" si="36"/>
        <v>30</v>
      </c>
      <c r="X1070" s="8">
        <f t="shared" si="36"/>
        <v>23</v>
      </c>
      <c r="Y1070" s="8">
        <f t="shared" si="36"/>
        <v>27</v>
      </c>
      <c r="Z1070" s="8">
        <f t="shared" si="36"/>
        <v>0</v>
      </c>
      <c r="AA1070" s="8">
        <f t="shared" si="36"/>
        <v>0</v>
      </c>
      <c r="AB1070" s="8">
        <f t="shared" si="36"/>
        <v>0</v>
      </c>
      <c r="AC1070" s="8">
        <f t="shared" si="36"/>
        <v>0</v>
      </c>
      <c r="AD1070" s="8">
        <f t="shared" si="36"/>
        <v>0</v>
      </c>
      <c r="AE1070" s="8">
        <f t="shared" si="36"/>
        <v>0</v>
      </c>
      <c r="AF1070" s="8">
        <f t="shared" si="36"/>
        <v>0</v>
      </c>
      <c r="AG1070" s="8">
        <f t="shared" si="36"/>
        <v>0</v>
      </c>
      <c r="AH1070" s="8">
        <f t="shared" si="36"/>
        <v>26</v>
      </c>
      <c r="AI1070" s="8">
        <f t="shared" si="36"/>
        <v>17</v>
      </c>
    </row>
    <row r="1071" spans="14:35" s="36" customFormat="1" ht="12.75" customHeight="1" x14ac:dyDescent="0.2">
      <c r="N1071" s="9"/>
      <c r="O1071" s="10">
        <v>4</v>
      </c>
      <c r="P1071" s="10">
        <f t="shared" si="37"/>
        <v>16</v>
      </c>
      <c r="Q1071" s="10">
        <f t="shared" si="36"/>
        <v>9</v>
      </c>
      <c r="R1071" s="10">
        <f t="shared" si="36"/>
        <v>31</v>
      </c>
      <c r="S1071" s="10">
        <f t="shared" si="36"/>
        <v>24</v>
      </c>
      <c r="T1071" s="10">
        <f t="shared" si="36"/>
        <v>10</v>
      </c>
      <c r="U1071" s="10">
        <f t="shared" si="36"/>
        <v>11</v>
      </c>
      <c r="V1071" s="10">
        <f t="shared" si="36"/>
        <v>21</v>
      </c>
      <c r="W1071" s="10">
        <f t="shared" si="36"/>
        <v>18</v>
      </c>
      <c r="X1071" s="10">
        <f t="shared" si="36"/>
        <v>37</v>
      </c>
      <c r="Y1071" s="10">
        <f t="shared" si="36"/>
        <v>37</v>
      </c>
      <c r="Z1071" s="10">
        <f t="shared" si="36"/>
        <v>0</v>
      </c>
      <c r="AA1071" s="10">
        <f t="shared" si="36"/>
        <v>0</v>
      </c>
      <c r="AB1071" s="10">
        <f t="shared" si="36"/>
        <v>0</v>
      </c>
      <c r="AC1071" s="10">
        <f t="shared" si="36"/>
        <v>0</v>
      </c>
      <c r="AD1071" s="10">
        <f t="shared" si="36"/>
        <v>0</v>
      </c>
      <c r="AE1071" s="10">
        <f t="shared" si="36"/>
        <v>0</v>
      </c>
      <c r="AF1071" s="10">
        <f t="shared" si="36"/>
        <v>0</v>
      </c>
      <c r="AG1071" s="10">
        <f t="shared" si="36"/>
        <v>0</v>
      </c>
      <c r="AH1071" s="10">
        <f t="shared" si="36"/>
        <v>8</v>
      </c>
      <c r="AI1071" s="10">
        <f t="shared" si="36"/>
        <v>45</v>
      </c>
    </row>
    <row r="1072" spans="14:35" s="36" customFormat="1" ht="12.75" customHeight="1" x14ac:dyDescent="0.2">
      <c r="O1072" s="4" t="s">
        <v>722</v>
      </c>
      <c r="P1072" s="36">
        <f>SUM(P1068:P1071)</f>
        <v>83</v>
      </c>
      <c r="Q1072" s="36">
        <f t="shared" ref="Q1072:AI1072" si="38">SUM(Q1068:Q1071)</f>
        <v>83</v>
      </c>
      <c r="R1072" s="36">
        <f t="shared" si="38"/>
        <v>80</v>
      </c>
      <c r="S1072" s="36">
        <f t="shared" si="38"/>
        <v>81</v>
      </c>
      <c r="T1072" s="36">
        <f t="shared" si="38"/>
        <v>84</v>
      </c>
      <c r="U1072" s="36">
        <f t="shared" si="38"/>
        <v>85</v>
      </c>
      <c r="V1072" s="36">
        <f t="shared" si="38"/>
        <v>78</v>
      </c>
      <c r="W1072" s="36">
        <f t="shared" si="38"/>
        <v>80</v>
      </c>
      <c r="X1072" s="36">
        <f t="shared" si="38"/>
        <v>77</v>
      </c>
      <c r="Y1072" s="36">
        <f t="shared" si="38"/>
        <v>77</v>
      </c>
      <c r="Z1072" s="36">
        <f t="shared" si="38"/>
        <v>0</v>
      </c>
      <c r="AA1072" s="36">
        <f t="shared" si="38"/>
        <v>0</v>
      </c>
      <c r="AB1072" s="36">
        <f t="shared" si="38"/>
        <v>0</v>
      </c>
      <c r="AC1072" s="36">
        <f t="shared" si="38"/>
        <v>0</v>
      </c>
      <c r="AD1072" s="36">
        <f t="shared" si="38"/>
        <v>0</v>
      </c>
      <c r="AE1072" s="36">
        <f t="shared" si="38"/>
        <v>0</v>
      </c>
      <c r="AF1072" s="36">
        <f t="shared" si="38"/>
        <v>0</v>
      </c>
      <c r="AG1072" s="36">
        <f t="shared" si="38"/>
        <v>0</v>
      </c>
      <c r="AH1072" s="36">
        <f t="shared" si="38"/>
        <v>79</v>
      </c>
      <c r="AI1072" s="36">
        <f t="shared" si="38"/>
        <v>77</v>
      </c>
    </row>
    <row r="1073" spans="1:35" s="36" customFormat="1" ht="12.75" customHeight="1" x14ac:dyDescent="0.2">
      <c r="O1073" s="4"/>
    </row>
    <row r="1074" spans="1:35" s="36" customFormat="1" ht="12.75" customHeight="1" x14ac:dyDescent="0.2">
      <c r="O1074" s="4"/>
    </row>
    <row r="1075" spans="1:35" s="36" customFormat="1" ht="12.75" customHeight="1" x14ac:dyDescent="0.2">
      <c r="O1075" s="4"/>
    </row>
    <row r="1076" spans="1:35" s="36" customFormat="1" ht="12.75" customHeight="1" x14ac:dyDescent="0.2">
      <c r="O1076" s="4"/>
    </row>
    <row r="1077" spans="1:35" s="36" customFormat="1" ht="12.75" customHeight="1" x14ac:dyDescent="0.2">
      <c r="O1077" s="4"/>
    </row>
    <row r="1078" spans="1:35" ht="12.75" customHeight="1" x14ac:dyDescent="0.2">
      <c r="O1078" s="4"/>
    </row>
    <row r="1079" spans="1:35" ht="12.75" customHeight="1" x14ac:dyDescent="0.25">
      <c r="A1079" s="23" t="s">
        <v>991</v>
      </c>
      <c r="N1079" s="23" t="s">
        <v>721</v>
      </c>
      <c r="O1079" s="18" t="s">
        <v>721</v>
      </c>
    </row>
    <row r="1080" spans="1:35" ht="12.75" customHeight="1" x14ac:dyDescent="0.2">
      <c r="N1080" s="5">
        <v>1</v>
      </c>
      <c r="O1080" s="6">
        <v>1</v>
      </c>
      <c r="P1080" s="20">
        <f t="shared" ref="P1080:Y1080" si="39">P1002/P$1006</f>
        <v>6.70807453416149E-2</v>
      </c>
      <c r="Q1080" s="20">
        <f t="shared" si="39"/>
        <v>0.15586034912718205</v>
      </c>
      <c r="R1080" s="20">
        <f t="shared" si="39"/>
        <v>3.5043804755944929E-2</v>
      </c>
      <c r="S1080" s="20">
        <f t="shared" si="39"/>
        <v>5.8603491271820449E-2</v>
      </c>
      <c r="T1080" s="20">
        <f t="shared" si="39"/>
        <v>0.1111111111111111</v>
      </c>
      <c r="U1080" s="20">
        <f t="shared" si="39"/>
        <v>0.11543287327478043</v>
      </c>
      <c r="V1080" s="20">
        <f t="shared" si="39"/>
        <v>4.7919293820933163E-2</v>
      </c>
      <c r="W1080" s="20">
        <f t="shared" si="39"/>
        <v>0.10486891385767791</v>
      </c>
      <c r="X1080" s="20">
        <f t="shared" si="39"/>
        <v>0.05</v>
      </c>
      <c r="Y1080" s="20">
        <f t="shared" si="39"/>
        <v>4.130162703379224E-2</v>
      </c>
      <c r="AH1080" s="20">
        <f t="shared" ref="AH1080:AI1083" si="40">AH1002/AH$1006</f>
        <v>0.12060301507537688</v>
      </c>
      <c r="AI1080" s="20">
        <f t="shared" si="40"/>
        <v>4.4999999999999998E-2</v>
      </c>
    </row>
    <row r="1081" spans="1:35" ht="12.75" customHeight="1" x14ac:dyDescent="0.2">
      <c r="N1081" s="7">
        <v>2</v>
      </c>
      <c r="O1081" s="8">
        <v>2</v>
      </c>
      <c r="P1081" s="21">
        <f t="shared" ref="P1081:Y1081" si="41">P1003/P$1006</f>
        <v>0.22732919254658385</v>
      </c>
      <c r="Q1081" s="21">
        <f t="shared" si="41"/>
        <v>0.33541147132169574</v>
      </c>
      <c r="R1081" s="21">
        <f t="shared" si="41"/>
        <v>0.13892365456821026</v>
      </c>
      <c r="S1081" s="21">
        <f t="shared" si="41"/>
        <v>0.21820448877805487</v>
      </c>
      <c r="T1081" s="21">
        <f t="shared" si="41"/>
        <v>0.29712858926342073</v>
      </c>
      <c r="U1081" s="21">
        <f t="shared" si="41"/>
        <v>0.30991217063989962</v>
      </c>
      <c r="V1081" s="21">
        <f t="shared" si="41"/>
        <v>0.20302648171500631</v>
      </c>
      <c r="W1081" s="21">
        <f t="shared" si="41"/>
        <v>0.22721598002496879</v>
      </c>
      <c r="X1081" s="21">
        <f t="shared" si="41"/>
        <v>9.7500000000000003E-2</v>
      </c>
      <c r="Y1081" s="21">
        <f t="shared" si="41"/>
        <v>0.10638297872340426</v>
      </c>
      <c r="AH1081" s="21">
        <f t="shared" si="40"/>
        <v>0.33417085427135679</v>
      </c>
      <c r="AI1081" s="21">
        <f t="shared" si="40"/>
        <v>8.3750000000000005E-2</v>
      </c>
    </row>
    <row r="1082" spans="1:35" ht="12.75" customHeight="1" x14ac:dyDescent="0.2">
      <c r="N1082" s="7">
        <v>3</v>
      </c>
      <c r="O1082" s="8">
        <v>3</v>
      </c>
      <c r="P1082" s="21">
        <f t="shared" ref="P1082:Y1082" si="42">P1004/P$1006</f>
        <v>0.4372670807453416</v>
      </c>
      <c r="Q1082" s="21">
        <f t="shared" si="42"/>
        <v>0.31296758104738154</v>
      </c>
      <c r="R1082" s="21">
        <f t="shared" si="42"/>
        <v>0.36795994993742176</v>
      </c>
      <c r="S1082" s="21">
        <f t="shared" si="42"/>
        <v>0.34788029925187031</v>
      </c>
      <c r="T1082" s="21">
        <f t="shared" si="42"/>
        <v>0.35705368289637951</v>
      </c>
      <c r="U1082" s="21">
        <f t="shared" si="42"/>
        <v>0.35508155583437895</v>
      </c>
      <c r="V1082" s="21">
        <f t="shared" si="42"/>
        <v>0.4098360655737705</v>
      </c>
      <c r="W1082" s="21">
        <f t="shared" si="42"/>
        <v>0.39700374531835209</v>
      </c>
      <c r="X1082" s="21">
        <f t="shared" si="42"/>
        <v>0.24124999999999999</v>
      </c>
      <c r="Y1082" s="21">
        <f t="shared" si="42"/>
        <v>0.32165206508135169</v>
      </c>
      <c r="AH1082" s="21">
        <f t="shared" si="40"/>
        <v>0.39195979899497485</v>
      </c>
      <c r="AI1082" s="21">
        <f t="shared" si="40"/>
        <v>0.17374999999999999</v>
      </c>
    </row>
    <row r="1083" spans="1:35" ht="12.75" customHeight="1" x14ac:dyDescent="0.2">
      <c r="N1083" s="9">
        <v>4</v>
      </c>
      <c r="O1083" s="10">
        <v>4</v>
      </c>
      <c r="P1083" s="22">
        <f t="shared" ref="P1083:Y1083" si="43">P1005/P$1006</f>
        <v>0.2683229813664596</v>
      </c>
      <c r="Q1083" s="22">
        <f t="shared" si="43"/>
        <v>0.19576059850374064</v>
      </c>
      <c r="R1083" s="22">
        <f t="shared" si="43"/>
        <v>0.45807259073842305</v>
      </c>
      <c r="S1083" s="22">
        <f t="shared" si="43"/>
        <v>0.37531172069825436</v>
      </c>
      <c r="T1083" s="22">
        <f t="shared" si="43"/>
        <v>0.23470661672908863</v>
      </c>
      <c r="U1083" s="22">
        <f t="shared" si="43"/>
        <v>0.21957340025094102</v>
      </c>
      <c r="V1083" s="22">
        <f t="shared" si="43"/>
        <v>0.33921815889029006</v>
      </c>
      <c r="W1083" s="22">
        <f t="shared" si="43"/>
        <v>0.27091136079900124</v>
      </c>
      <c r="X1083" s="22">
        <f t="shared" si="43"/>
        <v>0.61124999999999996</v>
      </c>
      <c r="Y1083" s="22">
        <f t="shared" si="43"/>
        <v>0.53066332916145187</v>
      </c>
      <c r="AH1083" s="22">
        <f t="shared" si="40"/>
        <v>0.15326633165829145</v>
      </c>
      <c r="AI1083" s="22">
        <f t="shared" si="40"/>
        <v>0.69750000000000001</v>
      </c>
    </row>
    <row r="1084" spans="1:35" ht="12.75" customHeight="1" x14ac:dyDescent="0.2">
      <c r="N1084" s="3"/>
      <c r="O1084" s="4" t="s">
        <v>722</v>
      </c>
      <c r="P1084" s="19">
        <f>SUM(P1080:P1083)</f>
        <v>1</v>
      </c>
      <c r="Q1084" s="19">
        <f t="shared" ref="Q1084:Y1084" si="44">SUM(Q1080:Q1083)</f>
        <v>0.99999999999999989</v>
      </c>
      <c r="R1084" s="19">
        <f t="shared" si="44"/>
        <v>1</v>
      </c>
      <c r="S1084" s="19">
        <f t="shared" si="44"/>
        <v>1</v>
      </c>
      <c r="T1084" s="19">
        <f t="shared" si="44"/>
        <v>1</v>
      </c>
      <c r="U1084" s="19">
        <f t="shared" si="44"/>
        <v>1</v>
      </c>
      <c r="V1084" s="19">
        <f t="shared" si="44"/>
        <v>1</v>
      </c>
      <c r="W1084" s="19">
        <f t="shared" si="44"/>
        <v>1</v>
      </c>
      <c r="X1084" s="19">
        <f t="shared" si="44"/>
        <v>1</v>
      </c>
      <c r="Y1084" s="19">
        <f t="shared" si="44"/>
        <v>1</v>
      </c>
      <c r="AH1084" s="19">
        <f t="shared" ref="AH1084:AI1084" si="45">SUM(AH1080:AH1083)</f>
        <v>1</v>
      </c>
      <c r="AI1084" s="19">
        <f t="shared" si="45"/>
        <v>1</v>
      </c>
    </row>
    <row r="1085" spans="1:35" ht="12.75" customHeight="1" x14ac:dyDescent="0.2">
      <c r="N1085" s="3"/>
    </row>
    <row r="1086" spans="1:35" ht="12.75" customHeight="1" x14ac:dyDescent="0.2">
      <c r="N1086" s="11" t="s">
        <v>116</v>
      </c>
      <c r="O1086" s="6">
        <v>1</v>
      </c>
      <c r="P1086" s="20">
        <f>P1008/P$1012</f>
        <v>7.7087794432548179E-2</v>
      </c>
      <c r="Q1086" s="20">
        <f t="shared" ref="Q1086:Y1086" si="46">Q1008/Q$1012</f>
        <v>0.20386266094420602</v>
      </c>
      <c r="R1086" s="20">
        <f t="shared" si="46"/>
        <v>4.5356371490280781E-2</v>
      </c>
      <c r="S1086" s="20">
        <f t="shared" si="46"/>
        <v>6.652360515021459E-2</v>
      </c>
      <c r="T1086" s="20">
        <f t="shared" si="46"/>
        <v>0.14408602150537633</v>
      </c>
      <c r="U1086" s="20">
        <f t="shared" si="46"/>
        <v>0.1471861471861472</v>
      </c>
      <c r="V1086" s="20">
        <f t="shared" si="46"/>
        <v>5.6521739130434782E-2</v>
      </c>
      <c r="W1086" s="20">
        <f t="shared" si="46"/>
        <v>0.12688172043010754</v>
      </c>
      <c r="X1086" s="20">
        <f t="shared" si="46"/>
        <v>5.5913978494623658E-2</v>
      </c>
      <c r="Y1086" s="20">
        <f t="shared" si="46"/>
        <v>4.3010752688172046E-2</v>
      </c>
      <c r="AH1086" s="20">
        <f t="shared" ref="AH1086:AI1089" si="47">AH1008/AH$1012</f>
        <v>0.12931034482758622</v>
      </c>
      <c r="AI1086" s="20">
        <f t="shared" si="47"/>
        <v>4.7210300429184553E-2</v>
      </c>
    </row>
    <row r="1087" spans="1:35" ht="12.75" customHeight="1" x14ac:dyDescent="0.2">
      <c r="N1087" s="12"/>
      <c r="O1087" s="8">
        <v>2</v>
      </c>
      <c r="P1087" s="21">
        <f>P1009/P$1012</f>
        <v>0.25053533190578159</v>
      </c>
      <c r="Q1087" s="21">
        <f t="shared" ref="Q1087:Y1087" si="48">Q1009/Q$1012</f>
        <v>0.40128755364806867</v>
      </c>
      <c r="R1087" s="21">
        <f t="shared" si="48"/>
        <v>0.11447084233261338</v>
      </c>
      <c r="S1087" s="21">
        <f t="shared" si="48"/>
        <v>0.23175965665236051</v>
      </c>
      <c r="T1087" s="21">
        <f t="shared" si="48"/>
        <v>0.33548387096774196</v>
      </c>
      <c r="U1087" s="21">
        <f t="shared" si="48"/>
        <v>0.34848484848484851</v>
      </c>
      <c r="V1087" s="21">
        <f t="shared" si="48"/>
        <v>0.23695652173913043</v>
      </c>
      <c r="W1087" s="21">
        <f t="shared" si="48"/>
        <v>0.22795698924731184</v>
      </c>
      <c r="X1087" s="21">
        <f t="shared" si="48"/>
        <v>0.12688172043010754</v>
      </c>
      <c r="Y1087" s="21">
        <f t="shared" si="48"/>
        <v>0.10752688172043011</v>
      </c>
      <c r="AH1087" s="21">
        <f t="shared" si="47"/>
        <v>0.39439655172413796</v>
      </c>
      <c r="AI1087" s="21">
        <f t="shared" si="47"/>
        <v>0.11587982832618025</v>
      </c>
    </row>
    <row r="1088" spans="1:35" ht="12.75" customHeight="1" x14ac:dyDescent="0.2">
      <c r="N1088" s="12"/>
      <c r="O1088" s="8">
        <v>3</v>
      </c>
      <c r="P1088" s="21">
        <f>P1010/P$1012</f>
        <v>0.41970021413276232</v>
      </c>
      <c r="Q1088" s="21">
        <f t="shared" ref="Q1088:Y1088" si="49">Q1010/Q$1012</f>
        <v>0.29613733905579398</v>
      </c>
      <c r="R1088" s="21">
        <f t="shared" si="49"/>
        <v>0.35205183585313177</v>
      </c>
      <c r="S1088" s="21">
        <f t="shared" si="49"/>
        <v>0.33261802575107297</v>
      </c>
      <c r="T1088" s="21">
        <f t="shared" si="49"/>
        <v>0.34623655913978496</v>
      </c>
      <c r="U1088" s="21">
        <f t="shared" si="49"/>
        <v>0.34632034632034631</v>
      </c>
      <c r="V1088" s="21">
        <f t="shared" si="49"/>
        <v>0.42391304347826086</v>
      </c>
      <c r="W1088" s="21">
        <f t="shared" si="49"/>
        <v>0.43225806451612903</v>
      </c>
      <c r="X1088" s="21">
        <f t="shared" si="49"/>
        <v>0.23655913978494625</v>
      </c>
      <c r="Y1088" s="21">
        <f t="shared" si="49"/>
        <v>0.33763440860215055</v>
      </c>
      <c r="AH1088" s="21">
        <f t="shared" si="47"/>
        <v>0.35991379310344829</v>
      </c>
      <c r="AI1088" s="21">
        <f t="shared" si="47"/>
        <v>0.19313304721030042</v>
      </c>
    </row>
    <row r="1089" spans="14:35" ht="12.75" customHeight="1" x14ac:dyDescent="0.2">
      <c r="N1089" s="13"/>
      <c r="O1089" s="10">
        <v>4</v>
      </c>
      <c r="P1089" s="22">
        <f>P1011/P$1012</f>
        <v>0.25267665952890794</v>
      </c>
      <c r="Q1089" s="22">
        <f t="shared" ref="Q1089:Y1089" si="50">Q1011/Q$1012</f>
        <v>9.8712446351931327E-2</v>
      </c>
      <c r="R1089" s="22">
        <f t="shared" si="50"/>
        <v>0.48812095032397407</v>
      </c>
      <c r="S1089" s="22">
        <f t="shared" si="50"/>
        <v>0.36909871244635195</v>
      </c>
      <c r="T1089" s="22">
        <f t="shared" si="50"/>
        <v>0.17419354838709677</v>
      </c>
      <c r="U1089" s="22">
        <f t="shared" si="50"/>
        <v>0.15800865800865802</v>
      </c>
      <c r="V1089" s="22">
        <f t="shared" si="50"/>
        <v>0.28260869565217389</v>
      </c>
      <c r="W1089" s="22">
        <f t="shared" si="50"/>
        <v>0.2129032258064516</v>
      </c>
      <c r="X1089" s="22">
        <f t="shared" si="50"/>
        <v>0.58064516129032262</v>
      </c>
      <c r="Y1089" s="22">
        <f t="shared" si="50"/>
        <v>0.51182795698924732</v>
      </c>
      <c r="AH1089" s="22">
        <f t="shared" si="47"/>
        <v>0.11637931034482758</v>
      </c>
      <c r="AI1089" s="22">
        <f t="shared" si="47"/>
        <v>0.64377682403433478</v>
      </c>
    </row>
    <row r="1090" spans="14:35" ht="12.75" customHeight="1" x14ac:dyDescent="0.2">
      <c r="N1090" s="3"/>
      <c r="O1090" s="4" t="s">
        <v>722</v>
      </c>
      <c r="P1090" s="19">
        <f>SUM(P1086:P1089)</f>
        <v>1</v>
      </c>
      <c r="Q1090" s="19">
        <f t="shared" ref="Q1090:Y1090" si="51">SUM(Q1086:Q1089)</f>
        <v>1</v>
      </c>
      <c r="R1090" s="19">
        <f t="shared" si="51"/>
        <v>1</v>
      </c>
      <c r="S1090" s="19">
        <f t="shared" si="51"/>
        <v>1</v>
      </c>
      <c r="T1090" s="19">
        <f t="shared" si="51"/>
        <v>1</v>
      </c>
      <c r="U1090" s="19">
        <f t="shared" si="51"/>
        <v>1</v>
      </c>
      <c r="V1090" s="19">
        <f t="shared" si="51"/>
        <v>1</v>
      </c>
      <c r="W1090" s="19">
        <f t="shared" si="51"/>
        <v>1</v>
      </c>
      <c r="X1090" s="19">
        <f t="shared" si="51"/>
        <v>1</v>
      </c>
      <c r="Y1090" s="19">
        <f t="shared" si="51"/>
        <v>1</v>
      </c>
      <c r="AH1090" s="19">
        <f t="shared" ref="AH1090:AI1090" si="52">SUM(AH1086:AH1089)</f>
        <v>1</v>
      </c>
      <c r="AI1090" s="19">
        <f t="shared" si="52"/>
        <v>1</v>
      </c>
    </row>
    <row r="1091" spans="14:35" ht="12.75" customHeight="1" x14ac:dyDescent="0.2">
      <c r="N1091" s="3"/>
      <c r="O1091" s="4"/>
    </row>
    <row r="1092" spans="14:35" ht="12.75" customHeight="1" x14ac:dyDescent="0.2">
      <c r="N1092" s="11" t="s">
        <v>641</v>
      </c>
      <c r="O1092" s="6">
        <v>1</v>
      </c>
      <c r="P1092" s="20">
        <f>P1014/P$1018</f>
        <v>5.2147239263803678E-2</v>
      </c>
      <c r="Q1092" s="20">
        <f t="shared" ref="Q1092:Y1092" si="53">Q1014/Q$1018</f>
        <v>8.615384615384615E-2</v>
      </c>
      <c r="R1092" s="20">
        <f t="shared" si="53"/>
        <v>2.1538461538461538E-2</v>
      </c>
      <c r="S1092" s="20">
        <f t="shared" si="53"/>
        <v>4.6153846153846156E-2</v>
      </c>
      <c r="T1092" s="20">
        <f t="shared" si="53"/>
        <v>6.4615384615384616E-2</v>
      </c>
      <c r="U1092" s="20">
        <f t="shared" si="53"/>
        <v>7.098765432098765E-2</v>
      </c>
      <c r="V1092" s="20">
        <f t="shared" si="53"/>
        <v>3.4161490683229816E-2</v>
      </c>
      <c r="W1092" s="20">
        <f t="shared" si="53"/>
        <v>7.3846153846153853E-2</v>
      </c>
      <c r="X1092" s="20">
        <f t="shared" si="53"/>
        <v>0.04</v>
      </c>
      <c r="Y1092" s="20">
        <f t="shared" si="53"/>
        <v>0.04</v>
      </c>
      <c r="AH1092" s="20">
        <f t="shared" ref="AH1092:AI1095" si="54">AH1014/AH$1018</f>
        <v>0.10869565217391304</v>
      </c>
      <c r="AI1092" s="20">
        <f t="shared" si="54"/>
        <v>4.3209876543209874E-2</v>
      </c>
    </row>
    <row r="1093" spans="14:35" ht="12.75" customHeight="1" x14ac:dyDescent="0.2">
      <c r="N1093" s="12"/>
      <c r="O1093" s="8">
        <v>2</v>
      </c>
      <c r="P1093" s="21">
        <f>P1015/P$1018</f>
        <v>0.18711656441717792</v>
      </c>
      <c r="Q1093" s="21">
        <f t="shared" ref="Q1093:Y1093" si="55">Q1015/Q$1018</f>
        <v>0.24307692307692308</v>
      </c>
      <c r="R1093" s="21">
        <f t="shared" si="55"/>
        <v>0.16923076923076924</v>
      </c>
      <c r="S1093" s="21">
        <f t="shared" si="55"/>
        <v>0.18769230769230769</v>
      </c>
      <c r="T1093" s="21">
        <f t="shared" si="55"/>
        <v>0.24307692307692308</v>
      </c>
      <c r="U1093" s="21">
        <f t="shared" si="55"/>
        <v>0.25308641975308643</v>
      </c>
      <c r="V1093" s="21">
        <f t="shared" si="55"/>
        <v>0.15527950310559005</v>
      </c>
      <c r="W1093" s="21">
        <f t="shared" si="55"/>
        <v>0.22153846153846155</v>
      </c>
      <c r="X1093" s="21">
        <f t="shared" si="55"/>
        <v>5.2307692307692305E-2</v>
      </c>
      <c r="Y1093" s="21">
        <f t="shared" si="55"/>
        <v>0.10461538461538461</v>
      </c>
      <c r="AH1093" s="21">
        <f t="shared" si="54"/>
        <v>0.25155279503105588</v>
      </c>
      <c r="AI1093" s="21">
        <f t="shared" si="54"/>
        <v>3.7037037037037035E-2</v>
      </c>
    </row>
    <row r="1094" spans="14:35" ht="12.75" customHeight="1" x14ac:dyDescent="0.2">
      <c r="N1094" s="12"/>
      <c r="O1094" s="8">
        <v>3</v>
      </c>
      <c r="P1094" s="21">
        <f>P1016/P$1018</f>
        <v>0.46319018404907975</v>
      </c>
      <c r="Q1094" s="21">
        <f t="shared" ref="Q1094:Y1094" si="56">Q1016/Q$1018</f>
        <v>0.33846153846153848</v>
      </c>
      <c r="R1094" s="21">
        <f t="shared" si="56"/>
        <v>0.39076923076923076</v>
      </c>
      <c r="S1094" s="21">
        <f t="shared" si="56"/>
        <v>0.37846153846153846</v>
      </c>
      <c r="T1094" s="21">
        <f t="shared" si="56"/>
        <v>0.36923076923076925</v>
      </c>
      <c r="U1094" s="21">
        <f t="shared" si="56"/>
        <v>0.36419753086419754</v>
      </c>
      <c r="V1094" s="21">
        <f t="shared" si="56"/>
        <v>0.38819875776397517</v>
      </c>
      <c r="W1094" s="21">
        <f t="shared" si="56"/>
        <v>0.3446153846153846</v>
      </c>
      <c r="X1094" s="21">
        <f t="shared" si="56"/>
        <v>0.24615384615384617</v>
      </c>
      <c r="Y1094" s="21">
        <f t="shared" si="56"/>
        <v>0.30153846153846153</v>
      </c>
      <c r="AH1094" s="21">
        <f t="shared" si="54"/>
        <v>0.43478260869565216</v>
      </c>
      <c r="AI1094" s="21">
        <f t="shared" si="54"/>
        <v>0.1388888888888889</v>
      </c>
    </row>
    <row r="1095" spans="14:35" ht="12.75" customHeight="1" x14ac:dyDescent="0.2">
      <c r="N1095" s="13"/>
      <c r="O1095" s="10">
        <v>4</v>
      </c>
      <c r="P1095" s="22">
        <f>P1017/P$1018</f>
        <v>0.29754601226993865</v>
      </c>
      <c r="Q1095" s="22">
        <f t="shared" ref="Q1095:Y1095" si="57">Q1017/Q$1018</f>
        <v>0.3323076923076923</v>
      </c>
      <c r="R1095" s="22">
        <f t="shared" si="57"/>
        <v>0.41846153846153844</v>
      </c>
      <c r="S1095" s="22">
        <f t="shared" si="57"/>
        <v>0.38769230769230767</v>
      </c>
      <c r="T1095" s="22">
        <f t="shared" si="57"/>
        <v>0.32307692307692309</v>
      </c>
      <c r="U1095" s="22">
        <f t="shared" si="57"/>
        <v>0.31172839506172839</v>
      </c>
      <c r="V1095" s="22">
        <f t="shared" si="57"/>
        <v>0.42236024844720499</v>
      </c>
      <c r="W1095" s="22">
        <f t="shared" si="57"/>
        <v>0.36</v>
      </c>
      <c r="X1095" s="22">
        <f t="shared" si="57"/>
        <v>0.66153846153846152</v>
      </c>
      <c r="Y1095" s="22">
        <f t="shared" si="57"/>
        <v>0.55384615384615388</v>
      </c>
      <c r="AH1095" s="22">
        <f t="shared" si="54"/>
        <v>0.20496894409937888</v>
      </c>
      <c r="AI1095" s="22">
        <f t="shared" si="54"/>
        <v>0.78086419753086422</v>
      </c>
    </row>
    <row r="1096" spans="14:35" ht="12.75" customHeight="1" x14ac:dyDescent="0.2">
      <c r="N1096" s="3"/>
      <c r="O1096" s="4" t="s">
        <v>722</v>
      </c>
      <c r="P1096" s="19">
        <f>SUM(P1092:P1095)</f>
        <v>1</v>
      </c>
      <c r="Q1096" s="19">
        <f t="shared" ref="Q1096:Y1096" si="58">SUM(Q1092:Q1095)</f>
        <v>1</v>
      </c>
      <c r="R1096" s="19">
        <f t="shared" si="58"/>
        <v>1</v>
      </c>
      <c r="S1096" s="19">
        <f t="shared" si="58"/>
        <v>1</v>
      </c>
      <c r="T1096" s="19">
        <f t="shared" si="58"/>
        <v>1</v>
      </c>
      <c r="U1096" s="19">
        <f t="shared" si="58"/>
        <v>1</v>
      </c>
      <c r="V1096" s="19">
        <f t="shared" si="58"/>
        <v>1</v>
      </c>
      <c r="W1096" s="19">
        <f t="shared" si="58"/>
        <v>1</v>
      </c>
      <c r="X1096" s="19">
        <f t="shared" si="58"/>
        <v>1</v>
      </c>
      <c r="Y1096" s="19">
        <f t="shared" si="58"/>
        <v>1</v>
      </c>
      <c r="AH1096" s="19">
        <f t="shared" ref="AH1096:AI1096" si="59">SUM(AH1092:AH1095)</f>
        <v>1</v>
      </c>
      <c r="AI1096" s="19">
        <f t="shared" si="59"/>
        <v>1</v>
      </c>
    </row>
    <row r="1097" spans="14:35" ht="12.75" customHeight="1" x14ac:dyDescent="0.2">
      <c r="N1097" s="3"/>
    </row>
    <row r="1098" spans="14:35" ht="12.75" customHeight="1" x14ac:dyDescent="0.2">
      <c r="N1098" s="14" t="s">
        <v>116</v>
      </c>
      <c r="O1098" s="6">
        <v>1</v>
      </c>
      <c r="P1098" s="20">
        <f>P1020/P$1024</f>
        <v>7.6335877862595422E-2</v>
      </c>
      <c r="Q1098" s="20">
        <f t="shared" ref="Q1098:Y1098" si="60">Q1020/Q$1024</f>
        <v>0.23076923076923078</v>
      </c>
      <c r="R1098" s="20">
        <f t="shared" si="60"/>
        <v>3.0303030303030304E-2</v>
      </c>
      <c r="S1098" s="20">
        <f t="shared" si="60"/>
        <v>5.3435114503816793E-2</v>
      </c>
      <c r="T1098" s="20">
        <f t="shared" si="60"/>
        <v>0.14960629921259844</v>
      </c>
      <c r="U1098" s="20">
        <f t="shared" si="60"/>
        <v>0.12096774193548387</v>
      </c>
      <c r="V1098" s="20">
        <f t="shared" si="60"/>
        <v>5.9701492537313432E-2</v>
      </c>
      <c r="W1098" s="20">
        <f t="shared" si="60"/>
        <v>9.9236641221374045E-2</v>
      </c>
      <c r="X1098" s="20">
        <f t="shared" si="60"/>
        <v>4.4776119402985072E-2</v>
      </c>
      <c r="Y1098" s="20">
        <f t="shared" si="60"/>
        <v>3.7313432835820892E-2</v>
      </c>
      <c r="AH1098" s="20">
        <f t="shared" ref="AH1098:AI1101" si="61">AH1020/AH$1024</f>
        <v>7.6923076923076927E-2</v>
      </c>
      <c r="AI1098" s="20">
        <f t="shared" si="61"/>
        <v>2.2388059701492536E-2</v>
      </c>
    </row>
    <row r="1099" spans="14:35" ht="12.75" customHeight="1" x14ac:dyDescent="0.25">
      <c r="N1099" s="15" t="s">
        <v>253</v>
      </c>
      <c r="O1099" s="8">
        <v>2</v>
      </c>
      <c r="P1099" s="21">
        <f>P1021/P$1024</f>
        <v>0.22137404580152673</v>
      </c>
      <c r="Q1099" s="21">
        <f t="shared" ref="Q1099:Y1099" si="62">Q1021/Q$1024</f>
        <v>0.36153846153846153</v>
      </c>
      <c r="R1099" s="21">
        <f t="shared" si="62"/>
        <v>8.3333333333333329E-2</v>
      </c>
      <c r="S1099" s="21">
        <f t="shared" si="62"/>
        <v>0.19847328244274809</v>
      </c>
      <c r="T1099" s="21">
        <f t="shared" si="62"/>
        <v>0.27559055118110237</v>
      </c>
      <c r="U1099" s="21">
        <f t="shared" si="62"/>
        <v>0.29838709677419356</v>
      </c>
      <c r="V1099" s="21">
        <f t="shared" si="62"/>
        <v>0.21641791044776118</v>
      </c>
      <c r="W1099" s="21">
        <f t="shared" si="62"/>
        <v>0.21374045801526717</v>
      </c>
      <c r="X1099" s="21">
        <f t="shared" si="62"/>
        <v>0.1044776119402985</v>
      </c>
      <c r="Y1099" s="21">
        <f t="shared" si="62"/>
        <v>0.11194029850746269</v>
      </c>
      <c r="AH1099" s="21">
        <f t="shared" si="61"/>
        <v>0.32307692307692309</v>
      </c>
      <c r="AI1099" s="21">
        <f t="shared" si="61"/>
        <v>0.1044776119402985</v>
      </c>
    </row>
    <row r="1100" spans="14:35" ht="12.75" customHeight="1" x14ac:dyDescent="0.25">
      <c r="N1100" s="15" t="s">
        <v>35</v>
      </c>
      <c r="O1100" s="8">
        <v>3</v>
      </c>
      <c r="P1100" s="21">
        <f>P1022/P$1024</f>
        <v>0.49618320610687022</v>
      </c>
      <c r="Q1100" s="21">
        <f t="shared" ref="Q1100:Y1100" si="63">Q1022/Q$1024</f>
        <v>0.29230769230769232</v>
      </c>
      <c r="R1100" s="21">
        <f t="shared" si="63"/>
        <v>0.31818181818181818</v>
      </c>
      <c r="S1100" s="21">
        <f t="shared" si="63"/>
        <v>0.39694656488549618</v>
      </c>
      <c r="T1100" s="21">
        <f t="shared" si="63"/>
        <v>0.43307086614173229</v>
      </c>
      <c r="U1100" s="21">
        <f t="shared" si="63"/>
        <v>0.41935483870967744</v>
      </c>
      <c r="V1100" s="21">
        <f t="shared" si="63"/>
        <v>0.43283582089552236</v>
      </c>
      <c r="W1100" s="21">
        <f t="shared" si="63"/>
        <v>0.47328244274809161</v>
      </c>
      <c r="X1100" s="21">
        <f t="shared" si="63"/>
        <v>0.26865671641791045</v>
      </c>
      <c r="Y1100" s="21">
        <f t="shared" si="63"/>
        <v>0.38059701492537312</v>
      </c>
      <c r="AH1100" s="21">
        <f t="shared" si="61"/>
        <v>0.51538461538461533</v>
      </c>
      <c r="AI1100" s="21">
        <f t="shared" si="61"/>
        <v>0.20149253731343283</v>
      </c>
    </row>
    <row r="1101" spans="14:35" ht="12.75" customHeight="1" x14ac:dyDescent="0.2">
      <c r="N1101" s="9"/>
      <c r="O1101" s="10">
        <v>4</v>
      </c>
      <c r="P1101" s="22">
        <f>P1023/P$1024</f>
        <v>0.20610687022900764</v>
      </c>
      <c r="Q1101" s="22">
        <f t="shared" ref="Q1101:Y1101" si="64">Q1023/Q$1024</f>
        <v>0.11538461538461539</v>
      </c>
      <c r="R1101" s="22">
        <f t="shared" si="64"/>
        <v>0.56818181818181823</v>
      </c>
      <c r="S1101" s="22">
        <f t="shared" si="64"/>
        <v>0.35114503816793891</v>
      </c>
      <c r="T1101" s="22">
        <f t="shared" si="64"/>
        <v>0.14173228346456693</v>
      </c>
      <c r="U1101" s="22">
        <f t="shared" si="64"/>
        <v>0.16129032258064516</v>
      </c>
      <c r="V1101" s="22">
        <f t="shared" si="64"/>
        <v>0.29104477611940299</v>
      </c>
      <c r="W1101" s="22">
        <f t="shared" si="64"/>
        <v>0.21374045801526717</v>
      </c>
      <c r="X1101" s="22">
        <f t="shared" si="64"/>
        <v>0.58208955223880599</v>
      </c>
      <c r="Y1101" s="22">
        <f t="shared" si="64"/>
        <v>0.47014925373134331</v>
      </c>
      <c r="AH1101" s="22">
        <f t="shared" si="61"/>
        <v>8.461538461538462E-2</v>
      </c>
      <c r="AI1101" s="22">
        <f t="shared" si="61"/>
        <v>0.67164179104477617</v>
      </c>
    </row>
    <row r="1102" spans="14:35" ht="12.75" customHeight="1" x14ac:dyDescent="0.2">
      <c r="N1102" s="3"/>
      <c r="O1102" s="4" t="s">
        <v>722</v>
      </c>
      <c r="P1102" s="19">
        <f>SUM(P1098:P1101)</f>
        <v>1</v>
      </c>
      <c r="Q1102" s="19">
        <f t="shared" ref="Q1102:Y1102" si="65">SUM(Q1098:Q1101)</f>
        <v>1</v>
      </c>
      <c r="R1102" s="19">
        <f t="shared" si="65"/>
        <v>1</v>
      </c>
      <c r="S1102" s="19">
        <f t="shared" si="65"/>
        <v>1</v>
      </c>
      <c r="T1102" s="19">
        <f t="shared" si="65"/>
        <v>1</v>
      </c>
      <c r="U1102" s="19">
        <f t="shared" si="65"/>
        <v>1</v>
      </c>
      <c r="V1102" s="19">
        <f t="shared" si="65"/>
        <v>1</v>
      </c>
      <c r="W1102" s="19">
        <f t="shared" si="65"/>
        <v>1</v>
      </c>
      <c r="X1102" s="19">
        <f t="shared" si="65"/>
        <v>1</v>
      </c>
      <c r="Y1102" s="19">
        <f t="shared" si="65"/>
        <v>1</v>
      </c>
      <c r="AH1102" s="19">
        <f t="shared" ref="AH1102:AI1102" si="66">SUM(AH1098:AH1101)</f>
        <v>1</v>
      </c>
      <c r="AI1102" s="19">
        <f t="shared" si="66"/>
        <v>1</v>
      </c>
    </row>
    <row r="1103" spans="14:35" ht="12.75" customHeight="1" x14ac:dyDescent="0.2">
      <c r="N1103" s="3"/>
    </row>
    <row r="1104" spans="14:35" ht="12.75" customHeight="1" x14ac:dyDescent="0.2">
      <c r="N1104" s="14" t="s">
        <v>116</v>
      </c>
      <c r="O1104" s="6">
        <v>1</v>
      </c>
      <c r="P1104" s="20">
        <f>P1026/P$1030</f>
        <v>8.2987551867219914E-2</v>
      </c>
      <c r="Q1104" s="20">
        <f t="shared" ref="Q1104:Y1104" si="67">Q1026/Q$1030</f>
        <v>0.22083333333333333</v>
      </c>
      <c r="R1104" s="20">
        <f t="shared" si="67"/>
        <v>6.3025210084033612E-2</v>
      </c>
      <c r="S1104" s="20">
        <f t="shared" si="67"/>
        <v>8.7136929460580909E-2</v>
      </c>
      <c r="T1104" s="20">
        <f t="shared" si="67"/>
        <v>0.15416666666666667</v>
      </c>
      <c r="U1104" s="20">
        <f t="shared" si="67"/>
        <v>0.17083333333333334</v>
      </c>
      <c r="V1104" s="20">
        <f t="shared" si="67"/>
        <v>6.6390041493775934E-2</v>
      </c>
      <c r="W1104" s="20">
        <f t="shared" si="67"/>
        <v>0.14937759336099585</v>
      </c>
      <c r="X1104" s="20">
        <f t="shared" si="67"/>
        <v>6.6666666666666666E-2</v>
      </c>
      <c r="Y1104" s="20">
        <f t="shared" si="67"/>
        <v>0.05</v>
      </c>
      <c r="AH1104" s="20">
        <f t="shared" ref="AH1104:AI1107" si="68">AH1026/AH$1030</f>
        <v>0.15833333333333333</v>
      </c>
      <c r="AI1104" s="20">
        <f t="shared" si="68"/>
        <v>6.6390041493775934E-2</v>
      </c>
    </row>
    <row r="1105" spans="14:45" ht="12.75" customHeight="1" x14ac:dyDescent="0.25">
      <c r="N1105" s="15" t="s">
        <v>702</v>
      </c>
      <c r="O1105" s="8">
        <v>2</v>
      </c>
      <c r="P1105" s="21">
        <f>P1027/P$1030</f>
        <v>0.27385892116182575</v>
      </c>
      <c r="Q1105" s="21">
        <f t="shared" ref="Q1105:Y1105" si="69">Q1027/Q$1030</f>
        <v>0.41249999999999998</v>
      </c>
      <c r="R1105" s="21">
        <f t="shared" si="69"/>
        <v>0.13025210084033614</v>
      </c>
      <c r="S1105" s="21">
        <f t="shared" si="69"/>
        <v>0.26141078838174275</v>
      </c>
      <c r="T1105" s="21">
        <f t="shared" si="69"/>
        <v>0.36666666666666664</v>
      </c>
      <c r="U1105" s="21">
        <f t="shared" si="69"/>
        <v>0.39166666666666666</v>
      </c>
      <c r="V1105" s="21">
        <f t="shared" si="69"/>
        <v>0.26141078838174275</v>
      </c>
      <c r="W1105" s="21">
        <f t="shared" si="69"/>
        <v>0.24066390041493776</v>
      </c>
      <c r="X1105" s="21">
        <f t="shared" si="69"/>
        <v>0.14166666666666666</v>
      </c>
      <c r="Y1105" s="21">
        <f t="shared" si="69"/>
        <v>0.1</v>
      </c>
      <c r="AH1105" s="21">
        <f t="shared" si="68"/>
        <v>0.40833333333333333</v>
      </c>
      <c r="AI1105" s="21">
        <f t="shared" si="68"/>
        <v>0.12448132780082988</v>
      </c>
      <c r="AN1105" t="s">
        <v>1439</v>
      </c>
      <c r="AQ1105" t="s">
        <v>1440</v>
      </c>
    </row>
    <row r="1106" spans="14:45" ht="12.75" customHeight="1" x14ac:dyDescent="0.25">
      <c r="N1106" s="15" t="s">
        <v>238</v>
      </c>
      <c r="O1106" s="8">
        <v>3</v>
      </c>
      <c r="P1106" s="21">
        <f>P1028/P$1030</f>
        <v>0.41493775933609961</v>
      </c>
      <c r="Q1106" s="21">
        <f t="shared" ref="Q1106:Y1106" si="70">Q1028/Q$1030</f>
        <v>0.29166666666666669</v>
      </c>
      <c r="R1106" s="21">
        <f t="shared" si="70"/>
        <v>0.40336134453781514</v>
      </c>
      <c r="S1106" s="21">
        <f t="shared" si="70"/>
        <v>0.29045643153526973</v>
      </c>
      <c r="T1106" s="21">
        <f t="shared" si="70"/>
        <v>0.29583333333333334</v>
      </c>
      <c r="U1106" s="21">
        <f t="shared" si="70"/>
        <v>0.28749999999999998</v>
      </c>
      <c r="V1106" s="21">
        <f t="shared" si="70"/>
        <v>0.41908713692946059</v>
      </c>
      <c r="W1106" s="21">
        <f t="shared" si="70"/>
        <v>0.42738589211618255</v>
      </c>
      <c r="X1106" s="21">
        <f t="shared" si="70"/>
        <v>0.22083333333333333</v>
      </c>
      <c r="Y1106" s="21">
        <f t="shared" si="70"/>
        <v>0.31666666666666665</v>
      </c>
      <c r="AH1106" s="21">
        <f t="shared" si="68"/>
        <v>0.30833333333333335</v>
      </c>
      <c r="AI1106" s="21">
        <f t="shared" si="68"/>
        <v>0.18672199170124482</v>
      </c>
      <c r="AM1106" t="s">
        <v>1437</v>
      </c>
      <c r="AN1106" t="s">
        <v>1438</v>
      </c>
      <c r="AO1106" t="s">
        <v>1253</v>
      </c>
      <c r="AQ1106" s="36" t="s">
        <v>1437</v>
      </c>
      <c r="AR1106" s="36" t="s">
        <v>1438</v>
      </c>
      <c r="AS1106" s="36" t="s">
        <v>1253</v>
      </c>
    </row>
    <row r="1107" spans="14:45" ht="12.75" customHeight="1" x14ac:dyDescent="0.25">
      <c r="N1107" s="16" t="s">
        <v>135</v>
      </c>
      <c r="O1107" s="10">
        <v>4</v>
      </c>
      <c r="P1107" s="22">
        <f>P1029/P$1030</f>
        <v>0.22821576763485477</v>
      </c>
      <c r="Q1107" s="22">
        <f t="shared" ref="Q1107:Y1107" si="71">Q1029/Q$1030</f>
        <v>7.4999999999999997E-2</v>
      </c>
      <c r="R1107" s="22">
        <f t="shared" si="71"/>
        <v>0.40336134453781514</v>
      </c>
      <c r="S1107" s="22">
        <f t="shared" si="71"/>
        <v>0.36099585062240663</v>
      </c>
      <c r="T1107" s="22">
        <f t="shared" si="71"/>
        <v>0.18333333333333332</v>
      </c>
      <c r="U1107" s="22">
        <f t="shared" si="71"/>
        <v>0.15</v>
      </c>
      <c r="V1107" s="22">
        <f t="shared" si="71"/>
        <v>0.25311203319502074</v>
      </c>
      <c r="W1107" s="22">
        <f t="shared" si="71"/>
        <v>0.18257261410788381</v>
      </c>
      <c r="X1107" s="22">
        <f t="shared" si="71"/>
        <v>0.5708333333333333</v>
      </c>
      <c r="Y1107" s="22">
        <f t="shared" si="71"/>
        <v>0.53333333333333333</v>
      </c>
      <c r="AH1107" s="22">
        <f t="shared" si="68"/>
        <v>0.125</v>
      </c>
      <c r="AI1107" s="22">
        <f t="shared" si="68"/>
        <v>0.62240663900414939</v>
      </c>
      <c r="AL1107" s="6">
        <v>1</v>
      </c>
      <c r="AM1107" s="20">
        <v>5.3191489361702128E-2</v>
      </c>
      <c r="AN1107" s="20">
        <v>7.512953367875648E-2</v>
      </c>
      <c r="AO1107" s="20">
        <v>7.2992700729927001E-2</v>
      </c>
      <c r="AQ1107" s="20">
        <v>0.13523131672597866</v>
      </c>
      <c r="AR1107" s="20">
        <v>0.17662337662337663</v>
      </c>
      <c r="AS1107" s="20">
        <v>0.13970588235294118</v>
      </c>
    </row>
    <row r="1108" spans="14:45" ht="12.75" customHeight="1" x14ac:dyDescent="0.2">
      <c r="O1108" s="4" t="s">
        <v>722</v>
      </c>
      <c r="P1108" s="19">
        <f>SUM(P1104:P1107)</f>
        <v>1</v>
      </c>
      <c r="Q1108" s="19">
        <f t="shared" ref="Q1108:Y1108" si="72">SUM(Q1104:Q1107)</f>
        <v>1</v>
      </c>
      <c r="R1108" s="19">
        <f t="shared" si="72"/>
        <v>1</v>
      </c>
      <c r="S1108" s="19">
        <f t="shared" si="72"/>
        <v>1</v>
      </c>
      <c r="T1108" s="19">
        <f t="shared" si="72"/>
        <v>1</v>
      </c>
      <c r="U1108" s="19">
        <f t="shared" si="72"/>
        <v>1</v>
      </c>
      <c r="V1108" s="19">
        <f t="shared" si="72"/>
        <v>1</v>
      </c>
      <c r="W1108" s="19">
        <f t="shared" si="72"/>
        <v>1</v>
      </c>
      <c r="X1108" s="19">
        <f t="shared" si="72"/>
        <v>1</v>
      </c>
      <c r="Y1108" s="19">
        <f t="shared" si="72"/>
        <v>1</v>
      </c>
      <c r="AH1108" s="19">
        <f t="shared" ref="AH1108:AI1108" si="73">SUM(AH1104:AH1107)</f>
        <v>1</v>
      </c>
      <c r="AI1108" s="19">
        <f t="shared" si="73"/>
        <v>1</v>
      </c>
      <c r="AL1108" s="8">
        <v>2</v>
      </c>
      <c r="AM1108" s="21">
        <v>0.19858156028368795</v>
      </c>
      <c r="AN1108" s="21">
        <v>0.24870466321243523</v>
      </c>
      <c r="AO1108" s="21">
        <v>0.22627737226277372</v>
      </c>
      <c r="AQ1108" s="21">
        <v>0.27758007117437722</v>
      </c>
      <c r="AR1108" s="21">
        <v>0.37402597402597404</v>
      </c>
      <c r="AS1108" s="21">
        <v>0.34558823529411764</v>
      </c>
    </row>
    <row r="1109" spans="14:45" ht="12.75" customHeight="1" x14ac:dyDescent="0.2">
      <c r="N1109" s="3"/>
      <c r="AL1109" s="8">
        <v>3</v>
      </c>
      <c r="AM1109" s="21">
        <v>0.46453900709219859</v>
      </c>
      <c r="AN1109" s="21">
        <v>0.44559585492227977</v>
      </c>
      <c r="AO1109" s="21">
        <v>0.35766423357664234</v>
      </c>
      <c r="AQ1109" s="21">
        <v>0.33451957295373663</v>
      </c>
      <c r="AR1109" s="21">
        <v>0.2883116883116883</v>
      </c>
      <c r="AS1109" s="21">
        <v>0.33823529411764708</v>
      </c>
    </row>
    <row r="1110" spans="14:45" ht="12.75" customHeight="1" x14ac:dyDescent="0.2">
      <c r="N1110" s="14" t="s">
        <v>641</v>
      </c>
      <c r="O1110" s="6">
        <v>1</v>
      </c>
      <c r="P1110" s="20">
        <f>P1032/P$1036</f>
        <v>3.3112582781456956E-2</v>
      </c>
      <c r="Q1110" s="20">
        <f t="shared" ref="Q1110:Y1110" si="74">Q1032/Q$1036</f>
        <v>5.2980132450331126E-2</v>
      </c>
      <c r="R1110" s="20">
        <f t="shared" si="74"/>
        <v>1.3245033112582781E-2</v>
      </c>
      <c r="S1110" s="20">
        <f t="shared" si="74"/>
        <v>0.04</v>
      </c>
      <c r="T1110" s="20">
        <f t="shared" si="74"/>
        <v>4.6357615894039736E-2</v>
      </c>
      <c r="U1110" s="20">
        <f t="shared" si="74"/>
        <v>4.6666666666666669E-2</v>
      </c>
      <c r="V1110" s="20">
        <f t="shared" si="74"/>
        <v>3.3783783783783786E-2</v>
      </c>
      <c r="W1110" s="20">
        <f t="shared" si="74"/>
        <v>4.6357615894039736E-2</v>
      </c>
      <c r="X1110" s="20">
        <f t="shared" si="74"/>
        <v>0.04</v>
      </c>
      <c r="Y1110" s="20">
        <f t="shared" si="74"/>
        <v>4.6357615894039736E-2</v>
      </c>
      <c r="AH1110" s="20">
        <f t="shared" ref="AH1110:AI1113" si="75">AH1032/AH$1036</f>
        <v>0.11920529801324503</v>
      </c>
      <c r="AI1110" s="20">
        <f t="shared" si="75"/>
        <v>4.0268456375838924E-2</v>
      </c>
      <c r="AL1110" s="10">
        <v>4</v>
      </c>
      <c r="AM1110" s="22">
        <v>0.28368794326241137</v>
      </c>
      <c r="AN1110" s="22">
        <v>0.23056994818652848</v>
      </c>
      <c r="AO1110" s="22">
        <v>0.34306569343065696</v>
      </c>
      <c r="AQ1110" s="22">
        <v>0.25266903914590749</v>
      </c>
      <c r="AR1110" s="22">
        <v>0.16103896103896104</v>
      </c>
      <c r="AS1110" s="22">
        <v>0.17647058823529413</v>
      </c>
    </row>
    <row r="1111" spans="14:45" ht="12.75" customHeight="1" x14ac:dyDescent="0.25">
      <c r="N1111" s="15" t="s">
        <v>253</v>
      </c>
      <c r="O1111" s="8">
        <v>2</v>
      </c>
      <c r="P1111" s="21">
        <f>P1033/P$1036</f>
        <v>0.17880794701986755</v>
      </c>
      <c r="Q1111" s="21">
        <f t="shared" ref="Q1111:Y1111" si="76">Q1033/Q$1036</f>
        <v>0.20529801324503311</v>
      </c>
      <c r="R1111" s="21">
        <f t="shared" si="76"/>
        <v>0.13907284768211919</v>
      </c>
      <c r="S1111" s="21">
        <f t="shared" si="76"/>
        <v>0.16</v>
      </c>
      <c r="T1111" s="21">
        <f t="shared" si="76"/>
        <v>0.16556291390728478</v>
      </c>
      <c r="U1111" s="21">
        <f t="shared" si="76"/>
        <v>0.19333333333333333</v>
      </c>
      <c r="V1111" s="21">
        <f t="shared" si="76"/>
        <v>0.16216216216216217</v>
      </c>
      <c r="W1111" s="21">
        <f t="shared" si="76"/>
        <v>0.2119205298013245</v>
      </c>
      <c r="X1111" s="21">
        <f t="shared" si="76"/>
        <v>2.6666666666666668E-2</v>
      </c>
      <c r="Y1111" s="21">
        <f t="shared" si="76"/>
        <v>8.6092715231788075E-2</v>
      </c>
      <c r="AH1111" s="21">
        <f t="shared" si="75"/>
        <v>0.2185430463576159</v>
      </c>
      <c r="AI1111" s="21">
        <f t="shared" si="75"/>
        <v>3.3557046979865772E-2</v>
      </c>
      <c r="AL1111" s="6"/>
      <c r="AQ1111" s="19"/>
    </row>
    <row r="1112" spans="14:45" ht="12.75" customHeight="1" x14ac:dyDescent="0.25">
      <c r="N1112" s="15" t="s">
        <v>35</v>
      </c>
      <c r="O1112" s="8">
        <v>3</v>
      </c>
      <c r="P1112" s="21">
        <f>P1034/P$1036</f>
        <v>0.4370860927152318</v>
      </c>
      <c r="Q1112" s="21">
        <f t="shared" ref="Q1112:Y1112" si="77">Q1034/Q$1036</f>
        <v>0.37086092715231789</v>
      </c>
      <c r="R1112" s="21">
        <f t="shared" si="77"/>
        <v>0.37748344370860926</v>
      </c>
      <c r="S1112" s="21">
        <f t="shared" si="77"/>
        <v>0.36</v>
      </c>
      <c r="T1112" s="21">
        <f t="shared" si="77"/>
        <v>0.39735099337748342</v>
      </c>
      <c r="U1112" s="21">
        <f t="shared" si="77"/>
        <v>0.38</v>
      </c>
      <c r="V1112" s="21">
        <f t="shared" si="77"/>
        <v>0.32432432432432434</v>
      </c>
      <c r="W1112" s="21">
        <f t="shared" si="77"/>
        <v>0.31788079470198677</v>
      </c>
      <c r="X1112" s="21">
        <f t="shared" si="77"/>
        <v>0.22666666666666666</v>
      </c>
      <c r="Y1112" s="21">
        <f t="shared" si="77"/>
        <v>0.28476821192052981</v>
      </c>
      <c r="AH1112" s="21">
        <f t="shared" si="75"/>
        <v>0.45033112582781459</v>
      </c>
      <c r="AI1112" s="21">
        <f t="shared" si="75"/>
        <v>0.11409395973154363</v>
      </c>
      <c r="AL1112" s="8"/>
      <c r="AQ1112" s="36"/>
    </row>
    <row r="1113" spans="14:45" ht="12.75" customHeight="1" x14ac:dyDescent="0.2">
      <c r="N1113" s="9"/>
      <c r="O1113" s="10">
        <v>4</v>
      </c>
      <c r="P1113" s="22">
        <f>P1035/P$1036</f>
        <v>0.35099337748344372</v>
      </c>
      <c r="Q1113" s="22">
        <f t="shared" ref="Q1113:Y1113" si="78">Q1035/Q$1036</f>
        <v>0.37086092715231789</v>
      </c>
      <c r="R1113" s="22">
        <f t="shared" si="78"/>
        <v>0.47019867549668876</v>
      </c>
      <c r="S1113" s="22">
        <f t="shared" si="78"/>
        <v>0.44</v>
      </c>
      <c r="T1113" s="22">
        <f t="shared" si="78"/>
        <v>0.39072847682119205</v>
      </c>
      <c r="U1113" s="22">
        <f t="shared" si="78"/>
        <v>0.38</v>
      </c>
      <c r="V1113" s="22">
        <f t="shared" si="78"/>
        <v>0.47972972972972971</v>
      </c>
      <c r="W1113" s="22">
        <f t="shared" si="78"/>
        <v>0.42384105960264901</v>
      </c>
      <c r="X1113" s="22">
        <f t="shared" si="78"/>
        <v>0.70666666666666667</v>
      </c>
      <c r="Y1113" s="22">
        <f t="shared" si="78"/>
        <v>0.58278145695364236</v>
      </c>
      <c r="AH1113" s="22">
        <f t="shared" si="75"/>
        <v>0.2119205298013245</v>
      </c>
      <c r="AI1113" s="22">
        <f t="shared" si="75"/>
        <v>0.81208053691275173</v>
      </c>
      <c r="AL1113" s="8"/>
      <c r="AM1113" s="20">
        <v>5.3191489361702128E-2</v>
      </c>
      <c r="AN1113" s="20">
        <v>5.3191489361702128E-2</v>
      </c>
      <c r="AO1113" s="20">
        <v>5.3191489361702128E-2</v>
      </c>
      <c r="AQ1113" s="20">
        <v>0.13523131672597866</v>
      </c>
      <c r="AR1113" s="20">
        <v>0.13523131672597866</v>
      </c>
      <c r="AS1113" s="20">
        <v>0.13523131672597866</v>
      </c>
    </row>
    <row r="1114" spans="14:45" ht="12.75" customHeight="1" x14ac:dyDescent="0.2">
      <c r="O1114" s="4" t="s">
        <v>722</v>
      </c>
      <c r="P1114" s="19">
        <f>SUM(P1110:P1113)</f>
        <v>1</v>
      </c>
      <c r="Q1114" s="19">
        <f t="shared" ref="Q1114:Y1114" si="79">SUM(Q1110:Q1113)</f>
        <v>1</v>
      </c>
      <c r="R1114" s="19">
        <f t="shared" si="79"/>
        <v>1</v>
      </c>
      <c r="S1114" s="19">
        <f t="shared" si="79"/>
        <v>1</v>
      </c>
      <c r="T1114" s="19">
        <f t="shared" si="79"/>
        <v>1</v>
      </c>
      <c r="U1114" s="19">
        <f t="shared" si="79"/>
        <v>1</v>
      </c>
      <c r="V1114" s="19">
        <f t="shared" si="79"/>
        <v>1</v>
      </c>
      <c r="W1114" s="19">
        <f t="shared" si="79"/>
        <v>1</v>
      </c>
      <c r="X1114" s="19">
        <f t="shared" si="79"/>
        <v>1</v>
      </c>
      <c r="Y1114" s="19">
        <f t="shared" si="79"/>
        <v>1</v>
      </c>
      <c r="AH1114" s="19">
        <f t="shared" ref="AH1114:AI1114" si="80">SUM(AH1110:AH1113)</f>
        <v>1</v>
      </c>
      <c r="AI1114" s="19">
        <f t="shared" si="80"/>
        <v>1</v>
      </c>
      <c r="AL1114" s="10"/>
      <c r="AM1114" s="21">
        <v>0.19858156028368795</v>
      </c>
      <c r="AN1114" s="21">
        <v>0.19858156028368795</v>
      </c>
      <c r="AO1114" s="21">
        <v>0.19858156028368795</v>
      </c>
      <c r="AQ1114" s="21">
        <v>0.27758007117437722</v>
      </c>
      <c r="AR1114" s="21">
        <v>0.27758007117437722</v>
      </c>
      <c r="AS1114" s="21">
        <v>0.27758007117437722</v>
      </c>
    </row>
    <row r="1115" spans="14:45" x14ac:dyDescent="0.2">
      <c r="AL1115" s="6"/>
      <c r="AM1115" s="21">
        <v>0.46453900709219859</v>
      </c>
      <c r="AN1115" s="21">
        <v>0.46453900709219859</v>
      </c>
      <c r="AO1115" s="21">
        <v>0.46453900709219859</v>
      </c>
      <c r="AQ1115" s="21">
        <v>0.33451957295373663</v>
      </c>
      <c r="AR1115" s="21">
        <v>0.33451957295373663</v>
      </c>
      <c r="AS1115" s="21">
        <v>0.33451957295373663</v>
      </c>
    </row>
    <row r="1116" spans="14:45" ht="12.75" customHeight="1" x14ac:dyDescent="0.2">
      <c r="N1116" s="14" t="s">
        <v>641</v>
      </c>
      <c r="O1116" s="6">
        <v>1</v>
      </c>
      <c r="P1116" s="20">
        <f>P1038/P$1042</f>
        <v>6.2068965517241378E-2</v>
      </c>
      <c r="Q1116" s="20">
        <f t="shared" ref="Q1116:Y1116" si="81">Q1038/Q$1042</f>
        <v>0.10344827586206896</v>
      </c>
      <c r="R1116" s="20">
        <f t="shared" si="81"/>
        <v>2.0833333333333332E-2</v>
      </c>
      <c r="S1116" s="20">
        <f t="shared" si="81"/>
        <v>4.1379310344827586E-2</v>
      </c>
      <c r="T1116" s="20">
        <f t="shared" si="81"/>
        <v>7.586206896551724E-2</v>
      </c>
      <c r="U1116" s="20">
        <f t="shared" si="81"/>
        <v>9.0277777777777776E-2</v>
      </c>
      <c r="V1116" s="20">
        <f t="shared" si="81"/>
        <v>3.4722222222222224E-2</v>
      </c>
      <c r="W1116" s="20">
        <f t="shared" si="81"/>
        <v>9.0277777777777776E-2</v>
      </c>
      <c r="X1116" s="20">
        <f t="shared" si="81"/>
        <v>3.4482758620689655E-2</v>
      </c>
      <c r="Y1116" s="20">
        <f t="shared" si="81"/>
        <v>2.7777777777777776E-2</v>
      </c>
      <c r="AH1116" s="20">
        <f t="shared" ref="AH1116:AI1119" si="82">AH1038/AH$1042</f>
        <v>8.4507042253521125E-2</v>
      </c>
      <c r="AI1116" s="20">
        <f t="shared" si="82"/>
        <v>4.1379310344827586E-2</v>
      </c>
      <c r="AL1116" s="8"/>
      <c r="AM1116" s="22">
        <v>0.28368794326241137</v>
      </c>
      <c r="AN1116" s="22">
        <v>0.28368794326241137</v>
      </c>
      <c r="AO1116" s="22">
        <v>0.28368794326241137</v>
      </c>
      <c r="AQ1116" s="22">
        <v>0.25266903914590749</v>
      </c>
      <c r="AR1116" s="22">
        <v>0.25266903914590749</v>
      </c>
      <c r="AS1116" s="22">
        <v>0.25266903914590749</v>
      </c>
    </row>
    <row r="1117" spans="14:45" ht="12.75" customHeight="1" x14ac:dyDescent="0.25">
      <c r="N1117" s="15" t="s">
        <v>702</v>
      </c>
      <c r="O1117" s="8">
        <v>2</v>
      </c>
      <c r="P1117" s="21">
        <f>P1039/P$1042</f>
        <v>0.20689655172413793</v>
      </c>
      <c r="Q1117" s="21">
        <f t="shared" ref="Q1117:Y1117" si="83">Q1039/Q$1042</f>
        <v>0.31034482758620691</v>
      </c>
      <c r="R1117" s="21">
        <f t="shared" si="83"/>
        <v>0.2013888888888889</v>
      </c>
      <c r="S1117" s="21">
        <f t="shared" si="83"/>
        <v>0.22758620689655173</v>
      </c>
      <c r="T1117" s="21">
        <f t="shared" si="83"/>
        <v>0.33103448275862069</v>
      </c>
      <c r="U1117" s="21">
        <f t="shared" si="83"/>
        <v>0.31944444444444442</v>
      </c>
      <c r="V1117" s="21">
        <f t="shared" si="83"/>
        <v>0.15972222222222221</v>
      </c>
      <c r="W1117" s="21">
        <f t="shared" si="83"/>
        <v>0.25</v>
      </c>
      <c r="X1117" s="21">
        <f t="shared" si="83"/>
        <v>7.586206896551724E-2</v>
      </c>
      <c r="Y1117" s="21">
        <f t="shared" si="83"/>
        <v>0.13194444444444445</v>
      </c>
      <c r="AH1117" s="21">
        <f t="shared" si="82"/>
        <v>0.27464788732394368</v>
      </c>
      <c r="AI1117" s="21">
        <f t="shared" si="82"/>
        <v>3.4482758620689655E-2</v>
      </c>
      <c r="AL1117" s="8"/>
      <c r="AQ1117" s="19"/>
    </row>
    <row r="1118" spans="14:45" ht="12.75" customHeight="1" x14ac:dyDescent="0.25">
      <c r="N1118" s="15" t="s">
        <v>238</v>
      </c>
      <c r="O1118" s="8">
        <v>3</v>
      </c>
      <c r="P1118" s="21">
        <f>P1040/P$1042</f>
        <v>0.49655172413793103</v>
      </c>
      <c r="Q1118" s="21">
        <f t="shared" ref="Q1118:Y1118" si="84">Q1040/Q$1042</f>
        <v>0.28275862068965518</v>
      </c>
      <c r="R1118" s="21">
        <f t="shared" si="84"/>
        <v>0.39583333333333331</v>
      </c>
      <c r="S1118" s="21">
        <f t="shared" si="84"/>
        <v>0.41379310344827586</v>
      </c>
      <c r="T1118" s="21">
        <f t="shared" si="84"/>
        <v>0.31034482758620691</v>
      </c>
      <c r="U1118" s="21">
        <f t="shared" si="84"/>
        <v>0.33333333333333331</v>
      </c>
      <c r="V1118" s="21">
        <f t="shared" si="84"/>
        <v>0.44444444444444442</v>
      </c>
      <c r="W1118" s="21">
        <f t="shared" si="84"/>
        <v>0.36805555555555558</v>
      </c>
      <c r="X1118" s="21">
        <f t="shared" si="84"/>
        <v>0.27586206896551724</v>
      </c>
      <c r="Y1118" s="21">
        <f t="shared" si="84"/>
        <v>0.31944444444444442</v>
      </c>
      <c r="AH1118" s="21">
        <f t="shared" si="82"/>
        <v>0.43661971830985913</v>
      </c>
      <c r="AI1118" s="21">
        <f t="shared" si="82"/>
        <v>0.18620689655172415</v>
      </c>
      <c r="AL1118" s="10"/>
      <c r="AM1118">
        <f>_xlfn.CHISQ.TEST(AM1107:AO1110,AM1113:AO1116)</f>
        <v>0.99998938940691184</v>
      </c>
      <c r="AN1118" t="s">
        <v>1441</v>
      </c>
      <c r="AQ1118">
        <f>_xlfn.CHISQ.TEST(AQ1107:AS1110,AQ1113:AS1116)</f>
        <v>0.99996059591226172</v>
      </c>
      <c r="AR1118" t="s">
        <v>1441</v>
      </c>
    </row>
    <row r="1119" spans="14:45" ht="12.75" customHeight="1" x14ac:dyDescent="0.25">
      <c r="N1119" s="16" t="s">
        <v>135</v>
      </c>
      <c r="O1119" s="10">
        <v>4</v>
      </c>
      <c r="P1119" s="22">
        <f>P1041/P$1042</f>
        <v>0.23448275862068965</v>
      </c>
      <c r="Q1119" s="22">
        <f t="shared" ref="Q1119:Y1119" si="85">Q1041/Q$1042</f>
        <v>0.30344827586206896</v>
      </c>
      <c r="R1119" s="22">
        <f t="shared" si="85"/>
        <v>0.38194444444444442</v>
      </c>
      <c r="S1119" s="22">
        <f t="shared" si="85"/>
        <v>0.31724137931034485</v>
      </c>
      <c r="T1119" s="22">
        <f t="shared" si="85"/>
        <v>0.28275862068965518</v>
      </c>
      <c r="U1119" s="22">
        <f t="shared" si="85"/>
        <v>0.25694444444444442</v>
      </c>
      <c r="V1119" s="22">
        <f t="shared" si="85"/>
        <v>0.3611111111111111</v>
      </c>
      <c r="W1119" s="22">
        <f t="shared" si="85"/>
        <v>0.29166666666666669</v>
      </c>
      <c r="X1119" s="22">
        <f t="shared" si="85"/>
        <v>0.61379310344827587</v>
      </c>
      <c r="Y1119" s="22">
        <f t="shared" si="85"/>
        <v>0.52083333333333337</v>
      </c>
      <c r="AH1119" s="22">
        <f t="shared" si="82"/>
        <v>0.20422535211267606</v>
      </c>
      <c r="AI1119" s="22">
        <f t="shared" si="82"/>
        <v>0.73793103448275865</v>
      </c>
    </row>
    <row r="1120" spans="14:45" ht="12.75" customHeight="1" x14ac:dyDescent="0.2">
      <c r="O1120" s="4" t="s">
        <v>722</v>
      </c>
      <c r="P1120" s="19">
        <f>SUM(P1116:P1119)</f>
        <v>1</v>
      </c>
      <c r="Q1120" s="19">
        <f t="shared" ref="Q1120:Y1120" si="86">SUM(Q1116:Q1119)</f>
        <v>1</v>
      </c>
      <c r="R1120" s="19">
        <f t="shared" si="86"/>
        <v>1</v>
      </c>
      <c r="S1120" s="19">
        <f t="shared" si="86"/>
        <v>1</v>
      </c>
      <c r="T1120" s="19">
        <f t="shared" si="86"/>
        <v>1</v>
      </c>
      <c r="U1120" s="19">
        <f t="shared" si="86"/>
        <v>1</v>
      </c>
      <c r="V1120" s="19">
        <f t="shared" si="86"/>
        <v>1</v>
      </c>
      <c r="W1120" s="19">
        <f t="shared" si="86"/>
        <v>1</v>
      </c>
      <c r="X1120" s="19">
        <f t="shared" si="86"/>
        <v>1</v>
      </c>
      <c r="Y1120" s="19">
        <f t="shared" si="86"/>
        <v>1</v>
      </c>
      <c r="AH1120" s="19">
        <f t="shared" ref="AH1120:AI1120" si="87">SUM(AH1116:AH1119)</f>
        <v>1</v>
      </c>
      <c r="AI1120" s="19">
        <f t="shared" si="87"/>
        <v>1</v>
      </c>
    </row>
    <row r="1121" spans="14:35" ht="12.75" customHeight="1" x14ac:dyDescent="0.2">
      <c r="O1121" s="4"/>
    </row>
    <row r="1122" spans="14:35" s="56" customFormat="1" ht="12.75" customHeight="1" x14ac:dyDescent="0.2">
      <c r="N1122" s="53" t="s">
        <v>810</v>
      </c>
      <c r="O1122" s="54">
        <v>1</v>
      </c>
      <c r="P1122" s="55">
        <f>P1044/P$1048</f>
        <v>5.3191489361702128E-2</v>
      </c>
      <c r="Q1122" s="55">
        <f t="shared" ref="Q1122:Y1122" si="88">Q1044/Q$1048</f>
        <v>0.13523131672597866</v>
      </c>
      <c r="R1122" s="55">
        <f t="shared" si="88"/>
        <v>2.1201413427561839E-2</v>
      </c>
      <c r="S1122" s="55">
        <f t="shared" si="88"/>
        <v>4.6263345195729534E-2</v>
      </c>
      <c r="T1122" s="55">
        <f t="shared" si="88"/>
        <v>9.3525179856115109E-2</v>
      </c>
      <c r="U1122" s="55">
        <f t="shared" si="88"/>
        <v>8.0291970802919707E-2</v>
      </c>
      <c r="V1122" s="55">
        <f t="shared" si="88"/>
        <v>4.6099290780141841E-2</v>
      </c>
      <c r="W1122" s="55">
        <f t="shared" si="88"/>
        <v>7.0921985815602842E-2</v>
      </c>
      <c r="X1122" s="55">
        <f t="shared" si="88"/>
        <v>4.2253521126760563E-2</v>
      </c>
      <c r="Y1122" s="55">
        <f t="shared" si="88"/>
        <v>4.2105263157894736E-2</v>
      </c>
      <c r="AH1122" s="55">
        <f t="shared" ref="AH1122:AI1125" si="89">AH1044/AH$1048</f>
        <v>9.9644128113879002E-2</v>
      </c>
      <c r="AI1122" s="55">
        <f t="shared" si="89"/>
        <v>3.1802120141342753E-2</v>
      </c>
    </row>
    <row r="1123" spans="14:35" s="56" customFormat="1" ht="12.75" customHeight="1" x14ac:dyDescent="0.25">
      <c r="N1123" s="57" t="s">
        <v>253</v>
      </c>
      <c r="O1123" s="58">
        <v>2</v>
      </c>
      <c r="P1123" s="59">
        <f>P1045/P$1048</f>
        <v>0.19858156028368795</v>
      </c>
      <c r="Q1123" s="59">
        <f t="shared" ref="Q1123:Y1123" si="90">Q1045/Q$1048</f>
        <v>0.27758007117437722</v>
      </c>
      <c r="R1123" s="59">
        <f t="shared" si="90"/>
        <v>0.11307420494699646</v>
      </c>
      <c r="S1123" s="59">
        <f t="shared" si="90"/>
        <v>0.17793594306049823</v>
      </c>
      <c r="T1123" s="59">
        <f t="shared" si="90"/>
        <v>0.21582733812949639</v>
      </c>
      <c r="U1123" s="59">
        <f t="shared" si="90"/>
        <v>0.24087591240875914</v>
      </c>
      <c r="V1123" s="59">
        <f t="shared" si="90"/>
        <v>0.18794326241134751</v>
      </c>
      <c r="W1123" s="59">
        <f t="shared" si="90"/>
        <v>0.21276595744680851</v>
      </c>
      <c r="X1123" s="59">
        <f t="shared" si="90"/>
        <v>6.3380281690140844E-2</v>
      </c>
      <c r="Y1123" s="59">
        <f t="shared" si="90"/>
        <v>9.8245614035087719E-2</v>
      </c>
      <c r="AH1123" s="59">
        <f t="shared" si="89"/>
        <v>0.2669039145907473</v>
      </c>
      <c r="AI1123" s="59">
        <f t="shared" si="89"/>
        <v>6.7137809187279157E-2</v>
      </c>
    </row>
    <row r="1124" spans="14:35" s="56" customFormat="1" ht="12.75" customHeight="1" x14ac:dyDescent="0.25">
      <c r="N1124" s="57" t="s">
        <v>35</v>
      </c>
      <c r="O1124" s="58">
        <v>3</v>
      </c>
      <c r="P1124" s="59">
        <f>P1046/P$1048</f>
        <v>0.46453900709219859</v>
      </c>
      <c r="Q1124" s="59">
        <f t="shared" ref="Q1124:Y1124" si="91">Q1046/Q$1048</f>
        <v>0.33451957295373663</v>
      </c>
      <c r="R1124" s="59">
        <f t="shared" si="91"/>
        <v>0.34982332155477031</v>
      </c>
      <c r="S1124" s="59">
        <f t="shared" si="91"/>
        <v>0.37722419928825623</v>
      </c>
      <c r="T1124" s="59">
        <f t="shared" si="91"/>
        <v>0.41366906474820142</v>
      </c>
      <c r="U1124" s="59">
        <f t="shared" si="91"/>
        <v>0.3978102189781022</v>
      </c>
      <c r="V1124" s="59">
        <f t="shared" si="91"/>
        <v>0.37588652482269502</v>
      </c>
      <c r="W1124" s="59">
        <f t="shared" si="91"/>
        <v>0.39007092198581561</v>
      </c>
      <c r="X1124" s="59">
        <f t="shared" si="91"/>
        <v>0.24647887323943662</v>
      </c>
      <c r="Y1124" s="59">
        <f t="shared" si="91"/>
        <v>0.3298245614035088</v>
      </c>
      <c r="AH1124" s="59">
        <f t="shared" si="89"/>
        <v>0.4804270462633452</v>
      </c>
      <c r="AI1124" s="59">
        <f t="shared" si="89"/>
        <v>0.15547703180212014</v>
      </c>
    </row>
    <row r="1125" spans="14:35" s="56" customFormat="1" ht="12.75" customHeight="1" x14ac:dyDescent="0.2">
      <c r="N1125" s="60"/>
      <c r="O1125" s="61">
        <v>4</v>
      </c>
      <c r="P1125" s="62">
        <f>P1047/P$1048</f>
        <v>0.28368794326241137</v>
      </c>
      <c r="Q1125" s="62">
        <f t="shared" ref="Q1125:Y1125" si="92">Q1047/Q$1048</f>
        <v>0.25266903914590749</v>
      </c>
      <c r="R1125" s="62">
        <f t="shared" si="92"/>
        <v>0.51590106007067138</v>
      </c>
      <c r="S1125" s="62">
        <f t="shared" si="92"/>
        <v>0.39857651245551601</v>
      </c>
      <c r="T1125" s="62">
        <f t="shared" si="92"/>
        <v>0.27697841726618705</v>
      </c>
      <c r="U1125" s="62">
        <f t="shared" si="92"/>
        <v>0.28102189781021897</v>
      </c>
      <c r="V1125" s="62">
        <f t="shared" si="92"/>
        <v>0.39007092198581561</v>
      </c>
      <c r="W1125" s="62">
        <f t="shared" si="92"/>
        <v>0.32624113475177308</v>
      </c>
      <c r="X1125" s="62">
        <f t="shared" si="92"/>
        <v>0.647887323943662</v>
      </c>
      <c r="Y1125" s="62">
        <f t="shared" si="92"/>
        <v>0.52982456140350875</v>
      </c>
      <c r="AH1125" s="62">
        <f t="shared" si="89"/>
        <v>0.15302491103202848</v>
      </c>
      <c r="AI1125" s="62">
        <f t="shared" si="89"/>
        <v>0.74558303886925792</v>
      </c>
    </row>
    <row r="1126" spans="14:35" s="56" customFormat="1" ht="12.75" customHeight="1" x14ac:dyDescent="0.2">
      <c r="O1126" s="63" t="s">
        <v>722</v>
      </c>
      <c r="P1126" s="64">
        <f>SUM(P1122:P1125)</f>
        <v>1</v>
      </c>
      <c r="Q1126" s="64">
        <f t="shared" ref="Q1126:Y1126" si="93">SUM(Q1122:Q1125)</f>
        <v>1</v>
      </c>
      <c r="R1126" s="64">
        <f t="shared" si="93"/>
        <v>1</v>
      </c>
      <c r="S1126" s="64">
        <f t="shared" si="93"/>
        <v>1</v>
      </c>
      <c r="T1126" s="64">
        <f t="shared" si="93"/>
        <v>1</v>
      </c>
      <c r="U1126" s="64">
        <f t="shared" si="93"/>
        <v>1</v>
      </c>
      <c r="V1126" s="64">
        <f t="shared" si="93"/>
        <v>1</v>
      </c>
      <c r="W1126" s="64">
        <f t="shared" si="93"/>
        <v>1</v>
      </c>
      <c r="X1126" s="64">
        <f t="shared" si="93"/>
        <v>1</v>
      </c>
      <c r="Y1126" s="64">
        <f t="shared" si="93"/>
        <v>1</v>
      </c>
      <c r="AH1126" s="64">
        <f t="shared" ref="AH1126:AI1126" si="94">SUM(AH1122:AH1125)</f>
        <v>1</v>
      </c>
      <c r="AI1126" s="64">
        <f t="shared" si="94"/>
        <v>1</v>
      </c>
    </row>
    <row r="1127" spans="14:35" s="56" customFormat="1" x14ac:dyDescent="0.2"/>
    <row r="1128" spans="14:35" s="56" customFormat="1" ht="12.75" customHeight="1" x14ac:dyDescent="0.2">
      <c r="N1128" s="53" t="s">
        <v>810</v>
      </c>
      <c r="O1128" s="54">
        <v>1</v>
      </c>
      <c r="P1128" s="55">
        <f t="shared" ref="P1128:Y1128" si="95">P1050/P$1054</f>
        <v>7.512953367875648E-2</v>
      </c>
      <c r="Q1128" s="55">
        <f t="shared" si="95"/>
        <v>0.17662337662337663</v>
      </c>
      <c r="R1128" s="55">
        <f t="shared" si="95"/>
        <v>4.712041884816754E-2</v>
      </c>
      <c r="S1128" s="55">
        <f t="shared" si="95"/>
        <v>6.9948186528497408E-2</v>
      </c>
      <c r="T1128" s="55">
        <f t="shared" si="95"/>
        <v>0.12467532467532468</v>
      </c>
      <c r="U1128" s="55">
        <f t="shared" si="95"/>
        <v>0.140625</v>
      </c>
      <c r="V1128" s="55">
        <f t="shared" si="95"/>
        <v>5.4545454545454543E-2</v>
      </c>
      <c r="W1128" s="55">
        <f t="shared" si="95"/>
        <v>0.12727272727272726</v>
      </c>
      <c r="X1128" s="55">
        <f t="shared" si="95"/>
        <v>5.4545454545454543E-2</v>
      </c>
      <c r="Y1128" s="55">
        <f t="shared" si="95"/>
        <v>4.1666666666666664E-2</v>
      </c>
      <c r="AH1128" s="55">
        <f t="shared" ref="AH1128:AI1131" si="96">AH1050/AH$1054</f>
        <v>0.13089005235602094</v>
      </c>
      <c r="AI1128" s="55">
        <f t="shared" si="96"/>
        <v>5.6994818652849742E-2</v>
      </c>
    </row>
    <row r="1129" spans="14:35" s="56" customFormat="1" ht="12.75" customHeight="1" x14ac:dyDescent="0.25">
      <c r="N1129" s="57" t="s">
        <v>702</v>
      </c>
      <c r="O1129" s="58">
        <v>2</v>
      </c>
      <c r="P1129" s="59">
        <f t="shared" ref="P1129:Y1129" si="97">P1051/P$1054</f>
        <v>0.24870466321243523</v>
      </c>
      <c r="Q1129" s="59">
        <f t="shared" si="97"/>
        <v>0.37402597402597404</v>
      </c>
      <c r="R1129" s="59">
        <f t="shared" si="97"/>
        <v>0.15706806282722513</v>
      </c>
      <c r="S1129" s="59">
        <f t="shared" si="97"/>
        <v>0.24870466321243523</v>
      </c>
      <c r="T1129" s="59">
        <f t="shared" si="97"/>
        <v>0.35324675324675325</v>
      </c>
      <c r="U1129" s="59">
        <f t="shared" si="97"/>
        <v>0.36458333333333331</v>
      </c>
      <c r="V1129" s="59">
        <f t="shared" si="97"/>
        <v>0.22337662337662337</v>
      </c>
      <c r="W1129" s="59">
        <f t="shared" si="97"/>
        <v>0.24415584415584415</v>
      </c>
      <c r="X1129" s="59">
        <f t="shared" si="97"/>
        <v>0.11688311688311688</v>
      </c>
      <c r="Y1129" s="59">
        <f t="shared" si="97"/>
        <v>0.11197916666666667</v>
      </c>
      <c r="AH1129" s="59">
        <f t="shared" si="96"/>
        <v>0.3586387434554974</v>
      </c>
      <c r="AI1129" s="59">
        <f t="shared" si="96"/>
        <v>9.0673575129533682E-2</v>
      </c>
    </row>
    <row r="1130" spans="14:35" s="56" customFormat="1" ht="12.75" customHeight="1" x14ac:dyDescent="0.25">
      <c r="N1130" s="57" t="s">
        <v>238</v>
      </c>
      <c r="O1130" s="58">
        <v>3</v>
      </c>
      <c r="P1130" s="59">
        <f t="shared" ref="P1130:Y1130" si="98">P1052/P$1054</f>
        <v>0.44559585492227977</v>
      </c>
      <c r="Q1130" s="59">
        <f t="shared" si="98"/>
        <v>0.2883116883116883</v>
      </c>
      <c r="R1130" s="59">
        <f t="shared" si="98"/>
        <v>0.40052356020942409</v>
      </c>
      <c r="S1130" s="59">
        <f t="shared" si="98"/>
        <v>0.33678756476683935</v>
      </c>
      <c r="T1130" s="59">
        <f t="shared" si="98"/>
        <v>0.30129870129870129</v>
      </c>
      <c r="U1130" s="59">
        <f t="shared" si="98"/>
        <v>0.3046875</v>
      </c>
      <c r="V1130" s="59">
        <f t="shared" si="98"/>
        <v>0.42857142857142855</v>
      </c>
      <c r="W1130" s="59">
        <f t="shared" si="98"/>
        <v>0.40519480519480522</v>
      </c>
      <c r="X1130" s="59">
        <f t="shared" si="98"/>
        <v>0.24155844155844156</v>
      </c>
      <c r="Y1130" s="59">
        <f t="shared" si="98"/>
        <v>0.31770833333333331</v>
      </c>
      <c r="AH1130" s="59">
        <f t="shared" si="96"/>
        <v>0.35602094240837695</v>
      </c>
      <c r="AI1130" s="59">
        <f t="shared" si="96"/>
        <v>0.18652849740932642</v>
      </c>
    </row>
    <row r="1131" spans="14:35" s="56" customFormat="1" ht="12.75" customHeight="1" x14ac:dyDescent="0.25">
      <c r="N1131" s="65" t="s">
        <v>135</v>
      </c>
      <c r="O1131" s="61">
        <v>4</v>
      </c>
      <c r="P1131" s="62">
        <f t="shared" ref="P1131:Y1131" si="99">P1053/P$1054</f>
        <v>0.23056994818652848</v>
      </c>
      <c r="Q1131" s="62">
        <f t="shared" si="99"/>
        <v>0.16103896103896104</v>
      </c>
      <c r="R1131" s="62">
        <f t="shared" si="99"/>
        <v>0.39528795811518325</v>
      </c>
      <c r="S1131" s="62">
        <f t="shared" si="99"/>
        <v>0.34455958549222798</v>
      </c>
      <c r="T1131" s="62">
        <f t="shared" si="99"/>
        <v>0.22077922077922077</v>
      </c>
      <c r="U1131" s="62">
        <f t="shared" si="99"/>
        <v>0.19010416666666666</v>
      </c>
      <c r="V1131" s="62">
        <f t="shared" si="99"/>
        <v>0.29350649350649349</v>
      </c>
      <c r="W1131" s="62">
        <f t="shared" si="99"/>
        <v>0.22337662337662337</v>
      </c>
      <c r="X1131" s="62">
        <f t="shared" si="99"/>
        <v>0.58701298701298699</v>
      </c>
      <c r="Y1131" s="62">
        <f t="shared" si="99"/>
        <v>0.52864583333333337</v>
      </c>
      <c r="AH1131" s="62">
        <f t="shared" si="96"/>
        <v>0.15445026178010471</v>
      </c>
      <c r="AI1131" s="62">
        <f t="shared" si="96"/>
        <v>0.66580310880829019</v>
      </c>
    </row>
    <row r="1132" spans="14:35" s="56" customFormat="1" ht="12.75" customHeight="1" x14ac:dyDescent="0.2">
      <c r="O1132" s="63" t="s">
        <v>722</v>
      </c>
      <c r="P1132" s="64">
        <f>SUM(P1128:P1131)</f>
        <v>1</v>
      </c>
      <c r="Q1132" s="64">
        <f t="shared" ref="Q1132:Y1132" si="100">SUM(Q1128:Q1131)</f>
        <v>1</v>
      </c>
      <c r="R1132" s="64">
        <f t="shared" si="100"/>
        <v>1</v>
      </c>
      <c r="S1132" s="64">
        <f t="shared" si="100"/>
        <v>1</v>
      </c>
      <c r="T1132" s="64">
        <f t="shared" si="100"/>
        <v>1</v>
      </c>
      <c r="U1132" s="64">
        <f t="shared" si="100"/>
        <v>0.99999999999999989</v>
      </c>
      <c r="V1132" s="64">
        <f t="shared" si="100"/>
        <v>1</v>
      </c>
      <c r="W1132" s="64">
        <f t="shared" si="100"/>
        <v>1</v>
      </c>
      <c r="X1132" s="64">
        <f t="shared" si="100"/>
        <v>1</v>
      </c>
      <c r="Y1132" s="64">
        <f t="shared" si="100"/>
        <v>1</v>
      </c>
      <c r="AH1132" s="64">
        <f t="shared" ref="AH1132:AI1132" si="101">SUM(AH1128:AH1131)</f>
        <v>1</v>
      </c>
      <c r="AI1132" s="64">
        <f t="shared" si="101"/>
        <v>1</v>
      </c>
    </row>
    <row r="1133" spans="14:35" s="56" customFormat="1" x14ac:dyDescent="0.2"/>
    <row r="1134" spans="14:35" s="56" customFormat="1" x14ac:dyDescent="0.2">
      <c r="N1134" s="53" t="s">
        <v>810</v>
      </c>
      <c r="O1134" s="54">
        <v>1</v>
      </c>
      <c r="P1134" s="55">
        <f>P1056/P$1060</f>
        <v>7.2992700729927001E-2</v>
      </c>
      <c r="Q1134" s="55">
        <f t="shared" ref="Q1134:Y1134" si="102">Q1056/Q$1060</f>
        <v>0.13970588235294118</v>
      </c>
      <c r="R1134" s="55">
        <f t="shared" si="102"/>
        <v>2.9850746268656716E-2</v>
      </c>
      <c r="S1134" s="55">
        <f t="shared" si="102"/>
        <v>5.185185185185185E-2</v>
      </c>
      <c r="T1134" s="55">
        <f t="shared" si="102"/>
        <v>0.10869565217391304</v>
      </c>
      <c r="U1134" s="55">
        <f t="shared" si="102"/>
        <v>0.11510791366906475</v>
      </c>
      <c r="V1134" s="55">
        <f t="shared" si="102"/>
        <v>3.1746031746031744E-2</v>
      </c>
      <c r="W1134" s="55">
        <f t="shared" si="102"/>
        <v>0.11194029850746269</v>
      </c>
      <c r="X1134" s="55">
        <f t="shared" si="102"/>
        <v>5.3435114503816793E-2</v>
      </c>
      <c r="Y1134" s="55">
        <f t="shared" si="102"/>
        <v>3.8461538461538464E-2</v>
      </c>
      <c r="AH1134" s="55">
        <f t="shared" ref="AH1134:AI1134" si="103">AH1056/AH$1060</f>
        <v>0.13533834586466165</v>
      </c>
      <c r="AI1134" s="55">
        <f t="shared" si="103"/>
        <v>3.8167938931297711E-2</v>
      </c>
    </row>
    <row r="1135" spans="14:35" s="56" customFormat="1" ht="15" x14ac:dyDescent="0.25">
      <c r="N1135" s="57" t="s">
        <v>1253</v>
      </c>
      <c r="O1135" s="58">
        <v>2</v>
      </c>
      <c r="P1135" s="59">
        <f t="shared" ref="P1135:Y1137" si="104">P1057/P$1060</f>
        <v>0.22627737226277372</v>
      </c>
      <c r="Q1135" s="59">
        <f t="shared" si="104"/>
        <v>0.34558823529411764</v>
      </c>
      <c r="R1135" s="59">
        <f t="shared" si="104"/>
        <v>0.1417910447761194</v>
      </c>
      <c r="S1135" s="59">
        <f t="shared" si="104"/>
        <v>0.21481481481481482</v>
      </c>
      <c r="T1135" s="59">
        <f t="shared" si="104"/>
        <v>0.30434782608695654</v>
      </c>
      <c r="U1135" s="59">
        <f t="shared" si="104"/>
        <v>0.29496402877697842</v>
      </c>
      <c r="V1135" s="59">
        <f t="shared" si="104"/>
        <v>0.17460317460317459</v>
      </c>
      <c r="W1135" s="59">
        <f t="shared" si="104"/>
        <v>0.20895522388059701</v>
      </c>
      <c r="X1135" s="59">
        <f t="shared" si="104"/>
        <v>0.11450381679389313</v>
      </c>
      <c r="Y1135" s="59">
        <f t="shared" si="104"/>
        <v>0.1076923076923077</v>
      </c>
      <c r="AH1135" s="59">
        <f t="shared" ref="AH1135:AI1135" si="105">AH1057/AH$1060</f>
        <v>0.40601503759398494</v>
      </c>
      <c r="AI1135" s="59">
        <f t="shared" si="105"/>
        <v>9.9236641221374045E-2</v>
      </c>
    </row>
    <row r="1136" spans="14:35" s="56" customFormat="1" ht="15" x14ac:dyDescent="0.25">
      <c r="N1136" s="57" t="s">
        <v>721</v>
      </c>
      <c r="O1136" s="58">
        <v>3</v>
      </c>
      <c r="P1136" s="59">
        <f t="shared" si="104"/>
        <v>0.35766423357664234</v>
      </c>
      <c r="Q1136" s="59">
        <f t="shared" si="104"/>
        <v>0.33823529411764708</v>
      </c>
      <c r="R1136" s="59">
        <f t="shared" si="104"/>
        <v>0.31343283582089554</v>
      </c>
      <c r="S1136" s="59">
        <f t="shared" si="104"/>
        <v>0.31851851851851853</v>
      </c>
      <c r="T1136" s="59">
        <f t="shared" si="104"/>
        <v>0.39855072463768115</v>
      </c>
      <c r="U1136" s="59">
        <f t="shared" si="104"/>
        <v>0.41007194244604317</v>
      </c>
      <c r="V1136" s="59">
        <f t="shared" si="104"/>
        <v>0.42857142857142855</v>
      </c>
      <c r="W1136" s="59">
        <f t="shared" si="104"/>
        <v>0.38805970149253732</v>
      </c>
      <c r="X1136" s="59">
        <f t="shared" si="104"/>
        <v>0.22900763358778625</v>
      </c>
      <c r="Y1136" s="59">
        <f t="shared" si="104"/>
        <v>0.31538461538461537</v>
      </c>
      <c r="AH1136" s="59">
        <f t="shared" ref="AH1136:AI1136" si="106">AH1058/AH$1060</f>
        <v>0.30827067669172931</v>
      </c>
      <c r="AI1136" s="59">
        <f t="shared" si="106"/>
        <v>0.17557251908396945</v>
      </c>
    </row>
    <row r="1137" spans="1:35" s="56" customFormat="1" ht="15" x14ac:dyDescent="0.25">
      <c r="N1137" s="65" t="s">
        <v>721</v>
      </c>
      <c r="O1137" s="61">
        <v>4</v>
      </c>
      <c r="P1137" s="62">
        <f t="shared" si="104"/>
        <v>0.34306569343065696</v>
      </c>
      <c r="Q1137" s="62">
        <f t="shared" si="104"/>
        <v>0.17647058823529413</v>
      </c>
      <c r="R1137" s="62">
        <f t="shared" si="104"/>
        <v>0.5149253731343284</v>
      </c>
      <c r="S1137" s="62">
        <f t="shared" si="104"/>
        <v>0.4148148148148148</v>
      </c>
      <c r="T1137" s="62">
        <f t="shared" si="104"/>
        <v>0.18840579710144928</v>
      </c>
      <c r="U1137" s="62">
        <f t="shared" si="104"/>
        <v>0.17985611510791366</v>
      </c>
      <c r="V1137" s="62">
        <f t="shared" si="104"/>
        <v>0.36507936507936506</v>
      </c>
      <c r="W1137" s="62">
        <f t="shared" si="104"/>
        <v>0.29104477611940299</v>
      </c>
      <c r="X1137" s="62">
        <f t="shared" si="104"/>
        <v>0.60305343511450382</v>
      </c>
      <c r="Y1137" s="62">
        <f t="shared" si="104"/>
        <v>0.53846153846153844</v>
      </c>
      <c r="AH1137" s="62">
        <f t="shared" ref="AH1137:AI1137" si="107">AH1059/AH$1060</f>
        <v>0.15037593984962405</v>
      </c>
      <c r="AI1137" s="62">
        <f t="shared" si="107"/>
        <v>0.68702290076335881</v>
      </c>
    </row>
    <row r="1138" spans="1:35" s="56" customFormat="1" x14ac:dyDescent="0.2">
      <c r="O1138" s="63" t="s">
        <v>722</v>
      </c>
      <c r="P1138" s="64">
        <f>SUM(P1134:P1137)</f>
        <v>1</v>
      </c>
      <c r="Q1138" s="64">
        <f t="shared" ref="Q1138:Y1138" si="108">SUM(Q1134:Q1137)</f>
        <v>1</v>
      </c>
      <c r="R1138" s="64">
        <f t="shared" si="108"/>
        <v>1</v>
      </c>
      <c r="S1138" s="64">
        <f t="shared" si="108"/>
        <v>1</v>
      </c>
      <c r="T1138" s="64">
        <f t="shared" si="108"/>
        <v>1</v>
      </c>
      <c r="U1138" s="64">
        <f t="shared" si="108"/>
        <v>1</v>
      </c>
      <c r="V1138" s="64">
        <f t="shared" si="108"/>
        <v>1</v>
      </c>
      <c r="W1138" s="64">
        <f t="shared" si="108"/>
        <v>1</v>
      </c>
      <c r="X1138" s="64">
        <f t="shared" si="108"/>
        <v>1</v>
      </c>
      <c r="Y1138" s="64">
        <f t="shared" si="108"/>
        <v>1</v>
      </c>
      <c r="AH1138" s="64">
        <f t="shared" ref="AH1138" si="109">SUM(AH1134:AH1137)</f>
        <v>1</v>
      </c>
      <c r="AI1138" s="64">
        <f t="shared" ref="AI1138" si="110">SUM(AI1134:AI1137)</f>
        <v>1</v>
      </c>
    </row>
    <row r="1139" spans="1:35" s="36" customFormat="1" x14ac:dyDescent="0.2">
      <c r="O1139" s="4"/>
      <c r="P1139" s="19"/>
      <c r="Q1139" s="19"/>
      <c r="R1139" s="19"/>
      <c r="S1139" s="19"/>
      <c r="T1139" s="19"/>
      <c r="U1139" s="19"/>
      <c r="V1139" s="19"/>
      <c r="W1139" s="19"/>
      <c r="X1139" s="19"/>
      <c r="Y1139" s="19"/>
      <c r="AH1139" s="19"/>
      <c r="AI1139" s="19"/>
    </row>
    <row r="1140" spans="1:35" s="36" customFormat="1" x14ac:dyDescent="0.2">
      <c r="N1140" s="14" t="s">
        <v>810</v>
      </c>
      <c r="O1140" s="6">
        <v>1</v>
      </c>
      <c r="P1140" s="20">
        <f>P1062/P$1066</f>
        <v>3.7037037037037035E-2</v>
      </c>
      <c r="Q1140" s="20">
        <f t="shared" ref="Q1140:AI1140" si="111">Q1062/Q$1066</f>
        <v>7.5471698113207544E-2</v>
      </c>
      <c r="R1140" s="20">
        <f t="shared" si="111"/>
        <v>1.8518518518518517E-2</v>
      </c>
      <c r="S1140" s="20">
        <f t="shared" si="111"/>
        <v>3.7037037037037035E-2</v>
      </c>
      <c r="T1140" s="20">
        <f t="shared" si="111"/>
        <v>0.1111111111111111</v>
      </c>
      <c r="U1140" s="20">
        <f t="shared" si="111"/>
        <v>9.2592592592592587E-2</v>
      </c>
      <c r="V1140" s="20">
        <f t="shared" si="111"/>
        <v>0</v>
      </c>
      <c r="W1140" s="20">
        <f t="shared" si="111"/>
        <v>5.5555555555555552E-2</v>
      </c>
      <c r="X1140" s="20">
        <f t="shared" si="111"/>
        <v>3.7037037037037035E-2</v>
      </c>
      <c r="Y1140" s="20">
        <f t="shared" si="111"/>
        <v>3.7735849056603772E-2</v>
      </c>
      <c r="Z1140" s="20" t="e">
        <f t="shared" si="111"/>
        <v>#DIV/0!</v>
      </c>
      <c r="AA1140" s="20" t="e">
        <f t="shared" si="111"/>
        <v>#DIV/0!</v>
      </c>
      <c r="AB1140" s="20" t="e">
        <f t="shared" si="111"/>
        <v>#DIV/0!</v>
      </c>
      <c r="AC1140" s="20" t="e">
        <f t="shared" si="111"/>
        <v>#DIV/0!</v>
      </c>
      <c r="AD1140" s="20" t="e">
        <f t="shared" si="111"/>
        <v>#DIV/0!</v>
      </c>
      <c r="AE1140" s="20" t="e">
        <f t="shared" si="111"/>
        <v>#DIV/0!</v>
      </c>
      <c r="AF1140" s="20" t="e">
        <f t="shared" si="111"/>
        <v>#DIV/0!</v>
      </c>
      <c r="AG1140" s="20" t="e">
        <f t="shared" si="111"/>
        <v>#DIV/0!</v>
      </c>
      <c r="AH1140" s="20">
        <f t="shared" si="111"/>
        <v>0.12962962962962962</v>
      </c>
      <c r="AI1140" s="20">
        <f t="shared" si="111"/>
        <v>1.8518518518518517E-2</v>
      </c>
    </row>
    <row r="1141" spans="1:35" s="36" customFormat="1" ht="15" x14ac:dyDescent="0.25">
      <c r="N1141" s="15" t="s">
        <v>354</v>
      </c>
      <c r="O1141" s="8">
        <v>2</v>
      </c>
      <c r="P1141" s="21">
        <f>P1063/P$1066</f>
        <v>5.5555555555555552E-2</v>
      </c>
      <c r="Q1141" s="21">
        <f t="shared" ref="Q1141:AI1143" si="112">Q1063/Q$1066</f>
        <v>0.22641509433962265</v>
      </c>
      <c r="R1141" s="21">
        <f t="shared" si="112"/>
        <v>1.8518518518518517E-2</v>
      </c>
      <c r="S1141" s="21">
        <f t="shared" si="112"/>
        <v>7.407407407407407E-2</v>
      </c>
      <c r="T1141" s="21">
        <f t="shared" si="112"/>
        <v>0.22222222222222221</v>
      </c>
      <c r="U1141" s="21">
        <f t="shared" si="112"/>
        <v>0.18518518518518517</v>
      </c>
      <c r="V1141" s="21">
        <f t="shared" si="112"/>
        <v>6.25E-2</v>
      </c>
      <c r="W1141" s="21">
        <f t="shared" si="112"/>
        <v>0.14814814814814814</v>
      </c>
      <c r="X1141" s="21">
        <f t="shared" si="112"/>
        <v>5.5555555555555552E-2</v>
      </c>
      <c r="Y1141" s="21">
        <f t="shared" si="112"/>
        <v>7.5471698113207544E-2</v>
      </c>
      <c r="Z1141" s="21" t="e">
        <f t="shared" si="112"/>
        <v>#DIV/0!</v>
      </c>
      <c r="AA1141" s="21" t="e">
        <f t="shared" si="112"/>
        <v>#DIV/0!</v>
      </c>
      <c r="AB1141" s="21" t="e">
        <f t="shared" si="112"/>
        <v>#DIV/0!</v>
      </c>
      <c r="AC1141" s="21" t="e">
        <f t="shared" si="112"/>
        <v>#DIV/0!</v>
      </c>
      <c r="AD1141" s="21" t="e">
        <f t="shared" si="112"/>
        <v>#DIV/0!</v>
      </c>
      <c r="AE1141" s="21" t="e">
        <f t="shared" si="112"/>
        <v>#DIV/0!</v>
      </c>
      <c r="AF1141" s="21" t="e">
        <f t="shared" si="112"/>
        <v>#DIV/0!</v>
      </c>
      <c r="AG1141" s="21" t="e">
        <f t="shared" si="112"/>
        <v>#DIV/0!</v>
      </c>
      <c r="AH1141" s="21">
        <f t="shared" si="112"/>
        <v>0.37037037037037035</v>
      </c>
      <c r="AI1141" s="21">
        <f t="shared" si="112"/>
        <v>3.7037037037037035E-2</v>
      </c>
    </row>
    <row r="1142" spans="1:35" s="36" customFormat="1" ht="15" x14ac:dyDescent="0.25">
      <c r="N1142" s="15"/>
      <c r="O1142" s="8">
        <v>3</v>
      </c>
      <c r="P1142" s="21">
        <f t="shared" ref="P1142:AE1143" si="113">P1064/P$1066</f>
        <v>0.33333333333333331</v>
      </c>
      <c r="Q1142" s="21">
        <f t="shared" si="113"/>
        <v>0.41509433962264153</v>
      </c>
      <c r="R1142" s="21">
        <f t="shared" si="113"/>
        <v>0.25925925925925924</v>
      </c>
      <c r="S1142" s="21">
        <f t="shared" si="113"/>
        <v>0.29629629629629628</v>
      </c>
      <c r="T1142" s="21">
        <f t="shared" si="113"/>
        <v>0.37037037037037035</v>
      </c>
      <c r="U1142" s="21">
        <f t="shared" si="113"/>
        <v>0.46296296296296297</v>
      </c>
      <c r="V1142" s="21">
        <f t="shared" si="113"/>
        <v>0.41666666666666669</v>
      </c>
      <c r="W1142" s="21">
        <f t="shared" si="113"/>
        <v>0.40740740740740738</v>
      </c>
      <c r="X1142" s="21">
        <f t="shared" si="113"/>
        <v>0.12962962962962962</v>
      </c>
      <c r="Y1142" s="21">
        <f t="shared" si="113"/>
        <v>0.26415094339622641</v>
      </c>
      <c r="Z1142" s="21" t="e">
        <f t="shared" si="113"/>
        <v>#DIV/0!</v>
      </c>
      <c r="AA1142" s="21" t="e">
        <f t="shared" si="113"/>
        <v>#DIV/0!</v>
      </c>
      <c r="AB1142" s="21" t="e">
        <f t="shared" si="113"/>
        <v>#DIV/0!</v>
      </c>
      <c r="AC1142" s="21" t="e">
        <f t="shared" si="113"/>
        <v>#DIV/0!</v>
      </c>
      <c r="AD1142" s="21" t="e">
        <f t="shared" si="113"/>
        <v>#DIV/0!</v>
      </c>
      <c r="AE1142" s="21" t="e">
        <f t="shared" si="113"/>
        <v>#DIV/0!</v>
      </c>
      <c r="AF1142" s="21" t="e">
        <f t="shared" si="112"/>
        <v>#DIV/0!</v>
      </c>
      <c r="AG1142" s="21" t="e">
        <f t="shared" si="112"/>
        <v>#DIV/0!</v>
      </c>
      <c r="AH1142" s="21">
        <f t="shared" si="112"/>
        <v>0.27777777777777779</v>
      </c>
      <c r="AI1142" s="21">
        <f t="shared" si="112"/>
        <v>0.1111111111111111</v>
      </c>
    </row>
    <row r="1143" spans="1:35" s="36" customFormat="1" x14ac:dyDescent="0.2">
      <c r="N1143" s="9"/>
      <c r="O1143" s="10">
        <v>4</v>
      </c>
      <c r="P1143" s="22">
        <f t="shared" si="113"/>
        <v>0.57407407407407407</v>
      </c>
      <c r="Q1143" s="22">
        <f t="shared" si="112"/>
        <v>0.28301886792452829</v>
      </c>
      <c r="R1143" s="22">
        <f t="shared" si="112"/>
        <v>0.70370370370370372</v>
      </c>
      <c r="S1143" s="22">
        <f t="shared" si="112"/>
        <v>0.59259259259259256</v>
      </c>
      <c r="T1143" s="22">
        <f t="shared" si="112"/>
        <v>0.29629629629629628</v>
      </c>
      <c r="U1143" s="22">
        <f t="shared" si="112"/>
        <v>0.25925925925925924</v>
      </c>
      <c r="V1143" s="22">
        <f t="shared" si="112"/>
        <v>0.52083333333333337</v>
      </c>
      <c r="W1143" s="22">
        <f t="shared" si="112"/>
        <v>0.3888888888888889</v>
      </c>
      <c r="X1143" s="22">
        <f t="shared" si="112"/>
        <v>0.77777777777777779</v>
      </c>
      <c r="Y1143" s="22">
        <f t="shared" si="112"/>
        <v>0.62264150943396224</v>
      </c>
      <c r="Z1143" s="22" t="e">
        <f t="shared" si="112"/>
        <v>#DIV/0!</v>
      </c>
      <c r="AA1143" s="22" t="e">
        <f t="shared" si="112"/>
        <v>#DIV/0!</v>
      </c>
      <c r="AB1143" s="22" t="e">
        <f t="shared" si="112"/>
        <v>#DIV/0!</v>
      </c>
      <c r="AC1143" s="22" t="e">
        <f t="shared" si="112"/>
        <v>#DIV/0!</v>
      </c>
      <c r="AD1143" s="22" t="e">
        <f t="shared" si="112"/>
        <v>#DIV/0!</v>
      </c>
      <c r="AE1143" s="22" t="e">
        <f t="shared" si="112"/>
        <v>#DIV/0!</v>
      </c>
      <c r="AF1143" s="22" t="e">
        <f t="shared" si="112"/>
        <v>#DIV/0!</v>
      </c>
      <c r="AG1143" s="22" t="e">
        <f t="shared" si="112"/>
        <v>#DIV/0!</v>
      </c>
      <c r="AH1143" s="22">
        <f t="shared" si="112"/>
        <v>0.22222222222222221</v>
      </c>
      <c r="AI1143" s="22">
        <f t="shared" si="112"/>
        <v>0.83333333333333337</v>
      </c>
    </row>
    <row r="1144" spans="1:35" s="36" customFormat="1" x14ac:dyDescent="0.2">
      <c r="O1144" s="4" t="s">
        <v>722</v>
      </c>
      <c r="P1144" s="19">
        <f>SUM(P1140:P1143)</f>
        <v>1</v>
      </c>
      <c r="Q1144" s="19">
        <f t="shared" ref="Q1144:AI1144" si="114">SUM(Q1140:Q1143)</f>
        <v>1</v>
      </c>
      <c r="R1144" s="19">
        <f t="shared" si="114"/>
        <v>1</v>
      </c>
      <c r="S1144" s="19">
        <f t="shared" si="114"/>
        <v>1</v>
      </c>
      <c r="T1144" s="19">
        <f t="shared" si="114"/>
        <v>1</v>
      </c>
      <c r="U1144" s="19">
        <f t="shared" si="114"/>
        <v>1</v>
      </c>
      <c r="V1144" s="19">
        <f t="shared" si="114"/>
        <v>1</v>
      </c>
      <c r="W1144" s="19">
        <f t="shared" si="114"/>
        <v>1</v>
      </c>
      <c r="X1144" s="19">
        <f t="shared" si="114"/>
        <v>1</v>
      </c>
      <c r="Y1144" s="19">
        <f t="shared" si="114"/>
        <v>1</v>
      </c>
      <c r="Z1144" s="19" t="e">
        <f t="shared" si="114"/>
        <v>#DIV/0!</v>
      </c>
      <c r="AA1144" s="19" t="e">
        <f t="shared" si="114"/>
        <v>#DIV/0!</v>
      </c>
      <c r="AB1144" s="19" t="e">
        <f t="shared" si="114"/>
        <v>#DIV/0!</v>
      </c>
      <c r="AC1144" s="19" t="e">
        <f t="shared" si="114"/>
        <v>#DIV/0!</v>
      </c>
      <c r="AD1144" s="19" t="e">
        <f t="shared" si="114"/>
        <v>#DIV/0!</v>
      </c>
      <c r="AE1144" s="19" t="e">
        <f t="shared" si="114"/>
        <v>#DIV/0!</v>
      </c>
      <c r="AF1144" s="19" t="e">
        <f t="shared" si="114"/>
        <v>#DIV/0!</v>
      </c>
      <c r="AG1144" s="19" t="e">
        <f t="shared" si="114"/>
        <v>#DIV/0!</v>
      </c>
      <c r="AH1144" s="19">
        <f t="shared" si="114"/>
        <v>1</v>
      </c>
      <c r="AI1144" s="19">
        <f t="shared" si="114"/>
        <v>1</v>
      </c>
    </row>
    <row r="1145" spans="1:35" s="36" customFormat="1" x14ac:dyDescent="0.2">
      <c r="O1145" s="4"/>
      <c r="P1145" s="19"/>
      <c r="Q1145" s="19"/>
      <c r="R1145" s="19"/>
      <c r="S1145" s="19"/>
      <c r="T1145" s="19"/>
      <c r="U1145" s="19"/>
      <c r="V1145" s="19"/>
      <c r="W1145" s="19"/>
      <c r="X1145" s="19"/>
      <c r="Y1145" s="19"/>
      <c r="Z1145" s="19"/>
      <c r="AA1145" s="19"/>
      <c r="AB1145" s="19"/>
      <c r="AC1145" s="19"/>
      <c r="AD1145" s="19"/>
      <c r="AE1145" s="19"/>
      <c r="AF1145" s="19"/>
      <c r="AG1145" s="19"/>
      <c r="AH1145" s="19"/>
      <c r="AI1145" s="19"/>
    </row>
    <row r="1146" spans="1:35" s="36" customFormat="1" x14ac:dyDescent="0.2">
      <c r="N1146" s="14" t="s">
        <v>810</v>
      </c>
      <c r="O1146" s="6">
        <v>1</v>
      </c>
      <c r="P1146" s="20">
        <f>P1068/P$1072</f>
        <v>9.6385542168674704E-2</v>
      </c>
      <c r="Q1146" s="20">
        <f t="shared" ref="Q1146:AI1146" si="115">Q1068/Q$1072</f>
        <v>0.18072289156626506</v>
      </c>
      <c r="R1146" s="20">
        <f t="shared" si="115"/>
        <v>3.7499999999999999E-2</v>
      </c>
      <c r="S1146" s="20">
        <f t="shared" si="115"/>
        <v>6.1728395061728392E-2</v>
      </c>
      <c r="T1146" s="20">
        <f t="shared" si="115"/>
        <v>0.10714285714285714</v>
      </c>
      <c r="U1146" s="20">
        <f t="shared" si="115"/>
        <v>0.12941176470588237</v>
      </c>
      <c r="V1146" s="20">
        <f t="shared" si="115"/>
        <v>5.128205128205128E-2</v>
      </c>
      <c r="W1146" s="20">
        <f t="shared" si="115"/>
        <v>0.15</v>
      </c>
      <c r="X1146" s="20">
        <f t="shared" si="115"/>
        <v>6.4935064935064929E-2</v>
      </c>
      <c r="Y1146" s="20">
        <f t="shared" si="115"/>
        <v>3.896103896103896E-2</v>
      </c>
      <c r="Z1146" s="20" t="e">
        <f t="shared" si="115"/>
        <v>#DIV/0!</v>
      </c>
      <c r="AA1146" s="20" t="e">
        <f t="shared" si="115"/>
        <v>#DIV/0!</v>
      </c>
      <c r="AB1146" s="20" t="e">
        <f t="shared" si="115"/>
        <v>#DIV/0!</v>
      </c>
      <c r="AC1146" s="20" t="e">
        <f t="shared" si="115"/>
        <v>#DIV/0!</v>
      </c>
      <c r="AD1146" s="20" t="e">
        <f t="shared" si="115"/>
        <v>#DIV/0!</v>
      </c>
      <c r="AE1146" s="20" t="e">
        <f t="shared" si="115"/>
        <v>#DIV/0!</v>
      </c>
      <c r="AF1146" s="20" t="e">
        <f t="shared" si="115"/>
        <v>#DIV/0!</v>
      </c>
      <c r="AG1146" s="20" t="e">
        <f t="shared" si="115"/>
        <v>#DIV/0!</v>
      </c>
      <c r="AH1146" s="20">
        <f t="shared" si="115"/>
        <v>0.13924050632911392</v>
      </c>
      <c r="AI1146" s="20">
        <f t="shared" si="115"/>
        <v>5.1948051948051951E-2</v>
      </c>
    </row>
    <row r="1147" spans="1:35" s="36" customFormat="1" x14ac:dyDescent="0.2">
      <c r="N1147" s="36" t="s">
        <v>1335</v>
      </c>
      <c r="O1147" s="8">
        <v>2</v>
      </c>
      <c r="P1147" s="21">
        <f>P1069/P$1072</f>
        <v>0.33734939759036142</v>
      </c>
      <c r="Q1147" s="21">
        <f t="shared" ref="Q1147:AI1147" si="116">Q1069/Q$1072</f>
        <v>0.42168674698795183</v>
      </c>
      <c r="R1147" s="21">
        <f t="shared" si="116"/>
        <v>0.22500000000000001</v>
      </c>
      <c r="S1147" s="21">
        <f t="shared" si="116"/>
        <v>0.30864197530864196</v>
      </c>
      <c r="T1147" s="21">
        <f t="shared" si="116"/>
        <v>0.35714285714285715</v>
      </c>
      <c r="U1147" s="21">
        <f t="shared" si="116"/>
        <v>0.36470588235294116</v>
      </c>
      <c r="V1147" s="21">
        <f t="shared" si="116"/>
        <v>0.24358974358974358</v>
      </c>
      <c r="W1147" s="21">
        <f t="shared" si="116"/>
        <v>0.25</v>
      </c>
      <c r="X1147" s="21">
        <f t="shared" si="116"/>
        <v>0.15584415584415584</v>
      </c>
      <c r="Y1147" s="21">
        <f t="shared" si="116"/>
        <v>0.12987012987012986</v>
      </c>
      <c r="Z1147" s="21" t="e">
        <f t="shared" si="116"/>
        <v>#DIV/0!</v>
      </c>
      <c r="AA1147" s="21" t="e">
        <f t="shared" si="116"/>
        <v>#DIV/0!</v>
      </c>
      <c r="AB1147" s="21" t="e">
        <f t="shared" si="116"/>
        <v>#DIV/0!</v>
      </c>
      <c r="AC1147" s="21" t="e">
        <f t="shared" si="116"/>
        <v>#DIV/0!</v>
      </c>
      <c r="AD1147" s="21" t="e">
        <f t="shared" si="116"/>
        <v>#DIV/0!</v>
      </c>
      <c r="AE1147" s="21" t="e">
        <f t="shared" si="116"/>
        <v>#DIV/0!</v>
      </c>
      <c r="AF1147" s="21" t="e">
        <f t="shared" si="116"/>
        <v>#DIV/0!</v>
      </c>
      <c r="AG1147" s="21" t="e">
        <f t="shared" si="116"/>
        <v>#DIV/0!</v>
      </c>
      <c r="AH1147" s="21">
        <f t="shared" si="116"/>
        <v>0.43037974683544306</v>
      </c>
      <c r="AI1147" s="21">
        <f t="shared" si="116"/>
        <v>0.14285714285714285</v>
      </c>
    </row>
    <row r="1148" spans="1:35" s="36" customFormat="1" ht="15" x14ac:dyDescent="0.25">
      <c r="N1148" s="15" t="s">
        <v>721</v>
      </c>
      <c r="O1148" s="8">
        <v>3</v>
      </c>
      <c r="P1148" s="21">
        <f>P1070/P$1072</f>
        <v>0.37349397590361444</v>
      </c>
      <c r="Q1148" s="21">
        <f t="shared" ref="Q1148:AI1148" si="117">Q1070/Q$1072</f>
        <v>0.28915662650602408</v>
      </c>
      <c r="R1148" s="21">
        <f t="shared" si="117"/>
        <v>0.35</v>
      </c>
      <c r="S1148" s="21">
        <f t="shared" si="117"/>
        <v>0.33333333333333331</v>
      </c>
      <c r="T1148" s="21">
        <f t="shared" si="117"/>
        <v>0.41666666666666669</v>
      </c>
      <c r="U1148" s="21">
        <f t="shared" si="117"/>
        <v>0.37647058823529411</v>
      </c>
      <c r="V1148" s="21">
        <f t="shared" si="117"/>
        <v>0.4358974358974359</v>
      </c>
      <c r="W1148" s="21">
        <f t="shared" si="117"/>
        <v>0.375</v>
      </c>
      <c r="X1148" s="21">
        <f t="shared" si="117"/>
        <v>0.29870129870129869</v>
      </c>
      <c r="Y1148" s="21">
        <f t="shared" si="117"/>
        <v>0.35064935064935066</v>
      </c>
      <c r="Z1148" s="21" t="e">
        <f t="shared" si="117"/>
        <v>#DIV/0!</v>
      </c>
      <c r="AA1148" s="21" t="e">
        <f t="shared" si="117"/>
        <v>#DIV/0!</v>
      </c>
      <c r="AB1148" s="21" t="e">
        <f t="shared" si="117"/>
        <v>#DIV/0!</v>
      </c>
      <c r="AC1148" s="21" t="e">
        <f t="shared" si="117"/>
        <v>#DIV/0!</v>
      </c>
      <c r="AD1148" s="21" t="e">
        <f t="shared" si="117"/>
        <v>#DIV/0!</v>
      </c>
      <c r="AE1148" s="21" t="e">
        <f t="shared" si="117"/>
        <v>#DIV/0!</v>
      </c>
      <c r="AF1148" s="21" t="e">
        <f t="shared" si="117"/>
        <v>#DIV/0!</v>
      </c>
      <c r="AG1148" s="21" t="e">
        <f t="shared" si="117"/>
        <v>#DIV/0!</v>
      </c>
      <c r="AH1148" s="21">
        <f t="shared" si="117"/>
        <v>0.32911392405063289</v>
      </c>
      <c r="AI1148" s="21">
        <f t="shared" si="117"/>
        <v>0.22077922077922077</v>
      </c>
    </row>
    <row r="1149" spans="1:35" s="36" customFormat="1" ht="15" x14ac:dyDescent="0.25">
      <c r="N1149" s="16" t="s">
        <v>721</v>
      </c>
      <c r="O1149" s="10">
        <v>4</v>
      </c>
      <c r="P1149" s="22">
        <f>P1071/P$1072</f>
        <v>0.19277108433734941</v>
      </c>
      <c r="Q1149" s="22">
        <f t="shared" ref="Q1149:AI1149" si="118">Q1071/Q$1072</f>
        <v>0.10843373493975904</v>
      </c>
      <c r="R1149" s="22">
        <f t="shared" si="118"/>
        <v>0.38750000000000001</v>
      </c>
      <c r="S1149" s="22">
        <f t="shared" si="118"/>
        <v>0.29629629629629628</v>
      </c>
      <c r="T1149" s="22">
        <f t="shared" si="118"/>
        <v>0.11904761904761904</v>
      </c>
      <c r="U1149" s="22">
        <f t="shared" si="118"/>
        <v>0.12941176470588237</v>
      </c>
      <c r="V1149" s="22">
        <f t="shared" si="118"/>
        <v>0.26923076923076922</v>
      </c>
      <c r="W1149" s="22">
        <f t="shared" si="118"/>
        <v>0.22500000000000001</v>
      </c>
      <c r="X1149" s="22">
        <f t="shared" si="118"/>
        <v>0.48051948051948051</v>
      </c>
      <c r="Y1149" s="22">
        <f t="shared" si="118"/>
        <v>0.48051948051948051</v>
      </c>
      <c r="Z1149" s="22" t="e">
        <f t="shared" si="118"/>
        <v>#DIV/0!</v>
      </c>
      <c r="AA1149" s="22" t="e">
        <f t="shared" si="118"/>
        <v>#DIV/0!</v>
      </c>
      <c r="AB1149" s="22" t="e">
        <f t="shared" si="118"/>
        <v>#DIV/0!</v>
      </c>
      <c r="AC1149" s="22" t="e">
        <f t="shared" si="118"/>
        <v>#DIV/0!</v>
      </c>
      <c r="AD1149" s="22" t="e">
        <f t="shared" si="118"/>
        <v>#DIV/0!</v>
      </c>
      <c r="AE1149" s="22" t="e">
        <f t="shared" si="118"/>
        <v>#DIV/0!</v>
      </c>
      <c r="AF1149" s="22" t="e">
        <f t="shared" si="118"/>
        <v>#DIV/0!</v>
      </c>
      <c r="AG1149" s="22" t="e">
        <f t="shared" si="118"/>
        <v>#DIV/0!</v>
      </c>
      <c r="AH1149" s="22">
        <f t="shared" si="118"/>
        <v>0.10126582278481013</v>
      </c>
      <c r="AI1149" s="22">
        <f t="shared" si="118"/>
        <v>0.58441558441558439</v>
      </c>
    </row>
    <row r="1150" spans="1:35" s="36" customFormat="1" x14ac:dyDescent="0.2">
      <c r="O1150" s="4" t="s">
        <v>722</v>
      </c>
      <c r="P1150" s="19">
        <f>SUM(P1146:P1149)</f>
        <v>1</v>
      </c>
      <c r="Q1150" s="19">
        <f t="shared" ref="Q1150:AI1150" si="119">SUM(Q1146:Q1149)</f>
        <v>1</v>
      </c>
      <c r="R1150" s="19">
        <f t="shared" si="119"/>
        <v>1</v>
      </c>
      <c r="S1150" s="19">
        <f t="shared" si="119"/>
        <v>1</v>
      </c>
      <c r="T1150" s="19">
        <f t="shared" si="119"/>
        <v>1</v>
      </c>
      <c r="U1150" s="19">
        <f t="shared" si="119"/>
        <v>1</v>
      </c>
      <c r="V1150" s="19">
        <f t="shared" si="119"/>
        <v>1</v>
      </c>
      <c r="W1150" s="19">
        <f t="shared" si="119"/>
        <v>1</v>
      </c>
      <c r="X1150" s="19">
        <f t="shared" si="119"/>
        <v>1</v>
      </c>
      <c r="Y1150" s="19">
        <f t="shared" si="119"/>
        <v>1</v>
      </c>
      <c r="Z1150" s="19" t="e">
        <f t="shared" si="119"/>
        <v>#DIV/0!</v>
      </c>
      <c r="AA1150" s="19" t="e">
        <f t="shared" si="119"/>
        <v>#DIV/0!</v>
      </c>
      <c r="AB1150" s="19" t="e">
        <f t="shared" si="119"/>
        <v>#DIV/0!</v>
      </c>
      <c r="AC1150" s="19" t="e">
        <f t="shared" si="119"/>
        <v>#DIV/0!</v>
      </c>
      <c r="AD1150" s="19" t="e">
        <f t="shared" si="119"/>
        <v>#DIV/0!</v>
      </c>
      <c r="AE1150" s="19" t="e">
        <f t="shared" si="119"/>
        <v>#DIV/0!</v>
      </c>
      <c r="AF1150" s="19" t="e">
        <f t="shared" si="119"/>
        <v>#DIV/0!</v>
      </c>
      <c r="AG1150" s="19" t="e">
        <f t="shared" si="119"/>
        <v>#DIV/0!</v>
      </c>
      <c r="AH1150" s="19">
        <f t="shared" si="119"/>
        <v>1</v>
      </c>
      <c r="AI1150" s="19">
        <f t="shared" si="119"/>
        <v>1</v>
      </c>
    </row>
    <row r="1151" spans="1:35" ht="15.75" x14ac:dyDescent="0.25">
      <c r="A1151" s="23" t="s">
        <v>991</v>
      </c>
      <c r="N1151" s="23" t="s">
        <v>721</v>
      </c>
      <c r="O1151" s="18" t="s">
        <v>721</v>
      </c>
    </row>
    <row r="1152" spans="1:35" x14ac:dyDescent="0.2">
      <c r="N1152" s="5">
        <v>1</v>
      </c>
      <c r="O1152" s="6" t="s">
        <v>721</v>
      </c>
      <c r="P1152" s="20"/>
      <c r="Q1152" s="20"/>
      <c r="R1152" s="20"/>
      <c r="S1152" s="20"/>
      <c r="T1152" s="20"/>
      <c r="U1152" s="20"/>
      <c r="V1152" s="20"/>
      <c r="W1152" s="20"/>
      <c r="X1152" s="20"/>
      <c r="Y1152" s="20"/>
      <c r="AH1152" s="20"/>
      <c r="AI1152" s="20"/>
    </row>
    <row r="1153" spans="14:35" x14ac:dyDescent="0.2">
      <c r="N1153" s="7">
        <v>2</v>
      </c>
      <c r="O1153" s="25" t="s">
        <v>1209</v>
      </c>
      <c r="P1153" s="21">
        <f>P1080+P1081</f>
        <v>0.29440993788819875</v>
      </c>
      <c r="Q1153" s="21">
        <f t="shared" ref="Q1153:Y1153" si="120">Q1080+Q1081</f>
        <v>0.49127182044887779</v>
      </c>
      <c r="R1153" s="21">
        <f t="shared" si="120"/>
        <v>0.17396745932415519</v>
      </c>
      <c r="S1153" s="21">
        <f t="shared" si="120"/>
        <v>0.27680798004987534</v>
      </c>
      <c r="T1153" s="21">
        <f t="shared" si="120"/>
        <v>0.40823970037453183</v>
      </c>
      <c r="U1153" s="21">
        <f t="shared" si="120"/>
        <v>0.42534504391468003</v>
      </c>
      <c r="V1153" s="21">
        <f t="shared" si="120"/>
        <v>0.2509457755359395</v>
      </c>
      <c r="W1153" s="21">
        <f t="shared" si="120"/>
        <v>0.33208489388264673</v>
      </c>
      <c r="X1153" s="21">
        <f t="shared" si="120"/>
        <v>0.14750000000000002</v>
      </c>
      <c r="Y1153" s="21">
        <f t="shared" si="120"/>
        <v>0.1476846057571965</v>
      </c>
      <c r="AH1153" s="21">
        <f>AH1080+AH1081</f>
        <v>0.45477386934673369</v>
      </c>
      <c r="AI1153" s="21">
        <f>AI1080+AI1081</f>
        <v>0.12875</v>
      </c>
    </row>
    <row r="1154" spans="14:35" x14ac:dyDescent="0.2">
      <c r="N1154" s="7">
        <v>3</v>
      </c>
      <c r="O1154" s="26" t="s">
        <v>721</v>
      </c>
      <c r="P1154" s="21"/>
      <c r="Q1154" s="21"/>
      <c r="R1154" s="21"/>
      <c r="S1154" s="21"/>
      <c r="T1154" s="21"/>
      <c r="U1154" s="21"/>
      <c r="V1154" s="21"/>
      <c r="W1154" s="21"/>
      <c r="X1154" s="21"/>
      <c r="Y1154" s="21"/>
      <c r="AH1154" s="21"/>
      <c r="AI1154" s="21"/>
    </row>
    <row r="1155" spans="14:35" x14ac:dyDescent="0.2">
      <c r="N1155" s="9">
        <v>4</v>
      </c>
      <c r="O1155" s="27" t="s">
        <v>1210</v>
      </c>
      <c r="P1155" s="22">
        <f>P1082+P1083</f>
        <v>0.7055900621118012</v>
      </c>
      <c r="Q1155" s="22">
        <f t="shared" ref="Q1155:Y1155" si="121">Q1082+Q1083</f>
        <v>0.50872817955112215</v>
      </c>
      <c r="R1155" s="22">
        <f t="shared" si="121"/>
        <v>0.82603254067584486</v>
      </c>
      <c r="S1155" s="22">
        <f t="shared" si="121"/>
        <v>0.72319201995012472</v>
      </c>
      <c r="T1155" s="22">
        <f t="shared" si="121"/>
        <v>0.59176029962546817</v>
      </c>
      <c r="U1155" s="22">
        <f t="shared" si="121"/>
        <v>0.57465495608532002</v>
      </c>
      <c r="V1155" s="22">
        <f t="shared" si="121"/>
        <v>0.74905422446406056</v>
      </c>
      <c r="W1155" s="22">
        <f t="shared" si="121"/>
        <v>0.66791510611735339</v>
      </c>
      <c r="X1155" s="22">
        <f t="shared" si="121"/>
        <v>0.85249999999999992</v>
      </c>
      <c r="Y1155" s="22">
        <f t="shared" si="121"/>
        <v>0.85231539424280356</v>
      </c>
      <c r="AH1155" s="22">
        <f>AH1082+AH1083</f>
        <v>0.54522613065326631</v>
      </c>
      <c r="AI1155" s="22">
        <f>AI1082+AI1083</f>
        <v>0.87124999999999997</v>
      </c>
    </row>
    <row r="1156" spans="14:35" x14ac:dyDescent="0.2">
      <c r="N1156" s="3"/>
      <c r="O1156" s="4" t="s">
        <v>722</v>
      </c>
      <c r="P1156" s="19">
        <f>SUM(P1152:P1155)</f>
        <v>1</v>
      </c>
      <c r="Q1156" s="19">
        <f t="shared" ref="Q1156:Y1156" si="122">SUM(Q1152:Q1155)</f>
        <v>1</v>
      </c>
      <c r="R1156" s="19">
        <f t="shared" si="122"/>
        <v>1</v>
      </c>
      <c r="S1156" s="19">
        <f t="shared" si="122"/>
        <v>1</v>
      </c>
      <c r="T1156" s="19">
        <f t="shared" si="122"/>
        <v>1</v>
      </c>
      <c r="U1156" s="19">
        <f t="shared" si="122"/>
        <v>1</v>
      </c>
      <c r="V1156" s="19">
        <f t="shared" si="122"/>
        <v>1</v>
      </c>
      <c r="W1156" s="19">
        <f t="shared" si="122"/>
        <v>1</v>
      </c>
      <c r="X1156" s="19">
        <f t="shared" si="122"/>
        <v>1</v>
      </c>
      <c r="Y1156" s="19">
        <f t="shared" si="122"/>
        <v>1</v>
      </c>
      <c r="AH1156" s="19">
        <f>SUM(AH1152:AH1155)</f>
        <v>1</v>
      </c>
      <c r="AI1156" s="19">
        <f>SUM(AI1152:AI1155)</f>
        <v>1</v>
      </c>
    </row>
    <row r="1157" spans="14:35" x14ac:dyDescent="0.2">
      <c r="N1157" s="3"/>
    </row>
    <row r="1158" spans="14:35" x14ac:dyDescent="0.2">
      <c r="N1158" s="11" t="s">
        <v>116</v>
      </c>
      <c r="O1158" s="6" t="s">
        <v>721</v>
      </c>
      <c r="P1158" s="20"/>
      <c r="Q1158" s="20"/>
      <c r="R1158" s="20"/>
      <c r="S1158" s="20"/>
      <c r="T1158" s="20"/>
      <c r="U1158" s="20"/>
      <c r="V1158" s="20"/>
      <c r="W1158" s="20"/>
      <c r="X1158" s="20"/>
      <c r="Y1158" s="20"/>
      <c r="AH1158" s="20"/>
      <c r="AI1158" s="20"/>
    </row>
    <row r="1159" spans="14:35" x14ac:dyDescent="0.2">
      <c r="N1159" s="12"/>
      <c r="O1159" s="25" t="s">
        <v>1209</v>
      </c>
      <c r="P1159" s="21">
        <f>P1086+P1087</f>
        <v>0.3276231263383298</v>
      </c>
      <c r="Q1159" s="21">
        <f t="shared" ref="Q1159:Y1159" si="123">Q1086+Q1087</f>
        <v>0.60515021459227469</v>
      </c>
      <c r="R1159" s="21">
        <f t="shared" si="123"/>
        <v>0.15982721382289417</v>
      </c>
      <c r="S1159" s="21">
        <f t="shared" si="123"/>
        <v>0.29828326180257508</v>
      </c>
      <c r="T1159" s="21">
        <f t="shared" si="123"/>
        <v>0.47956989247311832</v>
      </c>
      <c r="U1159" s="21">
        <f t="shared" si="123"/>
        <v>0.49567099567099571</v>
      </c>
      <c r="V1159" s="21">
        <f t="shared" si="123"/>
        <v>0.29347826086956519</v>
      </c>
      <c r="W1159" s="21">
        <f t="shared" si="123"/>
        <v>0.35483870967741937</v>
      </c>
      <c r="X1159" s="21">
        <f t="shared" si="123"/>
        <v>0.18279569892473119</v>
      </c>
      <c r="Y1159" s="21">
        <f t="shared" si="123"/>
        <v>0.15053763440860216</v>
      </c>
      <c r="AH1159" s="21">
        <f>AH1086+AH1087</f>
        <v>0.5237068965517242</v>
      </c>
      <c r="AI1159" s="21">
        <f>AI1086+AI1087</f>
        <v>0.1630901287553648</v>
      </c>
    </row>
    <row r="1160" spans="14:35" x14ac:dyDescent="0.2">
      <c r="N1160" s="12"/>
      <c r="O1160" s="26" t="s">
        <v>721</v>
      </c>
      <c r="P1160" s="21"/>
      <c r="Q1160" s="21"/>
      <c r="R1160" s="21"/>
      <c r="S1160" s="21"/>
      <c r="T1160" s="21"/>
      <c r="U1160" s="21"/>
      <c r="V1160" s="21"/>
      <c r="W1160" s="21"/>
      <c r="X1160" s="21"/>
      <c r="Y1160" s="21"/>
      <c r="AH1160" s="21"/>
      <c r="AI1160" s="21"/>
    </row>
    <row r="1161" spans="14:35" x14ac:dyDescent="0.2">
      <c r="N1161" s="13"/>
      <c r="O1161" s="27" t="s">
        <v>1210</v>
      </c>
      <c r="P1161" s="22">
        <f>P1088+P1089</f>
        <v>0.6723768736616702</v>
      </c>
      <c r="Q1161" s="22">
        <f t="shared" ref="Q1161:Y1161" si="124">Q1088+Q1089</f>
        <v>0.39484978540772531</v>
      </c>
      <c r="R1161" s="22">
        <f t="shared" si="124"/>
        <v>0.84017278617710578</v>
      </c>
      <c r="S1161" s="22">
        <f t="shared" si="124"/>
        <v>0.70171673819742497</v>
      </c>
      <c r="T1161" s="22">
        <f t="shared" si="124"/>
        <v>0.52043010752688179</v>
      </c>
      <c r="U1161" s="22">
        <f t="shared" si="124"/>
        <v>0.50432900432900429</v>
      </c>
      <c r="V1161" s="22">
        <f t="shared" si="124"/>
        <v>0.70652173913043481</v>
      </c>
      <c r="W1161" s="22">
        <f t="shared" si="124"/>
        <v>0.64516129032258063</v>
      </c>
      <c r="X1161" s="22">
        <f t="shared" si="124"/>
        <v>0.81720430107526887</v>
      </c>
      <c r="Y1161" s="22">
        <f t="shared" si="124"/>
        <v>0.84946236559139787</v>
      </c>
      <c r="AH1161" s="22">
        <f>AH1088+AH1089</f>
        <v>0.47629310344827586</v>
      </c>
      <c r="AI1161" s="22">
        <f>AI1088+AI1089</f>
        <v>0.83690987124463523</v>
      </c>
    </row>
    <row r="1162" spans="14:35" x14ac:dyDescent="0.2">
      <c r="N1162" s="3"/>
      <c r="O1162" s="4" t="s">
        <v>722</v>
      </c>
      <c r="P1162" s="19">
        <f>SUM(P1158:P1161)</f>
        <v>1</v>
      </c>
      <c r="Q1162" s="19">
        <f t="shared" ref="Q1162:Y1162" si="125">SUM(Q1158:Q1161)</f>
        <v>1</v>
      </c>
      <c r="R1162" s="19">
        <f t="shared" si="125"/>
        <v>1</v>
      </c>
      <c r="S1162" s="19">
        <f t="shared" si="125"/>
        <v>1</v>
      </c>
      <c r="T1162" s="19">
        <f t="shared" si="125"/>
        <v>1</v>
      </c>
      <c r="U1162" s="19">
        <f t="shared" si="125"/>
        <v>1</v>
      </c>
      <c r="V1162" s="19">
        <f t="shared" si="125"/>
        <v>1</v>
      </c>
      <c r="W1162" s="19">
        <f t="shared" si="125"/>
        <v>1</v>
      </c>
      <c r="X1162" s="19">
        <f t="shared" si="125"/>
        <v>1</v>
      </c>
      <c r="Y1162" s="19">
        <f t="shared" si="125"/>
        <v>1</v>
      </c>
      <c r="AH1162" s="19">
        <f>SUM(AH1158:AH1161)</f>
        <v>1</v>
      </c>
      <c r="AI1162" s="19">
        <f>SUM(AI1158:AI1161)</f>
        <v>1</v>
      </c>
    </row>
    <row r="1163" spans="14:35" x14ac:dyDescent="0.2">
      <c r="N1163" s="3"/>
      <c r="O1163" s="4"/>
    </row>
    <row r="1164" spans="14:35" x14ac:dyDescent="0.2">
      <c r="N1164" s="11" t="s">
        <v>641</v>
      </c>
      <c r="O1164" s="6" t="s">
        <v>721</v>
      </c>
      <c r="P1164" s="20"/>
      <c r="Q1164" s="20"/>
      <c r="R1164" s="20"/>
      <c r="S1164" s="20"/>
      <c r="T1164" s="20"/>
      <c r="U1164" s="20"/>
      <c r="V1164" s="20"/>
      <c r="W1164" s="20"/>
      <c r="X1164" s="20"/>
      <c r="Y1164" s="20"/>
      <c r="AH1164" s="20"/>
      <c r="AI1164" s="20"/>
    </row>
    <row r="1165" spans="14:35" x14ac:dyDescent="0.2">
      <c r="N1165" s="12"/>
      <c r="O1165" s="25" t="s">
        <v>1209</v>
      </c>
      <c r="P1165" s="21">
        <f>P1092+P1093</f>
        <v>0.2392638036809816</v>
      </c>
      <c r="Q1165" s="21">
        <f t="shared" ref="Q1165:Y1165" si="126">Q1092+Q1093</f>
        <v>0.32923076923076922</v>
      </c>
      <c r="R1165" s="21">
        <f t="shared" si="126"/>
        <v>0.19076923076923077</v>
      </c>
      <c r="S1165" s="21">
        <f t="shared" si="126"/>
        <v>0.23384615384615384</v>
      </c>
      <c r="T1165" s="21">
        <f t="shared" si="126"/>
        <v>0.30769230769230771</v>
      </c>
      <c r="U1165" s="21">
        <f t="shared" si="126"/>
        <v>0.32407407407407407</v>
      </c>
      <c r="V1165" s="21">
        <f t="shared" si="126"/>
        <v>0.18944099378881987</v>
      </c>
      <c r="W1165" s="21">
        <f t="shared" si="126"/>
        <v>0.29538461538461541</v>
      </c>
      <c r="X1165" s="21">
        <f t="shared" si="126"/>
        <v>9.2307692307692313E-2</v>
      </c>
      <c r="Y1165" s="21">
        <f t="shared" si="126"/>
        <v>0.14461538461538462</v>
      </c>
      <c r="AH1165" s="21">
        <f>AH1092+AH1093</f>
        <v>0.3602484472049689</v>
      </c>
      <c r="AI1165" s="21">
        <f>AI1092+AI1093</f>
        <v>8.0246913580246909E-2</v>
      </c>
    </row>
    <row r="1166" spans="14:35" x14ac:dyDescent="0.2">
      <c r="N1166" s="12"/>
      <c r="O1166" s="26" t="s">
        <v>721</v>
      </c>
      <c r="P1166" s="21"/>
      <c r="Q1166" s="21"/>
      <c r="R1166" s="21"/>
      <c r="S1166" s="21"/>
      <c r="T1166" s="21"/>
      <c r="U1166" s="21"/>
      <c r="V1166" s="21"/>
      <c r="W1166" s="21"/>
      <c r="X1166" s="21"/>
      <c r="Y1166" s="21"/>
      <c r="AH1166" s="21"/>
      <c r="AI1166" s="21"/>
    </row>
    <row r="1167" spans="14:35" x14ac:dyDescent="0.2">
      <c r="N1167" s="13"/>
      <c r="O1167" s="27" t="s">
        <v>1210</v>
      </c>
      <c r="P1167" s="22">
        <f>P1094+P1095</f>
        <v>0.76073619631901845</v>
      </c>
      <c r="Q1167" s="22">
        <f t="shared" ref="Q1167:Y1167" si="127">Q1094+Q1095</f>
        <v>0.67076923076923078</v>
      </c>
      <c r="R1167" s="22">
        <f t="shared" si="127"/>
        <v>0.8092307692307692</v>
      </c>
      <c r="S1167" s="22">
        <f t="shared" si="127"/>
        <v>0.76615384615384619</v>
      </c>
      <c r="T1167" s="22">
        <f t="shared" si="127"/>
        <v>0.69230769230769229</v>
      </c>
      <c r="U1167" s="22">
        <f t="shared" si="127"/>
        <v>0.67592592592592593</v>
      </c>
      <c r="V1167" s="22">
        <f t="shared" si="127"/>
        <v>0.81055900621118016</v>
      </c>
      <c r="W1167" s="22">
        <f t="shared" si="127"/>
        <v>0.70461538461538464</v>
      </c>
      <c r="X1167" s="22">
        <f t="shared" si="127"/>
        <v>0.90769230769230769</v>
      </c>
      <c r="Y1167" s="22">
        <f t="shared" si="127"/>
        <v>0.85538461538461541</v>
      </c>
      <c r="AH1167" s="22">
        <f>AH1094+AH1095</f>
        <v>0.63975155279503104</v>
      </c>
      <c r="AI1167" s="22">
        <f>AI1094+AI1095</f>
        <v>0.91975308641975317</v>
      </c>
    </row>
    <row r="1168" spans="14:35" x14ac:dyDescent="0.2">
      <c r="N1168" s="3"/>
      <c r="O1168" s="4" t="s">
        <v>722</v>
      </c>
      <c r="P1168" s="19">
        <f>SUM(P1164:P1167)</f>
        <v>1</v>
      </c>
      <c r="Q1168" s="19">
        <f t="shared" ref="Q1168:Y1168" si="128">SUM(Q1164:Q1167)</f>
        <v>1</v>
      </c>
      <c r="R1168" s="19">
        <f t="shared" si="128"/>
        <v>1</v>
      </c>
      <c r="S1168" s="19">
        <f t="shared" si="128"/>
        <v>1</v>
      </c>
      <c r="T1168" s="19">
        <f t="shared" si="128"/>
        <v>1</v>
      </c>
      <c r="U1168" s="19">
        <f t="shared" si="128"/>
        <v>1</v>
      </c>
      <c r="V1168" s="19">
        <f t="shared" si="128"/>
        <v>1</v>
      </c>
      <c r="W1168" s="19">
        <f t="shared" si="128"/>
        <v>1</v>
      </c>
      <c r="X1168" s="19">
        <f t="shared" si="128"/>
        <v>1</v>
      </c>
      <c r="Y1168" s="19">
        <f t="shared" si="128"/>
        <v>1</v>
      </c>
      <c r="AH1168" s="19">
        <f>SUM(AH1164:AH1167)</f>
        <v>1</v>
      </c>
      <c r="AI1168" s="19">
        <f>SUM(AI1164:AI1167)</f>
        <v>1</v>
      </c>
    </row>
    <row r="1169" spans="14:35" x14ac:dyDescent="0.2">
      <c r="N1169" s="3"/>
    </row>
    <row r="1170" spans="14:35" x14ac:dyDescent="0.2">
      <c r="N1170" s="14" t="s">
        <v>116</v>
      </c>
      <c r="O1170" s="6" t="s">
        <v>721</v>
      </c>
      <c r="P1170" s="20"/>
      <c r="Q1170" s="20"/>
      <c r="R1170" s="20"/>
      <c r="S1170" s="20"/>
      <c r="T1170" s="20"/>
      <c r="U1170" s="20"/>
      <c r="V1170" s="20"/>
      <c r="W1170" s="20"/>
      <c r="X1170" s="20"/>
      <c r="Y1170" s="20"/>
      <c r="AH1170" s="20"/>
      <c r="AI1170" s="20"/>
    </row>
    <row r="1171" spans="14:35" ht="15" x14ac:dyDescent="0.25">
      <c r="N1171" s="15" t="s">
        <v>253</v>
      </c>
      <c r="O1171" s="25" t="s">
        <v>1209</v>
      </c>
      <c r="P1171" s="21">
        <f>P1098+P1099</f>
        <v>0.29770992366412213</v>
      </c>
      <c r="Q1171" s="21">
        <f t="shared" ref="Q1171:Y1171" si="129">Q1098+Q1099</f>
        <v>0.59230769230769231</v>
      </c>
      <c r="R1171" s="21">
        <f t="shared" si="129"/>
        <v>0.11363636363636363</v>
      </c>
      <c r="S1171" s="21">
        <f t="shared" si="129"/>
        <v>0.25190839694656486</v>
      </c>
      <c r="T1171" s="21">
        <f t="shared" si="129"/>
        <v>0.42519685039370081</v>
      </c>
      <c r="U1171" s="21">
        <f t="shared" si="129"/>
        <v>0.41935483870967744</v>
      </c>
      <c r="V1171" s="21">
        <f t="shared" si="129"/>
        <v>0.27611940298507459</v>
      </c>
      <c r="W1171" s="21">
        <f t="shared" si="129"/>
        <v>0.31297709923664119</v>
      </c>
      <c r="X1171" s="21">
        <f t="shared" si="129"/>
        <v>0.14925373134328357</v>
      </c>
      <c r="Y1171" s="21">
        <f t="shared" si="129"/>
        <v>0.14925373134328357</v>
      </c>
      <c r="AH1171" s="21">
        <f>AH1098+AH1099</f>
        <v>0.4</v>
      </c>
      <c r="AI1171" s="21">
        <f>AI1098+AI1099</f>
        <v>0.12686567164179105</v>
      </c>
    </row>
    <row r="1172" spans="14:35" ht="15" x14ac:dyDescent="0.25">
      <c r="N1172" s="15" t="s">
        <v>35</v>
      </c>
      <c r="O1172" s="26" t="s">
        <v>721</v>
      </c>
      <c r="P1172" s="21"/>
      <c r="Q1172" s="21"/>
      <c r="R1172" s="21"/>
      <c r="S1172" s="21"/>
      <c r="T1172" s="21"/>
      <c r="U1172" s="21"/>
      <c r="V1172" s="21"/>
      <c r="W1172" s="21"/>
      <c r="X1172" s="21"/>
      <c r="Y1172" s="21"/>
      <c r="AH1172" s="21"/>
      <c r="AI1172" s="21"/>
    </row>
    <row r="1173" spans="14:35" x14ac:dyDescent="0.2">
      <c r="N1173" s="9"/>
      <c r="O1173" s="27" t="s">
        <v>1210</v>
      </c>
      <c r="P1173" s="22">
        <f>P1100+P1101</f>
        <v>0.70229007633587792</v>
      </c>
      <c r="Q1173" s="22">
        <f t="shared" ref="Q1173:Y1173" si="130">Q1100+Q1101</f>
        <v>0.40769230769230769</v>
      </c>
      <c r="R1173" s="22">
        <f t="shared" si="130"/>
        <v>0.88636363636363646</v>
      </c>
      <c r="S1173" s="22">
        <f t="shared" si="130"/>
        <v>0.74809160305343503</v>
      </c>
      <c r="T1173" s="22">
        <f t="shared" si="130"/>
        <v>0.57480314960629919</v>
      </c>
      <c r="U1173" s="22">
        <f t="shared" si="130"/>
        <v>0.58064516129032262</v>
      </c>
      <c r="V1173" s="22">
        <f t="shared" si="130"/>
        <v>0.72388059701492535</v>
      </c>
      <c r="W1173" s="22">
        <f t="shared" si="130"/>
        <v>0.68702290076335881</v>
      </c>
      <c r="X1173" s="22">
        <f t="shared" si="130"/>
        <v>0.85074626865671643</v>
      </c>
      <c r="Y1173" s="22">
        <f t="shared" si="130"/>
        <v>0.85074626865671643</v>
      </c>
      <c r="AH1173" s="22">
        <f>AH1100+AH1101</f>
        <v>0.6</v>
      </c>
      <c r="AI1173" s="22">
        <f>AI1100+AI1101</f>
        <v>0.87313432835820903</v>
      </c>
    </row>
    <row r="1174" spans="14:35" x14ac:dyDescent="0.2">
      <c r="N1174" s="3"/>
      <c r="O1174" s="4" t="s">
        <v>722</v>
      </c>
      <c r="P1174" s="19">
        <f>SUM(P1170:P1173)</f>
        <v>1</v>
      </c>
      <c r="Q1174" s="19">
        <f t="shared" ref="Q1174:Y1174" si="131">SUM(Q1170:Q1173)</f>
        <v>1</v>
      </c>
      <c r="R1174" s="19">
        <f t="shared" si="131"/>
        <v>1</v>
      </c>
      <c r="S1174" s="19">
        <f t="shared" si="131"/>
        <v>0.99999999999999989</v>
      </c>
      <c r="T1174" s="19">
        <f t="shared" si="131"/>
        <v>1</v>
      </c>
      <c r="U1174" s="19">
        <f t="shared" si="131"/>
        <v>1</v>
      </c>
      <c r="V1174" s="19">
        <f t="shared" si="131"/>
        <v>1</v>
      </c>
      <c r="W1174" s="19">
        <f t="shared" si="131"/>
        <v>1</v>
      </c>
      <c r="X1174" s="19">
        <f t="shared" si="131"/>
        <v>1</v>
      </c>
      <c r="Y1174" s="19">
        <f t="shared" si="131"/>
        <v>1</v>
      </c>
      <c r="AH1174" s="19">
        <f>SUM(AH1170:AH1173)</f>
        <v>1</v>
      </c>
      <c r="AI1174" s="19">
        <f>SUM(AI1170:AI1173)</f>
        <v>1</v>
      </c>
    </row>
    <row r="1175" spans="14:35" x14ac:dyDescent="0.2">
      <c r="N1175" s="3"/>
    </row>
    <row r="1176" spans="14:35" x14ac:dyDescent="0.2">
      <c r="N1176" s="14" t="s">
        <v>116</v>
      </c>
      <c r="O1176" s="6" t="s">
        <v>721</v>
      </c>
      <c r="P1176" s="20"/>
      <c r="Q1176" s="20"/>
      <c r="R1176" s="20"/>
      <c r="S1176" s="20"/>
      <c r="T1176" s="20"/>
      <c r="U1176" s="20"/>
      <c r="V1176" s="20"/>
      <c r="W1176" s="20"/>
      <c r="X1176" s="20"/>
      <c r="Y1176" s="20"/>
      <c r="AH1176" s="20"/>
      <c r="AI1176" s="20"/>
    </row>
    <row r="1177" spans="14:35" ht="15" x14ac:dyDescent="0.25">
      <c r="N1177" s="15" t="s">
        <v>702</v>
      </c>
      <c r="O1177" s="25" t="s">
        <v>1209</v>
      </c>
      <c r="P1177" s="21">
        <f>P1104+P1105</f>
        <v>0.35684647302904565</v>
      </c>
      <c r="Q1177" s="21">
        <f t="shared" ref="Q1177:Y1177" si="132">Q1104+Q1105</f>
        <v>0.6333333333333333</v>
      </c>
      <c r="R1177" s="21">
        <f t="shared" si="132"/>
        <v>0.19327731092436976</v>
      </c>
      <c r="S1177" s="21">
        <f t="shared" si="132"/>
        <v>0.34854771784232363</v>
      </c>
      <c r="T1177" s="21">
        <f t="shared" si="132"/>
        <v>0.52083333333333326</v>
      </c>
      <c r="U1177" s="21">
        <f t="shared" si="132"/>
        <v>0.5625</v>
      </c>
      <c r="V1177" s="21">
        <f t="shared" si="132"/>
        <v>0.32780082987551867</v>
      </c>
      <c r="W1177" s="21">
        <f t="shared" si="132"/>
        <v>0.39004149377593361</v>
      </c>
      <c r="X1177" s="21">
        <f t="shared" si="132"/>
        <v>0.20833333333333331</v>
      </c>
      <c r="Y1177" s="21">
        <f t="shared" si="132"/>
        <v>0.15000000000000002</v>
      </c>
      <c r="AH1177" s="21">
        <f>AH1104+AH1105</f>
        <v>0.56666666666666665</v>
      </c>
      <c r="AI1177" s="21">
        <f>AI1104+AI1105</f>
        <v>0.1908713692946058</v>
      </c>
    </row>
    <row r="1178" spans="14:35" ht="15" x14ac:dyDescent="0.25">
      <c r="N1178" s="15" t="s">
        <v>238</v>
      </c>
      <c r="O1178" s="26" t="s">
        <v>721</v>
      </c>
      <c r="P1178" s="21"/>
      <c r="Q1178" s="21"/>
      <c r="R1178" s="21"/>
      <c r="S1178" s="21"/>
      <c r="T1178" s="21"/>
      <c r="U1178" s="21"/>
      <c r="V1178" s="21"/>
      <c r="W1178" s="21"/>
      <c r="X1178" s="21"/>
      <c r="Y1178" s="21"/>
      <c r="AH1178" s="21"/>
      <c r="AI1178" s="21"/>
    </row>
    <row r="1179" spans="14:35" ht="15" x14ac:dyDescent="0.25">
      <c r="N1179" s="16" t="s">
        <v>135</v>
      </c>
      <c r="O1179" s="27" t="s">
        <v>1210</v>
      </c>
      <c r="P1179" s="22">
        <f>P1106+P1107</f>
        <v>0.6431535269709544</v>
      </c>
      <c r="Q1179" s="22">
        <f t="shared" ref="Q1179:Y1179" si="133">Q1106+Q1107</f>
        <v>0.3666666666666667</v>
      </c>
      <c r="R1179" s="22">
        <f t="shared" si="133"/>
        <v>0.80672268907563027</v>
      </c>
      <c r="S1179" s="22">
        <f t="shared" si="133"/>
        <v>0.65145228215767637</v>
      </c>
      <c r="T1179" s="22">
        <f t="shared" si="133"/>
        <v>0.47916666666666663</v>
      </c>
      <c r="U1179" s="22">
        <f t="shared" si="133"/>
        <v>0.4375</v>
      </c>
      <c r="V1179" s="22">
        <f t="shared" si="133"/>
        <v>0.67219917012448138</v>
      </c>
      <c r="W1179" s="22">
        <f t="shared" si="133"/>
        <v>0.60995850622406633</v>
      </c>
      <c r="X1179" s="22">
        <f t="shared" si="133"/>
        <v>0.79166666666666663</v>
      </c>
      <c r="Y1179" s="22">
        <f t="shared" si="133"/>
        <v>0.85</v>
      </c>
      <c r="AH1179" s="22">
        <f>AH1106+AH1107</f>
        <v>0.43333333333333335</v>
      </c>
      <c r="AI1179" s="22">
        <f>AI1106+AI1107</f>
        <v>0.8091286307053942</v>
      </c>
    </row>
    <row r="1180" spans="14:35" x14ac:dyDescent="0.2">
      <c r="O1180" s="4" t="s">
        <v>722</v>
      </c>
      <c r="P1180" s="19">
        <f>SUM(P1176:P1179)</f>
        <v>1</v>
      </c>
      <c r="Q1180" s="19">
        <f t="shared" ref="Q1180:Y1180" si="134">SUM(Q1176:Q1179)</f>
        <v>1</v>
      </c>
      <c r="R1180" s="19">
        <f t="shared" si="134"/>
        <v>1</v>
      </c>
      <c r="S1180" s="19">
        <f t="shared" si="134"/>
        <v>1</v>
      </c>
      <c r="T1180" s="19">
        <f t="shared" si="134"/>
        <v>0.99999999999999989</v>
      </c>
      <c r="U1180" s="19">
        <f t="shared" si="134"/>
        <v>1</v>
      </c>
      <c r="V1180" s="19">
        <f t="shared" si="134"/>
        <v>1</v>
      </c>
      <c r="W1180" s="19">
        <f t="shared" si="134"/>
        <v>1</v>
      </c>
      <c r="X1180" s="19">
        <f t="shared" si="134"/>
        <v>1</v>
      </c>
      <c r="Y1180" s="19">
        <f t="shared" si="134"/>
        <v>1</v>
      </c>
      <c r="AH1180" s="19">
        <f>SUM(AH1176:AH1179)</f>
        <v>1</v>
      </c>
      <c r="AI1180" s="19">
        <f>SUM(AI1176:AI1179)</f>
        <v>1</v>
      </c>
    </row>
    <row r="1181" spans="14:35" x14ac:dyDescent="0.2">
      <c r="N1181" s="3"/>
    </row>
    <row r="1182" spans="14:35" x14ac:dyDescent="0.2">
      <c r="N1182" s="14" t="s">
        <v>641</v>
      </c>
      <c r="O1182" s="6" t="s">
        <v>721</v>
      </c>
      <c r="P1182" s="20"/>
      <c r="Q1182" s="20"/>
      <c r="R1182" s="20"/>
      <c r="S1182" s="20"/>
      <c r="T1182" s="20"/>
      <c r="U1182" s="20"/>
      <c r="V1182" s="20"/>
      <c r="W1182" s="20"/>
      <c r="X1182" s="20"/>
      <c r="Y1182" s="20"/>
      <c r="AH1182" s="20"/>
      <c r="AI1182" s="20"/>
    </row>
    <row r="1183" spans="14:35" ht="15" x14ac:dyDescent="0.25">
      <c r="N1183" s="15" t="s">
        <v>253</v>
      </c>
      <c r="O1183" s="25" t="s">
        <v>1209</v>
      </c>
      <c r="P1183" s="21">
        <f>P1110+P1111</f>
        <v>0.2119205298013245</v>
      </c>
      <c r="Q1183" s="21">
        <f t="shared" ref="Q1183:Y1183" si="135">Q1110+Q1111</f>
        <v>0.25827814569536423</v>
      </c>
      <c r="R1183" s="21">
        <f t="shared" si="135"/>
        <v>0.15231788079470199</v>
      </c>
      <c r="S1183" s="21">
        <f t="shared" si="135"/>
        <v>0.2</v>
      </c>
      <c r="T1183" s="21">
        <f t="shared" si="135"/>
        <v>0.21192052980132453</v>
      </c>
      <c r="U1183" s="21">
        <f t="shared" si="135"/>
        <v>0.24</v>
      </c>
      <c r="V1183" s="21">
        <f t="shared" si="135"/>
        <v>0.19594594594594594</v>
      </c>
      <c r="W1183" s="21">
        <f t="shared" si="135"/>
        <v>0.25827814569536423</v>
      </c>
      <c r="X1183" s="21">
        <f t="shared" si="135"/>
        <v>6.6666666666666666E-2</v>
      </c>
      <c r="Y1183" s="21">
        <f t="shared" si="135"/>
        <v>0.13245033112582782</v>
      </c>
      <c r="AH1183" s="21">
        <f>AH1110+AH1111</f>
        <v>0.33774834437086093</v>
      </c>
      <c r="AI1183" s="21">
        <f>AI1110+AI1111</f>
        <v>7.3825503355704702E-2</v>
      </c>
    </row>
    <row r="1184" spans="14:35" ht="15" x14ac:dyDescent="0.25">
      <c r="N1184" s="15" t="s">
        <v>35</v>
      </c>
      <c r="O1184" s="26" t="s">
        <v>721</v>
      </c>
      <c r="P1184" s="21"/>
      <c r="Q1184" s="21"/>
      <c r="R1184" s="21"/>
      <c r="S1184" s="21"/>
      <c r="T1184" s="21"/>
      <c r="U1184" s="21"/>
      <c r="V1184" s="21"/>
      <c r="W1184" s="21"/>
      <c r="X1184" s="21"/>
      <c r="Y1184" s="21"/>
      <c r="AH1184" s="21"/>
      <c r="AI1184" s="21"/>
    </row>
    <row r="1185" spans="14:35" x14ac:dyDescent="0.2">
      <c r="N1185" s="9"/>
      <c r="O1185" s="27" t="s">
        <v>1210</v>
      </c>
      <c r="P1185" s="22">
        <f>P1112+P1113</f>
        <v>0.78807947019867552</v>
      </c>
      <c r="Q1185" s="22">
        <f t="shared" ref="Q1185:Y1185" si="136">Q1112+Q1113</f>
        <v>0.74172185430463577</v>
      </c>
      <c r="R1185" s="22">
        <f t="shared" si="136"/>
        <v>0.84768211920529801</v>
      </c>
      <c r="S1185" s="22">
        <f t="shared" si="136"/>
        <v>0.8</v>
      </c>
      <c r="T1185" s="22">
        <f t="shared" si="136"/>
        <v>0.78807947019867552</v>
      </c>
      <c r="U1185" s="22">
        <f t="shared" si="136"/>
        <v>0.76</v>
      </c>
      <c r="V1185" s="22">
        <f t="shared" si="136"/>
        <v>0.80405405405405406</v>
      </c>
      <c r="W1185" s="22">
        <f t="shared" si="136"/>
        <v>0.74172185430463577</v>
      </c>
      <c r="X1185" s="22">
        <f t="shared" si="136"/>
        <v>0.93333333333333335</v>
      </c>
      <c r="Y1185" s="22">
        <f t="shared" si="136"/>
        <v>0.86754966887417218</v>
      </c>
      <c r="AH1185" s="22">
        <f>AH1112+AH1113</f>
        <v>0.66225165562913912</v>
      </c>
      <c r="AI1185" s="22">
        <f>AI1112+AI1113</f>
        <v>0.9261744966442953</v>
      </c>
    </row>
    <row r="1186" spans="14:35" x14ac:dyDescent="0.2">
      <c r="O1186" s="4" t="s">
        <v>722</v>
      </c>
      <c r="P1186" s="19">
        <f>SUM(P1182:P1185)</f>
        <v>1</v>
      </c>
      <c r="Q1186" s="19">
        <f t="shared" ref="Q1186:Y1186" si="137">SUM(Q1182:Q1185)</f>
        <v>1</v>
      </c>
      <c r="R1186" s="19">
        <f t="shared" si="137"/>
        <v>1</v>
      </c>
      <c r="S1186" s="19">
        <f t="shared" si="137"/>
        <v>1</v>
      </c>
      <c r="T1186" s="19">
        <f t="shared" si="137"/>
        <v>1</v>
      </c>
      <c r="U1186" s="19">
        <f t="shared" si="137"/>
        <v>1</v>
      </c>
      <c r="V1186" s="19">
        <f t="shared" si="137"/>
        <v>1</v>
      </c>
      <c r="W1186" s="19">
        <f t="shared" si="137"/>
        <v>1</v>
      </c>
      <c r="X1186" s="19">
        <f t="shared" si="137"/>
        <v>1</v>
      </c>
      <c r="Y1186" s="19">
        <f t="shared" si="137"/>
        <v>1</v>
      </c>
      <c r="AH1186" s="19">
        <f>SUM(AH1182:AH1185)</f>
        <v>1</v>
      </c>
      <c r="AI1186" s="19">
        <f>SUM(AI1182:AI1185)</f>
        <v>1</v>
      </c>
    </row>
    <row r="1188" spans="14:35" x14ac:dyDescent="0.2">
      <c r="N1188" s="14" t="s">
        <v>641</v>
      </c>
      <c r="O1188" s="6" t="s">
        <v>721</v>
      </c>
      <c r="P1188" s="20"/>
      <c r="Q1188" s="20"/>
      <c r="R1188" s="20"/>
      <c r="S1188" s="20"/>
      <c r="T1188" s="20"/>
      <c r="U1188" s="20"/>
      <c r="V1188" s="20"/>
      <c r="W1188" s="20"/>
      <c r="X1188" s="20"/>
      <c r="Y1188" s="20"/>
      <c r="AH1188" s="20"/>
      <c r="AI1188" s="20"/>
    </row>
    <row r="1189" spans="14:35" ht="15" x14ac:dyDescent="0.25">
      <c r="N1189" s="15" t="s">
        <v>702</v>
      </c>
      <c r="O1189" s="25" t="s">
        <v>1209</v>
      </c>
      <c r="P1189" s="21">
        <f>P1116+P1117</f>
        <v>0.26896551724137929</v>
      </c>
      <c r="Q1189" s="21">
        <f t="shared" ref="Q1189:Y1189" si="138">Q1116+Q1117</f>
        <v>0.41379310344827586</v>
      </c>
      <c r="R1189" s="21">
        <f t="shared" si="138"/>
        <v>0.22222222222222224</v>
      </c>
      <c r="S1189" s="21">
        <f t="shared" si="138"/>
        <v>0.26896551724137929</v>
      </c>
      <c r="T1189" s="21">
        <f t="shared" si="138"/>
        <v>0.40689655172413791</v>
      </c>
      <c r="U1189" s="21">
        <f t="shared" si="138"/>
        <v>0.40972222222222221</v>
      </c>
      <c r="V1189" s="21">
        <f t="shared" si="138"/>
        <v>0.19444444444444442</v>
      </c>
      <c r="W1189" s="21">
        <f t="shared" si="138"/>
        <v>0.34027777777777779</v>
      </c>
      <c r="X1189" s="21">
        <f t="shared" si="138"/>
        <v>0.1103448275862069</v>
      </c>
      <c r="Y1189" s="21">
        <f t="shared" si="138"/>
        <v>0.15972222222222221</v>
      </c>
      <c r="AH1189" s="21">
        <f>AH1116+AH1117</f>
        <v>0.35915492957746481</v>
      </c>
      <c r="AI1189" s="21">
        <f>AI1116+AI1117</f>
        <v>7.586206896551724E-2</v>
      </c>
    </row>
    <row r="1190" spans="14:35" ht="15" x14ac:dyDescent="0.25">
      <c r="N1190" s="15" t="s">
        <v>238</v>
      </c>
      <c r="O1190" s="26" t="s">
        <v>721</v>
      </c>
      <c r="P1190" s="21"/>
      <c r="Q1190" s="21"/>
      <c r="R1190" s="21"/>
      <c r="S1190" s="21"/>
      <c r="T1190" s="21"/>
      <c r="U1190" s="21"/>
      <c r="V1190" s="21"/>
      <c r="W1190" s="21"/>
      <c r="X1190" s="21"/>
      <c r="Y1190" s="21"/>
      <c r="AH1190" s="21"/>
      <c r="AI1190" s="21"/>
    </row>
    <row r="1191" spans="14:35" ht="15" x14ac:dyDescent="0.25">
      <c r="N1191" s="16" t="s">
        <v>135</v>
      </c>
      <c r="O1191" s="27" t="s">
        <v>1210</v>
      </c>
      <c r="P1191" s="22">
        <f>P1118+P1119</f>
        <v>0.73103448275862071</v>
      </c>
      <c r="Q1191" s="22">
        <f t="shared" ref="Q1191:Y1191" si="139">Q1118+Q1119</f>
        <v>0.5862068965517242</v>
      </c>
      <c r="R1191" s="22">
        <f t="shared" si="139"/>
        <v>0.77777777777777768</v>
      </c>
      <c r="S1191" s="22">
        <f t="shared" si="139"/>
        <v>0.73103448275862071</v>
      </c>
      <c r="T1191" s="22">
        <f t="shared" si="139"/>
        <v>0.59310344827586214</v>
      </c>
      <c r="U1191" s="22">
        <f t="shared" si="139"/>
        <v>0.59027777777777768</v>
      </c>
      <c r="V1191" s="22">
        <f t="shared" si="139"/>
        <v>0.80555555555555558</v>
      </c>
      <c r="W1191" s="22">
        <f t="shared" si="139"/>
        <v>0.65972222222222232</v>
      </c>
      <c r="X1191" s="22">
        <f t="shared" si="139"/>
        <v>0.8896551724137931</v>
      </c>
      <c r="Y1191" s="22">
        <f t="shared" si="139"/>
        <v>0.84027777777777779</v>
      </c>
      <c r="AH1191" s="22">
        <f>AH1118+AH1119</f>
        <v>0.64084507042253525</v>
      </c>
      <c r="AI1191" s="22">
        <f>AI1118+AI1119</f>
        <v>0.92413793103448283</v>
      </c>
    </row>
    <row r="1192" spans="14:35" x14ac:dyDescent="0.2">
      <c r="O1192" s="4" t="s">
        <v>722</v>
      </c>
      <c r="P1192" s="19">
        <f>SUM(P1188:P1191)</f>
        <v>1</v>
      </c>
      <c r="Q1192" s="19">
        <f t="shared" ref="Q1192:Y1192" si="140">SUM(Q1188:Q1191)</f>
        <v>1</v>
      </c>
      <c r="R1192" s="19">
        <f t="shared" si="140"/>
        <v>0.99999999999999989</v>
      </c>
      <c r="S1192" s="19">
        <f t="shared" si="140"/>
        <v>1</v>
      </c>
      <c r="T1192" s="19">
        <f t="shared" si="140"/>
        <v>1</v>
      </c>
      <c r="U1192" s="19">
        <f t="shared" si="140"/>
        <v>0.99999999999999989</v>
      </c>
      <c r="V1192" s="19">
        <f t="shared" si="140"/>
        <v>1</v>
      </c>
      <c r="W1192" s="19">
        <f t="shared" si="140"/>
        <v>1</v>
      </c>
      <c r="X1192" s="19">
        <f t="shared" si="140"/>
        <v>1</v>
      </c>
      <c r="Y1192" s="19">
        <f t="shared" si="140"/>
        <v>1</v>
      </c>
      <c r="AH1192" s="19">
        <f>SUM(AH1188:AH1191)</f>
        <v>1</v>
      </c>
      <c r="AI1192" s="19">
        <f>SUM(AI1188:AI1191)</f>
        <v>1</v>
      </c>
    </row>
    <row r="1193" spans="14:35" x14ac:dyDescent="0.2">
      <c r="O1193" s="4"/>
    </row>
    <row r="1194" spans="14:35" x14ac:dyDescent="0.2">
      <c r="N1194" s="14" t="s">
        <v>810</v>
      </c>
      <c r="O1194" s="6" t="s">
        <v>721</v>
      </c>
      <c r="P1194" s="20"/>
      <c r="Q1194" s="20"/>
      <c r="R1194" s="20"/>
      <c r="S1194" s="20"/>
      <c r="T1194" s="20"/>
      <c r="U1194" s="20"/>
      <c r="V1194" s="20"/>
      <c r="W1194" s="20"/>
      <c r="X1194" s="20"/>
      <c r="Y1194" s="20"/>
      <c r="AH1194" s="20"/>
      <c r="AI1194" s="20"/>
    </row>
    <row r="1195" spans="14:35" ht="15" x14ac:dyDescent="0.25">
      <c r="N1195" s="15" t="s">
        <v>253</v>
      </c>
      <c r="O1195" s="25" t="s">
        <v>1209</v>
      </c>
      <c r="P1195" s="21">
        <f>P1122+P1123</f>
        <v>0.2517730496453901</v>
      </c>
      <c r="Q1195" s="21">
        <f t="shared" ref="Q1195:Y1195" si="141">Q1122+Q1123</f>
        <v>0.41281138790035588</v>
      </c>
      <c r="R1195" s="21">
        <f t="shared" si="141"/>
        <v>0.13427561837455831</v>
      </c>
      <c r="S1195" s="21">
        <f t="shared" si="141"/>
        <v>0.22419928825622776</v>
      </c>
      <c r="T1195" s="21">
        <f t="shared" si="141"/>
        <v>0.30935251798561147</v>
      </c>
      <c r="U1195" s="21">
        <f t="shared" si="141"/>
        <v>0.32116788321167883</v>
      </c>
      <c r="V1195" s="21">
        <f t="shared" si="141"/>
        <v>0.23404255319148937</v>
      </c>
      <c r="W1195" s="21">
        <f t="shared" si="141"/>
        <v>0.28368794326241137</v>
      </c>
      <c r="X1195" s="21">
        <f t="shared" si="141"/>
        <v>0.10563380281690141</v>
      </c>
      <c r="Y1195" s="21">
        <f t="shared" si="141"/>
        <v>0.14035087719298245</v>
      </c>
      <c r="AH1195" s="21">
        <f>AH1122+AH1123</f>
        <v>0.36654804270462632</v>
      </c>
      <c r="AI1195" s="21">
        <f>AI1122+AI1123</f>
        <v>9.8939929328621917E-2</v>
      </c>
    </row>
    <row r="1196" spans="14:35" ht="15" x14ac:dyDescent="0.25">
      <c r="N1196" s="15" t="s">
        <v>35</v>
      </c>
      <c r="O1196" s="26" t="s">
        <v>721</v>
      </c>
      <c r="P1196" s="21"/>
      <c r="Q1196" s="21"/>
      <c r="R1196" s="21"/>
      <c r="S1196" s="21"/>
      <c r="T1196" s="21"/>
      <c r="U1196" s="21"/>
      <c r="V1196" s="21"/>
      <c r="W1196" s="21"/>
      <c r="X1196" s="21"/>
      <c r="Y1196" s="21"/>
      <c r="AH1196" s="21"/>
      <c r="AI1196" s="21"/>
    </row>
    <row r="1197" spans="14:35" x14ac:dyDescent="0.2">
      <c r="N1197" s="9"/>
      <c r="O1197" s="27" t="s">
        <v>1210</v>
      </c>
      <c r="P1197" s="22">
        <f>P1124+P1125</f>
        <v>0.74822695035460995</v>
      </c>
      <c r="Q1197" s="22">
        <f t="shared" ref="Q1197:Y1197" si="142">Q1124+Q1125</f>
        <v>0.58718861209964412</v>
      </c>
      <c r="R1197" s="22">
        <f t="shared" si="142"/>
        <v>0.86572438162544163</v>
      </c>
      <c r="S1197" s="22">
        <f t="shared" si="142"/>
        <v>0.77580071174377219</v>
      </c>
      <c r="T1197" s="22">
        <f t="shared" si="142"/>
        <v>0.69064748201438841</v>
      </c>
      <c r="U1197" s="22">
        <f t="shared" si="142"/>
        <v>0.67883211678832112</v>
      </c>
      <c r="V1197" s="22">
        <f t="shared" si="142"/>
        <v>0.76595744680851063</v>
      </c>
      <c r="W1197" s="22">
        <f t="shared" si="142"/>
        <v>0.71631205673758869</v>
      </c>
      <c r="X1197" s="22">
        <f t="shared" si="142"/>
        <v>0.89436619718309862</v>
      </c>
      <c r="Y1197" s="22">
        <f t="shared" si="142"/>
        <v>0.85964912280701755</v>
      </c>
      <c r="AH1197" s="22">
        <f>AH1124+AH1125</f>
        <v>0.63345195729537362</v>
      </c>
      <c r="AI1197" s="22">
        <f>AI1124+AI1125</f>
        <v>0.90106007067137805</v>
      </c>
    </row>
    <row r="1198" spans="14:35" x14ac:dyDescent="0.2">
      <c r="O1198" s="4" t="s">
        <v>722</v>
      </c>
      <c r="P1198" s="19">
        <f>SUM(P1194:P1197)</f>
        <v>1</v>
      </c>
      <c r="Q1198" s="19">
        <f t="shared" ref="Q1198:Y1198" si="143">SUM(Q1194:Q1197)</f>
        <v>1</v>
      </c>
      <c r="R1198" s="19">
        <f t="shared" si="143"/>
        <v>1</v>
      </c>
      <c r="S1198" s="19">
        <f t="shared" si="143"/>
        <v>1</v>
      </c>
      <c r="T1198" s="19">
        <f t="shared" si="143"/>
        <v>0.99999999999999989</v>
      </c>
      <c r="U1198" s="19">
        <f t="shared" si="143"/>
        <v>1</v>
      </c>
      <c r="V1198" s="19">
        <f t="shared" si="143"/>
        <v>1</v>
      </c>
      <c r="W1198" s="19">
        <f t="shared" si="143"/>
        <v>1</v>
      </c>
      <c r="X1198" s="19">
        <f t="shared" si="143"/>
        <v>1</v>
      </c>
      <c r="Y1198" s="19">
        <f t="shared" si="143"/>
        <v>1</v>
      </c>
      <c r="AH1198" s="19">
        <f>SUM(AH1194:AH1197)</f>
        <v>1</v>
      </c>
      <c r="AI1198" s="19">
        <f>SUM(AI1194:AI1197)</f>
        <v>1</v>
      </c>
    </row>
    <row r="1200" spans="14:35" x14ac:dyDescent="0.2">
      <c r="N1200" s="14" t="s">
        <v>810</v>
      </c>
      <c r="O1200" s="6" t="s">
        <v>721</v>
      </c>
      <c r="P1200" s="20"/>
      <c r="Q1200" s="20"/>
      <c r="R1200" s="20"/>
      <c r="S1200" s="20"/>
      <c r="T1200" s="20"/>
      <c r="U1200" s="20"/>
      <c r="V1200" s="20"/>
      <c r="W1200" s="20"/>
      <c r="X1200" s="20"/>
      <c r="Y1200" s="20"/>
      <c r="AH1200" s="20"/>
      <c r="AI1200" s="20"/>
    </row>
    <row r="1201" spans="1:35" ht="15" x14ac:dyDescent="0.25">
      <c r="N1201" s="15" t="s">
        <v>702</v>
      </c>
      <c r="O1201" s="25" t="s">
        <v>1209</v>
      </c>
      <c r="P1201" s="21">
        <f>P1128+P1129</f>
        <v>0.32383419689119169</v>
      </c>
      <c r="Q1201" s="21">
        <f t="shared" ref="Q1201:Y1201" si="144">Q1128+Q1129</f>
        <v>0.55064935064935061</v>
      </c>
      <c r="R1201" s="21">
        <f t="shared" si="144"/>
        <v>0.20418848167539266</v>
      </c>
      <c r="S1201" s="21">
        <f t="shared" si="144"/>
        <v>0.31865284974093266</v>
      </c>
      <c r="T1201" s="21">
        <f t="shared" si="144"/>
        <v>0.47792207792207791</v>
      </c>
      <c r="U1201" s="21">
        <f t="shared" si="144"/>
        <v>0.50520833333333326</v>
      </c>
      <c r="V1201" s="21">
        <f t="shared" si="144"/>
        <v>0.2779220779220779</v>
      </c>
      <c r="W1201" s="21">
        <f t="shared" si="144"/>
        <v>0.37142857142857144</v>
      </c>
      <c r="X1201" s="21">
        <f t="shared" si="144"/>
        <v>0.17142857142857143</v>
      </c>
      <c r="Y1201" s="21">
        <f t="shared" si="144"/>
        <v>0.15364583333333334</v>
      </c>
      <c r="AH1201" s="21">
        <f>AH1128+AH1129</f>
        <v>0.48952879581151831</v>
      </c>
      <c r="AI1201" s="21">
        <f>AI1128+AI1129</f>
        <v>0.14766839378238342</v>
      </c>
    </row>
    <row r="1202" spans="1:35" ht="15" x14ac:dyDescent="0.25">
      <c r="N1202" s="15" t="s">
        <v>238</v>
      </c>
      <c r="O1202" s="26" t="s">
        <v>721</v>
      </c>
      <c r="P1202" s="21"/>
      <c r="Q1202" s="21"/>
      <c r="R1202" s="21"/>
      <c r="S1202" s="21"/>
      <c r="T1202" s="21"/>
      <c r="U1202" s="21"/>
      <c r="V1202" s="21"/>
      <c r="W1202" s="21"/>
      <c r="X1202" s="21"/>
      <c r="Y1202" s="21"/>
      <c r="AH1202" s="21"/>
      <c r="AI1202" s="21"/>
    </row>
    <row r="1203" spans="1:35" ht="15" x14ac:dyDescent="0.25">
      <c r="N1203" s="16" t="s">
        <v>135</v>
      </c>
      <c r="O1203" s="27" t="s">
        <v>1210</v>
      </c>
      <c r="P1203" s="22">
        <f>P1130+P1131</f>
        <v>0.67616580310880825</v>
      </c>
      <c r="Q1203" s="22">
        <f t="shared" ref="Q1203:Y1203" si="145">Q1130+Q1131</f>
        <v>0.44935064935064933</v>
      </c>
      <c r="R1203" s="22">
        <f t="shared" si="145"/>
        <v>0.79581151832460728</v>
      </c>
      <c r="S1203" s="22">
        <f t="shared" si="145"/>
        <v>0.68134715025906734</v>
      </c>
      <c r="T1203" s="22">
        <f t="shared" si="145"/>
        <v>0.52207792207792203</v>
      </c>
      <c r="U1203" s="22">
        <f t="shared" si="145"/>
        <v>0.49479166666666663</v>
      </c>
      <c r="V1203" s="22">
        <f t="shared" si="145"/>
        <v>0.7220779220779221</v>
      </c>
      <c r="W1203" s="22">
        <f t="shared" si="145"/>
        <v>0.62857142857142856</v>
      </c>
      <c r="X1203" s="22">
        <f t="shared" si="145"/>
        <v>0.82857142857142851</v>
      </c>
      <c r="Y1203" s="22">
        <f t="shared" si="145"/>
        <v>0.84635416666666674</v>
      </c>
      <c r="AH1203" s="22">
        <f>AH1130+AH1131</f>
        <v>0.51047120418848169</v>
      </c>
      <c r="AI1203" s="22">
        <f>AI1130+AI1131</f>
        <v>0.85233160621761661</v>
      </c>
    </row>
    <row r="1204" spans="1:35" x14ac:dyDescent="0.2">
      <c r="O1204" s="4" t="s">
        <v>722</v>
      </c>
      <c r="P1204" s="19">
        <f>SUM(P1200:P1203)</f>
        <v>1</v>
      </c>
      <c r="Q1204" s="19">
        <f t="shared" ref="Q1204:Y1204" si="146">SUM(Q1200:Q1203)</f>
        <v>1</v>
      </c>
      <c r="R1204" s="19">
        <f t="shared" si="146"/>
        <v>1</v>
      </c>
      <c r="S1204" s="19">
        <f t="shared" si="146"/>
        <v>1</v>
      </c>
      <c r="T1204" s="19">
        <f t="shared" si="146"/>
        <v>1</v>
      </c>
      <c r="U1204" s="19">
        <f t="shared" si="146"/>
        <v>0.99999999999999989</v>
      </c>
      <c r="V1204" s="19">
        <f t="shared" si="146"/>
        <v>1</v>
      </c>
      <c r="W1204" s="19">
        <f t="shared" si="146"/>
        <v>1</v>
      </c>
      <c r="X1204" s="19">
        <f t="shared" si="146"/>
        <v>1</v>
      </c>
      <c r="Y1204" s="19">
        <f t="shared" si="146"/>
        <v>1</v>
      </c>
      <c r="AH1204" s="19">
        <f>SUM(AH1200:AH1203)</f>
        <v>1</v>
      </c>
      <c r="AI1204" s="19">
        <f>SUM(AI1200:AI1203)</f>
        <v>1</v>
      </c>
    </row>
    <row r="1205" spans="1:35" s="36" customFormat="1" x14ac:dyDescent="0.2">
      <c r="O1205" s="4"/>
      <c r="P1205" s="19"/>
      <c r="Q1205" s="19"/>
      <c r="R1205" s="19"/>
      <c r="S1205" s="19"/>
      <c r="T1205" s="19"/>
      <c r="U1205" s="19"/>
      <c r="V1205" s="19"/>
      <c r="W1205" s="19"/>
      <c r="X1205" s="19"/>
      <c r="Y1205" s="19"/>
      <c r="AH1205" s="19"/>
      <c r="AI1205" s="19"/>
    </row>
    <row r="1206" spans="1:35" s="36" customFormat="1" x14ac:dyDescent="0.2">
      <c r="N1206" s="14" t="s">
        <v>810</v>
      </c>
      <c r="O1206" s="6" t="s">
        <v>721</v>
      </c>
      <c r="P1206" s="6" t="s">
        <v>721</v>
      </c>
      <c r="Q1206" s="6" t="s">
        <v>721</v>
      </c>
      <c r="R1206" s="6" t="s">
        <v>721</v>
      </c>
      <c r="S1206" s="6" t="s">
        <v>721</v>
      </c>
      <c r="T1206" s="6" t="s">
        <v>721</v>
      </c>
      <c r="U1206" s="6" t="s">
        <v>721</v>
      </c>
      <c r="V1206" s="6" t="s">
        <v>721</v>
      </c>
      <c r="W1206" s="6" t="s">
        <v>721</v>
      </c>
      <c r="X1206" s="6" t="s">
        <v>721</v>
      </c>
      <c r="Y1206" s="6" t="s">
        <v>721</v>
      </c>
      <c r="AH1206" s="6" t="s">
        <v>721</v>
      </c>
      <c r="AI1206" s="6" t="s">
        <v>721</v>
      </c>
    </row>
    <row r="1207" spans="1:35" s="36" customFormat="1" ht="15" x14ac:dyDescent="0.25">
      <c r="N1207" s="15" t="s">
        <v>1253</v>
      </c>
      <c r="O1207" s="25" t="s">
        <v>1209</v>
      </c>
      <c r="P1207" s="21">
        <f>P1134+P1135</f>
        <v>0.2992700729927007</v>
      </c>
      <c r="Q1207" s="21">
        <f t="shared" ref="Q1207:Y1207" si="147">Q1134+Q1135</f>
        <v>0.48529411764705882</v>
      </c>
      <c r="R1207" s="21">
        <f t="shared" si="147"/>
        <v>0.17164179104477612</v>
      </c>
      <c r="S1207" s="21">
        <f t="shared" si="147"/>
        <v>0.26666666666666666</v>
      </c>
      <c r="T1207" s="21">
        <f t="shared" si="147"/>
        <v>0.41304347826086957</v>
      </c>
      <c r="U1207" s="21">
        <f t="shared" si="147"/>
        <v>0.41007194244604317</v>
      </c>
      <c r="V1207" s="21">
        <f t="shared" si="147"/>
        <v>0.20634920634920634</v>
      </c>
      <c r="W1207" s="21">
        <f t="shared" si="147"/>
        <v>0.32089552238805968</v>
      </c>
      <c r="X1207" s="21">
        <f t="shared" si="147"/>
        <v>0.16793893129770993</v>
      </c>
      <c r="Y1207" s="21">
        <f t="shared" si="147"/>
        <v>0.14615384615384616</v>
      </c>
      <c r="AH1207" s="21">
        <f t="shared" ref="AH1207:AI1207" si="148">AH1134+AH1135</f>
        <v>0.54135338345864659</v>
      </c>
      <c r="AI1207" s="21">
        <f t="shared" si="148"/>
        <v>0.13740458015267176</v>
      </c>
    </row>
    <row r="1208" spans="1:35" s="36" customFormat="1" ht="15" x14ac:dyDescent="0.25">
      <c r="N1208" s="15" t="s">
        <v>721</v>
      </c>
      <c r="O1208" s="26" t="s">
        <v>721</v>
      </c>
      <c r="P1208" s="19"/>
      <c r="Q1208" s="19"/>
      <c r="R1208" s="19"/>
      <c r="S1208" s="19"/>
      <c r="T1208" s="19"/>
      <c r="U1208" s="19"/>
      <c r="V1208" s="19"/>
      <c r="W1208" s="19"/>
      <c r="X1208" s="19"/>
      <c r="Y1208" s="19"/>
      <c r="AH1208" s="19"/>
      <c r="AI1208" s="19"/>
    </row>
    <row r="1209" spans="1:35" s="36" customFormat="1" ht="15" x14ac:dyDescent="0.25">
      <c r="N1209" s="16" t="s">
        <v>721</v>
      </c>
      <c r="O1209" s="27" t="s">
        <v>1210</v>
      </c>
      <c r="P1209" s="22">
        <f>P1136+P1137</f>
        <v>0.7007299270072993</v>
      </c>
      <c r="Q1209" s="22">
        <f t="shared" ref="Q1209:Y1209" si="149">Q1136+Q1137</f>
        <v>0.51470588235294124</v>
      </c>
      <c r="R1209" s="22">
        <f t="shared" si="149"/>
        <v>0.82835820895522394</v>
      </c>
      <c r="S1209" s="22">
        <f t="shared" si="149"/>
        <v>0.73333333333333339</v>
      </c>
      <c r="T1209" s="22">
        <f t="shared" si="149"/>
        <v>0.58695652173913038</v>
      </c>
      <c r="U1209" s="22">
        <f t="shared" si="149"/>
        <v>0.58992805755395683</v>
      </c>
      <c r="V1209" s="22">
        <f t="shared" si="149"/>
        <v>0.79365079365079361</v>
      </c>
      <c r="W1209" s="22">
        <f t="shared" si="149"/>
        <v>0.67910447761194037</v>
      </c>
      <c r="X1209" s="22">
        <f t="shared" si="149"/>
        <v>0.83206106870229002</v>
      </c>
      <c r="Y1209" s="22">
        <f t="shared" si="149"/>
        <v>0.85384615384615381</v>
      </c>
      <c r="AH1209" s="22">
        <f t="shared" ref="AH1209:AI1209" si="150">AH1136+AH1137</f>
        <v>0.45864661654135336</v>
      </c>
      <c r="AI1209" s="22">
        <f t="shared" si="150"/>
        <v>0.86259541984732824</v>
      </c>
    </row>
    <row r="1210" spans="1:35" x14ac:dyDescent="0.2">
      <c r="A1210" s="36"/>
      <c r="N1210" s="36"/>
      <c r="O1210" s="4" t="s">
        <v>722</v>
      </c>
      <c r="P1210" s="19">
        <f>SUM(P1206:P1209)</f>
        <v>1</v>
      </c>
      <c r="Q1210" s="19">
        <f t="shared" ref="Q1210:Y1210" si="151">SUM(Q1206:Q1209)</f>
        <v>1</v>
      </c>
      <c r="R1210" s="19">
        <f t="shared" si="151"/>
        <v>1</v>
      </c>
      <c r="S1210" s="19">
        <f t="shared" si="151"/>
        <v>1</v>
      </c>
      <c r="T1210" s="19">
        <f t="shared" si="151"/>
        <v>1</v>
      </c>
      <c r="U1210" s="19">
        <f t="shared" si="151"/>
        <v>1</v>
      </c>
      <c r="V1210" s="19">
        <f t="shared" si="151"/>
        <v>1</v>
      </c>
      <c r="W1210" s="19">
        <f t="shared" si="151"/>
        <v>1</v>
      </c>
      <c r="X1210" s="19">
        <f t="shared" si="151"/>
        <v>1</v>
      </c>
      <c r="Y1210" s="19">
        <f t="shared" si="151"/>
        <v>1</v>
      </c>
      <c r="AH1210" s="19">
        <f t="shared" ref="AH1210:AI1210" si="152">SUM(AH1206:AH1209)</f>
        <v>1</v>
      </c>
      <c r="AI1210" s="19">
        <f t="shared" si="152"/>
        <v>1</v>
      </c>
    </row>
    <row r="1211" spans="1:35" s="36" customFormat="1" x14ac:dyDescent="0.2">
      <c r="O1211" s="4"/>
      <c r="P1211" s="19"/>
      <c r="Q1211" s="19"/>
      <c r="R1211" s="19"/>
      <c r="S1211" s="19"/>
      <c r="T1211" s="19"/>
      <c r="U1211" s="19"/>
      <c r="V1211" s="19"/>
      <c r="W1211" s="19"/>
      <c r="X1211" s="19"/>
      <c r="Y1211" s="19"/>
      <c r="AH1211" s="19"/>
      <c r="AI1211" s="19"/>
    </row>
    <row r="1212" spans="1:35" s="36" customFormat="1" x14ac:dyDescent="0.2">
      <c r="N1212" s="14" t="s">
        <v>810</v>
      </c>
      <c r="O1212" s="6" t="s">
        <v>721</v>
      </c>
      <c r="P1212" s="6" t="s">
        <v>721</v>
      </c>
      <c r="Q1212" s="6" t="s">
        <v>721</v>
      </c>
      <c r="R1212" s="6" t="s">
        <v>721</v>
      </c>
      <c r="S1212" s="6" t="s">
        <v>721</v>
      </c>
      <c r="T1212" s="6" t="s">
        <v>721</v>
      </c>
      <c r="U1212" s="6" t="s">
        <v>721</v>
      </c>
      <c r="V1212" s="6" t="s">
        <v>721</v>
      </c>
      <c r="W1212" s="6" t="s">
        <v>721</v>
      </c>
      <c r="X1212" s="6" t="s">
        <v>721</v>
      </c>
      <c r="Y1212" s="6" t="s">
        <v>721</v>
      </c>
      <c r="Z1212" s="6" t="s">
        <v>721</v>
      </c>
      <c r="AA1212" s="6" t="s">
        <v>721</v>
      </c>
      <c r="AB1212" s="6" t="s">
        <v>721</v>
      </c>
      <c r="AC1212" s="6" t="s">
        <v>721</v>
      </c>
      <c r="AD1212" s="6" t="s">
        <v>721</v>
      </c>
      <c r="AE1212" s="6" t="s">
        <v>721</v>
      </c>
      <c r="AF1212" s="6" t="s">
        <v>721</v>
      </c>
      <c r="AG1212" s="6" t="s">
        <v>721</v>
      </c>
      <c r="AH1212" s="6" t="s">
        <v>721</v>
      </c>
      <c r="AI1212" s="6" t="s">
        <v>721</v>
      </c>
    </row>
    <row r="1213" spans="1:35" s="36" customFormat="1" ht="15" x14ac:dyDescent="0.25">
      <c r="N1213" s="15" t="s">
        <v>354</v>
      </c>
      <c r="O1213" s="25" t="s">
        <v>1209</v>
      </c>
      <c r="P1213" s="21">
        <f>P1140+P1141</f>
        <v>9.2592592592592587E-2</v>
      </c>
      <c r="Q1213" s="21">
        <f t="shared" ref="Q1213:AI1213" si="153">Q1140+Q1141</f>
        <v>0.30188679245283018</v>
      </c>
      <c r="R1213" s="21">
        <f t="shared" si="153"/>
        <v>3.7037037037037035E-2</v>
      </c>
      <c r="S1213" s="21">
        <f t="shared" si="153"/>
        <v>0.1111111111111111</v>
      </c>
      <c r="T1213" s="21">
        <f t="shared" si="153"/>
        <v>0.33333333333333331</v>
      </c>
      <c r="U1213" s="21">
        <f t="shared" si="153"/>
        <v>0.27777777777777779</v>
      </c>
      <c r="V1213" s="21">
        <f t="shared" si="153"/>
        <v>6.25E-2</v>
      </c>
      <c r="W1213" s="21">
        <f t="shared" si="153"/>
        <v>0.20370370370370369</v>
      </c>
      <c r="X1213" s="21">
        <f t="shared" si="153"/>
        <v>9.2592592592592587E-2</v>
      </c>
      <c r="Y1213" s="21">
        <f t="shared" si="153"/>
        <v>0.11320754716981132</v>
      </c>
      <c r="Z1213" s="21" t="e">
        <f t="shared" si="153"/>
        <v>#DIV/0!</v>
      </c>
      <c r="AA1213" s="21" t="e">
        <f t="shared" si="153"/>
        <v>#DIV/0!</v>
      </c>
      <c r="AB1213" s="21" t="e">
        <f t="shared" si="153"/>
        <v>#DIV/0!</v>
      </c>
      <c r="AC1213" s="21" t="e">
        <f t="shared" si="153"/>
        <v>#DIV/0!</v>
      </c>
      <c r="AD1213" s="21" t="e">
        <f t="shared" si="153"/>
        <v>#DIV/0!</v>
      </c>
      <c r="AE1213" s="21" t="e">
        <f t="shared" si="153"/>
        <v>#DIV/0!</v>
      </c>
      <c r="AF1213" s="21" t="e">
        <f t="shared" si="153"/>
        <v>#DIV/0!</v>
      </c>
      <c r="AG1213" s="21" t="e">
        <f t="shared" si="153"/>
        <v>#DIV/0!</v>
      </c>
      <c r="AH1213" s="21">
        <f t="shared" si="153"/>
        <v>0.5</v>
      </c>
      <c r="AI1213" s="21">
        <f t="shared" si="153"/>
        <v>5.5555555555555552E-2</v>
      </c>
    </row>
    <row r="1214" spans="1:35" s="36" customFormat="1" ht="15" x14ac:dyDescent="0.25">
      <c r="N1214" s="15"/>
      <c r="O1214" s="26" t="s">
        <v>721</v>
      </c>
      <c r="P1214" s="19"/>
      <c r="Q1214" s="19"/>
      <c r="R1214" s="19"/>
      <c r="S1214" s="19"/>
      <c r="T1214" s="19"/>
      <c r="U1214" s="19"/>
      <c r="V1214" s="19"/>
      <c r="W1214" s="19"/>
      <c r="X1214" s="19"/>
      <c r="Y1214" s="19"/>
      <c r="Z1214" s="19"/>
      <c r="AA1214" s="19"/>
      <c r="AB1214" s="19"/>
      <c r="AC1214" s="19"/>
      <c r="AD1214" s="19"/>
      <c r="AE1214" s="19"/>
      <c r="AF1214" s="19"/>
      <c r="AG1214" s="19"/>
      <c r="AH1214" s="19"/>
      <c r="AI1214" s="19"/>
    </row>
    <row r="1215" spans="1:35" s="36" customFormat="1" x14ac:dyDescent="0.2">
      <c r="N1215" s="9"/>
      <c r="O1215" s="27" t="s">
        <v>1210</v>
      </c>
      <c r="P1215" s="22">
        <f>P1142+P1143</f>
        <v>0.90740740740740744</v>
      </c>
      <c r="Q1215" s="22">
        <f t="shared" ref="Q1215:AI1215" si="154">Q1142+Q1143</f>
        <v>0.69811320754716988</v>
      </c>
      <c r="R1215" s="22">
        <f t="shared" si="154"/>
        <v>0.96296296296296302</v>
      </c>
      <c r="S1215" s="22">
        <f t="shared" si="154"/>
        <v>0.88888888888888884</v>
      </c>
      <c r="T1215" s="22">
        <f t="shared" si="154"/>
        <v>0.66666666666666663</v>
      </c>
      <c r="U1215" s="22">
        <f t="shared" si="154"/>
        <v>0.72222222222222221</v>
      </c>
      <c r="V1215" s="22">
        <f t="shared" si="154"/>
        <v>0.9375</v>
      </c>
      <c r="W1215" s="22">
        <f t="shared" si="154"/>
        <v>0.79629629629629628</v>
      </c>
      <c r="X1215" s="22">
        <f t="shared" si="154"/>
        <v>0.90740740740740744</v>
      </c>
      <c r="Y1215" s="22">
        <f t="shared" si="154"/>
        <v>0.8867924528301887</v>
      </c>
      <c r="Z1215" s="22" t="e">
        <f t="shared" si="154"/>
        <v>#DIV/0!</v>
      </c>
      <c r="AA1215" s="22" t="e">
        <f t="shared" si="154"/>
        <v>#DIV/0!</v>
      </c>
      <c r="AB1215" s="22" t="e">
        <f t="shared" si="154"/>
        <v>#DIV/0!</v>
      </c>
      <c r="AC1215" s="22" t="e">
        <f t="shared" si="154"/>
        <v>#DIV/0!</v>
      </c>
      <c r="AD1215" s="22" t="e">
        <f t="shared" si="154"/>
        <v>#DIV/0!</v>
      </c>
      <c r="AE1215" s="22" t="e">
        <f t="shared" si="154"/>
        <v>#DIV/0!</v>
      </c>
      <c r="AF1215" s="22" t="e">
        <f t="shared" si="154"/>
        <v>#DIV/0!</v>
      </c>
      <c r="AG1215" s="22" t="e">
        <f t="shared" si="154"/>
        <v>#DIV/0!</v>
      </c>
      <c r="AH1215" s="22">
        <f t="shared" si="154"/>
        <v>0.5</v>
      </c>
      <c r="AI1215" s="22">
        <f t="shared" si="154"/>
        <v>0.94444444444444442</v>
      </c>
    </row>
    <row r="1216" spans="1:35" s="36" customFormat="1" x14ac:dyDescent="0.2">
      <c r="O1216" s="4" t="s">
        <v>722</v>
      </c>
      <c r="P1216" s="19">
        <f>SUM(P1212:P1215)</f>
        <v>1</v>
      </c>
      <c r="Q1216" s="19">
        <f t="shared" ref="Q1216:AI1216" si="155">SUM(Q1212:Q1215)</f>
        <v>1</v>
      </c>
      <c r="R1216" s="19">
        <f t="shared" si="155"/>
        <v>1</v>
      </c>
      <c r="S1216" s="19">
        <f t="shared" si="155"/>
        <v>1</v>
      </c>
      <c r="T1216" s="19">
        <f t="shared" si="155"/>
        <v>1</v>
      </c>
      <c r="U1216" s="19">
        <f t="shared" si="155"/>
        <v>1</v>
      </c>
      <c r="V1216" s="19">
        <f t="shared" si="155"/>
        <v>1</v>
      </c>
      <c r="W1216" s="19">
        <f t="shared" si="155"/>
        <v>1</v>
      </c>
      <c r="X1216" s="19">
        <f t="shared" si="155"/>
        <v>1</v>
      </c>
      <c r="Y1216" s="19">
        <f t="shared" si="155"/>
        <v>1</v>
      </c>
      <c r="Z1216" s="19" t="e">
        <f t="shared" si="155"/>
        <v>#DIV/0!</v>
      </c>
      <c r="AA1216" s="19" t="e">
        <f t="shared" si="155"/>
        <v>#DIV/0!</v>
      </c>
      <c r="AB1216" s="19" t="e">
        <f t="shared" si="155"/>
        <v>#DIV/0!</v>
      </c>
      <c r="AC1216" s="19" t="e">
        <f t="shared" si="155"/>
        <v>#DIV/0!</v>
      </c>
      <c r="AD1216" s="19" t="e">
        <f t="shared" si="155"/>
        <v>#DIV/0!</v>
      </c>
      <c r="AE1216" s="19" t="e">
        <f t="shared" si="155"/>
        <v>#DIV/0!</v>
      </c>
      <c r="AF1216" s="19" t="e">
        <f t="shared" si="155"/>
        <v>#DIV/0!</v>
      </c>
      <c r="AG1216" s="19" t="e">
        <f t="shared" si="155"/>
        <v>#DIV/0!</v>
      </c>
      <c r="AH1216" s="19">
        <f t="shared" si="155"/>
        <v>1</v>
      </c>
      <c r="AI1216" s="19">
        <f t="shared" si="155"/>
        <v>1</v>
      </c>
    </row>
    <row r="1217" spans="1:54" s="36" customFormat="1" x14ac:dyDescent="0.2">
      <c r="O1217" s="4"/>
      <c r="P1217" s="19"/>
      <c r="Q1217" s="19"/>
      <c r="R1217" s="19"/>
      <c r="S1217" s="19"/>
      <c r="T1217" s="19"/>
      <c r="U1217" s="19"/>
      <c r="V1217" s="19"/>
      <c r="W1217" s="19"/>
      <c r="X1217" s="19"/>
      <c r="Y1217" s="19"/>
      <c r="Z1217" s="19"/>
      <c r="AA1217" s="19"/>
      <c r="AB1217" s="19"/>
      <c r="AC1217" s="19"/>
      <c r="AD1217" s="19"/>
      <c r="AE1217" s="19"/>
      <c r="AF1217" s="19"/>
      <c r="AG1217" s="19"/>
      <c r="AH1217" s="19"/>
      <c r="AI1217" s="19"/>
    </row>
    <row r="1218" spans="1:54" s="36" customFormat="1" x14ac:dyDescent="0.2">
      <c r="N1218" s="14" t="s">
        <v>810</v>
      </c>
      <c r="O1218" s="6" t="s">
        <v>721</v>
      </c>
      <c r="P1218" s="6" t="s">
        <v>721</v>
      </c>
      <c r="Q1218" s="6" t="s">
        <v>721</v>
      </c>
      <c r="R1218" s="6" t="s">
        <v>721</v>
      </c>
      <c r="S1218" s="6" t="s">
        <v>721</v>
      </c>
      <c r="T1218" s="6" t="s">
        <v>721</v>
      </c>
      <c r="U1218" s="6" t="s">
        <v>721</v>
      </c>
      <c r="V1218" s="6" t="s">
        <v>721</v>
      </c>
      <c r="W1218" s="6" t="s">
        <v>721</v>
      </c>
      <c r="X1218" s="6" t="s">
        <v>721</v>
      </c>
      <c r="Y1218" s="6" t="s">
        <v>721</v>
      </c>
      <c r="Z1218" s="6" t="s">
        <v>721</v>
      </c>
      <c r="AA1218" s="6" t="s">
        <v>721</v>
      </c>
      <c r="AB1218" s="6" t="s">
        <v>721</v>
      </c>
      <c r="AC1218" s="6" t="s">
        <v>721</v>
      </c>
      <c r="AD1218" s="6" t="s">
        <v>721</v>
      </c>
      <c r="AE1218" s="6" t="s">
        <v>721</v>
      </c>
      <c r="AF1218" s="6" t="s">
        <v>721</v>
      </c>
      <c r="AG1218" s="6" t="s">
        <v>721</v>
      </c>
      <c r="AH1218" s="6" t="s">
        <v>721</v>
      </c>
      <c r="AI1218" s="6" t="s">
        <v>721</v>
      </c>
    </row>
    <row r="1219" spans="1:54" s="36" customFormat="1" x14ac:dyDescent="0.2">
      <c r="N1219" s="36" t="s">
        <v>1335</v>
      </c>
      <c r="O1219" s="25" t="s">
        <v>1209</v>
      </c>
      <c r="P1219" s="21">
        <f>P1146+P1147</f>
        <v>0.4337349397590361</v>
      </c>
      <c r="Q1219" s="21">
        <f t="shared" ref="Q1219:AI1219" si="156">Q1146+Q1147</f>
        <v>0.60240963855421692</v>
      </c>
      <c r="R1219" s="21">
        <f t="shared" si="156"/>
        <v>0.26250000000000001</v>
      </c>
      <c r="S1219" s="21">
        <f t="shared" si="156"/>
        <v>0.37037037037037035</v>
      </c>
      <c r="T1219" s="21">
        <f t="shared" si="156"/>
        <v>0.4642857142857143</v>
      </c>
      <c r="U1219" s="21">
        <f t="shared" si="156"/>
        <v>0.49411764705882355</v>
      </c>
      <c r="V1219" s="21">
        <f t="shared" si="156"/>
        <v>0.29487179487179488</v>
      </c>
      <c r="W1219" s="21">
        <f t="shared" si="156"/>
        <v>0.4</v>
      </c>
      <c r="X1219" s="21">
        <f t="shared" si="156"/>
        <v>0.22077922077922077</v>
      </c>
      <c r="Y1219" s="21">
        <f t="shared" si="156"/>
        <v>0.16883116883116883</v>
      </c>
      <c r="Z1219" s="21" t="e">
        <f t="shared" si="156"/>
        <v>#DIV/0!</v>
      </c>
      <c r="AA1219" s="21" t="e">
        <f t="shared" si="156"/>
        <v>#DIV/0!</v>
      </c>
      <c r="AB1219" s="21" t="e">
        <f t="shared" si="156"/>
        <v>#DIV/0!</v>
      </c>
      <c r="AC1219" s="21" t="e">
        <f t="shared" si="156"/>
        <v>#DIV/0!</v>
      </c>
      <c r="AD1219" s="21" t="e">
        <f t="shared" si="156"/>
        <v>#DIV/0!</v>
      </c>
      <c r="AE1219" s="21" t="e">
        <f t="shared" si="156"/>
        <v>#DIV/0!</v>
      </c>
      <c r="AF1219" s="21" t="e">
        <f t="shared" si="156"/>
        <v>#DIV/0!</v>
      </c>
      <c r="AG1219" s="21" t="e">
        <f t="shared" si="156"/>
        <v>#DIV/0!</v>
      </c>
      <c r="AH1219" s="21">
        <f t="shared" si="156"/>
        <v>0.569620253164557</v>
      </c>
      <c r="AI1219" s="21">
        <f t="shared" si="156"/>
        <v>0.19480519480519481</v>
      </c>
    </row>
    <row r="1220" spans="1:54" s="36" customFormat="1" ht="15" x14ac:dyDescent="0.25">
      <c r="N1220" s="15" t="s">
        <v>721</v>
      </c>
      <c r="O1220" s="26" t="s">
        <v>721</v>
      </c>
      <c r="P1220" s="19"/>
      <c r="Q1220" s="19"/>
      <c r="R1220" s="19"/>
      <c r="S1220" s="19"/>
      <c r="T1220" s="19"/>
      <c r="U1220" s="19"/>
      <c r="V1220" s="19"/>
      <c r="W1220" s="19"/>
      <c r="X1220" s="19"/>
      <c r="Y1220" s="19"/>
      <c r="Z1220" s="19"/>
      <c r="AA1220" s="19"/>
      <c r="AB1220" s="19"/>
      <c r="AC1220" s="19"/>
      <c r="AD1220" s="19"/>
      <c r="AE1220" s="19"/>
      <c r="AF1220" s="19"/>
      <c r="AG1220" s="19"/>
      <c r="AH1220" s="19"/>
      <c r="AI1220" s="19"/>
    </row>
    <row r="1221" spans="1:54" s="36" customFormat="1" ht="15" x14ac:dyDescent="0.25">
      <c r="N1221" s="16" t="s">
        <v>721</v>
      </c>
      <c r="O1221" s="27" t="s">
        <v>1210</v>
      </c>
      <c r="P1221" s="22">
        <f>P1148+P1149</f>
        <v>0.56626506024096379</v>
      </c>
      <c r="Q1221" s="22">
        <f t="shared" ref="Q1221:AI1221" si="157">Q1148+Q1149</f>
        <v>0.39759036144578314</v>
      </c>
      <c r="R1221" s="22">
        <f t="shared" si="157"/>
        <v>0.73750000000000004</v>
      </c>
      <c r="S1221" s="22">
        <f t="shared" si="157"/>
        <v>0.62962962962962954</v>
      </c>
      <c r="T1221" s="22">
        <f t="shared" si="157"/>
        <v>0.5357142857142857</v>
      </c>
      <c r="U1221" s="22">
        <f t="shared" si="157"/>
        <v>0.50588235294117645</v>
      </c>
      <c r="V1221" s="22">
        <f t="shared" si="157"/>
        <v>0.70512820512820507</v>
      </c>
      <c r="W1221" s="22">
        <f t="shared" si="157"/>
        <v>0.6</v>
      </c>
      <c r="X1221" s="22">
        <f t="shared" si="157"/>
        <v>0.77922077922077926</v>
      </c>
      <c r="Y1221" s="22">
        <f t="shared" si="157"/>
        <v>0.83116883116883122</v>
      </c>
      <c r="Z1221" s="22" t="e">
        <f t="shared" si="157"/>
        <v>#DIV/0!</v>
      </c>
      <c r="AA1221" s="22" t="e">
        <f t="shared" si="157"/>
        <v>#DIV/0!</v>
      </c>
      <c r="AB1221" s="22" t="e">
        <f t="shared" si="157"/>
        <v>#DIV/0!</v>
      </c>
      <c r="AC1221" s="22" t="e">
        <f t="shared" si="157"/>
        <v>#DIV/0!</v>
      </c>
      <c r="AD1221" s="22" t="e">
        <f t="shared" si="157"/>
        <v>#DIV/0!</v>
      </c>
      <c r="AE1221" s="22" t="e">
        <f t="shared" si="157"/>
        <v>#DIV/0!</v>
      </c>
      <c r="AF1221" s="22" t="e">
        <f t="shared" si="157"/>
        <v>#DIV/0!</v>
      </c>
      <c r="AG1221" s="22" t="e">
        <f t="shared" si="157"/>
        <v>#DIV/0!</v>
      </c>
      <c r="AH1221" s="22">
        <f t="shared" si="157"/>
        <v>0.430379746835443</v>
      </c>
      <c r="AI1221" s="22">
        <f t="shared" si="157"/>
        <v>0.80519480519480513</v>
      </c>
    </row>
    <row r="1222" spans="1:54" s="36" customFormat="1" x14ac:dyDescent="0.2">
      <c r="O1222" s="4" t="s">
        <v>722</v>
      </c>
      <c r="P1222" s="19">
        <f>SUM(P1218:P1221)</f>
        <v>0.99999999999999989</v>
      </c>
      <c r="Q1222" s="19">
        <f t="shared" ref="Q1222:AI1222" si="158">SUM(Q1218:Q1221)</f>
        <v>1</v>
      </c>
      <c r="R1222" s="19">
        <f t="shared" si="158"/>
        <v>1</v>
      </c>
      <c r="S1222" s="19">
        <f t="shared" si="158"/>
        <v>0.99999999999999989</v>
      </c>
      <c r="T1222" s="19">
        <f t="shared" si="158"/>
        <v>1</v>
      </c>
      <c r="U1222" s="19">
        <f t="shared" si="158"/>
        <v>1</v>
      </c>
      <c r="V1222" s="19">
        <f t="shared" si="158"/>
        <v>1</v>
      </c>
      <c r="W1222" s="19">
        <f t="shared" si="158"/>
        <v>1</v>
      </c>
      <c r="X1222" s="19">
        <f t="shared" si="158"/>
        <v>1</v>
      </c>
      <c r="Y1222" s="19">
        <f t="shared" si="158"/>
        <v>1</v>
      </c>
      <c r="Z1222" s="19" t="e">
        <f t="shared" si="158"/>
        <v>#DIV/0!</v>
      </c>
      <c r="AA1222" s="19" t="e">
        <f t="shared" si="158"/>
        <v>#DIV/0!</v>
      </c>
      <c r="AB1222" s="19" t="e">
        <f t="shared" si="158"/>
        <v>#DIV/0!</v>
      </c>
      <c r="AC1222" s="19" t="e">
        <f t="shared" si="158"/>
        <v>#DIV/0!</v>
      </c>
      <c r="AD1222" s="19" t="e">
        <f t="shared" si="158"/>
        <v>#DIV/0!</v>
      </c>
      <c r="AE1222" s="19" t="e">
        <f t="shared" si="158"/>
        <v>#DIV/0!</v>
      </c>
      <c r="AF1222" s="19" t="e">
        <f t="shared" si="158"/>
        <v>#DIV/0!</v>
      </c>
      <c r="AG1222" s="19" t="e">
        <f t="shared" si="158"/>
        <v>#DIV/0!</v>
      </c>
      <c r="AH1222" s="19">
        <f t="shared" si="158"/>
        <v>1</v>
      </c>
      <c r="AI1222" s="19">
        <f t="shared" si="158"/>
        <v>1</v>
      </c>
    </row>
    <row r="1223" spans="1:54" s="36" customFormat="1" x14ac:dyDescent="0.2">
      <c r="P1223" s="4"/>
    </row>
    <row r="1224" spans="1:54" s="36" customFormat="1" x14ac:dyDescent="0.2">
      <c r="P1224" s="4"/>
      <c r="Q1224" s="36">
        <v>1</v>
      </c>
      <c r="R1224" s="36">
        <v>2</v>
      </c>
      <c r="S1224" s="36">
        <v>3</v>
      </c>
      <c r="T1224" s="36">
        <v>4</v>
      </c>
      <c r="Z1224" s="36">
        <v>10</v>
      </c>
      <c r="AI1224" s="36" t="s">
        <v>721</v>
      </c>
      <c r="AJ1224" s="36">
        <v>9</v>
      </c>
      <c r="AK1224" s="36">
        <v>12</v>
      </c>
      <c r="AN1224" s="36">
        <v>5</v>
      </c>
      <c r="AO1224" s="36">
        <v>6</v>
      </c>
      <c r="AP1224" s="36">
        <v>8</v>
      </c>
      <c r="AR1224" s="36">
        <v>7</v>
      </c>
      <c r="AS1224" s="36">
        <v>10</v>
      </c>
      <c r="AT1224" s="36">
        <v>11</v>
      </c>
    </row>
    <row r="1225" spans="1:54" s="36" customFormat="1" ht="76.5" x14ac:dyDescent="0.2">
      <c r="A1225" s="40"/>
      <c r="B1225" s="40"/>
      <c r="C1225" s="40"/>
      <c r="D1225" s="40"/>
      <c r="E1225" s="40"/>
      <c r="F1225" s="40"/>
      <c r="G1225" s="40"/>
      <c r="H1225" s="40"/>
      <c r="I1225" s="40"/>
      <c r="J1225" s="40"/>
      <c r="K1225" s="40"/>
      <c r="L1225" s="40"/>
      <c r="M1225" s="40"/>
      <c r="N1225" s="40"/>
      <c r="O1225" s="40"/>
      <c r="P1225" s="41"/>
      <c r="Q1225" s="50" t="s">
        <v>1442</v>
      </c>
      <c r="R1225" s="50" t="s">
        <v>1443</v>
      </c>
      <c r="S1225" s="50" t="s">
        <v>1444</v>
      </c>
      <c r="T1225" s="50" t="s">
        <v>1445</v>
      </c>
      <c r="U1225" s="43"/>
      <c r="V1225" s="43"/>
      <c r="W1225" s="43"/>
      <c r="X1225" s="43"/>
      <c r="Y1225" s="43"/>
      <c r="Z1225" s="43"/>
      <c r="AA1225" s="43"/>
      <c r="AB1225" s="43"/>
      <c r="AC1225" s="43"/>
      <c r="AD1225" s="43"/>
      <c r="AE1225" s="43"/>
      <c r="AF1225" s="43"/>
      <c r="AG1225" s="43"/>
      <c r="AH1225" s="43"/>
      <c r="AI1225" s="43" t="s">
        <v>721</v>
      </c>
      <c r="AJ1225" s="50" t="s">
        <v>1429</v>
      </c>
      <c r="AK1225" s="50" t="s">
        <v>1430</v>
      </c>
      <c r="AL1225" s="43"/>
      <c r="AM1225" s="40"/>
      <c r="AN1225" s="50" t="s">
        <v>1446</v>
      </c>
      <c r="AO1225" s="50" t="s">
        <v>1447</v>
      </c>
      <c r="AP1225" s="50" t="s">
        <v>1448</v>
      </c>
      <c r="AQ1225" s="51"/>
      <c r="AR1225" s="43" t="s">
        <v>1217</v>
      </c>
      <c r="AS1225" s="43" t="s">
        <v>1220</v>
      </c>
      <c r="AT1225" s="43" t="s">
        <v>1221</v>
      </c>
      <c r="AU1225" s="44"/>
      <c r="AV1225" s="29"/>
      <c r="AW1225" s="29"/>
      <c r="AX1225" s="29"/>
      <c r="AY1225" s="29"/>
      <c r="AZ1225" s="29"/>
      <c r="BA1225" s="29"/>
      <c r="BB1225" s="29"/>
    </row>
    <row r="1226" spans="1:54" s="36" customFormat="1" x14ac:dyDescent="0.2">
      <c r="A1226" s="40"/>
      <c r="B1226" s="40"/>
      <c r="C1226" s="40"/>
      <c r="D1226" s="40"/>
      <c r="E1226" s="40"/>
      <c r="F1226" s="40"/>
      <c r="G1226" s="40"/>
      <c r="H1226" s="40"/>
      <c r="I1226" s="40"/>
      <c r="J1226" s="40"/>
      <c r="K1226" s="40"/>
      <c r="L1226" s="40"/>
      <c r="M1226" s="40"/>
      <c r="N1226" s="40"/>
      <c r="O1226" s="39" t="s">
        <v>721</v>
      </c>
      <c r="P1226" s="45" t="s">
        <v>1254</v>
      </c>
      <c r="Q1226" s="39">
        <f>P1155</f>
        <v>0.7055900621118012</v>
      </c>
      <c r="R1226" s="39">
        <f t="shared" ref="R1226:AG1226" si="159">Q1155</f>
        <v>0.50872817955112215</v>
      </c>
      <c r="S1226" s="39">
        <f t="shared" si="159"/>
        <v>0.82603254067584486</v>
      </c>
      <c r="T1226" s="39">
        <f t="shared" ref="T1226" si="160">S1155</f>
        <v>0.72319201995012472</v>
      </c>
      <c r="U1226" s="39"/>
      <c r="V1226" s="39"/>
      <c r="W1226" s="39"/>
      <c r="X1226" s="39"/>
      <c r="Y1226" s="39"/>
      <c r="Z1226" s="45" t="s">
        <v>1254</v>
      </c>
      <c r="AA1226" s="39">
        <f t="shared" si="159"/>
        <v>0</v>
      </c>
      <c r="AB1226" s="39">
        <f t="shared" si="159"/>
        <v>0</v>
      </c>
      <c r="AC1226" s="39">
        <f t="shared" si="159"/>
        <v>0</v>
      </c>
      <c r="AD1226" s="39">
        <f t="shared" si="159"/>
        <v>0</v>
      </c>
      <c r="AE1226" s="39">
        <f t="shared" si="159"/>
        <v>0</v>
      </c>
      <c r="AF1226" s="39">
        <f t="shared" si="159"/>
        <v>0</v>
      </c>
      <c r="AG1226" s="39">
        <f t="shared" si="159"/>
        <v>0</v>
      </c>
      <c r="AH1226" s="39"/>
      <c r="AI1226" s="45" t="s">
        <v>1431</v>
      </c>
      <c r="AJ1226" s="39">
        <v>0.85</v>
      </c>
      <c r="AK1226" s="39">
        <f>AI1155</f>
        <v>0.87124999999999997</v>
      </c>
      <c r="AL1226" s="39"/>
      <c r="AM1226" s="45" t="s">
        <v>1431</v>
      </c>
      <c r="AN1226" s="39">
        <f>T1155</f>
        <v>0.59176029962546817</v>
      </c>
      <c r="AO1226" s="39">
        <f>U1155</f>
        <v>0.57465495608532002</v>
      </c>
      <c r="AP1226" s="39">
        <f>W1155</f>
        <v>0.66791510611735339</v>
      </c>
      <c r="AQ1226" s="45" t="s">
        <v>1431</v>
      </c>
      <c r="AR1226" s="39">
        <f>V1155</f>
        <v>0.74905422446406056</v>
      </c>
      <c r="AS1226" s="39">
        <f>Y1155</f>
        <v>0.85231539424280356</v>
      </c>
      <c r="AT1226" s="39">
        <f>AH1155</f>
        <v>0.54522613065326631</v>
      </c>
      <c r="AU1226" s="40"/>
    </row>
    <row r="1227" spans="1:54" s="36" customFormat="1" x14ac:dyDescent="0.2">
      <c r="A1227" s="40"/>
      <c r="B1227" s="40"/>
      <c r="C1227" s="40"/>
      <c r="D1227" s="40"/>
      <c r="E1227" s="40"/>
      <c r="F1227" s="40"/>
      <c r="G1227" s="40"/>
      <c r="H1227" s="40"/>
      <c r="I1227" s="40"/>
      <c r="J1227" s="40"/>
      <c r="K1227" s="40"/>
      <c r="L1227" s="40"/>
      <c r="M1227" s="40"/>
      <c r="N1227" s="40"/>
      <c r="O1227" s="39"/>
      <c r="P1227" s="45"/>
      <c r="Q1227" s="39"/>
      <c r="R1227" s="39"/>
      <c r="S1227" s="39"/>
      <c r="T1227" s="39"/>
      <c r="U1227" s="39"/>
      <c r="V1227" s="39"/>
      <c r="W1227" s="39"/>
      <c r="X1227" s="39"/>
      <c r="Y1227" s="39"/>
      <c r="Z1227" s="39"/>
      <c r="AA1227" s="39"/>
      <c r="AB1227" s="39"/>
      <c r="AC1227" s="39"/>
      <c r="AD1227" s="39"/>
      <c r="AE1227" s="39"/>
      <c r="AF1227" s="39"/>
      <c r="AG1227" s="39"/>
      <c r="AH1227" s="39"/>
      <c r="AI1227" s="39"/>
      <c r="AJ1227" s="52"/>
      <c r="AK1227" s="40"/>
      <c r="AL1227" s="40"/>
      <c r="AM1227" s="40"/>
      <c r="AN1227" s="40"/>
      <c r="AO1227" s="40"/>
      <c r="AP1227" s="40"/>
      <c r="AQ1227" s="40"/>
      <c r="AR1227" s="40"/>
      <c r="AS1227" s="40"/>
      <c r="AT1227" s="40"/>
      <c r="AU1227" s="40"/>
    </row>
    <row r="1228" spans="1:54" s="36" customFormat="1" ht="102" x14ac:dyDescent="0.2">
      <c r="A1228" s="40"/>
      <c r="B1228" s="40"/>
      <c r="C1228" s="40"/>
      <c r="D1228" s="40"/>
      <c r="E1228" s="40"/>
      <c r="F1228" s="40"/>
      <c r="G1228" s="40"/>
      <c r="H1228" s="40"/>
      <c r="I1228" s="40"/>
      <c r="J1228" s="40"/>
      <c r="K1228" s="40"/>
      <c r="L1228" s="40"/>
      <c r="M1228" s="40"/>
      <c r="N1228" s="40"/>
      <c r="O1228" s="40"/>
      <c r="P1228" s="41"/>
      <c r="Q1228" s="50" t="s">
        <v>1422</v>
      </c>
      <c r="R1228" s="50" t="s">
        <v>1423</v>
      </c>
      <c r="S1228" s="50" t="s">
        <v>1424</v>
      </c>
      <c r="T1228" s="50" t="s">
        <v>1425</v>
      </c>
      <c r="U1228" s="43"/>
      <c r="V1228" s="43"/>
      <c r="W1228" s="43"/>
      <c r="X1228" s="40"/>
      <c r="Y1228" s="40"/>
      <c r="Z1228" s="40"/>
      <c r="AA1228" s="40"/>
      <c r="AB1228" s="40"/>
      <c r="AC1228" s="40"/>
      <c r="AD1228" s="40"/>
      <c r="AE1228" s="40"/>
      <c r="AF1228" s="40"/>
      <c r="AG1228" s="40"/>
      <c r="AH1228" s="40"/>
      <c r="AI1228" s="43" t="s">
        <v>721</v>
      </c>
      <c r="AJ1228" s="50" t="s">
        <v>1429</v>
      </c>
      <c r="AK1228" s="50" t="s">
        <v>1430</v>
      </c>
      <c r="AL1228" s="40"/>
      <c r="AM1228" s="40"/>
      <c r="AN1228" s="50" t="s">
        <v>1426</v>
      </c>
      <c r="AO1228" s="50" t="s">
        <v>1427</v>
      </c>
      <c r="AP1228" s="50" t="s">
        <v>1428</v>
      </c>
      <c r="AQ1228" s="40"/>
      <c r="AR1228" s="43" t="s">
        <v>1217</v>
      </c>
      <c r="AS1228" s="43" t="s">
        <v>1220</v>
      </c>
      <c r="AT1228" s="43" t="s">
        <v>1221</v>
      </c>
      <c r="AU1228" s="40"/>
    </row>
    <row r="1229" spans="1:54" s="36" customFormat="1" x14ac:dyDescent="0.2">
      <c r="A1229" s="40"/>
      <c r="B1229" s="40"/>
      <c r="C1229" s="40"/>
      <c r="D1229" s="40"/>
      <c r="E1229" s="40"/>
      <c r="F1229" s="40"/>
      <c r="G1229" s="40"/>
      <c r="H1229" s="40"/>
      <c r="I1229" s="40"/>
      <c r="J1229" s="40"/>
      <c r="K1229" s="40"/>
      <c r="L1229" s="40"/>
      <c r="M1229" s="40"/>
      <c r="N1229" s="40"/>
      <c r="O1229" s="40"/>
      <c r="P1229" s="46" t="s">
        <v>1223</v>
      </c>
      <c r="Q1229" s="40">
        <f>P1161</f>
        <v>0.6723768736616702</v>
      </c>
      <c r="R1229" s="40">
        <f t="shared" ref="R1229:AG1229" si="161">Q1161</f>
        <v>0.39484978540772531</v>
      </c>
      <c r="S1229" s="40">
        <f t="shared" si="161"/>
        <v>0.84017278617710578</v>
      </c>
      <c r="T1229" s="40">
        <f t="shared" ref="T1229" si="162">S1161</f>
        <v>0.70171673819742497</v>
      </c>
      <c r="U1229" s="40"/>
      <c r="V1229" s="40"/>
      <c r="W1229" s="40"/>
      <c r="X1229" s="40"/>
      <c r="Y1229" s="40"/>
      <c r="Z1229" s="46" t="s">
        <v>1223</v>
      </c>
      <c r="AA1229" s="40">
        <f t="shared" si="161"/>
        <v>0</v>
      </c>
      <c r="AB1229" s="40">
        <f t="shared" si="161"/>
        <v>0</v>
      </c>
      <c r="AC1229" s="40">
        <f t="shared" si="161"/>
        <v>0</v>
      </c>
      <c r="AD1229" s="40">
        <f t="shared" si="161"/>
        <v>0</v>
      </c>
      <c r="AE1229" s="40">
        <f t="shared" si="161"/>
        <v>0</v>
      </c>
      <c r="AF1229" s="40">
        <f t="shared" si="161"/>
        <v>0</v>
      </c>
      <c r="AG1229" s="40">
        <f t="shared" si="161"/>
        <v>0</v>
      </c>
      <c r="AH1229" s="40"/>
      <c r="AI1229" s="46" t="s">
        <v>1432</v>
      </c>
      <c r="AJ1229" s="40">
        <f>X1161</f>
        <v>0.81720430107526887</v>
      </c>
      <c r="AK1229" s="40">
        <f>AI1161</f>
        <v>0.83690987124463523</v>
      </c>
      <c r="AL1229" s="40"/>
      <c r="AM1229" s="46" t="s">
        <v>1432</v>
      </c>
      <c r="AN1229" s="40">
        <f>T1161</f>
        <v>0.52043010752688179</v>
      </c>
      <c r="AO1229" s="40">
        <f t="shared" ref="AO1229" si="163">U1161</f>
        <v>0.50432900432900429</v>
      </c>
      <c r="AP1229" s="40">
        <f>W1161</f>
        <v>0.64516129032258063</v>
      </c>
      <c r="AQ1229" s="46" t="s">
        <v>1432</v>
      </c>
      <c r="AR1229" s="40">
        <f>V1161</f>
        <v>0.70652173913043481</v>
      </c>
      <c r="AS1229" s="40">
        <f>Y1161</f>
        <v>0.84946236559139787</v>
      </c>
      <c r="AT1229" s="40">
        <f>AH1161</f>
        <v>0.47629310344827586</v>
      </c>
      <c r="AU1229" s="40"/>
    </row>
    <row r="1230" spans="1:54" s="36" customFormat="1" ht="25.5" x14ac:dyDescent="0.2">
      <c r="A1230" s="40"/>
      <c r="B1230" s="40"/>
      <c r="C1230" s="40"/>
      <c r="D1230" s="40"/>
      <c r="E1230" s="40"/>
      <c r="F1230" s="40"/>
      <c r="G1230" s="40"/>
      <c r="H1230" s="40"/>
      <c r="I1230" s="40"/>
      <c r="J1230" s="40"/>
      <c r="K1230" s="40"/>
      <c r="L1230" s="40"/>
      <c r="M1230" s="40"/>
      <c r="N1230" s="40"/>
      <c r="O1230" s="40"/>
      <c r="P1230" s="49" t="s">
        <v>1421</v>
      </c>
      <c r="Q1230" s="40">
        <f>P1167</f>
        <v>0.76073619631901845</v>
      </c>
      <c r="R1230" s="40">
        <f t="shared" ref="R1230:AG1230" si="164">Q1167</f>
        <v>0.67076923076923078</v>
      </c>
      <c r="S1230" s="40">
        <f t="shared" si="164"/>
        <v>0.8092307692307692</v>
      </c>
      <c r="T1230" s="40">
        <f t="shared" ref="T1230" si="165">S1167</f>
        <v>0.76615384615384619</v>
      </c>
      <c r="U1230" s="40"/>
      <c r="V1230" s="40"/>
      <c r="W1230" s="40"/>
      <c r="X1230" s="40"/>
      <c r="Y1230" s="40"/>
      <c r="Z1230" s="46" t="s">
        <v>1224</v>
      </c>
      <c r="AA1230" s="40">
        <f t="shared" si="164"/>
        <v>0</v>
      </c>
      <c r="AB1230" s="40">
        <f t="shared" si="164"/>
        <v>0</v>
      </c>
      <c r="AC1230" s="40">
        <f t="shared" si="164"/>
        <v>0</v>
      </c>
      <c r="AD1230" s="40">
        <f t="shared" si="164"/>
        <v>0</v>
      </c>
      <c r="AE1230" s="40">
        <f t="shared" si="164"/>
        <v>0</v>
      </c>
      <c r="AF1230" s="40">
        <f t="shared" si="164"/>
        <v>0</v>
      </c>
      <c r="AG1230" s="40">
        <f t="shared" si="164"/>
        <v>0</v>
      </c>
      <c r="AH1230" s="40"/>
      <c r="AI1230" s="46" t="s">
        <v>1433</v>
      </c>
      <c r="AJ1230" s="40">
        <f>X1167</f>
        <v>0.90769230769230769</v>
      </c>
      <c r="AK1230" s="40">
        <f>AI1167</f>
        <v>0.91975308641975317</v>
      </c>
      <c r="AL1230" s="40"/>
      <c r="AM1230" s="46" t="s">
        <v>1433</v>
      </c>
      <c r="AN1230" s="40">
        <f>T1167</f>
        <v>0.69230769230769229</v>
      </c>
      <c r="AO1230" s="40">
        <f>U1167</f>
        <v>0.67592592592592593</v>
      </c>
      <c r="AP1230" s="40">
        <f>W1167</f>
        <v>0.70461538461538464</v>
      </c>
      <c r="AQ1230" s="46" t="s">
        <v>1433</v>
      </c>
      <c r="AR1230" s="40">
        <f>V1167</f>
        <v>0.81055900621118016</v>
      </c>
      <c r="AS1230" s="40">
        <f>Y1167</f>
        <v>0.85538461538461541</v>
      </c>
      <c r="AT1230" s="40">
        <f>AH1167</f>
        <v>0.63975155279503104</v>
      </c>
      <c r="AU1230" s="40"/>
    </row>
    <row r="1231" spans="1:54" s="36" customFormat="1" x14ac:dyDescent="0.2">
      <c r="A1231" s="40"/>
      <c r="B1231" s="40"/>
      <c r="C1231" s="40"/>
      <c r="D1231" s="40"/>
      <c r="E1231" s="40"/>
      <c r="F1231" s="40"/>
      <c r="G1231" s="40"/>
      <c r="H1231" s="40"/>
      <c r="I1231" s="40"/>
      <c r="J1231" s="40"/>
      <c r="K1231" s="40"/>
      <c r="L1231" s="40"/>
      <c r="M1231" s="40"/>
      <c r="N1231" s="40"/>
      <c r="O1231" s="40"/>
      <c r="P1231" s="46"/>
      <c r="Q1231" s="40"/>
      <c r="R1231" s="40"/>
      <c r="S1231" s="40"/>
      <c r="T1231" s="40"/>
      <c r="U1231" s="40"/>
      <c r="V1231" s="40"/>
      <c r="W1231" s="40"/>
      <c r="X1231" s="40"/>
      <c r="Y1231" s="40"/>
      <c r="Z1231" s="40"/>
      <c r="AA1231" s="40"/>
      <c r="AB1231" s="40"/>
      <c r="AC1231" s="40"/>
      <c r="AD1231" s="40"/>
      <c r="AE1231" s="40"/>
      <c r="AF1231" s="40"/>
      <c r="AG1231" s="40"/>
      <c r="AH1231" s="40"/>
      <c r="AI1231" s="40"/>
      <c r="AJ1231" s="40"/>
      <c r="AK1231" s="40"/>
      <c r="AL1231" s="40"/>
      <c r="AM1231" s="40"/>
      <c r="AN1231" s="40"/>
      <c r="AO1231" s="40"/>
      <c r="AP1231" s="40"/>
      <c r="AQ1231" s="40"/>
      <c r="AR1231" s="40"/>
      <c r="AS1231" s="40"/>
      <c r="AT1231" s="40"/>
      <c r="AU1231" s="40"/>
    </row>
    <row r="1232" spans="1:54" s="36" customFormat="1" ht="63.75" x14ac:dyDescent="0.2">
      <c r="A1232" s="40"/>
      <c r="B1232" s="40"/>
      <c r="C1232" s="40"/>
      <c r="D1232" s="40"/>
      <c r="E1232" s="40"/>
      <c r="F1232" s="40"/>
      <c r="G1232" s="40"/>
      <c r="H1232" s="40"/>
      <c r="I1232" s="40"/>
      <c r="J1232" s="40"/>
      <c r="K1232" s="40"/>
      <c r="L1232" s="40"/>
      <c r="M1232" s="40"/>
      <c r="N1232" s="40"/>
      <c r="O1232" s="40"/>
      <c r="P1232" s="41"/>
      <c r="Q1232" s="50" t="s">
        <v>1442</v>
      </c>
      <c r="R1232" s="50" t="s">
        <v>1443</v>
      </c>
      <c r="S1232" s="50" t="s">
        <v>1444</v>
      </c>
      <c r="T1232" s="50" t="s">
        <v>1445</v>
      </c>
      <c r="U1232" s="43"/>
      <c r="V1232" s="43"/>
      <c r="W1232" s="43"/>
      <c r="X1232" s="40"/>
      <c r="Y1232" s="40"/>
      <c r="Z1232" s="40"/>
      <c r="AA1232" s="40"/>
      <c r="AB1232" s="40"/>
      <c r="AC1232" s="40"/>
      <c r="AD1232" s="40"/>
      <c r="AE1232" s="40"/>
      <c r="AF1232" s="40"/>
      <c r="AG1232" s="40"/>
      <c r="AH1232" s="40"/>
      <c r="AI1232" s="43" t="s">
        <v>721</v>
      </c>
      <c r="AJ1232" s="50" t="s">
        <v>1452</v>
      </c>
      <c r="AK1232" s="50" t="s">
        <v>1451</v>
      </c>
      <c r="AL1232" s="40"/>
      <c r="AM1232" s="40"/>
      <c r="AN1232" s="50" t="s">
        <v>1446</v>
      </c>
      <c r="AO1232" s="50" t="s">
        <v>1447</v>
      </c>
      <c r="AP1232" s="50" t="s">
        <v>1448</v>
      </c>
      <c r="AQ1232" s="40"/>
      <c r="AR1232" s="43" t="s">
        <v>1217</v>
      </c>
      <c r="AS1232" s="43" t="s">
        <v>1220</v>
      </c>
      <c r="AT1232" s="43" t="s">
        <v>1221</v>
      </c>
      <c r="AU1232" s="40"/>
    </row>
    <row r="1233" spans="1:47" s="36" customFormat="1" x14ac:dyDescent="0.2">
      <c r="A1233" s="40"/>
      <c r="B1233" s="40"/>
      <c r="C1233" s="40"/>
      <c r="D1233" s="40"/>
      <c r="E1233" s="40"/>
      <c r="F1233" s="40"/>
      <c r="G1233" s="40"/>
      <c r="H1233" s="40"/>
      <c r="I1233" s="40"/>
      <c r="J1233" s="40"/>
      <c r="K1233" s="40"/>
      <c r="L1233" s="40"/>
      <c r="M1233" s="40"/>
      <c r="N1233" s="40"/>
      <c r="O1233" s="40"/>
      <c r="P1233" s="45" t="s">
        <v>1454</v>
      </c>
      <c r="Q1233" s="40">
        <v>0.7</v>
      </c>
      <c r="R1233" s="40">
        <v>0.52400000000000002</v>
      </c>
      <c r="S1233" s="40">
        <v>0.82799999999999996</v>
      </c>
      <c r="T1233" s="40">
        <v>0.73299999999999998</v>
      </c>
      <c r="U1233" s="40"/>
      <c r="V1233" s="40"/>
      <c r="W1233" s="40"/>
      <c r="X1233" s="40"/>
      <c r="Y1233" s="40"/>
      <c r="Z1233" s="45" t="s">
        <v>1255</v>
      </c>
      <c r="AA1233" s="40">
        <f t="shared" ref="AA1233:AG1233" si="166">Z1209</f>
        <v>0</v>
      </c>
      <c r="AB1233" s="40">
        <f t="shared" si="166"/>
        <v>0</v>
      </c>
      <c r="AC1233" s="40">
        <f t="shared" si="166"/>
        <v>0</v>
      </c>
      <c r="AD1233" s="40">
        <f t="shared" si="166"/>
        <v>0</v>
      </c>
      <c r="AE1233" s="40">
        <f t="shared" si="166"/>
        <v>0</v>
      </c>
      <c r="AF1233" s="40">
        <f t="shared" si="166"/>
        <v>0</v>
      </c>
      <c r="AG1233" s="40">
        <f t="shared" si="166"/>
        <v>0</v>
      </c>
      <c r="AH1233" s="40"/>
      <c r="AI1233" s="45" t="s">
        <v>1449</v>
      </c>
      <c r="AJ1233" s="40">
        <f>X1209</f>
        <v>0.83206106870229002</v>
      </c>
      <c r="AK1233" s="40">
        <f>AI1209</f>
        <v>0.86259541984732824</v>
      </c>
      <c r="AL1233" s="40"/>
      <c r="AM1233" s="45" t="s">
        <v>1455</v>
      </c>
      <c r="AN1233" s="40">
        <v>0.58599999999999997</v>
      </c>
      <c r="AO1233" s="40">
        <v>0.58899999999999997</v>
      </c>
      <c r="AP1233" s="40">
        <v>0.67900000000000005</v>
      </c>
      <c r="AQ1233" s="45" t="s">
        <v>1434</v>
      </c>
      <c r="AR1233" s="40">
        <f>V1209</f>
        <v>0.79365079365079361</v>
      </c>
      <c r="AS1233" s="40">
        <f t="shared" ref="AS1233" si="167">Y1209</f>
        <v>0.85384615384615381</v>
      </c>
      <c r="AT1233" s="40">
        <f>AH1209</f>
        <v>0.45864661654135336</v>
      </c>
      <c r="AU1233" s="40"/>
    </row>
    <row r="1234" spans="1:47" s="36" customFormat="1" x14ac:dyDescent="0.2">
      <c r="A1234" s="40"/>
      <c r="B1234" s="40"/>
      <c r="C1234" s="40"/>
      <c r="D1234" s="40"/>
      <c r="E1234" s="40"/>
      <c r="F1234" s="40"/>
      <c r="G1234" s="40"/>
      <c r="H1234" s="40"/>
      <c r="I1234" s="40"/>
      <c r="J1234" s="40"/>
      <c r="K1234" s="40"/>
      <c r="L1234" s="40"/>
      <c r="M1234" s="40"/>
      <c r="N1234" s="40"/>
      <c r="O1234" s="40"/>
      <c r="P1234" s="45" t="s">
        <v>1453</v>
      </c>
      <c r="Q1234" s="40">
        <v>0.745</v>
      </c>
      <c r="R1234" s="40">
        <v>0.58699999999999997</v>
      </c>
      <c r="S1234" s="40">
        <v>0.86699999999999999</v>
      </c>
      <c r="T1234" s="40">
        <v>0.77500000000000002</v>
      </c>
      <c r="U1234" s="40"/>
      <c r="V1234" s="40"/>
      <c r="W1234" s="40"/>
      <c r="X1234" s="40"/>
      <c r="Y1234" s="40"/>
      <c r="Z1234" s="45" t="s">
        <v>1256</v>
      </c>
      <c r="AA1234" s="40">
        <f t="shared" ref="AA1234:AG1234" si="168">Z1197</f>
        <v>0</v>
      </c>
      <c r="AB1234" s="40">
        <f t="shared" si="168"/>
        <v>0</v>
      </c>
      <c r="AC1234" s="40">
        <f t="shared" si="168"/>
        <v>0</v>
      </c>
      <c r="AD1234" s="40">
        <f t="shared" si="168"/>
        <v>0</v>
      </c>
      <c r="AE1234" s="40">
        <f t="shared" si="168"/>
        <v>0</v>
      </c>
      <c r="AF1234" s="40">
        <f t="shared" si="168"/>
        <v>0</v>
      </c>
      <c r="AG1234" s="40">
        <f t="shared" si="168"/>
        <v>0</v>
      </c>
      <c r="AH1234" s="40"/>
      <c r="AI1234" s="45" t="s">
        <v>1450</v>
      </c>
      <c r="AJ1234" s="40">
        <f>X1197</f>
        <v>0.89436619718309862</v>
      </c>
      <c r="AK1234" s="40">
        <f>AI1197</f>
        <v>0.90106007067137805</v>
      </c>
      <c r="AL1234" s="40"/>
      <c r="AM1234" s="45" t="s">
        <v>1456</v>
      </c>
      <c r="AN1234" s="40">
        <v>0.69</v>
      </c>
      <c r="AO1234" s="40">
        <v>0.67800000000000005</v>
      </c>
      <c r="AP1234" s="40">
        <v>0.71599999999999997</v>
      </c>
      <c r="AQ1234" s="45" t="s">
        <v>1435</v>
      </c>
      <c r="AR1234" s="40">
        <f>V1197</f>
        <v>0.76595744680851063</v>
      </c>
      <c r="AS1234" s="40">
        <f t="shared" ref="AS1234" si="169">Y1197</f>
        <v>0.85964912280701755</v>
      </c>
      <c r="AT1234" s="40">
        <f>AH1197</f>
        <v>0.63345195729537362</v>
      </c>
      <c r="AU1234" s="40"/>
    </row>
    <row r="1235" spans="1:47" s="36" customFormat="1" x14ac:dyDescent="0.2">
      <c r="A1235" s="40"/>
      <c r="B1235" s="40"/>
      <c r="C1235" s="40"/>
      <c r="D1235" s="40"/>
      <c r="E1235" s="40"/>
      <c r="F1235" s="40"/>
      <c r="G1235" s="40"/>
      <c r="H1235" s="40"/>
      <c r="I1235" s="40"/>
      <c r="J1235" s="40"/>
      <c r="K1235" s="40"/>
      <c r="L1235" s="40"/>
      <c r="M1235" s="40"/>
      <c r="N1235" s="40"/>
      <c r="O1235" s="40"/>
      <c r="P1235" s="45" t="s">
        <v>1457</v>
      </c>
      <c r="Q1235" s="40">
        <v>0.67600000000000005</v>
      </c>
      <c r="R1235" s="40">
        <v>0.44900000000000001</v>
      </c>
      <c r="S1235" s="40">
        <v>0.79500000000000004</v>
      </c>
      <c r="T1235" s="40">
        <v>0.68100000000000005</v>
      </c>
      <c r="U1235" s="40"/>
      <c r="V1235" s="40"/>
      <c r="W1235" s="40"/>
      <c r="X1235" s="40"/>
      <c r="Y1235" s="45"/>
      <c r="Z1235" s="40">
        <f t="shared" ref="Z1235:AG1235" si="170">Z1203</f>
        <v>0</v>
      </c>
      <c r="AA1235" s="40">
        <f t="shared" si="170"/>
        <v>0</v>
      </c>
      <c r="AB1235" s="40">
        <f t="shared" si="170"/>
        <v>0</v>
      </c>
      <c r="AC1235" s="40">
        <f t="shared" si="170"/>
        <v>0</v>
      </c>
      <c r="AD1235" s="40">
        <f t="shared" si="170"/>
        <v>0</v>
      </c>
      <c r="AE1235" s="40">
        <f t="shared" si="170"/>
        <v>0</v>
      </c>
      <c r="AF1235" s="40">
        <f t="shared" si="170"/>
        <v>0</v>
      </c>
      <c r="AG1235" s="40">
        <f t="shared" si="170"/>
        <v>0</v>
      </c>
      <c r="AH1235" s="40"/>
      <c r="AI1235" s="45" t="s">
        <v>1458</v>
      </c>
      <c r="AJ1235" s="40">
        <f>X1203</f>
        <v>0.82857142857142851</v>
      </c>
      <c r="AK1235" s="40">
        <f>AI1203</f>
        <v>0.85233160621761661</v>
      </c>
      <c r="AL1235" s="45" t="s">
        <v>721</v>
      </c>
      <c r="AM1235" s="45" t="s">
        <v>1457</v>
      </c>
      <c r="AN1235" s="40">
        <v>0.52200000000000002</v>
      </c>
      <c r="AO1235" s="40">
        <v>0.49399999999999999</v>
      </c>
      <c r="AP1235" s="40">
        <v>0.628</v>
      </c>
      <c r="AQ1235" s="45" t="s">
        <v>1436</v>
      </c>
      <c r="AR1235" s="40">
        <f>V1203</f>
        <v>0.7220779220779221</v>
      </c>
      <c r="AS1235" s="40">
        <f>Y1203</f>
        <v>0.84635416666666674</v>
      </c>
      <c r="AT1235" s="40">
        <f>AH1203</f>
        <v>0.51047120418848169</v>
      </c>
      <c r="AU1235" s="40"/>
    </row>
    <row r="1236" spans="1:47" s="36" customFormat="1" x14ac:dyDescent="0.2">
      <c r="A1236" s="40"/>
      <c r="B1236" s="40"/>
      <c r="C1236" s="40"/>
      <c r="D1236" s="40"/>
      <c r="E1236" s="40"/>
      <c r="F1236" s="40"/>
      <c r="G1236" s="40"/>
      <c r="H1236" s="40"/>
      <c r="I1236" s="40"/>
      <c r="J1236" s="40"/>
      <c r="K1236" s="40"/>
      <c r="L1236" s="40"/>
      <c r="M1236" s="40"/>
      <c r="N1236" s="40"/>
      <c r="O1236" s="40"/>
      <c r="P1236" s="45"/>
      <c r="Q1236" s="40"/>
      <c r="R1236" s="40"/>
      <c r="S1236" s="40"/>
      <c r="T1236" s="40"/>
      <c r="U1236" s="40"/>
      <c r="V1236" s="40"/>
      <c r="W1236" s="40"/>
      <c r="X1236" s="40"/>
      <c r="Y1236" s="45"/>
      <c r="Z1236" s="40"/>
      <c r="AA1236" s="40"/>
      <c r="AB1236" s="40"/>
      <c r="AC1236" s="40"/>
      <c r="AD1236" s="40"/>
      <c r="AE1236" s="40"/>
      <c r="AF1236" s="40"/>
      <c r="AG1236" s="40"/>
      <c r="AH1236" s="40"/>
      <c r="AI1236" s="45"/>
      <c r="AJ1236" s="40"/>
      <c r="AK1236" s="40"/>
      <c r="AL1236" s="45"/>
      <c r="AM1236" s="45"/>
      <c r="AN1236" s="40"/>
      <c r="AO1236" s="40"/>
      <c r="AP1236" s="40"/>
      <c r="AQ1236" s="45"/>
      <c r="AR1236" s="40"/>
      <c r="AS1236" s="40"/>
      <c r="AT1236" s="40"/>
      <c r="AU1236" s="40"/>
    </row>
    <row r="1237" spans="1:47" s="36" customFormat="1" x14ac:dyDescent="0.2">
      <c r="A1237" s="40"/>
      <c r="B1237" s="40"/>
      <c r="C1237" s="40"/>
      <c r="D1237" s="40"/>
      <c r="E1237" s="40"/>
      <c r="F1237" s="40"/>
      <c r="G1237" s="40"/>
      <c r="H1237" s="40"/>
      <c r="I1237" s="40"/>
      <c r="J1237" s="40"/>
      <c r="K1237" s="40"/>
      <c r="L1237" s="40"/>
      <c r="M1237" s="40"/>
      <c r="N1237" s="40"/>
      <c r="O1237" s="40"/>
      <c r="P1237" s="45"/>
      <c r="Q1237" s="40"/>
      <c r="R1237" s="40"/>
      <c r="S1237" s="40"/>
      <c r="T1237" s="40"/>
      <c r="U1237" s="40"/>
      <c r="V1237" s="40"/>
      <c r="W1237" s="40"/>
      <c r="X1237" s="40"/>
      <c r="Y1237" s="45"/>
      <c r="Z1237" s="40"/>
      <c r="AA1237" s="40"/>
      <c r="AB1237" s="40"/>
      <c r="AC1237" s="40"/>
      <c r="AD1237" s="40"/>
      <c r="AE1237" s="40"/>
      <c r="AF1237" s="40"/>
      <c r="AG1237" s="40"/>
      <c r="AH1237" s="40"/>
      <c r="AI1237" s="45"/>
      <c r="AJ1237" s="40"/>
      <c r="AK1237" s="40"/>
      <c r="AL1237" s="45"/>
      <c r="AM1237" s="45"/>
      <c r="AN1237" s="40"/>
      <c r="AO1237" s="40"/>
      <c r="AP1237" s="40"/>
      <c r="AQ1237" s="45"/>
      <c r="AR1237" s="40"/>
      <c r="AS1237" s="40"/>
      <c r="AT1237" s="40"/>
      <c r="AU1237" s="40"/>
    </row>
    <row r="1238" spans="1:47" s="36" customFormat="1" x14ac:dyDescent="0.2">
      <c r="A1238" s="40"/>
      <c r="B1238" s="40"/>
      <c r="C1238" s="40"/>
      <c r="D1238" s="40"/>
      <c r="E1238" s="40"/>
      <c r="F1238" s="40"/>
      <c r="G1238" s="40"/>
      <c r="H1238" s="40"/>
      <c r="I1238" s="40"/>
      <c r="J1238" s="40"/>
      <c r="K1238" s="40"/>
      <c r="L1238" s="40"/>
      <c r="M1238" s="40"/>
      <c r="N1238" s="40"/>
      <c r="O1238" s="40"/>
      <c r="P1238" s="45"/>
      <c r="Q1238" s="40"/>
      <c r="R1238" s="40"/>
      <c r="S1238" s="40"/>
      <c r="T1238" s="40"/>
      <c r="U1238" s="40"/>
      <c r="V1238" s="40"/>
      <c r="W1238" s="40"/>
      <c r="X1238" s="40"/>
      <c r="Y1238" s="45"/>
      <c r="Z1238" s="40"/>
      <c r="AA1238" s="40"/>
      <c r="AB1238" s="40"/>
      <c r="AC1238" s="40"/>
      <c r="AD1238" s="40"/>
      <c r="AE1238" s="40"/>
      <c r="AF1238" s="40"/>
      <c r="AG1238" s="40"/>
      <c r="AH1238" s="40"/>
      <c r="AI1238" s="45"/>
      <c r="AJ1238" s="40"/>
      <c r="AK1238" s="40"/>
      <c r="AL1238" s="45"/>
      <c r="AM1238" s="45"/>
      <c r="AN1238" s="40"/>
      <c r="AO1238" s="40"/>
      <c r="AP1238" s="40"/>
      <c r="AQ1238" s="45"/>
      <c r="AR1238" s="40"/>
      <c r="AS1238" s="40"/>
      <c r="AT1238" s="40"/>
      <c r="AU1238" s="40"/>
    </row>
    <row r="1239" spans="1:47" s="36" customFormat="1" x14ac:dyDescent="0.2">
      <c r="A1239" s="40"/>
      <c r="B1239" s="40"/>
      <c r="C1239" s="40"/>
      <c r="D1239" s="40"/>
      <c r="E1239" s="40"/>
      <c r="F1239" s="40"/>
      <c r="G1239" s="40"/>
      <c r="H1239" s="40"/>
      <c r="I1239" s="40"/>
      <c r="J1239" s="40"/>
      <c r="K1239" s="40"/>
      <c r="L1239" s="40"/>
      <c r="M1239" s="40"/>
      <c r="N1239" s="40"/>
      <c r="O1239" s="40"/>
      <c r="P1239" s="45"/>
      <c r="Q1239" s="40"/>
      <c r="R1239" s="40"/>
      <c r="S1239" s="40"/>
      <c r="T1239" s="40"/>
      <c r="U1239" s="40"/>
      <c r="V1239" s="40"/>
      <c r="W1239" s="40"/>
      <c r="X1239" s="40"/>
      <c r="Y1239" s="45"/>
      <c r="Z1239" s="40"/>
      <c r="AA1239" s="40"/>
      <c r="AB1239" s="40"/>
      <c r="AC1239" s="40"/>
      <c r="AD1239" s="40"/>
      <c r="AE1239" s="40"/>
      <c r="AF1239" s="40"/>
      <c r="AG1239" s="40"/>
      <c r="AH1239" s="40"/>
      <c r="AI1239" s="45"/>
      <c r="AJ1239" s="40"/>
      <c r="AK1239" s="40"/>
      <c r="AL1239" s="45"/>
      <c r="AM1239" s="45"/>
      <c r="AN1239" s="40"/>
      <c r="AO1239" s="40"/>
      <c r="AP1239" s="40"/>
      <c r="AQ1239" s="45"/>
      <c r="AR1239" s="40"/>
      <c r="AS1239" s="40"/>
      <c r="AT1239" s="40"/>
      <c r="AU1239" s="40"/>
    </row>
    <row r="1240" spans="1:47" s="36" customFormat="1" x14ac:dyDescent="0.2">
      <c r="A1240" s="40"/>
      <c r="B1240" s="40"/>
      <c r="C1240" s="40"/>
      <c r="D1240" s="40"/>
      <c r="E1240" s="40"/>
      <c r="F1240" s="40"/>
      <c r="G1240" s="40"/>
      <c r="H1240" s="40"/>
      <c r="I1240" s="40"/>
      <c r="J1240" s="40"/>
      <c r="K1240" s="40"/>
      <c r="L1240" s="40"/>
      <c r="M1240" s="40"/>
      <c r="N1240" s="40"/>
      <c r="O1240" s="40"/>
      <c r="P1240" s="45"/>
      <c r="Q1240" s="40"/>
      <c r="R1240" s="40"/>
      <c r="S1240" s="40"/>
      <c r="T1240" s="40"/>
      <c r="U1240" s="40"/>
      <c r="V1240" s="40"/>
      <c r="W1240" s="40"/>
      <c r="X1240" s="40"/>
      <c r="Y1240" s="45"/>
      <c r="Z1240" s="40"/>
      <c r="AA1240" s="40"/>
      <c r="AB1240" s="40"/>
      <c r="AC1240" s="40"/>
      <c r="AD1240" s="40"/>
      <c r="AE1240" s="40"/>
      <c r="AF1240" s="40"/>
      <c r="AG1240" s="40"/>
      <c r="AH1240" s="40"/>
      <c r="AI1240" s="45"/>
      <c r="AJ1240" s="40"/>
      <c r="AK1240" s="40"/>
      <c r="AL1240" s="45"/>
      <c r="AM1240" s="45"/>
      <c r="AN1240" s="40"/>
      <c r="AO1240" s="40"/>
      <c r="AP1240" s="40"/>
      <c r="AQ1240" s="45"/>
      <c r="AR1240" s="40"/>
      <c r="AS1240" s="40"/>
      <c r="AT1240" s="40"/>
      <c r="AU1240" s="40"/>
    </row>
    <row r="1241" spans="1:47" s="36" customFormat="1" x14ac:dyDescent="0.2">
      <c r="A1241" s="40"/>
      <c r="B1241" s="40"/>
      <c r="C1241" s="40"/>
      <c r="D1241" s="40"/>
      <c r="E1241" s="40"/>
      <c r="F1241" s="40"/>
      <c r="G1241" s="40"/>
      <c r="H1241" s="40"/>
      <c r="I1241" s="40"/>
      <c r="J1241" s="40"/>
      <c r="K1241" s="40"/>
      <c r="L1241" s="40"/>
      <c r="M1241" s="40"/>
      <c r="N1241" s="40"/>
      <c r="O1241" s="40"/>
      <c r="P1241" s="45"/>
      <c r="Q1241" s="40"/>
      <c r="R1241" s="40"/>
      <c r="S1241" s="40"/>
      <c r="T1241" s="40"/>
      <c r="U1241" s="40"/>
      <c r="V1241" s="40"/>
      <c r="W1241" s="40"/>
      <c r="X1241" s="40"/>
      <c r="Y1241" s="45"/>
      <c r="Z1241" s="40"/>
      <c r="AA1241" s="40"/>
      <c r="AB1241" s="40"/>
      <c r="AC1241" s="40"/>
      <c r="AD1241" s="40"/>
      <c r="AE1241" s="40"/>
      <c r="AF1241" s="40"/>
      <c r="AG1241" s="40"/>
      <c r="AH1241" s="40"/>
      <c r="AI1241" s="45"/>
      <c r="AJ1241" s="40"/>
      <c r="AK1241" s="40"/>
      <c r="AL1241" s="45"/>
      <c r="AM1241" s="45"/>
      <c r="AN1241" s="40"/>
      <c r="AO1241" s="40"/>
      <c r="AP1241" s="40"/>
      <c r="AQ1241" s="45"/>
      <c r="AR1241" s="40"/>
      <c r="AS1241" s="40"/>
      <c r="AT1241" s="40"/>
      <c r="AU1241" s="40"/>
    </row>
    <row r="1242" spans="1:47" s="36" customFormat="1" x14ac:dyDescent="0.2">
      <c r="A1242" s="40"/>
      <c r="B1242" s="40"/>
      <c r="C1242" s="40"/>
      <c r="D1242" s="40"/>
      <c r="E1242" s="40"/>
      <c r="F1242" s="40"/>
      <c r="G1242" s="40"/>
      <c r="H1242" s="40"/>
      <c r="I1242" s="40"/>
      <c r="J1242" s="40"/>
      <c r="K1242" s="40"/>
      <c r="L1242" s="40"/>
      <c r="M1242" s="40"/>
      <c r="N1242" s="40"/>
      <c r="O1242" s="40"/>
      <c r="P1242" s="45"/>
      <c r="Q1242" s="40"/>
      <c r="R1242" s="40"/>
      <c r="S1242" s="40"/>
      <c r="T1242" s="40"/>
      <c r="U1242" s="40"/>
      <c r="V1242" s="40"/>
      <c r="W1242" s="40"/>
      <c r="X1242" s="40"/>
      <c r="Y1242" s="45"/>
      <c r="Z1242" s="40"/>
      <c r="AA1242" s="40"/>
      <c r="AB1242" s="40"/>
      <c r="AC1242" s="40"/>
      <c r="AD1242" s="40"/>
      <c r="AE1242" s="40"/>
      <c r="AF1242" s="40"/>
      <c r="AG1242" s="40"/>
      <c r="AH1242" s="40"/>
      <c r="AI1242" s="45"/>
      <c r="AJ1242" s="40"/>
      <c r="AK1242" s="40"/>
      <c r="AL1242" s="45"/>
      <c r="AM1242" s="45"/>
      <c r="AN1242" s="40"/>
      <c r="AO1242" s="40"/>
      <c r="AP1242" s="40"/>
      <c r="AQ1242" s="45"/>
      <c r="AR1242" s="40"/>
      <c r="AS1242" s="40"/>
      <c r="AT1242" s="40"/>
      <c r="AU1242" s="40"/>
    </row>
    <row r="1243" spans="1:47" s="36" customFormat="1" x14ac:dyDescent="0.2">
      <c r="A1243" s="40"/>
      <c r="B1243" s="40"/>
      <c r="C1243" s="40"/>
      <c r="D1243" s="40"/>
      <c r="E1243" s="40"/>
      <c r="F1243" s="40"/>
      <c r="G1243" s="40"/>
      <c r="H1243" s="40"/>
      <c r="I1243" s="40"/>
      <c r="J1243" s="40"/>
      <c r="K1243" s="40"/>
      <c r="L1243" s="40"/>
      <c r="M1243" s="40"/>
      <c r="N1243" s="40"/>
      <c r="O1243" s="40"/>
      <c r="P1243" s="45"/>
      <c r="Q1243" s="40"/>
      <c r="R1243" s="40"/>
      <c r="S1243" s="40"/>
      <c r="T1243" s="40"/>
      <c r="U1243" s="40"/>
      <c r="V1243" s="40"/>
      <c r="W1243" s="40"/>
      <c r="X1243" s="40"/>
      <c r="Y1243" s="45"/>
      <c r="Z1243" s="40"/>
      <c r="AA1243" s="40"/>
      <c r="AB1243" s="40"/>
      <c r="AC1243" s="40"/>
      <c r="AD1243" s="40"/>
      <c r="AE1243" s="40"/>
      <c r="AF1243" s="40"/>
      <c r="AG1243" s="40"/>
      <c r="AH1243" s="40"/>
      <c r="AI1243" s="45"/>
      <c r="AJ1243" s="40"/>
      <c r="AK1243" s="40"/>
      <c r="AL1243" s="45"/>
      <c r="AM1243" s="45"/>
      <c r="AN1243" s="40"/>
      <c r="AO1243" s="40"/>
      <c r="AP1243" s="40"/>
      <c r="AQ1243" s="45"/>
      <c r="AR1243" s="40"/>
      <c r="AS1243" s="40"/>
      <c r="AT1243" s="40"/>
      <c r="AU1243" s="40"/>
    </row>
    <row r="1244" spans="1:47" s="36" customFormat="1" x14ac:dyDescent="0.2">
      <c r="A1244" s="40"/>
      <c r="B1244" s="40"/>
      <c r="C1244" s="40"/>
      <c r="D1244" s="40"/>
      <c r="E1244" s="40"/>
      <c r="F1244" s="40"/>
      <c r="G1244" s="40"/>
      <c r="H1244" s="40"/>
      <c r="I1244" s="40"/>
      <c r="J1244" s="40"/>
      <c r="K1244" s="40"/>
      <c r="L1244" s="40"/>
      <c r="M1244" s="40"/>
      <c r="N1244" s="40"/>
      <c r="O1244" s="40"/>
      <c r="P1244" s="45"/>
      <c r="Q1244" s="40"/>
      <c r="R1244" s="40"/>
      <c r="S1244" s="40"/>
      <c r="T1244" s="40"/>
      <c r="U1244" s="40"/>
      <c r="V1244" s="40"/>
      <c r="W1244" s="40"/>
      <c r="X1244" s="40"/>
      <c r="Y1244" s="45"/>
      <c r="Z1244" s="40"/>
      <c r="AA1244" s="40"/>
      <c r="AB1244" s="40"/>
      <c r="AC1244" s="40"/>
      <c r="AD1244" s="40"/>
      <c r="AE1244" s="40"/>
      <c r="AF1244" s="40"/>
      <c r="AG1244" s="40"/>
      <c r="AH1244" s="40"/>
      <c r="AI1244" s="45"/>
      <c r="AJ1244" s="40"/>
      <c r="AK1244" s="40"/>
      <c r="AL1244" s="45"/>
      <c r="AM1244" s="45"/>
      <c r="AN1244" s="40"/>
      <c r="AO1244" s="40"/>
      <c r="AP1244" s="40"/>
      <c r="AQ1244" s="45"/>
      <c r="AR1244" s="40"/>
      <c r="AS1244" s="40"/>
      <c r="AT1244" s="40"/>
      <c r="AU1244" s="40"/>
    </row>
    <row r="1245" spans="1:47" s="36" customFormat="1" x14ac:dyDescent="0.2">
      <c r="A1245" s="40"/>
      <c r="B1245" s="40"/>
      <c r="C1245" s="40"/>
      <c r="D1245" s="40"/>
      <c r="E1245" s="40"/>
      <c r="F1245" s="40"/>
      <c r="G1245" s="40"/>
      <c r="H1245" s="40"/>
      <c r="I1245" s="40"/>
      <c r="J1245" s="40"/>
      <c r="K1245" s="40"/>
      <c r="L1245" s="40"/>
      <c r="M1245" s="40"/>
      <c r="N1245" s="40"/>
      <c r="O1245" s="40"/>
      <c r="P1245" s="45"/>
      <c r="Q1245" s="40"/>
      <c r="R1245" s="40"/>
      <c r="S1245" s="40"/>
      <c r="T1245" s="40"/>
      <c r="U1245" s="40"/>
      <c r="V1245" s="40"/>
      <c r="W1245" s="40"/>
      <c r="X1245" s="40"/>
      <c r="Y1245" s="45"/>
      <c r="Z1245" s="40"/>
      <c r="AA1245" s="40"/>
      <c r="AB1245" s="40"/>
      <c r="AC1245" s="40"/>
      <c r="AD1245" s="40"/>
      <c r="AE1245" s="40"/>
      <c r="AF1245" s="40"/>
      <c r="AG1245" s="40"/>
      <c r="AH1245" s="40"/>
      <c r="AI1245" s="45"/>
      <c r="AJ1245" s="40"/>
      <c r="AK1245" s="40"/>
      <c r="AL1245" s="45"/>
      <c r="AM1245" s="45"/>
      <c r="AN1245" s="40"/>
      <c r="AO1245" s="40"/>
      <c r="AP1245" s="40"/>
      <c r="AQ1245" s="45"/>
      <c r="AR1245" s="40"/>
      <c r="AS1245" s="40"/>
      <c r="AT1245" s="40"/>
      <c r="AU1245" s="40"/>
    </row>
    <row r="1246" spans="1:47" s="36" customFormat="1" x14ac:dyDescent="0.2">
      <c r="A1246" s="40"/>
      <c r="B1246" s="40"/>
      <c r="C1246" s="40"/>
      <c r="D1246" s="40"/>
      <c r="E1246" s="40"/>
      <c r="F1246" s="40"/>
      <c r="G1246" s="40"/>
      <c r="H1246" s="40"/>
      <c r="I1246" s="40"/>
      <c r="J1246" s="40"/>
      <c r="K1246" s="40"/>
      <c r="L1246" s="40"/>
      <c r="M1246" s="40"/>
      <c r="N1246" s="40"/>
      <c r="O1246" s="40"/>
      <c r="P1246" s="45"/>
      <c r="Q1246" s="40"/>
      <c r="R1246" s="40"/>
      <c r="S1246" s="40"/>
      <c r="T1246" s="40"/>
      <c r="U1246" s="40"/>
      <c r="V1246" s="40"/>
      <c r="W1246" s="40"/>
      <c r="X1246" s="40"/>
      <c r="Y1246" s="45"/>
      <c r="Z1246" s="40"/>
      <c r="AA1246" s="40"/>
      <c r="AB1246" s="40"/>
      <c r="AC1246" s="40"/>
      <c r="AD1246" s="40"/>
      <c r="AE1246" s="40"/>
      <c r="AF1246" s="40"/>
      <c r="AG1246" s="40"/>
      <c r="AH1246" s="40"/>
      <c r="AI1246" s="45"/>
      <c r="AJ1246" s="40"/>
      <c r="AK1246" s="40"/>
      <c r="AL1246" s="45"/>
      <c r="AM1246" s="45"/>
      <c r="AN1246" s="40"/>
      <c r="AO1246" s="40"/>
      <c r="AP1246" s="40"/>
      <c r="AQ1246" s="45"/>
      <c r="AR1246" s="40"/>
      <c r="AS1246" s="40"/>
      <c r="AT1246" s="40"/>
      <c r="AU1246" s="40"/>
    </row>
    <row r="1247" spans="1:47" s="36" customFormat="1" x14ac:dyDescent="0.2">
      <c r="A1247" s="40"/>
      <c r="B1247" s="40"/>
      <c r="C1247" s="40"/>
      <c r="D1247" s="40"/>
      <c r="E1247" s="40"/>
      <c r="F1247" s="40"/>
      <c r="G1247" s="40"/>
      <c r="H1247" s="40"/>
      <c r="I1247" s="40"/>
      <c r="J1247" s="40"/>
      <c r="K1247" s="40"/>
      <c r="L1247" s="40"/>
      <c r="M1247" s="40"/>
      <c r="N1247" s="40"/>
      <c r="O1247" s="40"/>
      <c r="P1247" s="45"/>
      <c r="Q1247" s="40"/>
      <c r="R1247" s="40"/>
      <c r="S1247" s="40"/>
      <c r="T1247" s="40"/>
      <c r="U1247" s="40"/>
      <c r="V1247" s="40"/>
      <c r="W1247" s="40"/>
      <c r="X1247" s="40"/>
      <c r="Y1247" s="45"/>
      <c r="Z1247" s="40"/>
      <c r="AA1247" s="40"/>
      <c r="AB1247" s="40"/>
      <c r="AC1247" s="40"/>
      <c r="AD1247" s="40"/>
      <c r="AE1247" s="40"/>
      <c r="AF1247" s="40"/>
      <c r="AG1247" s="40"/>
      <c r="AH1247" s="40"/>
      <c r="AI1247" s="45"/>
      <c r="AJ1247" s="40"/>
      <c r="AK1247" s="40"/>
      <c r="AL1247" s="45"/>
      <c r="AM1247" s="45"/>
      <c r="AN1247" s="40"/>
      <c r="AO1247" s="40"/>
      <c r="AP1247" s="40"/>
      <c r="AQ1247" s="45"/>
      <c r="AR1247" s="40"/>
      <c r="AS1247" s="40"/>
      <c r="AT1247" s="40"/>
      <c r="AU1247" s="40"/>
    </row>
    <row r="1248" spans="1:47" s="36" customFormat="1" x14ac:dyDescent="0.2">
      <c r="A1248" s="40"/>
      <c r="B1248" s="40"/>
      <c r="C1248" s="40"/>
      <c r="D1248" s="40"/>
      <c r="E1248" s="40"/>
      <c r="F1248" s="40"/>
      <c r="G1248" s="40"/>
      <c r="H1248" s="40"/>
      <c r="I1248" s="40"/>
      <c r="J1248" s="40"/>
      <c r="K1248" s="40"/>
      <c r="L1248" s="40"/>
      <c r="M1248" s="40"/>
      <c r="N1248" s="40"/>
      <c r="O1248" s="40"/>
      <c r="P1248" s="45"/>
      <c r="Q1248" s="40"/>
      <c r="R1248" s="40"/>
      <c r="S1248" s="40"/>
      <c r="T1248" s="40"/>
      <c r="U1248" s="40"/>
      <c r="V1248" s="40"/>
      <c r="W1248" s="40"/>
      <c r="X1248" s="40"/>
      <c r="Y1248" s="45"/>
      <c r="Z1248" s="40"/>
      <c r="AA1248" s="40"/>
      <c r="AB1248" s="40"/>
      <c r="AC1248" s="40"/>
      <c r="AD1248" s="40"/>
      <c r="AE1248" s="40"/>
      <c r="AF1248" s="40"/>
      <c r="AG1248" s="40"/>
      <c r="AH1248" s="40"/>
      <c r="AI1248" s="45"/>
      <c r="AJ1248" s="40"/>
      <c r="AK1248" s="40"/>
      <c r="AL1248" s="45"/>
      <c r="AM1248" s="45"/>
      <c r="AN1248" s="40"/>
      <c r="AO1248" s="40"/>
      <c r="AP1248" s="40"/>
      <c r="AQ1248" s="45"/>
      <c r="AR1248" s="40"/>
      <c r="AS1248" s="40"/>
      <c r="AT1248" s="40"/>
      <c r="AU1248" s="40"/>
    </row>
    <row r="1249" spans="1:47" s="36" customFormat="1" x14ac:dyDescent="0.2">
      <c r="A1249" s="40"/>
      <c r="B1249" s="40"/>
      <c r="C1249" s="40"/>
      <c r="D1249" s="40"/>
      <c r="E1249" s="40"/>
      <c r="F1249" s="40"/>
      <c r="G1249" s="40"/>
      <c r="H1249" s="40"/>
      <c r="I1249" s="40"/>
      <c r="J1249" s="40"/>
      <c r="K1249" s="40"/>
      <c r="L1249" s="40"/>
      <c r="M1249" s="40"/>
      <c r="N1249" s="40"/>
      <c r="O1249" s="40"/>
      <c r="P1249" s="45"/>
      <c r="Q1249" s="40"/>
      <c r="R1249" s="40"/>
      <c r="S1249" s="40"/>
      <c r="T1249" s="40"/>
      <c r="U1249" s="40"/>
      <c r="V1249" s="40"/>
      <c r="W1249" s="40"/>
      <c r="X1249" s="40"/>
      <c r="Y1249" s="45"/>
      <c r="Z1249" s="40"/>
      <c r="AA1249" s="40"/>
      <c r="AB1249" s="40"/>
      <c r="AC1249" s="40"/>
      <c r="AD1249" s="40"/>
      <c r="AE1249" s="40"/>
      <c r="AF1249" s="40"/>
      <c r="AG1249" s="40"/>
      <c r="AH1249" s="40"/>
      <c r="AI1249" s="45"/>
      <c r="AJ1249" s="40"/>
      <c r="AK1249" s="40"/>
      <c r="AL1249" s="45"/>
      <c r="AM1249" s="45"/>
      <c r="AN1249" s="40"/>
      <c r="AO1249" s="40"/>
      <c r="AP1249" s="40"/>
      <c r="AQ1249" s="45"/>
      <c r="AR1249" s="40"/>
      <c r="AS1249" s="40"/>
      <c r="AT1249" s="40"/>
      <c r="AU1249" s="40"/>
    </row>
    <row r="1250" spans="1:47" s="36" customFormat="1" x14ac:dyDescent="0.2">
      <c r="A1250" s="40"/>
      <c r="B1250" s="40"/>
      <c r="C1250" s="40"/>
      <c r="D1250" s="40"/>
      <c r="E1250" s="40"/>
      <c r="F1250" s="40"/>
      <c r="G1250" s="40"/>
      <c r="H1250" s="40"/>
      <c r="I1250" s="40"/>
      <c r="J1250" s="40"/>
      <c r="K1250" s="40"/>
      <c r="L1250" s="40"/>
      <c r="M1250" s="40"/>
      <c r="N1250" s="40"/>
      <c r="O1250" s="40"/>
      <c r="P1250" s="45"/>
      <c r="Q1250" s="40"/>
      <c r="R1250" s="40"/>
      <c r="S1250" s="40"/>
      <c r="T1250" s="40"/>
      <c r="U1250" s="40"/>
      <c r="V1250" s="40"/>
      <c r="W1250" s="40"/>
      <c r="X1250" s="40"/>
      <c r="Y1250" s="45"/>
      <c r="Z1250" s="40"/>
      <c r="AA1250" s="40"/>
      <c r="AB1250" s="40"/>
      <c r="AC1250" s="40"/>
      <c r="AD1250" s="40"/>
      <c r="AE1250" s="40"/>
      <c r="AF1250" s="40"/>
      <c r="AG1250" s="40"/>
      <c r="AH1250" s="40"/>
      <c r="AI1250" s="45"/>
      <c r="AJ1250" s="40"/>
      <c r="AK1250" s="40"/>
      <c r="AL1250" s="45"/>
      <c r="AM1250" s="45"/>
      <c r="AN1250" s="40"/>
      <c r="AO1250" s="40"/>
      <c r="AP1250" s="40"/>
      <c r="AQ1250" s="45"/>
      <c r="AR1250" s="40"/>
      <c r="AS1250" s="40"/>
      <c r="AT1250" s="40"/>
      <c r="AU1250" s="40"/>
    </row>
    <row r="1251" spans="1:47" s="36" customFormat="1" x14ac:dyDescent="0.2">
      <c r="A1251" s="40"/>
      <c r="B1251" s="40"/>
      <c r="C1251" s="40"/>
      <c r="D1251" s="40"/>
      <c r="E1251" s="40"/>
      <c r="F1251" s="40"/>
      <c r="G1251" s="40"/>
      <c r="H1251" s="40"/>
      <c r="I1251" s="40"/>
      <c r="J1251" s="40"/>
      <c r="K1251" s="40"/>
      <c r="L1251" s="40"/>
      <c r="M1251" s="40"/>
      <c r="N1251" s="40"/>
      <c r="O1251" s="40"/>
      <c r="P1251" s="45"/>
      <c r="Q1251" s="40"/>
      <c r="R1251" s="40"/>
      <c r="S1251" s="40"/>
      <c r="T1251" s="40"/>
      <c r="U1251" s="40"/>
      <c r="V1251" s="40"/>
      <c r="W1251" s="40"/>
      <c r="X1251" s="40"/>
      <c r="Y1251" s="45"/>
      <c r="Z1251" s="40"/>
      <c r="AA1251" s="40"/>
      <c r="AB1251" s="40"/>
      <c r="AC1251" s="40"/>
      <c r="AD1251" s="40"/>
      <c r="AE1251" s="40"/>
      <c r="AF1251" s="40"/>
      <c r="AG1251" s="40"/>
      <c r="AH1251" s="40"/>
      <c r="AI1251" s="45"/>
      <c r="AJ1251" s="40"/>
      <c r="AK1251" s="40"/>
      <c r="AL1251" s="45"/>
      <c r="AM1251" s="45"/>
      <c r="AN1251" s="40"/>
      <c r="AO1251" s="40"/>
      <c r="AP1251" s="40"/>
      <c r="AQ1251" s="45"/>
      <c r="AR1251" s="40"/>
      <c r="AS1251" s="40"/>
      <c r="AT1251" s="40"/>
      <c r="AU1251" s="40"/>
    </row>
    <row r="1252" spans="1:47" s="36" customFormat="1" x14ac:dyDescent="0.2">
      <c r="A1252" s="40"/>
      <c r="B1252" s="40"/>
      <c r="C1252" s="40"/>
      <c r="D1252" s="40"/>
      <c r="E1252" s="40"/>
      <c r="F1252" s="40"/>
      <c r="G1252" s="40"/>
      <c r="H1252" s="40"/>
      <c r="I1252" s="40"/>
      <c r="J1252" s="40"/>
      <c r="K1252" s="40"/>
      <c r="L1252" s="40"/>
      <c r="M1252" s="40"/>
      <c r="N1252" s="40"/>
      <c r="O1252" s="40"/>
      <c r="P1252" s="45"/>
      <c r="Q1252" s="40"/>
      <c r="R1252" s="40"/>
      <c r="S1252" s="40"/>
      <c r="T1252" s="40"/>
      <c r="U1252" s="40"/>
      <c r="V1252" s="40"/>
      <c r="W1252" s="40"/>
      <c r="X1252" s="40"/>
      <c r="Y1252" s="45"/>
      <c r="Z1252" s="40"/>
      <c r="AA1252" s="40"/>
      <c r="AB1252" s="40"/>
      <c r="AC1252" s="40"/>
      <c r="AD1252" s="40"/>
      <c r="AE1252" s="40"/>
      <c r="AF1252" s="40"/>
      <c r="AG1252" s="40"/>
      <c r="AH1252" s="40"/>
      <c r="AI1252" s="45"/>
      <c r="AJ1252" s="40"/>
      <c r="AK1252" s="40"/>
      <c r="AL1252" s="45"/>
      <c r="AM1252" s="45"/>
      <c r="AN1252" s="40"/>
      <c r="AO1252" s="40"/>
      <c r="AP1252" s="40"/>
      <c r="AQ1252" s="45"/>
      <c r="AR1252" s="40"/>
      <c r="AS1252" s="40"/>
      <c r="AT1252" s="40"/>
      <c r="AU1252" s="40"/>
    </row>
    <row r="1253" spans="1:47" s="36" customFormat="1" x14ac:dyDescent="0.2">
      <c r="A1253" s="40"/>
      <c r="B1253" s="40"/>
      <c r="C1253" s="40"/>
      <c r="D1253" s="40"/>
      <c r="E1253" s="40"/>
      <c r="F1253" s="40"/>
      <c r="G1253" s="40"/>
      <c r="H1253" s="40"/>
      <c r="I1253" s="40"/>
      <c r="J1253" s="40"/>
      <c r="K1253" s="40"/>
      <c r="L1253" s="40"/>
      <c r="M1253" s="40"/>
      <c r="N1253" s="40"/>
      <c r="O1253" s="40"/>
      <c r="P1253" s="45"/>
      <c r="Q1253" s="40"/>
      <c r="R1253" s="40"/>
      <c r="S1253" s="40"/>
      <c r="T1253" s="40"/>
      <c r="U1253" s="40"/>
      <c r="V1253" s="40"/>
      <c r="W1253" s="40"/>
      <c r="X1253" s="40"/>
      <c r="Y1253" s="45"/>
      <c r="Z1253" s="40"/>
      <c r="AA1253" s="40"/>
      <c r="AB1253" s="40"/>
      <c r="AC1253" s="40"/>
      <c r="AD1253" s="40"/>
      <c r="AE1253" s="40"/>
      <c r="AF1253" s="40"/>
      <c r="AG1253" s="40"/>
      <c r="AH1253" s="40"/>
      <c r="AI1253" s="45"/>
      <c r="AJ1253" s="40"/>
      <c r="AK1253" s="40"/>
      <c r="AL1253" s="45"/>
      <c r="AM1253" s="45"/>
      <c r="AN1253" s="40"/>
      <c r="AO1253" s="40"/>
      <c r="AP1253" s="40"/>
      <c r="AQ1253" s="45"/>
      <c r="AR1253" s="40"/>
      <c r="AS1253" s="40"/>
      <c r="AT1253" s="40"/>
      <c r="AU1253" s="40"/>
    </row>
    <row r="1254" spans="1:47" s="36" customFormat="1" x14ac:dyDescent="0.2">
      <c r="A1254" s="40"/>
      <c r="B1254" s="40"/>
      <c r="C1254" s="40"/>
      <c r="D1254" s="40"/>
      <c r="E1254" s="40"/>
      <c r="F1254" s="40"/>
      <c r="G1254" s="40"/>
      <c r="H1254" s="40"/>
      <c r="I1254" s="40"/>
      <c r="J1254" s="40"/>
      <c r="K1254" s="40"/>
      <c r="L1254" s="40"/>
      <c r="M1254" s="40"/>
      <c r="N1254" s="40"/>
      <c r="O1254" s="40"/>
      <c r="P1254" s="45"/>
      <c r="Q1254" s="40"/>
      <c r="R1254" s="40"/>
      <c r="S1254" s="40"/>
      <c r="T1254" s="40"/>
      <c r="U1254" s="40"/>
      <c r="V1254" s="40"/>
      <c r="W1254" s="40"/>
      <c r="X1254" s="40"/>
      <c r="Y1254" s="45"/>
      <c r="Z1254" s="40"/>
      <c r="AA1254" s="40"/>
      <c r="AB1254" s="40"/>
      <c r="AC1254" s="40"/>
      <c r="AD1254" s="40"/>
      <c r="AE1254" s="40"/>
      <c r="AF1254" s="40"/>
      <c r="AG1254" s="40"/>
      <c r="AH1254" s="40"/>
      <c r="AI1254" s="45"/>
      <c r="AJ1254" s="40"/>
      <c r="AK1254" s="40"/>
      <c r="AL1254" s="45"/>
      <c r="AM1254" s="45"/>
      <c r="AN1254" s="40"/>
      <c r="AO1254" s="40"/>
      <c r="AP1254" s="40"/>
      <c r="AQ1254" s="45"/>
      <c r="AR1254" s="40"/>
      <c r="AS1254" s="40"/>
      <c r="AT1254" s="40"/>
      <c r="AU1254" s="40"/>
    </row>
    <row r="1255" spans="1:47" s="36" customFormat="1" x14ac:dyDescent="0.2">
      <c r="A1255" s="40"/>
      <c r="B1255" s="40"/>
      <c r="C1255" s="40"/>
      <c r="D1255" s="40"/>
      <c r="E1255" s="40"/>
      <c r="F1255" s="40"/>
      <c r="G1255" s="40"/>
      <c r="H1255" s="40"/>
      <c r="I1255" s="40"/>
      <c r="J1255" s="40"/>
      <c r="K1255" s="40"/>
      <c r="L1255" s="40"/>
      <c r="M1255" s="40"/>
      <c r="N1255" s="40"/>
      <c r="O1255" s="40"/>
      <c r="P1255" s="45"/>
      <c r="Q1255" s="40"/>
      <c r="R1255" s="40"/>
      <c r="S1255" s="40"/>
      <c r="T1255" s="40"/>
      <c r="U1255" s="40"/>
      <c r="V1255" s="40"/>
      <c r="W1255" s="40"/>
      <c r="X1255" s="40"/>
      <c r="Y1255" s="45"/>
      <c r="Z1255" s="40"/>
      <c r="AA1255" s="40"/>
      <c r="AB1255" s="40"/>
      <c r="AC1255" s="40"/>
      <c r="AD1255" s="40"/>
      <c r="AE1255" s="40"/>
      <c r="AF1255" s="40"/>
      <c r="AG1255" s="40"/>
      <c r="AH1255" s="40"/>
      <c r="AI1255" s="45"/>
      <c r="AJ1255" s="40"/>
      <c r="AK1255" s="40"/>
      <c r="AL1255" s="45"/>
      <c r="AM1255" s="45"/>
      <c r="AN1255" s="40"/>
      <c r="AO1255" s="40"/>
      <c r="AP1255" s="40"/>
      <c r="AQ1255" s="45"/>
      <c r="AR1255" s="40"/>
      <c r="AS1255" s="40"/>
      <c r="AT1255" s="40"/>
      <c r="AU1255" s="40"/>
    </row>
    <row r="1256" spans="1:47" s="36" customFormat="1" x14ac:dyDescent="0.2">
      <c r="A1256" s="40"/>
      <c r="B1256" s="40"/>
      <c r="C1256" s="40"/>
      <c r="D1256" s="40"/>
      <c r="E1256" s="40"/>
      <c r="F1256" s="40"/>
      <c r="G1256" s="40"/>
      <c r="H1256" s="40"/>
      <c r="I1256" s="40"/>
      <c r="J1256" s="40"/>
      <c r="K1256" s="40"/>
      <c r="L1256" s="40"/>
      <c r="M1256" s="40"/>
      <c r="N1256" s="40"/>
      <c r="O1256" s="40"/>
      <c r="P1256" s="45"/>
      <c r="Q1256" s="40"/>
      <c r="R1256" s="40"/>
      <c r="S1256" s="40"/>
      <c r="T1256" s="40"/>
      <c r="U1256" s="40"/>
      <c r="V1256" s="40"/>
      <c r="W1256" s="40"/>
      <c r="X1256" s="40"/>
      <c r="Y1256" s="45"/>
      <c r="Z1256" s="40"/>
      <c r="AA1256" s="40"/>
      <c r="AB1256" s="40"/>
      <c r="AC1256" s="40"/>
      <c r="AD1256" s="40"/>
      <c r="AE1256" s="40"/>
      <c r="AF1256" s="40"/>
      <c r="AG1256" s="40"/>
      <c r="AH1256" s="40"/>
      <c r="AI1256" s="45"/>
      <c r="AJ1256" s="40"/>
      <c r="AK1256" s="40"/>
      <c r="AL1256" s="45"/>
      <c r="AM1256" s="45"/>
      <c r="AN1256" s="40"/>
      <c r="AO1256" s="40"/>
      <c r="AP1256" s="40"/>
      <c r="AQ1256" s="45"/>
      <c r="AR1256" s="40"/>
      <c r="AS1256" s="40"/>
      <c r="AT1256" s="40"/>
      <c r="AU1256" s="40"/>
    </row>
    <row r="1257" spans="1:47" s="36" customFormat="1" x14ac:dyDescent="0.2">
      <c r="A1257" s="40"/>
      <c r="B1257" s="40"/>
      <c r="C1257" s="40"/>
      <c r="D1257" s="40"/>
      <c r="E1257" s="40"/>
      <c r="F1257" s="40"/>
      <c r="G1257" s="40"/>
      <c r="H1257" s="40"/>
      <c r="I1257" s="40"/>
      <c r="J1257" s="40"/>
      <c r="K1257" s="40"/>
      <c r="L1257" s="40"/>
      <c r="M1257" s="40"/>
      <c r="N1257" s="40"/>
      <c r="O1257" s="40"/>
      <c r="P1257" s="45"/>
      <c r="Q1257" s="40"/>
      <c r="R1257" s="40"/>
      <c r="S1257" s="40"/>
      <c r="T1257" s="40"/>
      <c r="U1257" s="40"/>
      <c r="V1257" s="40"/>
      <c r="W1257" s="40"/>
      <c r="X1257" s="40"/>
      <c r="Y1257" s="45"/>
      <c r="Z1257" s="40"/>
      <c r="AA1257" s="40"/>
      <c r="AB1257" s="40"/>
      <c r="AC1257" s="40"/>
      <c r="AD1257" s="40"/>
      <c r="AE1257" s="40"/>
      <c r="AF1257" s="40"/>
      <c r="AG1257" s="40"/>
      <c r="AH1257" s="40"/>
      <c r="AI1257" s="45"/>
      <c r="AJ1257" s="40"/>
      <c r="AK1257" s="40"/>
      <c r="AL1257" s="45"/>
      <c r="AM1257" s="45"/>
      <c r="AN1257" s="40"/>
      <c r="AO1257" s="40"/>
      <c r="AP1257" s="40"/>
      <c r="AQ1257" s="45"/>
      <c r="AR1257" s="40"/>
      <c r="AS1257" s="40"/>
      <c r="AT1257" s="40"/>
      <c r="AU1257" s="40"/>
    </row>
    <row r="1258" spans="1:47" s="36" customFormat="1" x14ac:dyDescent="0.2">
      <c r="A1258" s="40"/>
      <c r="B1258" s="40"/>
      <c r="C1258" s="40"/>
      <c r="D1258" s="40"/>
      <c r="E1258" s="40"/>
      <c r="F1258" s="40"/>
      <c r="G1258" s="40"/>
      <c r="H1258" s="40"/>
      <c r="I1258" s="40"/>
      <c r="J1258" s="40"/>
      <c r="K1258" s="40"/>
      <c r="L1258" s="40"/>
      <c r="M1258" s="40"/>
      <c r="N1258" s="40"/>
      <c r="O1258" s="40"/>
      <c r="P1258" s="45"/>
      <c r="Q1258" s="40"/>
      <c r="R1258" s="40"/>
      <c r="S1258" s="40"/>
      <c r="T1258" s="40"/>
      <c r="U1258" s="40"/>
      <c r="V1258" s="40"/>
      <c r="W1258" s="40"/>
      <c r="X1258" s="40"/>
      <c r="Y1258" s="45"/>
      <c r="Z1258" s="40"/>
      <c r="AA1258" s="40"/>
      <c r="AB1258" s="40"/>
      <c r="AC1258" s="40"/>
      <c r="AD1258" s="40"/>
      <c r="AE1258" s="40"/>
      <c r="AF1258" s="40"/>
      <c r="AG1258" s="40"/>
      <c r="AH1258" s="40"/>
      <c r="AI1258" s="45"/>
      <c r="AJ1258" s="40"/>
      <c r="AK1258" s="40"/>
      <c r="AL1258" s="45"/>
      <c r="AM1258" s="45"/>
      <c r="AN1258" s="40"/>
      <c r="AO1258" s="40"/>
      <c r="AP1258" s="40"/>
      <c r="AQ1258" s="45"/>
      <c r="AR1258" s="40"/>
      <c r="AS1258" s="40"/>
      <c r="AT1258" s="40"/>
      <c r="AU1258" s="40"/>
    </row>
    <row r="1259" spans="1:47" s="36" customFormat="1" x14ac:dyDescent="0.2">
      <c r="A1259" s="40"/>
      <c r="B1259" s="40"/>
      <c r="C1259" s="40"/>
      <c r="D1259" s="40"/>
      <c r="E1259" s="40"/>
      <c r="F1259" s="40"/>
      <c r="G1259" s="40"/>
      <c r="H1259" s="40"/>
      <c r="I1259" s="40"/>
      <c r="J1259" s="40"/>
      <c r="K1259" s="40"/>
      <c r="L1259" s="40"/>
      <c r="M1259" s="40"/>
      <c r="N1259" s="40"/>
      <c r="O1259" s="40"/>
      <c r="P1259" s="45"/>
      <c r="Q1259" s="40"/>
      <c r="R1259" s="40"/>
      <c r="S1259" s="40"/>
      <c r="T1259" s="40"/>
      <c r="U1259" s="40"/>
      <c r="V1259" s="40"/>
      <c r="W1259" s="40"/>
      <c r="X1259" s="40"/>
      <c r="Y1259" s="45"/>
      <c r="Z1259" s="40"/>
      <c r="AA1259" s="40"/>
      <c r="AB1259" s="40"/>
      <c r="AC1259" s="40"/>
      <c r="AD1259" s="40"/>
      <c r="AE1259" s="40"/>
      <c r="AF1259" s="40"/>
      <c r="AG1259" s="40"/>
      <c r="AH1259" s="40"/>
      <c r="AI1259" s="45"/>
      <c r="AJ1259" s="40"/>
      <c r="AK1259" s="40"/>
      <c r="AL1259" s="45"/>
      <c r="AM1259" s="45"/>
      <c r="AN1259" s="40"/>
      <c r="AO1259" s="40"/>
      <c r="AP1259" s="40"/>
      <c r="AQ1259" s="45"/>
      <c r="AR1259" s="40"/>
      <c r="AS1259" s="40"/>
      <c r="AT1259" s="40"/>
      <c r="AU1259" s="40"/>
    </row>
    <row r="1260" spans="1:47" s="36" customFormat="1" x14ac:dyDescent="0.2">
      <c r="A1260" s="40"/>
      <c r="B1260" s="40"/>
      <c r="C1260" s="40"/>
      <c r="D1260" s="40"/>
      <c r="E1260" s="40"/>
      <c r="F1260" s="40"/>
      <c r="G1260" s="40"/>
      <c r="H1260" s="40"/>
      <c r="I1260" s="40"/>
      <c r="J1260" s="40"/>
      <c r="K1260" s="40"/>
      <c r="L1260" s="40"/>
      <c r="M1260" s="40"/>
      <c r="N1260" s="40"/>
      <c r="O1260" s="40"/>
      <c r="P1260" s="45"/>
      <c r="Q1260" s="40"/>
      <c r="R1260" s="40"/>
      <c r="S1260" s="40"/>
      <c r="T1260" s="40"/>
      <c r="U1260" s="40"/>
      <c r="V1260" s="40"/>
      <c r="W1260" s="40"/>
      <c r="X1260" s="40"/>
      <c r="Y1260" s="45"/>
      <c r="Z1260" s="40"/>
      <c r="AA1260" s="40"/>
      <c r="AB1260" s="40"/>
      <c r="AC1260" s="40"/>
      <c r="AD1260" s="40"/>
      <c r="AE1260" s="40"/>
      <c r="AF1260" s="40"/>
      <c r="AG1260" s="40"/>
      <c r="AH1260" s="40"/>
      <c r="AI1260" s="45"/>
      <c r="AJ1260" s="40"/>
      <c r="AK1260" s="40"/>
      <c r="AL1260" s="45"/>
      <c r="AM1260" s="45"/>
      <c r="AN1260" s="40"/>
      <c r="AO1260" s="40"/>
      <c r="AP1260" s="40"/>
      <c r="AQ1260" s="45"/>
      <c r="AR1260" s="40"/>
      <c r="AS1260" s="40"/>
      <c r="AT1260" s="40"/>
      <c r="AU1260" s="40"/>
    </row>
    <row r="1261" spans="1:47" s="36" customFormat="1" x14ac:dyDescent="0.2">
      <c r="A1261" s="40"/>
      <c r="B1261" s="40"/>
      <c r="C1261" s="40"/>
      <c r="D1261" s="40"/>
      <c r="E1261" s="40"/>
      <c r="F1261" s="40"/>
      <c r="G1261" s="40"/>
      <c r="H1261" s="40"/>
      <c r="I1261" s="40"/>
      <c r="J1261" s="40"/>
      <c r="K1261" s="40"/>
      <c r="L1261" s="40"/>
      <c r="M1261" s="40"/>
      <c r="N1261" s="40"/>
      <c r="O1261" s="40"/>
      <c r="P1261" s="45"/>
      <c r="Q1261" s="40"/>
      <c r="R1261" s="40"/>
      <c r="S1261" s="40"/>
      <c r="T1261" s="40"/>
      <c r="U1261" s="40"/>
      <c r="V1261" s="40"/>
      <c r="W1261" s="40"/>
      <c r="X1261" s="40"/>
      <c r="Y1261" s="45"/>
      <c r="Z1261" s="40"/>
      <c r="AA1261" s="40"/>
      <c r="AB1261" s="40"/>
      <c r="AC1261" s="40"/>
      <c r="AD1261" s="40"/>
      <c r="AE1261" s="40"/>
      <c r="AF1261" s="40"/>
      <c r="AG1261" s="40"/>
      <c r="AH1261" s="40"/>
      <c r="AI1261" s="45"/>
      <c r="AJ1261" s="40"/>
      <c r="AK1261" s="40"/>
      <c r="AL1261" s="45"/>
      <c r="AM1261" s="45"/>
      <c r="AN1261" s="40"/>
      <c r="AO1261" s="40"/>
      <c r="AP1261" s="40"/>
      <c r="AQ1261" s="45"/>
      <c r="AR1261" s="40"/>
      <c r="AS1261" s="40"/>
      <c r="AT1261" s="40"/>
      <c r="AU1261" s="40"/>
    </row>
    <row r="1262" spans="1:47" s="36" customFormat="1" x14ac:dyDescent="0.2">
      <c r="A1262" s="40"/>
      <c r="B1262" s="40"/>
      <c r="C1262" s="40"/>
      <c r="D1262" s="40"/>
      <c r="E1262" s="40"/>
      <c r="F1262" s="40"/>
      <c r="G1262" s="40"/>
      <c r="H1262" s="40"/>
      <c r="I1262" s="40"/>
      <c r="J1262" s="40"/>
      <c r="K1262" s="40"/>
      <c r="L1262" s="40"/>
      <c r="M1262" s="40"/>
      <c r="N1262" s="40"/>
      <c r="O1262" s="40"/>
      <c r="P1262" s="45"/>
      <c r="Q1262" s="40"/>
      <c r="R1262" s="40"/>
      <c r="S1262" s="40"/>
      <c r="T1262" s="40"/>
      <c r="U1262" s="40"/>
      <c r="V1262" s="40"/>
      <c r="W1262" s="40"/>
      <c r="X1262" s="40"/>
      <c r="Y1262" s="45"/>
      <c r="Z1262" s="40"/>
      <c r="AA1262" s="40"/>
      <c r="AB1262" s="40"/>
      <c r="AC1262" s="40"/>
      <c r="AD1262" s="40"/>
      <c r="AE1262" s="40"/>
      <c r="AF1262" s="40"/>
      <c r="AG1262" s="40"/>
      <c r="AH1262" s="40"/>
      <c r="AI1262" s="45"/>
      <c r="AJ1262" s="40"/>
      <c r="AK1262" s="40"/>
      <c r="AL1262" s="45"/>
      <c r="AM1262" s="45"/>
      <c r="AN1262" s="40"/>
      <c r="AO1262" s="40"/>
      <c r="AP1262" s="40"/>
      <c r="AQ1262" s="45"/>
      <c r="AR1262" s="40"/>
      <c r="AS1262" s="40"/>
      <c r="AT1262" s="40"/>
      <c r="AU1262" s="40"/>
    </row>
    <row r="1263" spans="1:47" s="36" customFormat="1" x14ac:dyDescent="0.2">
      <c r="A1263" s="40"/>
      <c r="B1263" s="40"/>
      <c r="C1263" s="40"/>
      <c r="D1263" s="40"/>
      <c r="E1263" s="40"/>
      <c r="F1263" s="40"/>
      <c r="G1263" s="40"/>
      <c r="H1263" s="40"/>
      <c r="I1263" s="40"/>
      <c r="J1263" s="40"/>
      <c r="K1263" s="40"/>
      <c r="L1263" s="40"/>
      <c r="M1263" s="40"/>
      <c r="N1263" s="40"/>
      <c r="O1263" s="40"/>
      <c r="P1263" s="45"/>
      <c r="Q1263" s="40"/>
      <c r="R1263" s="40"/>
      <c r="S1263" s="40"/>
      <c r="T1263" s="40"/>
      <c r="U1263" s="40"/>
      <c r="V1263" s="40"/>
      <c r="W1263" s="40"/>
      <c r="X1263" s="40"/>
      <c r="Y1263" s="45"/>
      <c r="Z1263" s="40"/>
      <c r="AA1263" s="40"/>
      <c r="AB1263" s="40"/>
      <c r="AC1263" s="40"/>
      <c r="AD1263" s="40"/>
      <c r="AE1263" s="40"/>
      <c r="AF1263" s="40"/>
      <c r="AG1263" s="40"/>
      <c r="AH1263" s="40"/>
      <c r="AI1263" s="45"/>
      <c r="AJ1263" s="40"/>
      <c r="AK1263" s="40"/>
      <c r="AL1263" s="45"/>
      <c r="AM1263" s="45"/>
      <c r="AN1263" s="40"/>
      <c r="AO1263" s="40"/>
      <c r="AP1263" s="40"/>
      <c r="AQ1263" s="45"/>
      <c r="AR1263" s="40"/>
      <c r="AS1263" s="40"/>
      <c r="AT1263" s="40"/>
      <c r="AU1263" s="40"/>
    </row>
    <row r="1264" spans="1:47" s="36" customFormat="1" x14ac:dyDescent="0.2">
      <c r="A1264" s="40"/>
      <c r="B1264" s="40"/>
      <c r="C1264" s="40"/>
      <c r="D1264" s="40"/>
      <c r="E1264" s="40"/>
      <c r="F1264" s="40"/>
      <c r="G1264" s="40"/>
      <c r="H1264" s="40"/>
      <c r="I1264" s="40"/>
      <c r="J1264" s="40"/>
      <c r="K1264" s="40"/>
      <c r="L1264" s="40"/>
      <c r="M1264" s="40"/>
      <c r="N1264" s="40"/>
      <c r="O1264" s="40"/>
      <c r="P1264" s="45"/>
      <c r="Q1264" s="40"/>
      <c r="R1264" s="40"/>
      <c r="S1264" s="40"/>
      <c r="T1264" s="40"/>
      <c r="U1264" s="40"/>
      <c r="V1264" s="40"/>
      <c r="W1264" s="40"/>
      <c r="X1264" s="40"/>
      <c r="Y1264" s="45"/>
      <c r="Z1264" s="40"/>
      <c r="AA1264" s="40"/>
      <c r="AB1264" s="40"/>
      <c r="AC1264" s="40"/>
      <c r="AD1264" s="40"/>
      <c r="AE1264" s="40"/>
      <c r="AF1264" s="40"/>
      <c r="AG1264" s="40"/>
      <c r="AH1264" s="40"/>
      <c r="AI1264" s="45"/>
      <c r="AJ1264" s="40"/>
      <c r="AK1264" s="40"/>
      <c r="AL1264" s="45"/>
      <c r="AM1264" s="45"/>
      <c r="AN1264" s="40"/>
      <c r="AO1264" s="40"/>
      <c r="AP1264" s="40"/>
      <c r="AQ1264" s="45"/>
      <c r="AR1264" s="40"/>
      <c r="AS1264" s="40"/>
      <c r="AT1264" s="40"/>
      <c r="AU1264" s="40"/>
    </row>
    <row r="1265" spans="1:47" s="36" customFormat="1" x14ac:dyDescent="0.2">
      <c r="A1265" s="40"/>
      <c r="B1265" s="40"/>
      <c r="C1265" s="40"/>
      <c r="D1265" s="40"/>
      <c r="E1265" s="40"/>
      <c r="F1265" s="40"/>
      <c r="G1265" s="40"/>
      <c r="H1265" s="40"/>
      <c r="I1265" s="40"/>
      <c r="J1265" s="40"/>
      <c r="K1265" s="40"/>
      <c r="L1265" s="40"/>
      <c r="M1265" s="40"/>
      <c r="N1265" s="40"/>
      <c r="O1265" s="40"/>
      <c r="P1265" s="45"/>
      <c r="Q1265" s="40"/>
      <c r="R1265" s="40"/>
      <c r="S1265" s="40"/>
      <c r="T1265" s="40"/>
      <c r="U1265" s="40"/>
      <c r="V1265" s="40"/>
      <c r="W1265" s="40"/>
      <c r="X1265" s="40"/>
      <c r="Y1265" s="45"/>
      <c r="Z1265" s="40"/>
      <c r="AA1265" s="40"/>
      <c r="AB1265" s="40"/>
      <c r="AC1265" s="40"/>
      <c r="AD1265" s="40"/>
      <c r="AE1265" s="40"/>
      <c r="AF1265" s="40"/>
      <c r="AG1265" s="40"/>
      <c r="AH1265" s="40"/>
      <c r="AI1265" s="45"/>
      <c r="AJ1265" s="40"/>
      <c r="AK1265" s="40"/>
      <c r="AL1265" s="45"/>
      <c r="AM1265" s="45"/>
      <c r="AN1265" s="40"/>
      <c r="AO1265" s="40"/>
      <c r="AP1265" s="40"/>
      <c r="AQ1265" s="45"/>
      <c r="AR1265" s="40"/>
      <c r="AS1265" s="40"/>
      <c r="AT1265" s="40"/>
      <c r="AU1265" s="40"/>
    </row>
    <row r="1266" spans="1:47" s="36" customFormat="1" x14ac:dyDescent="0.2">
      <c r="A1266" s="40"/>
      <c r="B1266" s="40"/>
      <c r="C1266" s="40"/>
      <c r="D1266" s="40"/>
      <c r="E1266" s="40"/>
      <c r="F1266" s="40"/>
      <c r="G1266" s="40"/>
      <c r="H1266" s="40"/>
      <c r="I1266" s="40"/>
      <c r="J1266" s="40"/>
      <c r="K1266" s="40"/>
      <c r="L1266" s="40"/>
      <c r="M1266" s="40"/>
      <c r="N1266" s="40"/>
      <c r="O1266" s="40"/>
      <c r="P1266" s="45"/>
      <c r="Q1266" s="40"/>
      <c r="R1266" s="40"/>
      <c r="S1266" s="40"/>
      <c r="T1266" s="40"/>
      <c r="U1266" s="40"/>
      <c r="V1266" s="40"/>
      <c r="W1266" s="40"/>
      <c r="X1266" s="40"/>
      <c r="Y1266" s="45"/>
      <c r="Z1266" s="40"/>
      <c r="AA1266" s="40"/>
      <c r="AB1266" s="40"/>
      <c r="AC1266" s="40"/>
      <c r="AD1266" s="40"/>
      <c r="AE1266" s="40"/>
      <c r="AF1266" s="40"/>
      <c r="AG1266" s="40"/>
      <c r="AH1266" s="40"/>
      <c r="AI1266" s="45"/>
      <c r="AJ1266" s="40"/>
      <c r="AK1266" s="40"/>
      <c r="AL1266" s="45"/>
      <c r="AM1266" s="45"/>
      <c r="AN1266" s="40"/>
      <c r="AO1266" s="40"/>
      <c r="AP1266" s="40"/>
      <c r="AQ1266" s="45"/>
      <c r="AR1266" s="40"/>
      <c r="AS1266" s="40"/>
      <c r="AT1266" s="40"/>
      <c r="AU1266" s="40"/>
    </row>
    <row r="1267" spans="1:47" s="36" customFormat="1" x14ac:dyDescent="0.2">
      <c r="A1267" s="40"/>
      <c r="B1267" s="40"/>
      <c r="C1267" s="40"/>
      <c r="D1267" s="40"/>
      <c r="E1267" s="40"/>
      <c r="F1267" s="40"/>
      <c r="G1267" s="40"/>
      <c r="H1267" s="40"/>
      <c r="I1267" s="40"/>
      <c r="J1267" s="40"/>
      <c r="K1267" s="40"/>
      <c r="L1267" s="40"/>
      <c r="M1267" s="40"/>
      <c r="N1267" s="40"/>
      <c r="O1267" s="40"/>
      <c r="P1267" s="45"/>
      <c r="Q1267" s="40"/>
      <c r="R1267" s="40"/>
      <c r="S1267" s="40"/>
      <c r="T1267" s="40"/>
      <c r="U1267" s="40"/>
      <c r="V1267" s="40"/>
      <c r="W1267" s="40"/>
      <c r="X1267" s="40"/>
      <c r="Y1267" s="45"/>
      <c r="Z1267" s="40"/>
      <c r="AA1267" s="40"/>
      <c r="AB1267" s="40"/>
      <c r="AC1267" s="40"/>
      <c r="AD1267" s="40"/>
      <c r="AE1267" s="40"/>
      <c r="AF1267" s="40"/>
      <c r="AG1267" s="40"/>
      <c r="AH1267" s="40"/>
      <c r="AI1267" s="45"/>
      <c r="AJ1267" s="40"/>
      <c r="AK1267" s="40"/>
      <c r="AL1267" s="45"/>
      <c r="AM1267" s="45"/>
      <c r="AN1267" s="40"/>
      <c r="AO1267" s="40"/>
      <c r="AP1267" s="40"/>
      <c r="AQ1267" s="45"/>
      <c r="AR1267" s="40"/>
      <c r="AS1267" s="40"/>
      <c r="AT1267" s="40"/>
      <c r="AU1267" s="40"/>
    </row>
    <row r="1268" spans="1:47" s="36" customFormat="1" x14ac:dyDescent="0.2">
      <c r="A1268" s="40"/>
      <c r="B1268" s="40"/>
      <c r="C1268" s="40"/>
      <c r="D1268" s="40"/>
      <c r="E1268" s="40"/>
      <c r="F1268" s="40"/>
      <c r="G1268" s="40"/>
      <c r="H1268" s="40"/>
      <c r="I1268" s="40"/>
      <c r="J1268" s="40"/>
      <c r="K1268" s="40"/>
      <c r="L1268" s="40"/>
      <c r="M1268" s="40"/>
      <c r="N1268" s="40"/>
      <c r="O1268" s="40"/>
      <c r="P1268" s="45"/>
      <c r="Q1268" s="40"/>
      <c r="R1268" s="40"/>
      <c r="S1268" s="40"/>
      <c r="T1268" s="40"/>
      <c r="U1268" s="40"/>
      <c r="V1268" s="40"/>
      <c r="W1268" s="40"/>
      <c r="X1268" s="40"/>
      <c r="Y1268" s="45"/>
      <c r="Z1268" s="40"/>
      <c r="AA1268" s="40"/>
      <c r="AB1268" s="40"/>
      <c r="AC1268" s="40"/>
      <c r="AD1268" s="40"/>
      <c r="AE1268" s="40"/>
      <c r="AF1268" s="40"/>
      <c r="AG1268" s="40"/>
      <c r="AH1268" s="40"/>
      <c r="AI1268" s="45"/>
      <c r="AJ1268" s="40"/>
      <c r="AK1268" s="40"/>
      <c r="AL1268" s="45"/>
      <c r="AM1268" s="45"/>
      <c r="AN1268" s="40"/>
      <c r="AO1268" s="40"/>
      <c r="AP1268" s="40"/>
      <c r="AQ1268" s="45"/>
      <c r="AR1268" s="40"/>
      <c r="AS1268" s="40"/>
      <c r="AT1268" s="40"/>
      <c r="AU1268" s="40"/>
    </row>
    <row r="1269" spans="1:47" s="36" customFormat="1" x14ac:dyDescent="0.2">
      <c r="A1269" s="40"/>
      <c r="B1269" s="40"/>
      <c r="C1269" s="40"/>
      <c r="D1269" s="40"/>
      <c r="E1269" s="40"/>
      <c r="F1269" s="40"/>
      <c r="G1269" s="40"/>
      <c r="H1269" s="40"/>
      <c r="I1269" s="40"/>
      <c r="J1269" s="40"/>
      <c r="K1269" s="40"/>
      <c r="L1269" s="40"/>
      <c r="M1269" s="40"/>
      <c r="N1269" s="40"/>
      <c r="O1269" s="40"/>
      <c r="P1269" s="45"/>
      <c r="Q1269" s="40"/>
      <c r="R1269" s="40"/>
      <c r="S1269" s="40"/>
      <c r="T1269" s="40"/>
      <c r="U1269" s="40"/>
      <c r="V1269" s="40"/>
      <c r="W1269" s="40"/>
      <c r="X1269" s="40"/>
      <c r="Y1269" s="45"/>
      <c r="Z1269" s="40"/>
      <c r="AA1269" s="40"/>
      <c r="AB1269" s="40"/>
      <c r="AC1269" s="40"/>
      <c r="AD1269" s="40"/>
      <c r="AE1269" s="40"/>
      <c r="AF1269" s="40"/>
      <c r="AG1269" s="40"/>
      <c r="AH1269" s="40"/>
      <c r="AI1269" s="45"/>
      <c r="AJ1269" s="40"/>
      <c r="AK1269" s="40"/>
      <c r="AL1269" s="45"/>
      <c r="AM1269" s="45"/>
      <c r="AN1269" s="40"/>
      <c r="AO1269" s="40"/>
      <c r="AP1269" s="40"/>
      <c r="AQ1269" s="45"/>
      <c r="AR1269" s="40"/>
      <c r="AS1269" s="40"/>
      <c r="AT1269" s="40"/>
      <c r="AU1269" s="40"/>
    </row>
    <row r="1270" spans="1:47" s="36" customFormat="1" x14ac:dyDescent="0.2">
      <c r="A1270" s="40"/>
      <c r="B1270" s="40"/>
      <c r="C1270" s="40"/>
      <c r="D1270" s="40"/>
      <c r="E1270" s="40"/>
      <c r="F1270" s="40"/>
      <c r="G1270" s="40"/>
      <c r="H1270" s="40"/>
      <c r="I1270" s="40"/>
      <c r="J1270" s="40"/>
      <c r="K1270" s="40"/>
      <c r="L1270" s="40"/>
      <c r="M1270" s="40"/>
      <c r="N1270" s="40"/>
      <c r="O1270" s="40"/>
      <c r="P1270" s="45"/>
      <c r="Q1270" s="40"/>
      <c r="R1270" s="40"/>
      <c r="S1270" s="40"/>
      <c r="T1270" s="40"/>
      <c r="U1270" s="40"/>
      <c r="V1270" s="40"/>
      <c r="W1270" s="40"/>
      <c r="X1270" s="40"/>
      <c r="Y1270" s="45"/>
      <c r="Z1270" s="40"/>
      <c r="AA1270" s="40"/>
      <c r="AB1270" s="40"/>
      <c r="AC1270" s="40"/>
      <c r="AD1270" s="40"/>
      <c r="AE1270" s="40"/>
      <c r="AF1270" s="40"/>
      <c r="AG1270" s="40"/>
      <c r="AH1270" s="40"/>
      <c r="AI1270" s="45"/>
      <c r="AJ1270" s="40"/>
      <c r="AK1270" s="40"/>
      <c r="AL1270" s="45"/>
      <c r="AM1270" s="45"/>
      <c r="AN1270" s="40"/>
      <c r="AO1270" s="40"/>
      <c r="AP1270" s="40"/>
      <c r="AQ1270" s="45"/>
      <c r="AR1270" s="40"/>
      <c r="AS1270" s="40"/>
      <c r="AT1270" s="40"/>
      <c r="AU1270" s="40"/>
    </row>
    <row r="1271" spans="1:47" s="36" customFormat="1" x14ac:dyDescent="0.2">
      <c r="A1271" s="40"/>
      <c r="B1271" s="40"/>
      <c r="C1271" s="40"/>
      <c r="D1271" s="40"/>
      <c r="E1271" s="40"/>
      <c r="F1271" s="40"/>
      <c r="G1271" s="40"/>
      <c r="H1271" s="40"/>
      <c r="I1271" s="40"/>
      <c r="J1271" s="40"/>
      <c r="K1271" s="40"/>
      <c r="L1271" s="40"/>
      <c r="M1271" s="40"/>
      <c r="N1271" s="40"/>
      <c r="O1271" s="40"/>
      <c r="P1271" s="45"/>
      <c r="Q1271" s="40"/>
      <c r="R1271" s="40"/>
      <c r="S1271" s="40"/>
      <c r="T1271" s="40"/>
      <c r="U1271" s="40"/>
      <c r="V1271" s="40"/>
      <c r="W1271" s="40"/>
      <c r="X1271" s="40"/>
      <c r="Y1271" s="45"/>
      <c r="Z1271" s="40"/>
      <c r="AA1271" s="40"/>
      <c r="AB1271" s="40"/>
      <c r="AC1271" s="40"/>
      <c r="AD1271" s="40"/>
      <c r="AE1271" s="40"/>
      <c r="AF1271" s="40"/>
      <c r="AG1271" s="40"/>
      <c r="AH1271" s="40"/>
      <c r="AI1271" s="45"/>
      <c r="AJ1271" s="40"/>
      <c r="AK1271" s="40"/>
      <c r="AL1271" s="45"/>
      <c r="AM1271" s="45"/>
      <c r="AN1271" s="40"/>
      <c r="AO1271" s="40"/>
      <c r="AP1271" s="40"/>
      <c r="AQ1271" s="45"/>
      <c r="AR1271" s="40"/>
      <c r="AS1271" s="40"/>
      <c r="AT1271" s="40"/>
      <c r="AU1271" s="40"/>
    </row>
    <row r="1272" spans="1:47" s="36" customFormat="1" x14ac:dyDescent="0.2">
      <c r="A1272" s="40"/>
      <c r="B1272" s="40"/>
      <c r="C1272" s="40"/>
      <c r="D1272" s="40"/>
      <c r="E1272" s="40"/>
      <c r="F1272" s="40"/>
      <c r="G1272" s="40"/>
      <c r="H1272" s="40"/>
      <c r="I1272" s="40"/>
      <c r="J1272" s="40"/>
      <c r="K1272" s="40"/>
      <c r="L1272" s="40"/>
      <c r="M1272" s="40"/>
      <c r="N1272" s="40"/>
      <c r="O1272" s="40"/>
      <c r="P1272" s="45"/>
      <c r="Q1272" s="40"/>
      <c r="R1272" s="40"/>
      <c r="S1272" s="40"/>
      <c r="T1272" s="40"/>
      <c r="U1272" s="40"/>
      <c r="V1272" s="40"/>
      <c r="W1272" s="40"/>
      <c r="X1272" s="40"/>
      <c r="Y1272" s="45"/>
      <c r="Z1272" s="40"/>
      <c r="AA1272" s="40"/>
      <c r="AB1272" s="40"/>
      <c r="AC1272" s="40"/>
      <c r="AD1272" s="40"/>
      <c r="AE1272" s="40"/>
      <c r="AF1272" s="40"/>
      <c r="AG1272" s="40"/>
      <c r="AH1272" s="40"/>
      <c r="AI1272" s="45"/>
      <c r="AJ1272" s="40"/>
      <c r="AK1272" s="40"/>
      <c r="AL1272" s="45"/>
      <c r="AM1272" s="45"/>
      <c r="AN1272" s="40"/>
      <c r="AO1272" s="40"/>
      <c r="AP1272" s="40"/>
      <c r="AQ1272" s="45"/>
      <c r="AR1272" s="40"/>
      <c r="AS1272" s="40"/>
      <c r="AT1272" s="40"/>
      <c r="AU1272" s="40"/>
    </row>
    <row r="1273" spans="1:47" s="36" customFormat="1" x14ac:dyDescent="0.2">
      <c r="A1273" s="40"/>
      <c r="B1273" s="40"/>
      <c r="C1273" s="40"/>
      <c r="D1273" s="40"/>
      <c r="E1273" s="40"/>
      <c r="F1273" s="40"/>
      <c r="G1273" s="40"/>
      <c r="H1273" s="40"/>
      <c r="I1273" s="40"/>
      <c r="J1273" s="40"/>
      <c r="K1273" s="40"/>
      <c r="L1273" s="40"/>
      <c r="M1273" s="40"/>
      <c r="N1273" s="40"/>
      <c r="O1273" s="40"/>
      <c r="P1273" s="45"/>
      <c r="Q1273" s="40"/>
      <c r="R1273" s="40"/>
      <c r="S1273" s="40"/>
      <c r="T1273" s="40"/>
      <c r="U1273" s="40"/>
      <c r="V1273" s="40"/>
      <c r="W1273" s="40"/>
      <c r="X1273" s="40"/>
      <c r="Y1273" s="45"/>
      <c r="Z1273" s="40"/>
      <c r="AA1273" s="40"/>
      <c r="AB1273" s="40"/>
      <c r="AC1273" s="40"/>
      <c r="AD1273" s="40"/>
      <c r="AE1273" s="40"/>
      <c r="AF1273" s="40"/>
      <c r="AG1273" s="40"/>
      <c r="AH1273" s="40"/>
      <c r="AI1273" s="45"/>
      <c r="AJ1273" s="40"/>
      <c r="AK1273" s="40"/>
      <c r="AL1273" s="45"/>
      <c r="AM1273" s="45"/>
      <c r="AN1273" s="40"/>
      <c r="AO1273" s="40"/>
      <c r="AP1273" s="40"/>
      <c r="AQ1273" s="45"/>
      <c r="AR1273" s="40"/>
      <c r="AS1273" s="40"/>
      <c r="AT1273" s="40"/>
      <c r="AU1273" s="40"/>
    </row>
    <row r="1274" spans="1:47" s="36" customFormat="1" x14ac:dyDescent="0.2">
      <c r="A1274" s="40"/>
      <c r="B1274" s="40"/>
      <c r="C1274" s="40"/>
      <c r="D1274" s="40"/>
      <c r="E1274" s="40"/>
      <c r="F1274" s="40"/>
      <c r="G1274" s="40"/>
      <c r="H1274" s="40"/>
      <c r="I1274" s="40"/>
      <c r="J1274" s="40"/>
      <c r="K1274" s="40"/>
      <c r="L1274" s="40"/>
      <c r="M1274" s="40"/>
      <c r="N1274" s="40"/>
      <c r="O1274" s="40"/>
      <c r="P1274" s="45"/>
      <c r="Q1274" s="40"/>
      <c r="R1274" s="40"/>
      <c r="S1274" s="40"/>
      <c r="T1274" s="40"/>
      <c r="U1274" s="40"/>
      <c r="V1274" s="40"/>
      <c r="W1274" s="40"/>
      <c r="X1274" s="40"/>
      <c r="Y1274" s="45"/>
      <c r="Z1274" s="40"/>
      <c r="AA1274" s="40"/>
      <c r="AB1274" s="40"/>
      <c r="AC1274" s="40"/>
      <c r="AD1274" s="40"/>
      <c r="AE1274" s="40"/>
      <c r="AF1274" s="40"/>
      <c r="AG1274" s="40"/>
      <c r="AH1274" s="40"/>
      <c r="AI1274" s="45"/>
      <c r="AJ1274" s="40"/>
      <c r="AK1274" s="40"/>
      <c r="AL1274" s="45"/>
      <c r="AM1274" s="45"/>
      <c r="AN1274" s="40"/>
      <c r="AO1274" s="40"/>
      <c r="AP1274" s="40"/>
      <c r="AQ1274" s="45"/>
      <c r="AR1274" s="40"/>
      <c r="AS1274" s="40"/>
      <c r="AT1274" s="40"/>
      <c r="AU1274" s="40"/>
    </row>
    <row r="1275" spans="1:47" s="36" customFormat="1" x14ac:dyDescent="0.2">
      <c r="A1275" s="40"/>
      <c r="B1275" s="40"/>
      <c r="C1275" s="40"/>
      <c r="D1275" s="40"/>
      <c r="E1275" s="40"/>
      <c r="F1275" s="40"/>
      <c r="G1275" s="40"/>
      <c r="H1275" s="40"/>
      <c r="I1275" s="40"/>
      <c r="J1275" s="40"/>
      <c r="K1275" s="40"/>
      <c r="L1275" s="40"/>
      <c r="M1275" s="40"/>
      <c r="N1275" s="40"/>
      <c r="O1275" s="40"/>
      <c r="P1275" s="45"/>
      <c r="Q1275" s="40"/>
      <c r="R1275" s="40"/>
      <c r="S1275" s="40"/>
      <c r="T1275" s="40"/>
      <c r="U1275" s="40"/>
      <c r="V1275" s="40"/>
      <c r="W1275" s="40"/>
      <c r="X1275" s="40"/>
      <c r="Y1275" s="45"/>
      <c r="Z1275" s="40"/>
      <c r="AA1275" s="40"/>
      <c r="AB1275" s="40"/>
      <c r="AC1275" s="40"/>
      <c r="AD1275" s="40"/>
      <c r="AE1275" s="40"/>
      <c r="AF1275" s="40"/>
      <c r="AG1275" s="40"/>
      <c r="AH1275" s="40"/>
      <c r="AI1275" s="45"/>
      <c r="AJ1275" s="40"/>
      <c r="AK1275" s="40"/>
      <c r="AL1275" s="45"/>
      <c r="AM1275" s="45"/>
      <c r="AN1275" s="40"/>
      <c r="AO1275" s="40"/>
      <c r="AP1275" s="40"/>
      <c r="AQ1275" s="45"/>
      <c r="AR1275" s="40"/>
      <c r="AS1275" s="40"/>
      <c r="AT1275" s="40"/>
      <c r="AU1275" s="40"/>
    </row>
    <row r="1276" spans="1:47" s="36" customFormat="1" x14ac:dyDescent="0.2">
      <c r="A1276" s="40"/>
      <c r="B1276" s="40"/>
      <c r="C1276" s="40"/>
      <c r="D1276" s="40"/>
      <c r="E1276" s="40"/>
      <c r="F1276" s="40"/>
      <c r="G1276" s="40"/>
      <c r="H1276" s="40"/>
      <c r="I1276" s="40"/>
      <c r="J1276" s="40"/>
      <c r="K1276" s="40"/>
      <c r="L1276" s="40"/>
      <c r="M1276" s="40"/>
      <c r="N1276" s="40"/>
      <c r="O1276" s="40"/>
      <c r="P1276" s="45"/>
      <c r="Q1276" s="40"/>
      <c r="R1276" s="40"/>
      <c r="S1276" s="40"/>
      <c r="T1276" s="40"/>
      <c r="U1276" s="40"/>
      <c r="V1276" s="40"/>
      <c r="W1276" s="40"/>
      <c r="X1276" s="40"/>
      <c r="Y1276" s="45"/>
      <c r="Z1276" s="40"/>
      <c r="AA1276" s="40"/>
      <c r="AB1276" s="40"/>
      <c r="AC1276" s="40"/>
      <c r="AD1276" s="40"/>
      <c r="AE1276" s="40"/>
      <c r="AF1276" s="40"/>
      <c r="AG1276" s="40"/>
      <c r="AH1276" s="40"/>
      <c r="AI1276" s="45"/>
      <c r="AJ1276" s="40"/>
      <c r="AK1276" s="40"/>
      <c r="AL1276" s="45"/>
      <c r="AM1276" s="45"/>
      <c r="AN1276" s="40"/>
      <c r="AO1276" s="40"/>
      <c r="AP1276" s="40"/>
      <c r="AQ1276" s="45"/>
      <c r="AR1276" s="40"/>
      <c r="AS1276" s="40"/>
      <c r="AT1276" s="40"/>
      <c r="AU1276" s="40"/>
    </row>
    <row r="1277" spans="1:47" s="36" customFormat="1" x14ac:dyDescent="0.2">
      <c r="A1277" s="40"/>
      <c r="B1277" s="40"/>
      <c r="C1277" s="40"/>
      <c r="D1277" s="40"/>
      <c r="E1277" s="40"/>
      <c r="F1277" s="40"/>
      <c r="G1277" s="40"/>
      <c r="H1277" s="40"/>
      <c r="I1277" s="40"/>
      <c r="J1277" s="40"/>
      <c r="K1277" s="40"/>
      <c r="L1277" s="40"/>
      <c r="M1277" s="40"/>
      <c r="N1277" s="40"/>
      <c r="O1277" s="40"/>
      <c r="P1277" s="45"/>
      <c r="Q1277" s="40"/>
      <c r="R1277" s="40"/>
      <c r="S1277" s="40"/>
      <c r="T1277" s="40"/>
      <c r="U1277" s="40"/>
      <c r="V1277" s="40"/>
      <c r="W1277" s="40"/>
      <c r="X1277" s="40"/>
      <c r="Y1277" s="45"/>
      <c r="Z1277" s="40"/>
      <c r="AA1277" s="40"/>
      <c r="AB1277" s="40"/>
      <c r="AC1277" s="40"/>
      <c r="AD1277" s="40"/>
      <c r="AE1277" s="40"/>
      <c r="AF1277" s="40"/>
      <c r="AG1277" s="40"/>
      <c r="AH1277" s="40"/>
      <c r="AI1277" s="45"/>
      <c r="AJ1277" s="40"/>
      <c r="AK1277" s="40"/>
      <c r="AL1277" s="45"/>
      <c r="AM1277" s="45"/>
      <c r="AN1277" s="40"/>
      <c r="AO1277" s="40"/>
      <c r="AP1277" s="40"/>
      <c r="AQ1277" s="45"/>
      <c r="AR1277" s="40"/>
      <c r="AS1277" s="40"/>
      <c r="AT1277" s="40"/>
      <c r="AU1277" s="40"/>
    </row>
    <row r="1278" spans="1:47" s="36" customFormat="1" x14ac:dyDescent="0.2">
      <c r="A1278" s="40"/>
      <c r="B1278" s="40"/>
      <c r="C1278" s="40"/>
      <c r="D1278" s="40"/>
      <c r="E1278" s="40"/>
      <c r="F1278" s="40"/>
      <c r="G1278" s="40"/>
      <c r="H1278" s="40"/>
      <c r="I1278" s="40"/>
      <c r="J1278" s="40"/>
      <c r="K1278" s="40"/>
      <c r="L1278" s="40"/>
      <c r="M1278" s="40"/>
      <c r="N1278" s="40"/>
      <c r="O1278" s="40"/>
      <c r="P1278" s="45"/>
      <c r="Q1278" s="40"/>
      <c r="R1278" s="40"/>
      <c r="S1278" s="40"/>
      <c r="T1278" s="40"/>
      <c r="U1278" s="40"/>
      <c r="V1278" s="40"/>
      <c r="W1278" s="40"/>
      <c r="X1278" s="40"/>
      <c r="Y1278" s="45"/>
      <c r="Z1278" s="40"/>
      <c r="AA1278" s="40"/>
      <c r="AB1278" s="40"/>
      <c r="AC1278" s="40"/>
      <c r="AD1278" s="40"/>
      <c r="AE1278" s="40"/>
      <c r="AF1278" s="40"/>
      <c r="AG1278" s="40"/>
      <c r="AH1278" s="40"/>
      <c r="AI1278" s="45"/>
      <c r="AJ1278" s="40"/>
      <c r="AK1278" s="40"/>
      <c r="AL1278" s="45"/>
      <c r="AM1278" s="45"/>
      <c r="AN1278" s="40"/>
      <c r="AO1278" s="40"/>
      <c r="AP1278" s="40"/>
      <c r="AQ1278" s="45"/>
      <c r="AR1278" s="40"/>
      <c r="AS1278" s="40"/>
      <c r="AT1278" s="40"/>
      <c r="AU1278" s="40"/>
    </row>
    <row r="1279" spans="1:47" s="36" customFormat="1" x14ac:dyDescent="0.2">
      <c r="A1279" s="40"/>
      <c r="B1279" s="40"/>
      <c r="C1279" s="40"/>
      <c r="D1279" s="40"/>
      <c r="E1279" s="40"/>
      <c r="F1279" s="40"/>
      <c r="G1279" s="40"/>
      <c r="H1279" s="40"/>
      <c r="I1279" s="40"/>
      <c r="J1279" s="40"/>
      <c r="K1279" s="40"/>
      <c r="L1279" s="40"/>
      <c r="M1279" s="40"/>
      <c r="N1279" s="40"/>
      <c r="O1279" s="40"/>
      <c r="P1279" s="45"/>
      <c r="Q1279" s="40"/>
      <c r="R1279" s="40"/>
      <c r="S1279" s="40"/>
      <c r="T1279" s="40"/>
      <c r="U1279" s="40"/>
      <c r="V1279" s="40"/>
      <c r="W1279" s="40"/>
      <c r="X1279" s="40"/>
      <c r="Y1279" s="45"/>
      <c r="Z1279" s="40"/>
      <c r="AA1279" s="40"/>
      <c r="AB1279" s="40"/>
      <c r="AC1279" s="40"/>
      <c r="AD1279" s="40"/>
      <c r="AE1279" s="40"/>
      <c r="AF1279" s="40"/>
      <c r="AG1279" s="40"/>
      <c r="AH1279" s="40"/>
      <c r="AI1279" s="45"/>
      <c r="AJ1279" s="40"/>
      <c r="AK1279" s="40"/>
      <c r="AL1279" s="45"/>
      <c r="AM1279" s="45"/>
      <c r="AN1279" s="40"/>
      <c r="AO1279" s="40"/>
      <c r="AP1279" s="40"/>
      <c r="AQ1279" s="45"/>
      <c r="AR1279" s="40"/>
      <c r="AS1279" s="40"/>
      <c r="AT1279" s="40"/>
      <c r="AU1279" s="40"/>
    </row>
    <row r="1280" spans="1:47" s="36" customFormat="1" x14ac:dyDescent="0.2">
      <c r="A1280" s="40"/>
      <c r="B1280" s="40"/>
      <c r="C1280" s="40"/>
      <c r="D1280" s="40"/>
      <c r="E1280" s="40"/>
      <c r="F1280" s="40"/>
      <c r="G1280" s="40"/>
      <c r="H1280" s="40"/>
      <c r="I1280" s="40"/>
      <c r="J1280" s="40"/>
      <c r="K1280" s="40"/>
      <c r="L1280" s="40"/>
      <c r="M1280" s="40"/>
      <c r="N1280" s="40"/>
      <c r="O1280" s="40"/>
      <c r="P1280" s="45"/>
      <c r="Q1280" s="40"/>
      <c r="R1280" s="40"/>
      <c r="S1280" s="40"/>
      <c r="T1280" s="40"/>
      <c r="U1280" s="40"/>
      <c r="V1280" s="40"/>
      <c r="W1280" s="40"/>
      <c r="X1280" s="40"/>
      <c r="Y1280" s="45"/>
      <c r="Z1280" s="40"/>
      <c r="AA1280" s="40"/>
      <c r="AB1280" s="40"/>
      <c r="AC1280" s="40"/>
      <c r="AD1280" s="40"/>
      <c r="AE1280" s="40"/>
      <c r="AF1280" s="40"/>
      <c r="AG1280" s="40"/>
      <c r="AH1280" s="40"/>
      <c r="AI1280" s="45"/>
      <c r="AJ1280" s="40"/>
      <c r="AK1280" s="40"/>
      <c r="AL1280" s="45"/>
      <c r="AM1280" s="45"/>
      <c r="AN1280" s="40"/>
      <c r="AO1280" s="40"/>
      <c r="AP1280" s="40"/>
      <c r="AQ1280" s="45"/>
      <c r="AR1280" s="40"/>
      <c r="AS1280" s="40"/>
      <c r="AT1280" s="40"/>
      <c r="AU1280" s="40"/>
    </row>
    <row r="1281" spans="1:47" s="36" customFormat="1" x14ac:dyDescent="0.2">
      <c r="A1281" s="40"/>
      <c r="B1281" s="40"/>
      <c r="C1281" s="40"/>
      <c r="D1281" s="40"/>
      <c r="E1281" s="40"/>
      <c r="F1281" s="40"/>
      <c r="G1281" s="40"/>
      <c r="H1281" s="40"/>
      <c r="I1281" s="40"/>
      <c r="J1281" s="40"/>
      <c r="K1281" s="40"/>
      <c r="L1281" s="40"/>
      <c r="M1281" s="40"/>
      <c r="N1281" s="40"/>
      <c r="O1281" s="40"/>
      <c r="P1281" s="45"/>
      <c r="Q1281" s="40"/>
      <c r="R1281" s="40"/>
      <c r="S1281" s="40"/>
      <c r="T1281" s="40"/>
      <c r="U1281" s="40"/>
      <c r="V1281" s="40"/>
      <c r="W1281" s="40"/>
      <c r="X1281" s="40"/>
      <c r="Y1281" s="45"/>
      <c r="Z1281" s="40"/>
      <c r="AA1281" s="40"/>
      <c r="AB1281" s="40"/>
      <c r="AC1281" s="40"/>
      <c r="AD1281" s="40"/>
      <c r="AE1281" s="40"/>
      <c r="AF1281" s="40"/>
      <c r="AG1281" s="40"/>
      <c r="AH1281" s="40"/>
      <c r="AI1281" s="45"/>
      <c r="AJ1281" s="40"/>
      <c r="AK1281" s="40"/>
      <c r="AL1281" s="45"/>
      <c r="AM1281" s="45"/>
      <c r="AN1281" s="40"/>
      <c r="AO1281" s="40"/>
      <c r="AP1281" s="40"/>
      <c r="AQ1281" s="45"/>
      <c r="AR1281" s="40"/>
      <c r="AS1281" s="40"/>
      <c r="AT1281" s="40"/>
      <c r="AU1281" s="40"/>
    </row>
    <row r="1282" spans="1:47" s="36" customFormat="1" x14ac:dyDescent="0.2">
      <c r="A1282" s="40"/>
      <c r="B1282" s="40"/>
      <c r="C1282" s="40"/>
      <c r="D1282" s="40"/>
      <c r="E1282" s="40"/>
      <c r="F1282" s="40"/>
      <c r="G1282" s="40"/>
      <c r="H1282" s="40"/>
      <c r="I1282" s="40"/>
      <c r="J1282" s="40"/>
      <c r="K1282" s="40"/>
      <c r="L1282" s="40"/>
      <c r="M1282" s="40"/>
      <c r="N1282" s="40"/>
      <c r="O1282" s="40"/>
      <c r="P1282" s="45"/>
      <c r="Q1282" s="40"/>
      <c r="R1282" s="40"/>
      <c r="S1282" s="40"/>
      <c r="T1282" s="40"/>
      <c r="U1282" s="40"/>
      <c r="V1282" s="40"/>
      <c r="W1282" s="40"/>
      <c r="X1282" s="40"/>
      <c r="Y1282" s="45"/>
      <c r="Z1282" s="40"/>
      <c r="AA1282" s="40"/>
      <c r="AB1282" s="40"/>
      <c r="AC1282" s="40"/>
      <c r="AD1282" s="40"/>
      <c r="AE1282" s="40"/>
      <c r="AF1282" s="40"/>
      <c r="AG1282" s="40"/>
      <c r="AH1282" s="40"/>
      <c r="AI1282" s="45"/>
      <c r="AJ1282" s="40"/>
      <c r="AK1282" s="40"/>
      <c r="AL1282" s="45"/>
      <c r="AM1282" s="45"/>
      <c r="AN1282" s="40"/>
      <c r="AO1282" s="40"/>
      <c r="AP1282" s="40"/>
      <c r="AQ1282" s="45"/>
      <c r="AR1282" s="40"/>
      <c r="AS1282" s="40"/>
      <c r="AT1282" s="40"/>
      <c r="AU1282" s="40"/>
    </row>
    <row r="1283" spans="1:47" s="36" customFormat="1" x14ac:dyDescent="0.2">
      <c r="A1283" s="40"/>
      <c r="B1283" s="40"/>
      <c r="C1283" s="40"/>
      <c r="D1283" s="40"/>
      <c r="E1283" s="40"/>
      <c r="F1283" s="40"/>
      <c r="G1283" s="40"/>
      <c r="H1283" s="40"/>
      <c r="I1283" s="40"/>
      <c r="J1283" s="40"/>
      <c r="K1283" s="40"/>
      <c r="L1283" s="40"/>
      <c r="M1283" s="40"/>
      <c r="N1283" s="40"/>
      <c r="O1283" s="40"/>
      <c r="P1283" s="45"/>
      <c r="Q1283" s="40"/>
      <c r="R1283" s="40"/>
      <c r="S1283" s="40"/>
      <c r="T1283" s="40"/>
      <c r="U1283" s="40"/>
      <c r="V1283" s="40"/>
      <c r="W1283" s="40"/>
      <c r="X1283" s="40"/>
      <c r="Y1283" s="45"/>
      <c r="Z1283" s="40"/>
      <c r="AA1283" s="40"/>
      <c r="AB1283" s="40"/>
      <c r="AC1283" s="40"/>
      <c r="AD1283" s="40"/>
      <c r="AE1283" s="40"/>
      <c r="AF1283" s="40"/>
      <c r="AG1283" s="40"/>
      <c r="AH1283" s="40"/>
      <c r="AI1283" s="45"/>
      <c r="AJ1283" s="40"/>
      <c r="AK1283" s="40"/>
      <c r="AL1283" s="45"/>
      <c r="AM1283" s="45"/>
      <c r="AN1283" s="40"/>
      <c r="AO1283" s="40"/>
      <c r="AP1283" s="40"/>
      <c r="AQ1283" s="45"/>
      <c r="AR1283" s="40"/>
      <c r="AS1283" s="40"/>
      <c r="AT1283" s="40"/>
      <c r="AU1283" s="40"/>
    </row>
    <row r="1284" spans="1:47" s="36" customFormat="1" x14ac:dyDescent="0.2">
      <c r="A1284" s="40"/>
      <c r="B1284" s="40"/>
      <c r="C1284" s="40"/>
      <c r="D1284" s="40"/>
      <c r="E1284" s="40"/>
      <c r="F1284" s="40"/>
      <c r="G1284" s="40"/>
      <c r="H1284" s="40"/>
      <c r="I1284" s="40"/>
      <c r="J1284" s="40"/>
      <c r="K1284" s="40"/>
      <c r="L1284" s="40"/>
      <c r="M1284" s="40"/>
      <c r="N1284" s="40"/>
      <c r="O1284" s="40"/>
      <c r="P1284" s="45"/>
      <c r="Q1284" s="40"/>
      <c r="R1284" s="40"/>
      <c r="S1284" s="40"/>
      <c r="T1284" s="40"/>
      <c r="U1284" s="40"/>
      <c r="V1284" s="40"/>
      <c r="W1284" s="40"/>
      <c r="X1284" s="40"/>
      <c r="Y1284" s="45"/>
      <c r="Z1284" s="40"/>
      <c r="AA1284" s="40"/>
      <c r="AB1284" s="40"/>
      <c r="AC1284" s="40"/>
      <c r="AD1284" s="40"/>
      <c r="AE1284" s="40"/>
      <c r="AF1284" s="40"/>
      <c r="AG1284" s="40"/>
      <c r="AH1284" s="40"/>
      <c r="AI1284" s="45"/>
      <c r="AJ1284" s="40"/>
      <c r="AK1284" s="40"/>
      <c r="AL1284" s="45"/>
      <c r="AM1284" s="45"/>
      <c r="AN1284" s="40"/>
      <c r="AO1284" s="40"/>
      <c r="AP1284" s="40"/>
      <c r="AQ1284" s="45"/>
      <c r="AR1284" s="40"/>
      <c r="AS1284" s="40"/>
      <c r="AT1284" s="40"/>
      <c r="AU1284" s="40"/>
    </row>
    <row r="1285" spans="1:47" s="36" customFormat="1" x14ac:dyDescent="0.2">
      <c r="A1285" s="40"/>
      <c r="B1285" s="40"/>
      <c r="C1285" s="40"/>
      <c r="D1285" s="40"/>
      <c r="E1285" s="40"/>
      <c r="F1285" s="40"/>
      <c r="G1285" s="40"/>
      <c r="H1285" s="40"/>
      <c r="I1285" s="40"/>
      <c r="J1285" s="40"/>
      <c r="K1285" s="40"/>
      <c r="L1285" s="40"/>
      <c r="M1285" s="40"/>
      <c r="N1285" s="40"/>
      <c r="O1285" s="40"/>
      <c r="P1285" s="45"/>
      <c r="Q1285" s="40"/>
      <c r="R1285" s="40"/>
      <c r="S1285" s="40"/>
      <c r="T1285" s="40"/>
      <c r="U1285" s="40"/>
      <c r="V1285" s="40"/>
      <c r="W1285" s="40"/>
      <c r="X1285" s="40"/>
      <c r="Y1285" s="45"/>
      <c r="Z1285" s="40"/>
      <c r="AA1285" s="40"/>
      <c r="AB1285" s="40"/>
      <c r="AC1285" s="40"/>
      <c r="AD1285" s="40"/>
      <c r="AE1285" s="40"/>
      <c r="AF1285" s="40"/>
      <c r="AG1285" s="40"/>
      <c r="AH1285" s="40"/>
      <c r="AI1285" s="45"/>
      <c r="AJ1285" s="40"/>
      <c r="AK1285" s="40"/>
      <c r="AL1285" s="45"/>
      <c r="AM1285" s="45"/>
      <c r="AN1285" s="40"/>
      <c r="AO1285" s="40"/>
      <c r="AP1285" s="40"/>
      <c r="AQ1285" s="45"/>
      <c r="AR1285" s="40"/>
      <c r="AS1285" s="40"/>
      <c r="AT1285" s="40"/>
      <c r="AU1285" s="40"/>
    </row>
    <row r="1286" spans="1:47" s="36" customFormat="1" x14ac:dyDescent="0.2">
      <c r="A1286" s="40"/>
      <c r="B1286" s="40"/>
      <c r="C1286" s="40"/>
      <c r="D1286" s="40"/>
      <c r="E1286" s="40"/>
      <c r="F1286" s="40"/>
      <c r="G1286" s="40"/>
      <c r="H1286" s="40"/>
      <c r="I1286" s="40"/>
      <c r="J1286" s="40"/>
      <c r="K1286" s="40"/>
      <c r="L1286" s="40"/>
      <c r="M1286" s="40"/>
      <c r="N1286" s="40"/>
      <c r="O1286" s="40"/>
      <c r="P1286" s="45"/>
      <c r="Q1286" s="40"/>
      <c r="R1286" s="40"/>
      <c r="S1286" s="40"/>
      <c r="T1286" s="40"/>
      <c r="U1286" s="40"/>
      <c r="V1286" s="40"/>
      <c r="W1286" s="40"/>
      <c r="X1286" s="40"/>
      <c r="Y1286" s="45"/>
      <c r="Z1286" s="40"/>
      <c r="AA1286" s="40"/>
      <c r="AB1286" s="40"/>
      <c r="AC1286" s="40"/>
      <c r="AD1286" s="40"/>
      <c r="AE1286" s="40"/>
      <c r="AF1286" s="40"/>
      <c r="AG1286" s="40"/>
      <c r="AH1286" s="40"/>
      <c r="AI1286" s="45"/>
      <c r="AJ1286" s="40"/>
      <c r="AK1286" s="40"/>
      <c r="AL1286" s="45"/>
      <c r="AM1286" s="45"/>
      <c r="AN1286" s="40"/>
      <c r="AO1286" s="40"/>
      <c r="AP1286" s="40"/>
      <c r="AQ1286" s="45"/>
      <c r="AR1286" s="40"/>
      <c r="AS1286" s="40"/>
      <c r="AT1286" s="40"/>
      <c r="AU1286" s="40"/>
    </row>
    <row r="1287" spans="1:47" s="36" customFormat="1" x14ac:dyDescent="0.2">
      <c r="A1287" s="40"/>
      <c r="B1287" s="40"/>
      <c r="C1287" s="40"/>
      <c r="D1287" s="40"/>
      <c r="E1287" s="40"/>
      <c r="F1287" s="40"/>
      <c r="G1287" s="40"/>
      <c r="H1287" s="40"/>
      <c r="I1287" s="40"/>
      <c r="J1287" s="40"/>
      <c r="K1287" s="40"/>
      <c r="L1287" s="40"/>
      <c r="M1287" s="40"/>
      <c r="N1287" s="40"/>
      <c r="O1287" s="40"/>
      <c r="P1287" s="45"/>
      <c r="Q1287" s="40"/>
      <c r="R1287" s="40"/>
      <c r="S1287" s="40"/>
      <c r="T1287" s="40"/>
      <c r="U1287" s="40"/>
      <c r="V1287" s="40"/>
      <c r="W1287" s="40"/>
      <c r="X1287" s="40"/>
      <c r="Y1287" s="45"/>
      <c r="Z1287" s="40"/>
      <c r="AA1287" s="40"/>
      <c r="AB1287" s="40"/>
      <c r="AC1287" s="40"/>
      <c r="AD1287" s="40"/>
      <c r="AE1287" s="40"/>
      <c r="AF1287" s="40"/>
      <c r="AG1287" s="40"/>
      <c r="AH1287" s="40"/>
      <c r="AI1287" s="45"/>
      <c r="AJ1287" s="40"/>
      <c r="AK1287" s="40"/>
      <c r="AL1287" s="45"/>
      <c r="AM1287" s="45"/>
      <c r="AN1287" s="40"/>
      <c r="AO1287" s="40"/>
      <c r="AP1287" s="40"/>
      <c r="AQ1287" s="45"/>
      <c r="AR1287" s="40"/>
      <c r="AS1287" s="40"/>
      <c r="AT1287" s="40"/>
      <c r="AU1287" s="40"/>
    </row>
    <row r="1288" spans="1:47" s="36" customFormat="1" x14ac:dyDescent="0.2">
      <c r="A1288" s="40"/>
      <c r="B1288" s="40"/>
      <c r="C1288" s="40"/>
      <c r="D1288" s="40"/>
      <c r="E1288" s="40"/>
      <c r="F1288" s="40"/>
      <c r="G1288" s="40"/>
      <c r="H1288" s="40"/>
      <c r="I1288" s="40"/>
      <c r="J1288" s="40"/>
      <c r="K1288" s="40"/>
      <c r="L1288" s="40"/>
      <c r="M1288" s="40"/>
      <c r="N1288" s="40"/>
      <c r="O1288" s="40"/>
      <c r="P1288" s="45"/>
      <c r="Q1288" s="40"/>
      <c r="R1288" s="40"/>
      <c r="S1288" s="40"/>
      <c r="T1288" s="40"/>
      <c r="U1288" s="40"/>
      <c r="V1288" s="40"/>
      <c r="W1288" s="40"/>
      <c r="X1288" s="40"/>
      <c r="Y1288" s="45"/>
      <c r="Z1288" s="40"/>
      <c r="AA1288" s="40"/>
      <c r="AB1288" s="40"/>
      <c r="AC1288" s="40"/>
      <c r="AD1288" s="40"/>
      <c r="AE1288" s="40"/>
      <c r="AF1288" s="40"/>
      <c r="AG1288" s="40"/>
      <c r="AH1288" s="40"/>
      <c r="AI1288" s="45"/>
      <c r="AJ1288" s="40"/>
      <c r="AK1288" s="40"/>
      <c r="AL1288" s="45"/>
      <c r="AM1288" s="45"/>
      <c r="AN1288" s="40"/>
      <c r="AO1288" s="40"/>
      <c r="AP1288" s="40"/>
      <c r="AQ1288" s="45"/>
      <c r="AR1288" s="40"/>
      <c r="AS1288" s="40"/>
      <c r="AT1288" s="40"/>
      <c r="AU1288" s="40"/>
    </row>
    <row r="1289" spans="1:47" s="36" customFormat="1" x14ac:dyDescent="0.2">
      <c r="A1289" s="40"/>
      <c r="B1289" s="40"/>
      <c r="C1289" s="40"/>
      <c r="D1289" s="40"/>
      <c r="E1289" s="40"/>
      <c r="F1289" s="40"/>
      <c r="G1289" s="40"/>
      <c r="H1289" s="40"/>
      <c r="I1289" s="40"/>
      <c r="J1289" s="40"/>
      <c r="K1289" s="40"/>
      <c r="L1289" s="40"/>
      <c r="M1289" s="40"/>
      <c r="N1289" s="40"/>
      <c r="O1289" s="40"/>
      <c r="P1289" s="45"/>
      <c r="Q1289" s="40"/>
      <c r="R1289" s="40"/>
      <c r="S1289" s="40"/>
      <c r="T1289" s="40"/>
      <c r="U1289" s="40"/>
      <c r="V1289" s="40"/>
      <c r="W1289" s="40"/>
      <c r="X1289" s="40"/>
      <c r="Y1289" s="45"/>
      <c r="Z1289" s="40"/>
      <c r="AA1289" s="40"/>
      <c r="AB1289" s="40"/>
      <c r="AC1289" s="40"/>
      <c r="AD1289" s="40"/>
      <c r="AE1289" s="40"/>
      <c r="AF1289" s="40"/>
      <c r="AG1289" s="40"/>
      <c r="AH1289" s="40"/>
      <c r="AI1289" s="45"/>
      <c r="AJ1289" s="40"/>
      <c r="AK1289" s="40"/>
      <c r="AL1289" s="45"/>
      <c r="AM1289" s="45"/>
      <c r="AN1289" s="40"/>
      <c r="AO1289" s="40"/>
      <c r="AP1289" s="40"/>
      <c r="AQ1289" s="45"/>
      <c r="AR1289" s="40"/>
      <c r="AS1289" s="40"/>
      <c r="AT1289" s="40"/>
      <c r="AU1289" s="40"/>
    </row>
    <row r="1290" spans="1:47" s="36" customFormat="1" x14ac:dyDescent="0.2">
      <c r="A1290" s="40"/>
      <c r="B1290" s="40"/>
      <c r="C1290" s="40"/>
      <c r="D1290" s="40"/>
      <c r="E1290" s="40"/>
      <c r="F1290" s="40"/>
      <c r="G1290" s="40"/>
      <c r="H1290" s="40"/>
      <c r="I1290" s="40"/>
      <c r="J1290" s="40"/>
      <c r="K1290" s="40"/>
      <c r="L1290" s="40"/>
      <c r="M1290" s="40"/>
      <c r="N1290" s="40"/>
      <c r="O1290" s="40"/>
      <c r="P1290" s="45"/>
      <c r="Q1290" s="40"/>
      <c r="R1290" s="40"/>
      <c r="S1290" s="40"/>
      <c r="T1290" s="40"/>
      <c r="U1290" s="40"/>
      <c r="V1290" s="40"/>
      <c r="W1290" s="40"/>
      <c r="X1290" s="40"/>
      <c r="Y1290" s="45"/>
      <c r="Z1290" s="40"/>
      <c r="AA1290" s="40"/>
      <c r="AB1290" s="40"/>
      <c r="AC1290" s="40"/>
      <c r="AD1290" s="40"/>
      <c r="AE1290" s="40"/>
      <c r="AF1290" s="40"/>
      <c r="AG1290" s="40"/>
      <c r="AH1290" s="40"/>
      <c r="AI1290" s="45"/>
      <c r="AJ1290" s="40"/>
      <c r="AK1290" s="40"/>
      <c r="AL1290" s="45"/>
      <c r="AM1290" s="45"/>
      <c r="AN1290" s="40"/>
      <c r="AO1290" s="40"/>
      <c r="AP1290" s="40"/>
      <c r="AQ1290" s="45"/>
      <c r="AR1290" s="40"/>
      <c r="AS1290" s="40"/>
      <c r="AT1290" s="40"/>
      <c r="AU1290" s="40"/>
    </row>
    <row r="1291" spans="1:47" s="36" customFormat="1" x14ac:dyDescent="0.2">
      <c r="A1291" s="40"/>
      <c r="B1291" s="40"/>
      <c r="C1291" s="40"/>
      <c r="D1291" s="40"/>
      <c r="E1291" s="40"/>
      <c r="F1291" s="40"/>
      <c r="G1291" s="40"/>
      <c r="H1291" s="40"/>
      <c r="I1291" s="40"/>
      <c r="J1291" s="40"/>
      <c r="K1291" s="40"/>
      <c r="L1291" s="40"/>
      <c r="M1291" s="40"/>
      <c r="N1291" s="40"/>
      <c r="O1291" s="40"/>
      <c r="P1291" s="45"/>
      <c r="Q1291" s="40"/>
      <c r="R1291" s="40"/>
      <c r="S1291" s="40"/>
      <c r="T1291" s="40"/>
      <c r="U1291" s="40"/>
      <c r="V1291" s="40"/>
      <c r="W1291" s="40"/>
      <c r="X1291" s="40"/>
      <c r="Y1291" s="45"/>
      <c r="Z1291" s="40"/>
      <c r="AA1291" s="40"/>
      <c r="AB1291" s="40"/>
      <c r="AC1291" s="40"/>
      <c r="AD1291" s="40"/>
      <c r="AE1291" s="40"/>
      <c r="AF1291" s="40"/>
      <c r="AG1291" s="40"/>
      <c r="AH1291" s="40"/>
      <c r="AI1291" s="45"/>
      <c r="AJ1291" s="40"/>
      <c r="AK1291" s="40"/>
      <c r="AL1291" s="45"/>
      <c r="AM1291" s="45"/>
      <c r="AN1291" s="40"/>
      <c r="AO1291" s="40"/>
      <c r="AP1291" s="40"/>
      <c r="AQ1291" s="45"/>
      <c r="AR1291" s="40"/>
      <c r="AS1291" s="40"/>
      <c r="AT1291" s="40"/>
      <c r="AU1291" s="40"/>
    </row>
    <row r="1292" spans="1:47" s="36" customFormat="1" x14ac:dyDescent="0.2">
      <c r="A1292" s="40"/>
      <c r="B1292" s="40"/>
      <c r="C1292" s="40"/>
      <c r="D1292" s="40"/>
      <c r="E1292" s="40"/>
      <c r="F1292" s="40"/>
      <c r="G1292" s="40"/>
      <c r="H1292" s="40"/>
      <c r="I1292" s="40"/>
      <c r="J1292" s="40"/>
      <c r="K1292" s="40"/>
      <c r="L1292" s="40"/>
      <c r="M1292" s="40"/>
      <c r="N1292" s="40"/>
      <c r="O1292" s="40"/>
      <c r="P1292" s="45"/>
      <c r="Q1292" s="40"/>
      <c r="R1292" s="40"/>
      <c r="S1292" s="40"/>
      <c r="T1292" s="40"/>
      <c r="U1292" s="40"/>
      <c r="V1292" s="40"/>
      <c r="W1292" s="40"/>
      <c r="X1292" s="40"/>
      <c r="Y1292" s="45"/>
      <c r="Z1292" s="40"/>
      <c r="AA1292" s="40"/>
      <c r="AB1292" s="40"/>
      <c r="AC1292" s="40"/>
      <c r="AD1292" s="40"/>
      <c r="AE1292" s="40"/>
      <c r="AF1292" s="40"/>
      <c r="AG1292" s="40"/>
      <c r="AH1292" s="40"/>
      <c r="AI1292" s="45"/>
      <c r="AJ1292" s="40"/>
      <c r="AK1292" s="40"/>
      <c r="AL1292" s="45"/>
      <c r="AM1292" s="45"/>
      <c r="AN1292" s="40"/>
      <c r="AO1292" s="40"/>
      <c r="AP1292" s="40"/>
      <c r="AQ1292" s="45"/>
      <c r="AR1292" s="40"/>
      <c r="AS1292" s="40"/>
      <c r="AT1292" s="40"/>
      <c r="AU1292" s="40"/>
    </row>
    <row r="1293" spans="1:47" s="36" customFormat="1" x14ac:dyDescent="0.2">
      <c r="A1293" s="40"/>
      <c r="B1293" s="40"/>
      <c r="C1293" s="40"/>
      <c r="D1293" s="40"/>
      <c r="E1293" s="40"/>
      <c r="F1293" s="40"/>
      <c r="G1293" s="40"/>
      <c r="H1293" s="40"/>
      <c r="I1293" s="40"/>
      <c r="J1293" s="40"/>
      <c r="K1293" s="40"/>
      <c r="L1293" s="40"/>
      <c r="M1293" s="40"/>
      <c r="N1293" s="40"/>
      <c r="O1293" s="40"/>
      <c r="P1293" s="45"/>
      <c r="Q1293" s="40"/>
      <c r="R1293" s="40"/>
      <c r="S1293" s="40"/>
      <c r="T1293" s="40"/>
      <c r="U1293" s="40"/>
      <c r="V1293" s="40"/>
      <c r="W1293" s="40"/>
      <c r="X1293" s="40"/>
      <c r="Y1293" s="45"/>
      <c r="Z1293" s="40"/>
      <c r="AA1293" s="40"/>
      <c r="AB1293" s="40"/>
      <c r="AC1293" s="40"/>
      <c r="AD1293" s="40"/>
      <c r="AE1293" s="40"/>
      <c r="AF1293" s="40"/>
      <c r="AG1293" s="40"/>
      <c r="AH1293" s="40"/>
      <c r="AI1293" s="45"/>
      <c r="AJ1293" s="40"/>
      <c r="AK1293" s="40"/>
      <c r="AL1293" s="45"/>
      <c r="AM1293" s="45"/>
      <c r="AN1293" s="40"/>
      <c r="AO1293" s="40"/>
      <c r="AP1293" s="40"/>
      <c r="AQ1293" s="45"/>
      <c r="AR1293" s="40"/>
      <c r="AS1293" s="40"/>
      <c r="AT1293" s="40"/>
      <c r="AU1293" s="40"/>
    </row>
    <row r="1294" spans="1:47" s="36" customFormat="1" x14ac:dyDescent="0.2">
      <c r="A1294" s="40"/>
      <c r="B1294" s="40"/>
      <c r="C1294" s="40"/>
      <c r="D1294" s="40"/>
      <c r="E1294" s="40"/>
      <c r="F1294" s="40"/>
      <c r="G1294" s="40"/>
      <c r="H1294" s="40"/>
      <c r="I1294" s="40"/>
      <c r="J1294" s="40"/>
      <c r="K1294" s="40"/>
      <c r="L1294" s="40"/>
      <c r="M1294" s="40"/>
      <c r="N1294" s="40"/>
      <c r="O1294" s="40"/>
      <c r="P1294" s="45"/>
      <c r="Q1294" s="40"/>
      <c r="R1294" s="40"/>
      <c r="S1294" s="40"/>
      <c r="T1294" s="40"/>
      <c r="U1294" s="40"/>
      <c r="V1294" s="40"/>
      <c r="W1294" s="40"/>
      <c r="X1294" s="40"/>
      <c r="Y1294" s="45"/>
      <c r="Z1294" s="40"/>
      <c r="AA1294" s="40"/>
      <c r="AB1294" s="40"/>
      <c r="AC1294" s="40"/>
      <c r="AD1294" s="40"/>
      <c r="AE1294" s="40"/>
      <c r="AF1294" s="40"/>
      <c r="AG1294" s="40"/>
      <c r="AH1294" s="43"/>
      <c r="AI1294" s="50"/>
      <c r="AJ1294" s="50"/>
      <c r="AK1294" s="40"/>
      <c r="AL1294" s="45"/>
      <c r="AM1294" s="45"/>
      <c r="AN1294" s="40"/>
      <c r="AO1294" s="40"/>
      <c r="AP1294" s="40"/>
      <c r="AQ1294" s="45"/>
      <c r="AR1294" s="40"/>
      <c r="AS1294" s="40"/>
      <c r="AT1294" s="40"/>
      <c r="AU1294" s="40"/>
    </row>
    <row r="1295" spans="1:47" s="36" customFormat="1" x14ac:dyDescent="0.2">
      <c r="A1295" s="40"/>
      <c r="B1295" s="40"/>
      <c r="C1295" s="40"/>
      <c r="D1295" s="40"/>
      <c r="E1295" s="40"/>
      <c r="F1295" s="40"/>
      <c r="G1295" s="40"/>
      <c r="H1295" s="40"/>
      <c r="I1295" s="40"/>
      <c r="J1295" s="40"/>
      <c r="K1295" s="40"/>
      <c r="L1295" s="40"/>
      <c r="M1295" s="40"/>
      <c r="N1295" s="40"/>
      <c r="O1295" s="40"/>
      <c r="P1295" s="45"/>
      <c r="Q1295" s="40"/>
      <c r="R1295" s="40"/>
      <c r="S1295" s="40"/>
      <c r="T1295" s="40"/>
      <c r="U1295" s="40"/>
      <c r="V1295" s="40"/>
      <c r="W1295" s="40"/>
      <c r="X1295" s="40"/>
      <c r="Y1295" s="45"/>
      <c r="Z1295" s="40"/>
      <c r="AA1295" s="40"/>
      <c r="AB1295" s="40"/>
      <c r="AC1295" s="40"/>
      <c r="AD1295" s="40"/>
      <c r="AE1295" s="40"/>
      <c r="AF1295" s="40"/>
      <c r="AG1295" s="40"/>
      <c r="AH1295" s="45"/>
      <c r="AI1295" s="40"/>
      <c r="AJ1295" s="40"/>
      <c r="AK1295" s="40"/>
      <c r="AL1295" s="45"/>
      <c r="AM1295" s="45"/>
      <c r="AN1295" s="40"/>
      <c r="AO1295" s="40"/>
      <c r="AP1295" s="40"/>
      <c r="AQ1295" s="45"/>
      <c r="AR1295" s="40"/>
      <c r="AS1295" s="40"/>
      <c r="AT1295" s="40"/>
      <c r="AU1295" s="40"/>
    </row>
    <row r="1296" spans="1:47" s="36" customFormat="1" x14ac:dyDescent="0.2">
      <c r="A1296" s="40"/>
      <c r="B1296" s="40"/>
      <c r="C1296" s="40"/>
      <c r="D1296" s="40"/>
      <c r="E1296" s="40"/>
      <c r="F1296" s="40"/>
      <c r="G1296" s="40"/>
      <c r="H1296" s="40"/>
      <c r="I1296" s="40"/>
      <c r="J1296" s="40"/>
      <c r="K1296" s="40"/>
      <c r="L1296" s="40"/>
      <c r="M1296" s="40"/>
      <c r="N1296" s="40"/>
      <c r="O1296" s="40"/>
      <c r="P1296" s="45"/>
      <c r="Q1296" s="40"/>
      <c r="R1296" s="40"/>
      <c r="S1296" s="40"/>
      <c r="T1296" s="40"/>
      <c r="U1296" s="40"/>
      <c r="V1296" s="40"/>
      <c r="W1296" s="40"/>
      <c r="X1296" s="40"/>
      <c r="Y1296" s="45"/>
      <c r="Z1296" s="40"/>
      <c r="AA1296" s="40"/>
      <c r="AB1296" s="40"/>
      <c r="AC1296" s="40"/>
      <c r="AD1296" s="40"/>
      <c r="AE1296" s="40"/>
      <c r="AF1296" s="40"/>
      <c r="AG1296" s="40"/>
      <c r="AH1296" s="45"/>
      <c r="AI1296" s="40"/>
      <c r="AJ1296" s="40"/>
      <c r="AK1296" s="40"/>
      <c r="AL1296" s="45"/>
      <c r="AM1296" s="45"/>
      <c r="AN1296" s="40"/>
      <c r="AO1296" s="40"/>
      <c r="AP1296" s="40"/>
      <c r="AQ1296" s="45"/>
      <c r="AR1296" s="40"/>
      <c r="AS1296" s="40"/>
      <c r="AT1296" s="40"/>
      <c r="AU1296" s="40"/>
    </row>
    <row r="1297" spans="1:47" s="36" customFormat="1" x14ac:dyDescent="0.2">
      <c r="A1297" s="40"/>
      <c r="B1297" s="40"/>
      <c r="C1297" s="40"/>
      <c r="D1297" s="40"/>
      <c r="E1297" s="40"/>
      <c r="F1297" s="40"/>
      <c r="G1297" s="40"/>
      <c r="H1297" s="40"/>
      <c r="I1297" s="40"/>
      <c r="J1297" s="40"/>
      <c r="K1297" s="40"/>
      <c r="L1297" s="40"/>
      <c r="M1297" s="40"/>
      <c r="N1297" s="40"/>
      <c r="O1297" s="40"/>
      <c r="P1297" s="45"/>
      <c r="Q1297" s="40"/>
      <c r="R1297" s="40"/>
      <c r="S1297" s="40"/>
      <c r="T1297" s="40"/>
      <c r="U1297" s="40"/>
      <c r="V1297" s="40"/>
      <c r="W1297" s="40"/>
      <c r="X1297" s="40"/>
      <c r="Y1297" s="45"/>
      <c r="Z1297" s="40"/>
      <c r="AA1297" s="40"/>
      <c r="AB1297" s="40"/>
      <c r="AC1297" s="40"/>
      <c r="AD1297" s="40"/>
      <c r="AE1297" s="40"/>
      <c r="AF1297" s="40"/>
      <c r="AG1297" s="40"/>
      <c r="AH1297" s="45"/>
      <c r="AI1297" s="40"/>
      <c r="AJ1297" s="40"/>
      <c r="AK1297" s="40"/>
      <c r="AL1297" s="45"/>
      <c r="AM1297" s="45"/>
      <c r="AN1297" s="40"/>
      <c r="AO1297" s="40"/>
      <c r="AP1297" s="40"/>
      <c r="AQ1297" s="45"/>
      <c r="AR1297" s="40"/>
      <c r="AS1297" s="40"/>
      <c r="AT1297" s="40"/>
      <c r="AU1297" s="40"/>
    </row>
    <row r="1298" spans="1:47" s="36" customFormat="1" x14ac:dyDescent="0.2">
      <c r="A1298" s="40"/>
      <c r="B1298" s="40"/>
      <c r="C1298" s="40"/>
      <c r="D1298" s="40"/>
      <c r="E1298" s="40"/>
      <c r="F1298" s="40"/>
      <c r="G1298" s="40"/>
      <c r="H1298" s="40"/>
      <c r="I1298" s="40"/>
      <c r="J1298" s="40"/>
      <c r="K1298" s="40"/>
      <c r="L1298" s="40"/>
      <c r="M1298" s="40"/>
      <c r="N1298" s="40"/>
      <c r="O1298" s="40"/>
      <c r="P1298" s="45"/>
      <c r="Q1298" s="40"/>
      <c r="R1298" s="40"/>
      <c r="S1298" s="40"/>
      <c r="T1298" s="40"/>
      <c r="U1298" s="40"/>
      <c r="V1298" s="40"/>
      <c r="W1298" s="40"/>
      <c r="X1298" s="40"/>
      <c r="Y1298" s="45"/>
      <c r="Z1298" s="40"/>
      <c r="AA1298" s="40"/>
      <c r="AB1298" s="40"/>
      <c r="AC1298" s="40"/>
      <c r="AD1298" s="40"/>
      <c r="AE1298" s="40"/>
      <c r="AF1298" s="40"/>
      <c r="AG1298" s="40"/>
      <c r="AH1298" s="40"/>
      <c r="AI1298" s="45"/>
      <c r="AJ1298" s="40"/>
      <c r="AK1298" s="40"/>
      <c r="AL1298" s="45"/>
      <c r="AM1298" s="45"/>
      <c r="AN1298" s="40"/>
      <c r="AO1298" s="40"/>
      <c r="AP1298" s="40"/>
      <c r="AQ1298" s="45"/>
      <c r="AR1298" s="40"/>
      <c r="AS1298" s="40"/>
      <c r="AT1298" s="40"/>
      <c r="AU1298" s="40"/>
    </row>
    <row r="1299" spans="1:47" s="36" customFormat="1" x14ac:dyDescent="0.2">
      <c r="A1299" s="40"/>
      <c r="B1299" s="40"/>
      <c r="C1299" s="40"/>
      <c r="D1299" s="40"/>
      <c r="E1299" s="40"/>
      <c r="F1299" s="40"/>
      <c r="G1299" s="40"/>
      <c r="H1299" s="40"/>
      <c r="I1299" s="40"/>
      <c r="J1299" s="40"/>
      <c r="K1299" s="40"/>
      <c r="L1299" s="40"/>
      <c r="M1299" s="40"/>
      <c r="N1299" s="40"/>
      <c r="O1299" s="40"/>
      <c r="P1299" s="45"/>
      <c r="Q1299" s="40"/>
      <c r="R1299" s="40"/>
      <c r="S1299" s="40"/>
      <c r="T1299" s="40"/>
      <c r="U1299" s="40"/>
      <c r="V1299" s="40"/>
      <c r="W1299" s="40"/>
      <c r="X1299" s="40"/>
      <c r="Y1299" s="45"/>
      <c r="Z1299" s="40"/>
      <c r="AA1299" s="40"/>
      <c r="AB1299" s="40"/>
      <c r="AC1299" s="40"/>
      <c r="AD1299" s="40"/>
      <c r="AE1299" s="40"/>
      <c r="AF1299" s="40"/>
      <c r="AG1299" s="40"/>
      <c r="AH1299" s="40"/>
      <c r="AI1299" s="45"/>
      <c r="AJ1299" s="40"/>
      <c r="AK1299" s="40"/>
      <c r="AL1299" s="45"/>
      <c r="AM1299" s="45"/>
      <c r="AN1299" s="40"/>
      <c r="AO1299" s="40"/>
      <c r="AP1299" s="40"/>
      <c r="AQ1299" s="45"/>
      <c r="AR1299" s="40"/>
      <c r="AS1299" s="40"/>
      <c r="AT1299" s="40"/>
      <c r="AU1299" s="40"/>
    </row>
    <row r="1300" spans="1:47" s="36" customFormat="1" x14ac:dyDescent="0.2">
      <c r="A1300" s="40"/>
      <c r="B1300" s="40"/>
      <c r="C1300" s="40"/>
      <c r="D1300" s="40"/>
      <c r="E1300" s="40"/>
      <c r="F1300" s="40"/>
      <c r="G1300" s="40"/>
      <c r="H1300" s="40"/>
      <c r="I1300" s="40"/>
      <c r="J1300" s="40"/>
      <c r="K1300" s="40"/>
      <c r="L1300" s="40"/>
      <c r="M1300" s="40"/>
      <c r="N1300" s="40"/>
      <c r="O1300" s="40"/>
      <c r="P1300" s="45"/>
      <c r="Q1300" s="40"/>
      <c r="R1300" s="40"/>
      <c r="S1300" s="40"/>
      <c r="T1300" s="40"/>
      <c r="U1300" s="40"/>
      <c r="V1300" s="40"/>
      <c r="W1300" s="40"/>
      <c r="X1300" s="40"/>
      <c r="Y1300" s="45"/>
      <c r="Z1300" s="40"/>
      <c r="AA1300" s="40"/>
      <c r="AB1300" s="40"/>
      <c r="AC1300" s="40"/>
      <c r="AD1300" s="40"/>
      <c r="AE1300" s="40"/>
      <c r="AF1300" s="40"/>
      <c r="AG1300" s="40"/>
      <c r="AH1300" s="40"/>
      <c r="AI1300" s="45"/>
      <c r="AJ1300" s="40"/>
      <c r="AK1300" s="40"/>
      <c r="AL1300" s="45"/>
      <c r="AM1300" s="45"/>
      <c r="AN1300" s="40"/>
      <c r="AO1300" s="40"/>
      <c r="AP1300" s="40"/>
      <c r="AQ1300" s="45"/>
      <c r="AR1300" s="40"/>
      <c r="AS1300" s="40"/>
      <c r="AT1300" s="40"/>
      <c r="AU1300" s="40"/>
    </row>
    <row r="1301" spans="1:47" s="36" customFormat="1" x14ac:dyDescent="0.2">
      <c r="A1301" s="40"/>
      <c r="B1301" s="40"/>
      <c r="C1301" s="40"/>
      <c r="D1301" s="40"/>
      <c r="E1301" s="40"/>
      <c r="F1301" s="40"/>
      <c r="G1301" s="40"/>
      <c r="H1301" s="40"/>
      <c r="I1301" s="40"/>
      <c r="J1301" s="40"/>
      <c r="K1301" s="40"/>
      <c r="L1301" s="40"/>
      <c r="M1301" s="40"/>
      <c r="N1301" s="40"/>
      <c r="O1301" s="40"/>
      <c r="P1301" s="45"/>
      <c r="Q1301" s="40"/>
      <c r="R1301" s="40"/>
      <c r="S1301" s="40"/>
      <c r="T1301" s="40"/>
      <c r="U1301" s="40"/>
      <c r="V1301" s="40"/>
      <c r="W1301" s="40"/>
      <c r="X1301" s="40"/>
      <c r="Y1301" s="45"/>
      <c r="Z1301" s="40"/>
      <c r="AA1301" s="40"/>
      <c r="AB1301" s="40"/>
      <c r="AC1301" s="40"/>
      <c r="AD1301" s="40"/>
      <c r="AE1301" s="40"/>
      <c r="AF1301" s="40"/>
      <c r="AG1301" s="40"/>
      <c r="AH1301" s="40"/>
      <c r="AI1301" s="45"/>
      <c r="AJ1301" s="40"/>
      <c r="AK1301" s="40"/>
      <c r="AL1301" s="45"/>
      <c r="AM1301" s="45"/>
      <c r="AN1301" s="40"/>
      <c r="AO1301" s="40"/>
      <c r="AP1301" s="40"/>
      <c r="AQ1301" s="45"/>
      <c r="AR1301" s="40"/>
      <c r="AS1301" s="40"/>
      <c r="AT1301" s="40"/>
      <c r="AU1301" s="40"/>
    </row>
    <row r="1302" spans="1:47" s="36" customFormat="1" x14ac:dyDescent="0.2">
      <c r="A1302" s="40"/>
      <c r="B1302" s="40"/>
      <c r="C1302" s="40"/>
      <c r="D1302" s="40"/>
      <c r="E1302" s="40"/>
      <c r="F1302" s="40"/>
      <c r="G1302" s="40"/>
      <c r="H1302" s="40"/>
      <c r="I1302" s="40"/>
      <c r="J1302" s="40"/>
      <c r="K1302" s="40"/>
      <c r="L1302" s="40"/>
      <c r="M1302" s="40"/>
      <c r="N1302" s="40"/>
      <c r="O1302" s="40"/>
      <c r="P1302" s="45"/>
      <c r="Q1302" s="40"/>
      <c r="R1302" s="40"/>
      <c r="S1302" s="40"/>
      <c r="T1302" s="40"/>
      <c r="U1302" s="40"/>
      <c r="V1302" s="40"/>
      <c r="W1302" s="40"/>
      <c r="X1302" s="40"/>
      <c r="Y1302" s="45"/>
      <c r="Z1302" s="40"/>
      <c r="AA1302" s="40"/>
      <c r="AB1302" s="40"/>
      <c r="AC1302" s="40"/>
      <c r="AD1302" s="40"/>
      <c r="AE1302" s="40"/>
      <c r="AF1302" s="40"/>
      <c r="AG1302" s="40"/>
      <c r="AH1302" s="40"/>
      <c r="AI1302" s="45"/>
      <c r="AJ1302" s="40"/>
      <c r="AK1302" s="40"/>
      <c r="AL1302" s="45"/>
      <c r="AM1302" s="45"/>
      <c r="AN1302" s="40"/>
      <c r="AO1302" s="40"/>
      <c r="AP1302" s="40"/>
      <c r="AQ1302" s="45"/>
      <c r="AR1302" s="40"/>
      <c r="AS1302" s="40"/>
      <c r="AT1302" s="40"/>
      <c r="AU1302" s="40"/>
    </row>
    <row r="1303" spans="1:47" s="36" customFormat="1" x14ac:dyDescent="0.2">
      <c r="A1303" s="40"/>
      <c r="B1303" s="40"/>
      <c r="C1303" s="40"/>
      <c r="D1303" s="40"/>
      <c r="E1303" s="40"/>
      <c r="F1303" s="40"/>
      <c r="G1303" s="40"/>
      <c r="H1303" s="40"/>
      <c r="I1303" s="40"/>
      <c r="J1303" s="40"/>
      <c r="K1303" s="40"/>
      <c r="L1303" s="40"/>
      <c r="M1303" s="40"/>
      <c r="N1303" s="40"/>
      <c r="O1303" s="40"/>
      <c r="P1303" s="45"/>
      <c r="Q1303" s="40"/>
      <c r="R1303" s="40"/>
      <c r="S1303" s="40"/>
      <c r="T1303" s="40"/>
      <c r="U1303" s="40"/>
      <c r="V1303" s="40"/>
      <c r="W1303" s="40"/>
      <c r="X1303" s="40"/>
      <c r="Y1303" s="45"/>
      <c r="Z1303" s="40"/>
      <c r="AA1303" s="40"/>
      <c r="AB1303" s="40"/>
      <c r="AC1303" s="40"/>
      <c r="AD1303" s="40"/>
      <c r="AE1303" s="40"/>
      <c r="AF1303" s="40"/>
      <c r="AG1303" s="40"/>
      <c r="AH1303" s="40"/>
      <c r="AI1303" s="45"/>
      <c r="AJ1303" s="40"/>
      <c r="AK1303" s="40"/>
      <c r="AL1303" s="45"/>
      <c r="AM1303" s="45"/>
      <c r="AN1303" s="40"/>
      <c r="AO1303" s="40"/>
      <c r="AP1303" s="40"/>
      <c r="AQ1303" s="45"/>
      <c r="AR1303" s="40"/>
      <c r="AS1303" s="40"/>
      <c r="AT1303" s="40"/>
      <c r="AU1303" s="40"/>
    </row>
    <row r="1304" spans="1:47" s="36" customFormat="1" x14ac:dyDescent="0.2">
      <c r="A1304" s="40"/>
      <c r="B1304" s="40"/>
      <c r="C1304" s="40"/>
      <c r="D1304" s="40"/>
      <c r="E1304" s="40"/>
      <c r="F1304" s="40"/>
      <c r="G1304" s="40"/>
      <c r="H1304" s="40"/>
      <c r="I1304" s="40"/>
      <c r="J1304" s="40"/>
      <c r="K1304" s="40"/>
      <c r="L1304" s="40"/>
      <c r="M1304" s="40"/>
      <c r="N1304" s="40"/>
      <c r="O1304" s="40"/>
      <c r="P1304" s="45"/>
      <c r="Q1304" s="40"/>
      <c r="R1304" s="40"/>
      <c r="S1304" s="40"/>
      <c r="T1304" s="40"/>
      <c r="U1304" s="40"/>
      <c r="V1304" s="40"/>
      <c r="W1304" s="40"/>
      <c r="X1304" s="40"/>
      <c r="Y1304" s="45"/>
      <c r="Z1304" s="40"/>
      <c r="AA1304" s="40"/>
      <c r="AB1304" s="40"/>
      <c r="AC1304" s="40"/>
      <c r="AD1304" s="40"/>
      <c r="AE1304" s="40"/>
      <c r="AF1304" s="40"/>
      <c r="AG1304" s="40"/>
      <c r="AH1304" s="40"/>
      <c r="AI1304" s="45"/>
      <c r="AJ1304" s="40"/>
      <c r="AK1304" s="40"/>
      <c r="AL1304" s="45"/>
      <c r="AM1304" s="45"/>
      <c r="AN1304" s="40"/>
      <c r="AO1304" s="40"/>
      <c r="AP1304" s="40"/>
      <c r="AQ1304" s="45"/>
      <c r="AR1304" s="40"/>
      <c r="AS1304" s="40"/>
      <c r="AT1304" s="40"/>
      <c r="AU1304" s="40"/>
    </row>
    <row r="1305" spans="1:47" s="36" customFormat="1" x14ac:dyDescent="0.2">
      <c r="A1305" s="40"/>
      <c r="B1305" s="40"/>
      <c r="C1305" s="40"/>
      <c r="D1305" s="40"/>
      <c r="E1305" s="40"/>
      <c r="F1305" s="40"/>
      <c r="G1305" s="40"/>
      <c r="H1305" s="40"/>
      <c r="I1305" s="40"/>
      <c r="J1305" s="40"/>
      <c r="K1305" s="40"/>
      <c r="L1305" s="40"/>
      <c r="M1305" s="40"/>
      <c r="N1305" s="40"/>
      <c r="O1305" s="40"/>
      <c r="P1305" s="45"/>
      <c r="Q1305" s="40"/>
      <c r="R1305" s="40"/>
      <c r="S1305" s="40"/>
      <c r="T1305" s="40"/>
      <c r="U1305" s="40"/>
      <c r="V1305" s="40"/>
      <c r="W1305" s="40"/>
      <c r="X1305" s="40"/>
      <c r="Y1305" s="45"/>
      <c r="Z1305" s="40"/>
      <c r="AA1305" s="40"/>
      <c r="AB1305" s="40"/>
      <c r="AC1305" s="40"/>
      <c r="AD1305" s="40"/>
      <c r="AE1305" s="40"/>
      <c r="AF1305" s="40"/>
      <c r="AG1305" s="40"/>
      <c r="AH1305" s="40"/>
      <c r="AI1305" s="45"/>
      <c r="AJ1305" s="40"/>
      <c r="AK1305" s="40"/>
      <c r="AL1305" s="45"/>
      <c r="AM1305" s="45"/>
      <c r="AN1305" s="40"/>
      <c r="AO1305" s="40"/>
      <c r="AP1305" s="40"/>
      <c r="AQ1305" s="45"/>
      <c r="AR1305" s="40"/>
      <c r="AS1305" s="40"/>
      <c r="AT1305" s="40"/>
      <c r="AU1305" s="40"/>
    </row>
    <row r="1306" spans="1:47" s="36" customFormat="1" x14ac:dyDescent="0.2">
      <c r="A1306" s="40"/>
      <c r="B1306" s="40"/>
      <c r="C1306" s="40"/>
      <c r="D1306" s="40"/>
      <c r="E1306" s="40"/>
      <c r="F1306" s="40"/>
      <c r="G1306" s="40"/>
      <c r="H1306" s="40"/>
      <c r="I1306" s="40"/>
      <c r="J1306" s="40"/>
      <c r="K1306" s="40"/>
      <c r="L1306" s="40"/>
      <c r="M1306" s="40"/>
      <c r="N1306" s="40"/>
      <c r="O1306" s="40"/>
      <c r="P1306" s="45"/>
      <c r="Q1306" s="40"/>
      <c r="R1306" s="40"/>
      <c r="S1306" s="40"/>
      <c r="T1306" s="40"/>
      <c r="U1306" s="40"/>
      <c r="V1306" s="40"/>
      <c r="W1306" s="40"/>
      <c r="X1306" s="40"/>
      <c r="Y1306" s="45"/>
      <c r="Z1306" s="40"/>
      <c r="AA1306" s="40"/>
      <c r="AB1306" s="40"/>
      <c r="AC1306" s="40"/>
      <c r="AD1306" s="40"/>
      <c r="AE1306" s="40"/>
      <c r="AF1306" s="40"/>
      <c r="AG1306" s="40"/>
      <c r="AH1306" s="40"/>
      <c r="AI1306" s="45"/>
      <c r="AJ1306" s="40"/>
      <c r="AK1306" s="40"/>
      <c r="AL1306" s="45"/>
      <c r="AM1306" s="45"/>
      <c r="AN1306" s="40"/>
      <c r="AO1306" s="40"/>
      <c r="AP1306" s="40"/>
      <c r="AQ1306" s="45"/>
      <c r="AR1306" s="40"/>
      <c r="AS1306" s="40"/>
      <c r="AT1306" s="40"/>
      <c r="AU1306" s="40"/>
    </row>
    <row r="1307" spans="1:47" s="36" customFormat="1" x14ac:dyDescent="0.2">
      <c r="A1307" s="40"/>
      <c r="B1307" s="40"/>
      <c r="C1307" s="40"/>
      <c r="D1307" s="40"/>
      <c r="E1307" s="40"/>
      <c r="F1307" s="40"/>
      <c r="G1307" s="40"/>
      <c r="H1307" s="40"/>
      <c r="I1307" s="40"/>
      <c r="J1307" s="40"/>
      <c r="K1307" s="40"/>
      <c r="L1307" s="40"/>
      <c r="M1307" s="40"/>
      <c r="N1307" s="40"/>
      <c r="O1307" s="40"/>
      <c r="P1307" s="45"/>
      <c r="Q1307" s="40"/>
      <c r="R1307" s="40"/>
      <c r="S1307" s="40"/>
      <c r="T1307" s="40"/>
      <c r="U1307" s="40"/>
      <c r="V1307" s="40"/>
      <c r="W1307" s="40"/>
      <c r="X1307" s="40"/>
      <c r="Y1307" s="45"/>
      <c r="Z1307" s="40"/>
      <c r="AA1307" s="40"/>
      <c r="AB1307" s="40"/>
      <c r="AC1307" s="40"/>
      <c r="AD1307" s="40"/>
      <c r="AE1307" s="40"/>
      <c r="AF1307" s="40"/>
      <c r="AG1307" s="40"/>
      <c r="AH1307" s="40"/>
      <c r="AI1307" s="45"/>
      <c r="AJ1307" s="40"/>
      <c r="AK1307" s="40"/>
      <c r="AL1307" s="45"/>
      <c r="AM1307" s="45"/>
      <c r="AN1307" s="40"/>
      <c r="AO1307" s="40"/>
      <c r="AP1307" s="40"/>
      <c r="AQ1307" s="45"/>
      <c r="AR1307" s="40"/>
      <c r="AS1307" s="40"/>
      <c r="AT1307" s="40"/>
      <c r="AU1307" s="40"/>
    </row>
    <row r="1308" spans="1:47" s="36" customFormat="1" x14ac:dyDescent="0.2">
      <c r="A1308" s="40"/>
      <c r="B1308" s="40"/>
      <c r="C1308" s="40"/>
      <c r="D1308" s="40"/>
      <c r="E1308" s="40"/>
      <c r="F1308" s="40"/>
      <c r="G1308" s="40"/>
      <c r="H1308" s="40"/>
      <c r="I1308" s="40"/>
      <c r="J1308" s="40"/>
      <c r="K1308" s="40"/>
      <c r="L1308" s="40"/>
      <c r="M1308" s="40"/>
      <c r="N1308" s="40"/>
      <c r="O1308" s="40"/>
      <c r="P1308" s="45"/>
      <c r="Q1308" s="40"/>
      <c r="R1308" s="40"/>
      <c r="S1308" s="40"/>
      <c r="T1308" s="40"/>
      <c r="U1308" s="40"/>
      <c r="V1308" s="40"/>
      <c r="W1308" s="40"/>
      <c r="X1308" s="40"/>
      <c r="Y1308" s="45"/>
      <c r="Z1308" s="40"/>
      <c r="AA1308" s="40"/>
      <c r="AB1308" s="40"/>
      <c r="AC1308" s="40"/>
      <c r="AD1308" s="40"/>
      <c r="AE1308" s="40"/>
      <c r="AF1308" s="40"/>
      <c r="AG1308" s="40"/>
      <c r="AH1308" s="40"/>
      <c r="AI1308" s="45"/>
      <c r="AJ1308" s="40"/>
      <c r="AK1308" s="40"/>
      <c r="AL1308" s="45"/>
      <c r="AM1308" s="45"/>
      <c r="AN1308" s="40"/>
      <c r="AO1308" s="40"/>
      <c r="AP1308" s="40"/>
      <c r="AQ1308" s="45"/>
      <c r="AR1308" s="40"/>
      <c r="AS1308" s="40"/>
      <c r="AT1308" s="40"/>
      <c r="AU1308" s="40"/>
    </row>
    <row r="1309" spans="1:47" s="36" customFormat="1" x14ac:dyDescent="0.2">
      <c r="A1309" s="40"/>
      <c r="B1309" s="40"/>
      <c r="C1309" s="40"/>
      <c r="D1309" s="40"/>
      <c r="E1309" s="40"/>
      <c r="F1309" s="40"/>
      <c r="G1309" s="40"/>
      <c r="H1309" s="40"/>
      <c r="I1309" s="40"/>
      <c r="J1309" s="40"/>
      <c r="K1309" s="40"/>
      <c r="L1309" s="40"/>
      <c r="M1309" s="40"/>
      <c r="N1309" s="40"/>
      <c r="O1309" s="40"/>
      <c r="P1309" s="45"/>
      <c r="Q1309" s="40"/>
      <c r="R1309" s="40"/>
      <c r="S1309" s="40"/>
      <c r="T1309" s="40"/>
      <c r="U1309" s="40"/>
      <c r="V1309" s="40"/>
      <c r="W1309" s="40"/>
      <c r="X1309" s="40"/>
      <c r="Y1309" s="45"/>
      <c r="Z1309" s="40"/>
      <c r="AA1309" s="40"/>
      <c r="AB1309" s="40"/>
      <c r="AC1309" s="40"/>
      <c r="AD1309" s="40"/>
      <c r="AE1309" s="40"/>
      <c r="AF1309" s="40"/>
      <c r="AG1309" s="40"/>
      <c r="AH1309" s="40"/>
      <c r="AI1309" s="45"/>
      <c r="AJ1309" s="40"/>
      <c r="AK1309" s="40"/>
      <c r="AL1309" s="45"/>
      <c r="AM1309" s="45"/>
      <c r="AN1309" s="40"/>
      <c r="AO1309" s="40"/>
      <c r="AP1309" s="40"/>
      <c r="AQ1309" s="45"/>
      <c r="AR1309" s="40"/>
      <c r="AS1309" s="40"/>
      <c r="AT1309" s="40"/>
      <c r="AU1309" s="40"/>
    </row>
    <row r="1310" spans="1:47" s="36" customFormat="1" x14ac:dyDescent="0.2">
      <c r="A1310" s="40"/>
      <c r="B1310" s="40"/>
      <c r="C1310" s="40"/>
      <c r="D1310" s="40"/>
      <c r="E1310" s="40"/>
      <c r="F1310" s="40"/>
      <c r="G1310" s="40"/>
      <c r="H1310" s="40"/>
      <c r="I1310" s="40"/>
      <c r="J1310" s="40"/>
      <c r="K1310" s="40"/>
      <c r="L1310" s="40"/>
      <c r="M1310" s="40"/>
      <c r="N1310" s="40"/>
      <c r="O1310" s="40"/>
      <c r="P1310" s="45"/>
      <c r="Q1310" s="40"/>
      <c r="R1310" s="40"/>
      <c r="S1310" s="40"/>
      <c r="T1310" s="40"/>
      <c r="U1310" s="40"/>
      <c r="V1310" s="40"/>
      <c r="W1310" s="40"/>
      <c r="X1310" s="40"/>
      <c r="Y1310" s="45"/>
      <c r="Z1310" s="40"/>
      <c r="AA1310" s="40"/>
      <c r="AB1310" s="40"/>
      <c r="AC1310" s="40"/>
      <c r="AD1310" s="40"/>
      <c r="AE1310" s="40"/>
      <c r="AF1310" s="40"/>
      <c r="AG1310" s="40"/>
      <c r="AH1310" s="40"/>
      <c r="AI1310" s="45"/>
      <c r="AJ1310" s="40"/>
      <c r="AK1310" s="40"/>
      <c r="AL1310" s="45"/>
      <c r="AM1310" s="45"/>
      <c r="AN1310" s="40"/>
      <c r="AO1310" s="40"/>
      <c r="AP1310" s="40"/>
      <c r="AQ1310" s="45"/>
      <c r="AR1310" s="40"/>
      <c r="AS1310" s="40"/>
      <c r="AT1310" s="40"/>
      <c r="AU1310" s="40"/>
    </row>
    <row r="1311" spans="1:47" s="36" customFormat="1" x14ac:dyDescent="0.2">
      <c r="A1311" s="40"/>
      <c r="B1311" s="40"/>
      <c r="C1311" s="40"/>
      <c r="D1311" s="40"/>
      <c r="E1311" s="40"/>
      <c r="F1311" s="40"/>
      <c r="G1311" s="40"/>
      <c r="H1311" s="40"/>
      <c r="I1311" s="40"/>
      <c r="J1311" s="40"/>
      <c r="K1311" s="40"/>
      <c r="L1311" s="40"/>
      <c r="M1311" s="40"/>
      <c r="N1311" s="40"/>
      <c r="O1311" s="40"/>
      <c r="P1311" s="45"/>
      <c r="Q1311" s="40"/>
      <c r="R1311" s="40"/>
      <c r="S1311" s="40"/>
      <c r="T1311" s="40"/>
      <c r="U1311" s="40"/>
      <c r="V1311" s="40"/>
      <c r="W1311" s="40"/>
      <c r="X1311" s="40"/>
      <c r="Y1311" s="45"/>
      <c r="Z1311" s="40"/>
      <c r="AA1311" s="40"/>
      <c r="AB1311" s="40"/>
      <c r="AC1311" s="40"/>
      <c r="AD1311" s="40"/>
      <c r="AE1311" s="40"/>
      <c r="AF1311" s="40"/>
      <c r="AG1311" s="40"/>
      <c r="AH1311" s="40"/>
      <c r="AI1311" s="45"/>
      <c r="AJ1311" s="40"/>
      <c r="AK1311" s="40"/>
      <c r="AL1311" s="45"/>
      <c r="AM1311" s="45"/>
      <c r="AN1311" s="40"/>
      <c r="AO1311" s="40"/>
      <c r="AP1311" s="40"/>
      <c r="AQ1311" s="45"/>
      <c r="AR1311" s="40"/>
      <c r="AS1311" s="40"/>
      <c r="AT1311" s="40"/>
      <c r="AU1311" s="40"/>
    </row>
    <row r="1312" spans="1:47" s="36" customFormat="1" x14ac:dyDescent="0.2">
      <c r="A1312" s="40"/>
      <c r="B1312" s="40"/>
      <c r="C1312" s="40"/>
      <c r="D1312" s="40"/>
      <c r="E1312" s="40"/>
      <c r="F1312" s="40"/>
      <c r="G1312" s="40"/>
      <c r="H1312" s="40"/>
      <c r="I1312" s="40"/>
      <c r="J1312" s="40"/>
      <c r="K1312" s="40"/>
      <c r="L1312" s="40"/>
      <c r="M1312" s="40"/>
      <c r="N1312" s="40"/>
      <c r="O1312" s="40"/>
      <c r="P1312" s="45"/>
      <c r="Q1312" s="40"/>
      <c r="R1312" s="40"/>
      <c r="S1312" s="40"/>
      <c r="T1312" s="40"/>
      <c r="U1312" s="40"/>
      <c r="V1312" s="40"/>
      <c r="W1312" s="40"/>
      <c r="X1312" s="40"/>
      <c r="Y1312" s="45"/>
      <c r="Z1312" s="40"/>
      <c r="AA1312" s="40"/>
      <c r="AB1312" s="40"/>
      <c r="AC1312" s="40"/>
      <c r="AD1312" s="40"/>
      <c r="AE1312" s="40"/>
      <c r="AF1312" s="40"/>
      <c r="AG1312" s="40"/>
      <c r="AH1312" s="40"/>
      <c r="AI1312" s="45"/>
      <c r="AJ1312" s="40"/>
      <c r="AK1312" s="40"/>
      <c r="AL1312" s="45"/>
      <c r="AM1312" s="45"/>
      <c r="AN1312" s="40"/>
      <c r="AO1312" s="40"/>
      <c r="AP1312" s="40"/>
      <c r="AQ1312" s="45"/>
      <c r="AR1312" s="40"/>
      <c r="AS1312" s="40"/>
      <c r="AT1312" s="40"/>
      <c r="AU1312" s="40"/>
    </row>
    <row r="1313" spans="1:47" s="36" customFormat="1" x14ac:dyDescent="0.2">
      <c r="A1313" s="40"/>
      <c r="B1313" s="40"/>
      <c r="C1313" s="40"/>
      <c r="D1313" s="40"/>
      <c r="E1313" s="40"/>
      <c r="F1313" s="40"/>
      <c r="G1313" s="40"/>
      <c r="H1313" s="40"/>
      <c r="I1313" s="40"/>
      <c r="J1313" s="40"/>
      <c r="K1313" s="40"/>
      <c r="L1313" s="40"/>
      <c r="M1313" s="40"/>
      <c r="N1313" s="40"/>
      <c r="O1313" s="40"/>
      <c r="P1313" s="45"/>
      <c r="Q1313" s="40"/>
      <c r="R1313" s="40"/>
      <c r="S1313" s="40"/>
      <c r="T1313" s="40"/>
      <c r="U1313" s="40"/>
      <c r="V1313" s="40"/>
      <c r="W1313" s="40"/>
      <c r="X1313" s="40"/>
      <c r="Y1313" s="45"/>
      <c r="Z1313" s="40"/>
      <c r="AA1313" s="40"/>
      <c r="AB1313" s="40"/>
      <c r="AC1313" s="40"/>
      <c r="AD1313" s="40"/>
      <c r="AE1313" s="40"/>
      <c r="AF1313" s="40"/>
      <c r="AG1313" s="40"/>
      <c r="AH1313" s="40"/>
      <c r="AI1313" s="45"/>
      <c r="AJ1313" s="40"/>
      <c r="AK1313" s="40"/>
      <c r="AL1313" s="45"/>
      <c r="AM1313" s="45"/>
      <c r="AN1313" s="40"/>
      <c r="AO1313" s="40"/>
      <c r="AP1313" s="40"/>
      <c r="AQ1313" s="45"/>
      <c r="AR1313" s="40"/>
      <c r="AS1313" s="40"/>
      <c r="AT1313" s="40"/>
      <c r="AU1313" s="40"/>
    </row>
    <row r="1314" spans="1:47" s="36" customFormat="1" x14ac:dyDescent="0.2">
      <c r="A1314" s="40"/>
      <c r="B1314" s="40"/>
      <c r="C1314" s="40"/>
      <c r="D1314" s="40"/>
      <c r="E1314" s="40"/>
      <c r="F1314" s="40"/>
      <c r="G1314" s="40"/>
      <c r="H1314" s="40"/>
      <c r="I1314" s="40"/>
      <c r="J1314" s="40"/>
      <c r="K1314" s="40"/>
      <c r="L1314" s="40"/>
      <c r="M1314" s="40"/>
      <c r="N1314" s="40"/>
      <c r="O1314" s="40"/>
      <c r="P1314" s="45"/>
      <c r="Q1314" s="40"/>
      <c r="R1314" s="40"/>
      <c r="S1314" s="40"/>
      <c r="T1314" s="40"/>
      <c r="U1314" s="40"/>
      <c r="V1314" s="40"/>
      <c r="W1314" s="40"/>
      <c r="X1314" s="40"/>
      <c r="Y1314" s="45"/>
      <c r="Z1314" s="40"/>
      <c r="AA1314" s="40"/>
      <c r="AB1314" s="40"/>
      <c r="AC1314" s="40"/>
      <c r="AD1314" s="40"/>
      <c r="AE1314" s="40"/>
      <c r="AF1314" s="40"/>
      <c r="AG1314" s="40"/>
      <c r="AH1314" s="40"/>
      <c r="AI1314" s="45"/>
      <c r="AJ1314" s="40"/>
      <c r="AK1314" s="40"/>
      <c r="AL1314" s="45"/>
      <c r="AM1314" s="45"/>
      <c r="AN1314" s="40"/>
      <c r="AO1314" s="40"/>
      <c r="AP1314" s="40"/>
      <c r="AQ1314" s="45"/>
      <c r="AR1314" s="40"/>
      <c r="AS1314" s="40"/>
      <c r="AT1314" s="40"/>
      <c r="AU1314" s="40"/>
    </row>
    <row r="1315" spans="1:47" s="36" customFormat="1" x14ac:dyDescent="0.2">
      <c r="A1315" s="40"/>
      <c r="B1315" s="40"/>
      <c r="C1315" s="40"/>
      <c r="D1315" s="40"/>
      <c r="E1315" s="40"/>
      <c r="F1315" s="40"/>
      <c r="G1315" s="40"/>
      <c r="H1315" s="40"/>
      <c r="I1315" s="40"/>
      <c r="J1315" s="40"/>
      <c r="K1315" s="40"/>
      <c r="L1315" s="40"/>
      <c r="M1315" s="40"/>
      <c r="N1315" s="40"/>
      <c r="O1315" s="40"/>
      <c r="P1315" s="45"/>
      <c r="Q1315" s="40"/>
      <c r="R1315" s="40"/>
      <c r="S1315" s="40"/>
      <c r="T1315" s="40"/>
      <c r="U1315" s="40"/>
      <c r="V1315" s="40"/>
      <c r="W1315" s="40"/>
      <c r="X1315" s="40"/>
      <c r="Y1315" s="45"/>
      <c r="Z1315" s="40"/>
      <c r="AA1315" s="40"/>
      <c r="AB1315" s="40"/>
      <c r="AC1315" s="40"/>
      <c r="AD1315" s="40"/>
      <c r="AE1315" s="40"/>
      <c r="AF1315" s="40"/>
      <c r="AG1315" s="40"/>
      <c r="AH1315" s="40"/>
      <c r="AI1315" s="45"/>
      <c r="AJ1315" s="40"/>
      <c r="AK1315" s="40"/>
      <c r="AL1315" s="45"/>
      <c r="AM1315" s="45"/>
      <c r="AN1315" s="40"/>
      <c r="AO1315" s="40"/>
      <c r="AP1315" s="40"/>
      <c r="AQ1315" s="45"/>
      <c r="AR1315" s="40"/>
      <c r="AS1315" s="40"/>
      <c r="AT1315" s="40"/>
      <c r="AU1315" s="40"/>
    </row>
    <row r="1316" spans="1:47" s="36" customFormat="1" x14ac:dyDescent="0.2">
      <c r="A1316" s="40"/>
      <c r="B1316" s="40"/>
      <c r="C1316" s="40"/>
      <c r="D1316" s="40"/>
      <c r="E1316" s="40"/>
      <c r="F1316" s="40"/>
      <c r="G1316" s="40"/>
      <c r="H1316" s="40"/>
      <c r="I1316" s="40"/>
      <c r="J1316" s="40"/>
      <c r="K1316" s="40"/>
      <c r="L1316" s="40"/>
      <c r="M1316" s="40"/>
      <c r="N1316" s="40"/>
      <c r="O1316" s="40"/>
      <c r="P1316" s="45"/>
      <c r="Q1316" s="40"/>
      <c r="R1316" s="40"/>
      <c r="S1316" s="40"/>
      <c r="T1316" s="40"/>
      <c r="U1316" s="40"/>
      <c r="V1316" s="40"/>
      <c r="W1316" s="40"/>
      <c r="X1316" s="40"/>
      <c r="Y1316" s="45"/>
      <c r="Z1316" s="40"/>
      <c r="AA1316" s="40"/>
      <c r="AB1316" s="40"/>
      <c r="AC1316" s="40"/>
      <c r="AD1316" s="40"/>
      <c r="AE1316" s="40"/>
      <c r="AF1316" s="40"/>
      <c r="AG1316" s="40"/>
      <c r="AH1316" s="40"/>
      <c r="AI1316" s="45"/>
      <c r="AJ1316" s="40"/>
      <c r="AK1316" s="40"/>
      <c r="AL1316" s="45"/>
      <c r="AM1316" s="45"/>
      <c r="AN1316" s="40"/>
      <c r="AO1316" s="40"/>
      <c r="AP1316" s="40"/>
      <c r="AQ1316" s="45"/>
      <c r="AR1316" s="40"/>
      <c r="AS1316" s="40"/>
      <c r="AT1316" s="40"/>
      <c r="AU1316" s="40"/>
    </row>
    <row r="1317" spans="1:47" s="36" customFormat="1" x14ac:dyDescent="0.2">
      <c r="A1317" s="40"/>
      <c r="B1317" s="40"/>
      <c r="C1317" s="40"/>
      <c r="D1317" s="40"/>
      <c r="E1317" s="40"/>
      <c r="F1317" s="40"/>
      <c r="G1317" s="40"/>
      <c r="H1317" s="40"/>
      <c r="I1317" s="40"/>
      <c r="J1317" s="40"/>
      <c r="K1317" s="40"/>
      <c r="L1317" s="40"/>
      <c r="M1317" s="40"/>
      <c r="N1317" s="40"/>
      <c r="O1317" s="40"/>
      <c r="P1317" s="45"/>
      <c r="Q1317" s="40"/>
      <c r="R1317" s="40"/>
      <c r="S1317" s="40"/>
      <c r="T1317" s="40"/>
      <c r="U1317" s="40"/>
      <c r="V1317" s="40"/>
      <c r="W1317" s="40"/>
      <c r="X1317" s="40"/>
      <c r="Y1317" s="45"/>
      <c r="Z1317" s="40"/>
      <c r="AA1317" s="40"/>
      <c r="AB1317" s="40"/>
      <c r="AC1317" s="40"/>
      <c r="AD1317" s="40"/>
      <c r="AE1317" s="40"/>
      <c r="AF1317" s="40"/>
      <c r="AG1317" s="40"/>
      <c r="AH1317" s="40"/>
      <c r="AI1317" s="45"/>
      <c r="AJ1317" s="40"/>
      <c r="AK1317" s="40"/>
      <c r="AL1317" s="45"/>
      <c r="AM1317" s="45"/>
      <c r="AN1317" s="40"/>
      <c r="AO1317" s="40"/>
      <c r="AP1317" s="40"/>
      <c r="AQ1317" s="45"/>
      <c r="AR1317" s="40"/>
      <c r="AS1317" s="40"/>
      <c r="AT1317" s="40"/>
      <c r="AU1317" s="40"/>
    </row>
    <row r="1318" spans="1:47" s="36" customFormat="1" x14ac:dyDescent="0.2">
      <c r="A1318" s="40"/>
      <c r="B1318" s="40"/>
      <c r="C1318" s="40"/>
      <c r="D1318" s="40"/>
      <c r="E1318" s="40"/>
      <c r="F1318" s="40"/>
      <c r="G1318" s="40"/>
      <c r="H1318" s="40"/>
      <c r="I1318" s="40"/>
      <c r="J1318" s="40"/>
      <c r="K1318" s="40"/>
      <c r="L1318" s="40"/>
      <c r="M1318" s="40"/>
      <c r="N1318" s="40"/>
      <c r="O1318" s="41"/>
      <c r="P1318" s="40"/>
      <c r="Q1318" s="40"/>
      <c r="R1318" s="40"/>
      <c r="S1318" s="40"/>
      <c r="T1318" s="40"/>
      <c r="U1318" s="40"/>
      <c r="V1318" s="40"/>
      <c r="W1318" s="40"/>
      <c r="X1318" s="40"/>
      <c r="Y1318" s="40"/>
      <c r="Z1318" s="40"/>
      <c r="AA1318" s="40"/>
      <c r="AB1318" s="40"/>
      <c r="AC1318" s="40"/>
      <c r="AD1318" s="40"/>
      <c r="AE1318" s="40"/>
      <c r="AF1318" s="40"/>
      <c r="AG1318" s="40"/>
      <c r="AH1318" s="40"/>
      <c r="AI1318" s="40"/>
      <c r="AJ1318" s="40"/>
      <c r="AK1318" s="40"/>
      <c r="AL1318" s="40"/>
      <c r="AM1318" s="40"/>
      <c r="AN1318" s="40"/>
      <c r="AO1318" s="40"/>
      <c r="AP1318" s="40"/>
      <c r="AQ1318" s="40"/>
      <c r="AR1318" s="40"/>
      <c r="AS1318" s="40"/>
      <c r="AT1318" s="40"/>
      <c r="AU1318" s="40"/>
    </row>
    <row r="1319" spans="1:47" s="36" customFormat="1" x14ac:dyDescent="0.2">
      <c r="A1319" s="40"/>
      <c r="B1319" s="40"/>
      <c r="C1319" s="40"/>
      <c r="D1319" s="40"/>
      <c r="E1319" s="40"/>
      <c r="F1319" s="40"/>
      <c r="G1319" s="40"/>
      <c r="H1319" s="40"/>
      <c r="I1319" s="40"/>
      <c r="J1319" s="40"/>
      <c r="K1319" s="40"/>
      <c r="L1319" s="40"/>
      <c r="M1319" s="40"/>
      <c r="N1319" s="40"/>
      <c r="O1319" s="41"/>
      <c r="P1319" s="47"/>
      <c r="Q1319" s="47"/>
      <c r="R1319" s="47"/>
      <c r="S1319" s="47"/>
      <c r="T1319" s="47"/>
      <c r="U1319" s="40"/>
      <c r="V1319" s="40"/>
      <c r="W1319" s="40"/>
      <c r="X1319" s="40"/>
      <c r="Y1319" s="40"/>
      <c r="Z1319" s="40"/>
      <c r="AA1319" s="40"/>
      <c r="AB1319" s="40"/>
      <c r="AC1319" s="40"/>
      <c r="AD1319" s="40"/>
      <c r="AE1319" s="40"/>
      <c r="AF1319" s="40"/>
      <c r="AG1319" s="40"/>
      <c r="AH1319" s="40"/>
      <c r="AI1319" s="40"/>
      <c r="AJ1319" s="40"/>
      <c r="AK1319" s="40"/>
      <c r="AL1319" s="40"/>
      <c r="AM1319" s="40"/>
      <c r="AN1319" s="40"/>
      <c r="AO1319" s="40"/>
      <c r="AP1319" s="40"/>
      <c r="AQ1319" s="40"/>
      <c r="AR1319" s="40"/>
      <c r="AS1319" s="40"/>
      <c r="AT1319" s="40"/>
      <c r="AU1319" s="40"/>
    </row>
    <row r="1320" spans="1:47" s="36" customFormat="1" x14ac:dyDescent="0.2">
      <c r="A1320" s="40"/>
      <c r="B1320" s="40"/>
      <c r="C1320" s="40"/>
      <c r="D1320" s="40"/>
      <c r="E1320" s="40"/>
      <c r="F1320" s="40"/>
      <c r="G1320" s="40"/>
      <c r="H1320" s="40"/>
      <c r="I1320" s="40"/>
      <c r="J1320" s="40"/>
      <c r="K1320" s="40"/>
      <c r="L1320" s="40"/>
      <c r="M1320" s="40"/>
      <c r="N1320" s="40"/>
      <c r="O1320" s="41"/>
      <c r="P1320" s="42"/>
      <c r="Q1320" s="42"/>
      <c r="R1320" s="40"/>
      <c r="S1320" s="44"/>
      <c r="T1320" s="44"/>
      <c r="U1320" s="44"/>
      <c r="V1320" s="48"/>
      <c r="W1320" s="48"/>
      <c r="X1320" s="48"/>
      <c r="Y1320" s="48"/>
      <c r="Z1320" s="48"/>
      <c r="AA1320" s="48"/>
      <c r="AB1320" s="48"/>
      <c r="AC1320" s="48"/>
      <c r="AD1320" s="48"/>
      <c r="AE1320" s="48"/>
      <c r="AF1320" s="48"/>
      <c r="AG1320" s="48"/>
      <c r="AH1320" s="44"/>
      <c r="AI1320" s="44"/>
      <c r="AJ1320" s="44"/>
      <c r="AK1320" s="40"/>
      <c r="AL1320" s="40"/>
      <c r="AM1320" s="40"/>
      <c r="AN1320" s="40"/>
      <c r="AO1320" s="40"/>
      <c r="AP1320" s="40"/>
      <c r="AQ1320" s="40"/>
      <c r="AR1320" s="40"/>
      <c r="AS1320" s="40"/>
      <c r="AT1320" s="40"/>
      <c r="AU1320" s="40"/>
    </row>
    <row r="1321" spans="1:47" s="36" customFormat="1" x14ac:dyDescent="0.2">
      <c r="A1321" s="40"/>
      <c r="B1321" s="40"/>
      <c r="C1321" s="40"/>
      <c r="D1321" s="40"/>
      <c r="E1321" s="40"/>
      <c r="F1321" s="40"/>
      <c r="G1321" s="40"/>
      <c r="H1321" s="40"/>
      <c r="I1321" s="40"/>
      <c r="J1321" s="40"/>
      <c r="K1321" s="40"/>
      <c r="L1321" s="40"/>
      <c r="M1321" s="40"/>
      <c r="N1321" s="40"/>
      <c r="O1321" s="41"/>
      <c r="P1321" s="40"/>
      <c r="Q1321" s="40"/>
      <c r="R1321" s="40"/>
      <c r="S1321" s="45"/>
      <c r="T1321" s="40"/>
      <c r="U1321" s="40"/>
      <c r="V1321" s="40"/>
      <c r="W1321" s="40"/>
      <c r="X1321" s="40"/>
      <c r="Y1321" s="40"/>
      <c r="Z1321" s="40"/>
      <c r="AA1321" s="40"/>
      <c r="AB1321" s="40"/>
      <c r="AC1321" s="40"/>
      <c r="AD1321" s="40"/>
      <c r="AE1321" s="40"/>
      <c r="AF1321" s="40"/>
      <c r="AG1321" s="40"/>
      <c r="AH1321" s="45"/>
      <c r="AI1321" s="40"/>
      <c r="AJ1321" s="40"/>
      <c r="AK1321" s="40"/>
      <c r="AL1321" s="40"/>
      <c r="AM1321" s="40"/>
      <c r="AN1321" s="40"/>
      <c r="AO1321" s="40"/>
      <c r="AP1321" s="40"/>
      <c r="AQ1321" s="40"/>
      <c r="AR1321" s="40"/>
      <c r="AS1321" s="40"/>
      <c r="AT1321" s="40"/>
      <c r="AU1321" s="40"/>
    </row>
    <row r="1322" spans="1:47" s="36" customFormat="1" x14ac:dyDescent="0.2">
      <c r="A1322" s="40"/>
      <c r="B1322" s="40"/>
      <c r="C1322" s="40"/>
      <c r="D1322" s="40"/>
      <c r="E1322" s="40"/>
      <c r="F1322" s="40"/>
      <c r="G1322" s="40"/>
      <c r="H1322" s="40"/>
      <c r="I1322" s="40"/>
      <c r="J1322" s="40"/>
      <c r="K1322" s="40"/>
      <c r="L1322" s="40"/>
      <c r="M1322" s="40"/>
      <c r="N1322" s="40"/>
      <c r="O1322" s="41"/>
      <c r="P1322" s="40"/>
      <c r="Q1322" s="40"/>
      <c r="R1322" s="40"/>
      <c r="S1322" s="45"/>
      <c r="T1322" s="40"/>
      <c r="U1322" s="40"/>
      <c r="V1322" s="40"/>
      <c r="W1322" s="40"/>
      <c r="X1322" s="40"/>
      <c r="Y1322" s="40"/>
      <c r="Z1322" s="40"/>
      <c r="AA1322" s="40"/>
      <c r="AB1322" s="40"/>
      <c r="AC1322" s="40"/>
      <c r="AD1322" s="40"/>
      <c r="AE1322" s="40"/>
      <c r="AF1322" s="40"/>
      <c r="AG1322" s="40"/>
      <c r="AH1322" s="45"/>
      <c r="AI1322" s="40"/>
      <c r="AJ1322" s="40"/>
      <c r="AK1322" s="40"/>
      <c r="AL1322" s="40"/>
      <c r="AM1322" s="40"/>
      <c r="AN1322" s="40"/>
      <c r="AO1322" s="40"/>
      <c r="AP1322" s="40"/>
      <c r="AQ1322" s="40"/>
      <c r="AR1322" s="40"/>
      <c r="AS1322" s="40"/>
      <c r="AT1322" s="40"/>
      <c r="AU1322" s="40"/>
    </row>
    <row r="1323" spans="1:47" s="36" customFormat="1" x14ac:dyDescent="0.2">
      <c r="A1323" s="40"/>
      <c r="B1323" s="40"/>
      <c r="C1323" s="40"/>
      <c r="D1323" s="40"/>
      <c r="E1323" s="40"/>
      <c r="F1323" s="40"/>
      <c r="G1323" s="40"/>
      <c r="H1323" s="40"/>
      <c r="I1323" s="40"/>
      <c r="J1323" s="40"/>
      <c r="K1323" s="40"/>
      <c r="L1323" s="40"/>
      <c r="M1323" s="40"/>
      <c r="N1323" s="40"/>
      <c r="O1323" s="41"/>
      <c r="P1323" s="40"/>
      <c r="Q1323" s="40"/>
      <c r="R1323" s="40"/>
      <c r="S1323" s="45"/>
      <c r="T1323" s="40"/>
      <c r="U1323" s="40"/>
      <c r="V1323" s="40"/>
      <c r="W1323" s="40"/>
      <c r="X1323" s="40"/>
      <c r="Y1323" s="40"/>
      <c r="Z1323" s="40"/>
      <c r="AA1323" s="40"/>
      <c r="AB1323" s="40"/>
      <c r="AC1323" s="40"/>
      <c r="AD1323" s="40"/>
      <c r="AE1323" s="40"/>
      <c r="AF1323" s="40"/>
      <c r="AG1323" s="40"/>
      <c r="AH1323" s="45"/>
      <c r="AI1323" s="40"/>
      <c r="AJ1323" s="40"/>
      <c r="AK1323" s="40"/>
      <c r="AL1323" s="40"/>
      <c r="AM1323" s="40"/>
      <c r="AN1323" s="40"/>
      <c r="AO1323" s="40"/>
      <c r="AP1323" s="40"/>
      <c r="AQ1323" s="40"/>
      <c r="AR1323" s="40"/>
      <c r="AS1323" s="40"/>
      <c r="AT1323" s="40"/>
      <c r="AU1323" s="40"/>
    </row>
    <row r="1324" spans="1:47" s="36" customFormat="1" x14ac:dyDescent="0.2">
      <c r="A1324" s="40"/>
      <c r="B1324" s="40"/>
      <c r="C1324" s="40"/>
      <c r="D1324" s="40"/>
      <c r="E1324" s="40"/>
      <c r="F1324" s="40"/>
      <c r="G1324" s="40"/>
      <c r="H1324" s="40"/>
      <c r="I1324" s="40"/>
      <c r="J1324" s="40"/>
      <c r="K1324" s="40"/>
      <c r="L1324" s="40"/>
      <c r="M1324" s="40"/>
      <c r="N1324" s="40"/>
      <c r="O1324" s="41"/>
      <c r="P1324" s="40"/>
      <c r="Q1324" s="40"/>
      <c r="R1324" s="40"/>
      <c r="S1324" s="40"/>
      <c r="T1324" s="40"/>
      <c r="U1324" s="40"/>
      <c r="V1324" s="40"/>
      <c r="W1324" s="40"/>
      <c r="X1324" s="40"/>
      <c r="Y1324" s="40"/>
      <c r="Z1324" s="40"/>
      <c r="AA1324" s="40"/>
      <c r="AB1324" s="40"/>
      <c r="AC1324" s="40"/>
      <c r="AD1324" s="40"/>
      <c r="AE1324" s="40"/>
      <c r="AF1324" s="40"/>
      <c r="AG1324" s="40"/>
      <c r="AH1324" s="40"/>
      <c r="AI1324" s="40"/>
      <c r="AJ1324" s="40"/>
      <c r="AK1324" s="40"/>
      <c r="AL1324" s="40"/>
      <c r="AM1324" s="40"/>
      <c r="AN1324" s="40"/>
      <c r="AO1324" s="40"/>
      <c r="AP1324" s="40"/>
      <c r="AQ1324" s="40"/>
      <c r="AR1324" s="40"/>
      <c r="AS1324" s="40"/>
      <c r="AT1324" s="40"/>
      <c r="AU1324" s="40"/>
    </row>
    <row r="1325" spans="1:47" s="36" customFormat="1" x14ac:dyDescent="0.2">
      <c r="A1325" s="40"/>
      <c r="B1325" s="40"/>
      <c r="C1325" s="40"/>
      <c r="D1325" s="40"/>
      <c r="E1325" s="40"/>
      <c r="F1325" s="40"/>
      <c r="G1325" s="40"/>
      <c r="H1325" s="40"/>
      <c r="I1325" s="40"/>
      <c r="J1325" s="40"/>
      <c r="K1325" s="40"/>
      <c r="L1325" s="40"/>
      <c r="M1325" s="40"/>
      <c r="N1325" s="40"/>
      <c r="O1325" s="41"/>
      <c r="P1325" s="40"/>
      <c r="Q1325" s="40"/>
      <c r="R1325" s="40"/>
      <c r="S1325" s="40"/>
      <c r="T1325" s="40"/>
      <c r="U1325" s="40"/>
      <c r="V1325" s="40"/>
      <c r="W1325" s="40"/>
      <c r="X1325" s="40"/>
      <c r="Y1325" s="40"/>
      <c r="Z1325" s="40"/>
      <c r="AA1325" s="40"/>
      <c r="AB1325" s="40"/>
      <c r="AC1325" s="40"/>
      <c r="AD1325" s="40"/>
      <c r="AE1325" s="40"/>
      <c r="AF1325" s="40"/>
      <c r="AG1325" s="40"/>
      <c r="AH1325" s="40"/>
      <c r="AI1325" s="40"/>
      <c r="AJ1325" s="40"/>
      <c r="AK1325" s="40"/>
      <c r="AL1325" s="40"/>
      <c r="AM1325" s="40"/>
      <c r="AN1325" s="40"/>
      <c r="AO1325" s="40"/>
      <c r="AP1325" s="40"/>
      <c r="AQ1325" s="40"/>
      <c r="AR1325" s="40"/>
      <c r="AS1325" s="40"/>
      <c r="AT1325" s="40"/>
      <c r="AU1325" s="40"/>
    </row>
    <row r="1326" spans="1:47" s="36" customFormat="1" x14ac:dyDescent="0.2">
      <c r="A1326" s="40"/>
      <c r="B1326" s="40"/>
      <c r="C1326" s="40"/>
      <c r="D1326" s="40"/>
      <c r="E1326" s="40"/>
      <c r="F1326" s="40"/>
      <c r="G1326" s="40"/>
      <c r="H1326" s="40"/>
      <c r="I1326" s="40"/>
      <c r="J1326" s="40"/>
      <c r="K1326" s="40"/>
      <c r="L1326" s="40"/>
      <c r="M1326" s="40"/>
      <c r="N1326" s="40"/>
      <c r="O1326" s="41"/>
      <c r="P1326" s="40"/>
      <c r="Q1326" s="40"/>
      <c r="R1326" s="40"/>
      <c r="S1326" s="40"/>
      <c r="T1326" s="40"/>
      <c r="U1326" s="40"/>
      <c r="V1326" s="40"/>
      <c r="W1326" s="40"/>
      <c r="X1326" s="40"/>
      <c r="Y1326" s="40"/>
      <c r="Z1326" s="40"/>
      <c r="AA1326" s="40"/>
      <c r="AB1326" s="40"/>
      <c r="AC1326" s="40"/>
      <c r="AD1326" s="40"/>
      <c r="AE1326" s="40"/>
      <c r="AF1326" s="40"/>
      <c r="AG1326" s="40"/>
      <c r="AH1326" s="40"/>
      <c r="AI1326" s="40"/>
      <c r="AJ1326" s="40"/>
      <c r="AK1326" s="40"/>
      <c r="AL1326" s="40"/>
      <c r="AM1326" s="40"/>
      <c r="AN1326" s="40"/>
      <c r="AO1326" s="40"/>
      <c r="AP1326" s="40"/>
      <c r="AQ1326" s="40"/>
      <c r="AR1326" s="40"/>
      <c r="AS1326" s="40"/>
      <c r="AT1326" s="40"/>
      <c r="AU1326" s="40"/>
    </row>
    <row r="1327" spans="1:47" s="36" customFormat="1" x14ac:dyDescent="0.2">
      <c r="A1327" s="40"/>
      <c r="B1327" s="40"/>
      <c r="C1327" s="40"/>
      <c r="D1327" s="40"/>
      <c r="E1327" s="40"/>
      <c r="F1327" s="40"/>
      <c r="G1327" s="40"/>
      <c r="H1327" s="40"/>
      <c r="I1327" s="40"/>
      <c r="J1327" s="40"/>
      <c r="K1327" s="40"/>
      <c r="L1327" s="40"/>
      <c r="M1327" s="40"/>
      <c r="N1327" s="40"/>
      <c r="O1327" s="41"/>
      <c r="P1327" s="40"/>
      <c r="Q1327" s="40"/>
      <c r="R1327" s="40"/>
      <c r="S1327" s="40"/>
      <c r="T1327" s="40"/>
      <c r="U1327" s="40"/>
      <c r="V1327" s="40"/>
      <c r="W1327" s="40"/>
      <c r="X1327" s="40"/>
      <c r="Y1327" s="40"/>
      <c r="Z1327" s="40"/>
      <c r="AA1327" s="40"/>
      <c r="AB1327" s="40"/>
      <c r="AC1327" s="40"/>
      <c r="AD1327" s="40"/>
      <c r="AE1327" s="40"/>
      <c r="AF1327" s="40"/>
      <c r="AG1327" s="40"/>
      <c r="AH1327" s="40"/>
      <c r="AI1327" s="40"/>
      <c r="AJ1327" s="40"/>
      <c r="AK1327" s="40"/>
      <c r="AL1327" s="40"/>
      <c r="AM1327" s="40"/>
      <c r="AN1327" s="40"/>
      <c r="AO1327" s="40"/>
      <c r="AP1327" s="40"/>
      <c r="AQ1327" s="40"/>
      <c r="AR1327" s="40"/>
      <c r="AS1327" s="40"/>
      <c r="AT1327" s="40"/>
      <c r="AU1327" s="40"/>
    </row>
    <row r="1328" spans="1:47" s="36" customFormat="1" x14ac:dyDescent="0.2">
      <c r="A1328" s="40"/>
      <c r="B1328" s="40"/>
      <c r="C1328" s="40"/>
      <c r="D1328" s="40"/>
      <c r="E1328" s="40"/>
      <c r="F1328" s="40"/>
      <c r="G1328" s="40"/>
      <c r="H1328" s="40"/>
      <c r="I1328" s="40"/>
      <c r="J1328" s="40"/>
      <c r="K1328" s="40"/>
      <c r="L1328" s="40"/>
      <c r="M1328" s="40"/>
      <c r="N1328" s="40"/>
      <c r="O1328" s="41"/>
      <c r="P1328" s="40"/>
      <c r="Q1328" s="40"/>
      <c r="R1328" s="40"/>
      <c r="S1328" s="40"/>
      <c r="T1328" s="40"/>
      <c r="U1328" s="40"/>
      <c r="V1328" s="40"/>
      <c r="W1328" s="40"/>
      <c r="X1328" s="40"/>
      <c r="Y1328" s="40"/>
      <c r="Z1328" s="40"/>
      <c r="AA1328" s="40"/>
      <c r="AB1328" s="40"/>
      <c r="AC1328" s="40"/>
      <c r="AD1328" s="40"/>
      <c r="AE1328" s="40"/>
      <c r="AF1328" s="40"/>
      <c r="AG1328" s="40"/>
      <c r="AH1328" s="40"/>
      <c r="AI1328" s="40"/>
      <c r="AJ1328" s="40"/>
      <c r="AK1328" s="40"/>
      <c r="AL1328" s="40"/>
      <c r="AM1328" s="40"/>
      <c r="AN1328" s="40"/>
      <c r="AO1328" s="40"/>
      <c r="AP1328" s="40"/>
      <c r="AQ1328" s="40"/>
      <c r="AR1328" s="40"/>
      <c r="AS1328" s="40"/>
      <c r="AT1328" s="40"/>
      <c r="AU1328" s="40"/>
    </row>
    <row r="1329" spans="1:48" s="36" customFormat="1" x14ac:dyDescent="0.2">
      <c r="A1329" s="40"/>
      <c r="B1329" s="40"/>
      <c r="C1329" s="40"/>
      <c r="D1329" s="40"/>
      <c r="E1329" s="40"/>
      <c r="F1329" s="40"/>
      <c r="G1329" s="40"/>
      <c r="H1329" s="40"/>
      <c r="I1329" s="40"/>
      <c r="J1329" s="40"/>
      <c r="K1329" s="40"/>
      <c r="L1329" s="40"/>
      <c r="M1329" s="40"/>
      <c r="N1329" s="40"/>
      <c r="O1329" s="41"/>
      <c r="P1329" s="40"/>
      <c r="Q1329" s="40"/>
      <c r="R1329" s="40"/>
      <c r="S1329" s="40"/>
      <c r="T1329" s="40"/>
      <c r="U1329" s="40"/>
      <c r="V1329" s="40"/>
      <c r="W1329" s="40"/>
      <c r="X1329" s="40"/>
      <c r="Y1329" s="40"/>
      <c r="Z1329" s="40"/>
      <c r="AA1329" s="40"/>
      <c r="AB1329" s="40"/>
      <c r="AC1329" s="40"/>
      <c r="AD1329" s="40"/>
      <c r="AE1329" s="40"/>
      <c r="AF1329" s="40"/>
      <c r="AG1329" s="40"/>
      <c r="AH1329" s="40"/>
      <c r="AI1329" s="40"/>
      <c r="AJ1329" s="40"/>
      <c r="AK1329" s="40"/>
      <c r="AL1329" s="40"/>
      <c r="AM1329" s="40"/>
      <c r="AN1329" s="40"/>
      <c r="AO1329" s="40"/>
      <c r="AP1329" s="40"/>
      <c r="AQ1329" s="40"/>
      <c r="AR1329" s="40"/>
      <c r="AS1329" s="40"/>
      <c r="AT1329" s="40"/>
      <c r="AU1329" s="40"/>
    </row>
    <row r="1330" spans="1:48" s="36" customFormat="1" x14ac:dyDescent="0.2">
      <c r="A1330" s="40"/>
      <c r="B1330" s="40"/>
      <c r="C1330" s="40"/>
      <c r="D1330" s="40"/>
      <c r="E1330" s="40"/>
      <c r="F1330" s="40"/>
      <c r="G1330" s="40"/>
      <c r="H1330" s="40"/>
      <c r="I1330" s="40"/>
      <c r="J1330" s="40"/>
      <c r="K1330" s="40"/>
      <c r="L1330" s="40"/>
      <c r="M1330" s="40"/>
      <c r="N1330" s="40"/>
      <c r="O1330" s="41"/>
      <c r="P1330" s="40"/>
      <c r="Q1330" s="40"/>
      <c r="R1330" s="40"/>
      <c r="S1330" s="40"/>
      <c r="T1330" s="40"/>
      <c r="U1330" s="40"/>
      <c r="V1330" s="40"/>
      <c r="W1330" s="40"/>
      <c r="X1330" s="40"/>
      <c r="Y1330" s="40"/>
      <c r="Z1330" s="40"/>
      <c r="AA1330" s="40"/>
      <c r="AB1330" s="40"/>
      <c r="AC1330" s="40"/>
      <c r="AD1330" s="40"/>
      <c r="AE1330" s="40"/>
      <c r="AF1330" s="40"/>
      <c r="AG1330" s="40"/>
      <c r="AH1330" s="40"/>
      <c r="AI1330" s="40"/>
      <c r="AJ1330" s="40"/>
      <c r="AK1330" s="40"/>
      <c r="AL1330" s="40"/>
      <c r="AM1330" s="40"/>
      <c r="AN1330" s="40"/>
      <c r="AO1330" s="40"/>
      <c r="AP1330" s="40"/>
      <c r="AQ1330" s="40"/>
      <c r="AR1330" s="40"/>
      <c r="AS1330" s="40"/>
      <c r="AT1330" s="40"/>
      <c r="AU1330" s="40"/>
    </row>
    <row r="1331" spans="1:48" s="36" customFormat="1" x14ac:dyDescent="0.2">
      <c r="A1331" s="40"/>
      <c r="B1331" s="40"/>
      <c r="C1331" s="40"/>
      <c r="D1331" s="40"/>
      <c r="E1331" s="40"/>
      <c r="F1331" s="40"/>
      <c r="G1331" s="40"/>
      <c r="H1331" s="40"/>
      <c r="I1331" s="40"/>
      <c r="J1331" s="40"/>
      <c r="K1331" s="40"/>
      <c r="L1331" s="40"/>
      <c r="M1331" s="40"/>
      <c r="N1331" s="40"/>
      <c r="O1331" s="41"/>
      <c r="P1331" s="40"/>
      <c r="Q1331" s="40"/>
      <c r="R1331" s="40"/>
      <c r="S1331" s="40"/>
      <c r="T1331" s="40"/>
      <c r="U1331" s="40"/>
      <c r="V1331" s="40"/>
      <c r="W1331" s="40"/>
      <c r="X1331" s="40"/>
      <c r="Y1331" s="40"/>
      <c r="Z1331" s="40"/>
      <c r="AA1331" s="40"/>
      <c r="AB1331" s="40"/>
      <c r="AC1331" s="40"/>
      <c r="AD1331" s="40"/>
      <c r="AE1331" s="40"/>
      <c r="AF1331" s="40"/>
      <c r="AG1331" s="40"/>
      <c r="AH1331" s="40"/>
      <c r="AI1331" s="40"/>
      <c r="AJ1331" s="40"/>
      <c r="AK1331" s="40"/>
      <c r="AL1331" s="40"/>
      <c r="AM1331" s="40"/>
      <c r="AN1331" s="40"/>
      <c r="AO1331" s="40"/>
      <c r="AP1331" s="40"/>
      <c r="AQ1331" s="40"/>
      <c r="AR1331" s="40"/>
      <c r="AS1331" s="40"/>
      <c r="AT1331" s="40"/>
      <c r="AU1331" s="40"/>
    </row>
    <row r="1332" spans="1:48" s="36" customFormat="1" x14ac:dyDescent="0.2">
      <c r="A1332" s="40"/>
      <c r="B1332" s="40"/>
      <c r="C1332" s="40"/>
      <c r="D1332" s="40"/>
      <c r="E1332" s="40"/>
      <c r="F1332" s="40"/>
      <c r="G1332" s="40"/>
      <c r="H1332" s="40"/>
      <c r="I1332" s="40"/>
      <c r="J1332" s="40"/>
      <c r="K1332" s="40"/>
      <c r="L1332" s="40"/>
      <c r="M1332" s="40"/>
      <c r="N1332" s="40"/>
      <c r="O1332" s="41"/>
      <c r="P1332" s="40"/>
      <c r="Q1332" s="40"/>
      <c r="R1332" s="40"/>
      <c r="S1332" s="40"/>
      <c r="T1332" s="40"/>
      <c r="U1332" s="40"/>
      <c r="V1332" s="40"/>
      <c r="W1332" s="40"/>
      <c r="X1332" s="40"/>
      <c r="Y1332" s="40"/>
      <c r="Z1332" s="40"/>
      <c r="AA1332" s="40"/>
      <c r="AB1332" s="40"/>
      <c r="AC1332" s="40"/>
      <c r="AD1332" s="40"/>
      <c r="AE1332" s="40"/>
      <c r="AF1332" s="40"/>
      <c r="AG1332" s="40"/>
      <c r="AH1332" s="40"/>
      <c r="AI1332" s="40"/>
      <c r="AJ1332" s="40"/>
      <c r="AK1332" s="40"/>
      <c r="AL1332" s="40"/>
      <c r="AM1332" s="40"/>
      <c r="AN1332" s="40"/>
      <c r="AO1332" s="40"/>
      <c r="AP1332" s="40"/>
      <c r="AQ1332" s="40"/>
      <c r="AR1332" s="40"/>
      <c r="AS1332" s="40"/>
      <c r="AT1332" s="40"/>
      <c r="AU1332" s="40"/>
    </row>
    <row r="1333" spans="1:48" s="36" customFormat="1" x14ac:dyDescent="0.2">
      <c r="A1333" s="40"/>
      <c r="B1333" s="40"/>
      <c r="C1333" s="40"/>
      <c r="D1333" s="40"/>
      <c r="E1333" s="40"/>
      <c r="F1333" s="40"/>
      <c r="G1333" s="40"/>
      <c r="H1333" s="40"/>
      <c r="I1333" s="40"/>
      <c r="J1333" s="40"/>
      <c r="K1333" s="40"/>
      <c r="L1333" s="40"/>
      <c r="M1333" s="40"/>
      <c r="N1333" s="40"/>
      <c r="O1333" s="41"/>
      <c r="P1333" s="40"/>
      <c r="Q1333" s="40"/>
      <c r="R1333" s="40"/>
      <c r="S1333" s="40"/>
      <c r="T1333" s="40"/>
      <c r="U1333" s="40"/>
      <c r="V1333" s="40"/>
      <c r="W1333" s="40"/>
      <c r="X1333" s="40"/>
      <c r="Y1333" s="40"/>
      <c r="Z1333" s="40"/>
      <c r="AA1333" s="40"/>
      <c r="AB1333" s="40"/>
      <c r="AC1333" s="40"/>
      <c r="AD1333" s="40"/>
      <c r="AE1333" s="40"/>
      <c r="AF1333" s="40"/>
      <c r="AG1333" s="40"/>
      <c r="AH1333" s="40"/>
      <c r="AI1333" s="40"/>
      <c r="AJ1333" s="40"/>
      <c r="AK1333" s="40"/>
      <c r="AL1333" s="40"/>
      <c r="AM1333" s="40"/>
      <c r="AN1333" s="40"/>
      <c r="AO1333" s="40"/>
      <c r="AP1333" s="40"/>
      <c r="AQ1333" s="40"/>
      <c r="AR1333" s="40"/>
      <c r="AS1333" s="40"/>
      <c r="AT1333" s="40"/>
      <c r="AU1333" s="40"/>
    </row>
    <row r="1334" spans="1:48" s="36" customFormat="1" x14ac:dyDescent="0.2">
      <c r="A1334" s="40"/>
      <c r="B1334" s="40"/>
      <c r="C1334" s="40"/>
      <c r="D1334" s="40"/>
      <c r="E1334" s="40"/>
      <c r="F1334" s="40"/>
      <c r="G1334" s="40"/>
      <c r="H1334" s="40"/>
      <c r="I1334" s="40"/>
      <c r="J1334" s="40"/>
      <c r="K1334" s="40"/>
      <c r="L1334" s="40"/>
      <c r="M1334" s="40"/>
      <c r="N1334" s="40"/>
      <c r="O1334" s="41"/>
      <c r="P1334" s="40"/>
      <c r="Q1334" s="40"/>
      <c r="R1334" s="40"/>
      <c r="S1334" s="40"/>
      <c r="T1334" s="40"/>
      <c r="U1334" s="40"/>
      <c r="V1334" s="40"/>
      <c r="W1334" s="40"/>
      <c r="X1334" s="40"/>
      <c r="Y1334" s="40"/>
      <c r="Z1334" s="40"/>
      <c r="AA1334" s="40"/>
      <c r="AB1334" s="40"/>
      <c r="AC1334" s="40"/>
      <c r="AD1334" s="40"/>
      <c r="AE1334" s="40"/>
      <c r="AF1334" s="40"/>
      <c r="AG1334" s="40"/>
      <c r="AH1334" s="40"/>
      <c r="AI1334" s="40"/>
      <c r="AJ1334" s="40"/>
      <c r="AK1334" s="40"/>
      <c r="AL1334" s="40"/>
      <c r="AM1334" s="40"/>
      <c r="AN1334" s="40"/>
      <c r="AO1334" s="40"/>
      <c r="AP1334" s="40"/>
      <c r="AQ1334" s="40"/>
      <c r="AR1334" s="40"/>
      <c r="AS1334" s="40"/>
      <c r="AT1334" s="40"/>
      <c r="AU1334" s="40"/>
    </row>
    <row r="1335" spans="1:48" s="36" customFormat="1" x14ac:dyDescent="0.2">
      <c r="A1335" s="40"/>
      <c r="B1335" s="40"/>
      <c r="C1335" s="40"/>
      <c r="D1335" s="40"/>
      <c r="E1335" s="40"/>
      <c r="F1335" s="40"/>
      <c r="G1335" s="40"/>
      <c r="H1335" s="40"/>
      <c r="I1335" s="40"/>
      <c r="J1335" s="40"/>
      <c r="K1335" s="40"/>
      <c r="L1335" s="40"/>
      <c r="M1335" s="40"/>
      <c r="N1335" s="40"/>
      <c r="O1335" s="41"/>
      <c r="P1335" s="40"/>
      <c r="Q1335" s="40"/>
      <c r="R1335" s="40"/>
      <c r="S1335" s="40"/>
      <c r="T1335" s="40"/>
      <c r="U1335" s="40"/>
      <c r="V1335" s="40"/>
      <c r="W1335" s="40"/>
      <c r="X1335" s="40"/>
      <c r="Y1335" s="40"/>
      <c r="Z1335" s="40"/>
      <c r="AA1335" s="40"/>
      <c r="AB1335" s="40"/>
      <c r="AC1335" s="40"/>
      <c r="AD1335" s="40"/>
      <c r="AE1335" s="40"/>
      <c r="AF1335" s="40"/>
      <c r="AG1335" s="40"/>
      <c r="AH1335" s="40"/>
      <c r="AI1335" s="40"/>
      <c r="AJ1335" s="40"/>
      <c r="AK1335" s="40"/>
      <c r="AL1335" s="40"/>
      <c r="AM1335" s="40"/>
      <c r="AN1335" s="40"/>
      <c r="AO1335" s="40"/>
      <c r="AP1335" s="40"/>
      <c r="AQ1335" s="40"/>
      <c r="AR1335" s="40"/>
      <c r="AS1335" s="40"/>
      <c r="AT1335" s="40"/>
      <c r="AU1335" s="40"/>
    </row>
    <row r="1336" spans="1:48" s="36" customFormat="1" x14ac:dyDescent="0.2">
      <c r="A1336" s="40"/>
      <c r="B1336" s="40"/>
      <c r="C1336" s="40"/>
      <c r="D1336" s="40"/>
      <c r="E1336" s="40"/>
      <c r="F1336" s="40"/>
      <c r="G1336" s="40"/>
      <c r="H1336" s="40"/>
      <c r="I1336" s="40"/>
      <c r="J1336" s="40"/>
      <c r="K1336" s="40"/>
      <c r="L1336" s="40"/>
      <c r="M1336" s="40"/>
      <c r="N1336" s="40"/>
      <c r="O1336" s="41"/>
      <c r="P1336" s="40"/>
      <c r="Q1336" s="40"/>
      <c r="R1336" s="40"/>
      <c r="S1336" s="40"/>
      <c r="T1336" s="40"/>
      <c r="U1336" s="40"/>
      <c r="V1336" s="40"/>
      <c r="W1336" s="40"/>
      <c r="X1336" s="40"/>
      <c r="Y1336" s="40"/>
      <c r="Z1336" s="40"/>
      <c r="AA1336" s="40"/>
      <c r="AB1336" s="40"/>
      <c r="AC1336" s="40"/>
      <c r="AD1336" s="40"/>
      <c r="AE1336" s="40"/>
      <c r="AF1336" s="40"/>
      <c r="AG1336" s="40"/>
      <c r="AH1336" s="40"/>
      <c r="AI1336" s="40"/>
      <c r="AJ1336" s="40"/>
      <c r="AK1336" s="40"/>
      <c r="AL1336" s="40"/>
      <c r="AM1336" s="40"/>
      <c r="AN1336" s="40"/>
      <c r="AO1336" s="40"/>
      <c r="AP1336" s="40"/>
      <c r="AQ1336" s="40"/>
      <c r="AR1336" s="40"/>
      <c r="AS1336" s="40"/>
      <c r="AT1336" s="40"/>
      <c r="AU1336" s="40"/>
      <c r="AV1336" s="36">
        <v>766</v>
      </c>
    </row>
    <row r="1337" spans="1:48" s="36" customFormat="1" x14ac:dyDescent="0.2">
      <c r="A1337" s="40"/>
      <c r="B1337" s="40"/>
      <c r="C1337" s="40"/>
      <c r="D1337" s="40"/>
      <c r="E1337" s="40"/>
      <c r="F1337" s="40"/>
      <c r="G1337" s="40"/>
      <c r="H1337" s="40"/>
      <c r="I1337" s="40"/>
      <c r="J1337" s="40"/>
      <c r="K1337" s="40"/>
      <c r="L1337" s="40"/>
      <c r="M1337" s="40"/>
      <c r="N1337" s="40"/>
      <c r="O1337" s="41"/>
      <c r="P1337" s="40"/>
      <c r="Q1337" s="40"/>
      <c r="R1337" s="40"/>
      <c r="S1337" s="40"/>
      <c r="T1337" s="40"/>
      <c r="U1337" s="40"/>
      <c r="V1337" s="40"/>
      <c r="W1337" s="40"/>
      <c r="X1337" s="40"/>
      <c r="Y1337" s="40"/>
      <c r="Z1337" s="40"/>
      <c r="AA1337" s="40"/>
      <c r="AB1337" s="40"/>
      <c r="AC1337" s="40"/>
      <c r="AD1337" s="40"/>
      <c r="AE1337" s="40"/>
      <c r="AF1337" s="40"/>
      <c r="AG1337" s="40"/>
      <c r="AH1337" s="40"/>
      <c r="AI1337" s="40"/>
      <c r="AJ1337" s="40"/>
      <c r="AK1337" s="40"/>
      <c r="AL1337" s="40"/>
      <c r="AM1337" s="40"/>
      <c r="AN1337" s="40"/>
      <c r="AO1337" s="40"/>
      <c r="AP1337" s="40"/>
      <c r="AQ1337" s="40"/>
      <c r="AR1337" s="40"/>
      <c r="AS1337" s="40"/>
      <c r="AT1337" s="40"/>
      <c r="AU1337" s="40"/>
    </row>
    <row r="1338" spans="1:48" s="36" customFormat="1" x14ac:dyDescent="0.2">
      <c r="A1338" s="40"/>
      <c r="B1338" s="40"/>
      <c r="C1338" s="40"/>
      <c r="D1338" s="40"/>
      <c r="E1338" s="40"/>
      <c r="F1338" s="40"/>
      <c r="G1338" s="40"/>
      <c r="H1338" s="40"/>
      <c r="I1338" s="40"/>
      <c r="J1338" s="40"/>
      <c r="K1338" s="40"/>
      <c r="L1338" s="40"/>
      <c r="M1338" s="40"/>
      <c r="N1338" s="40"/>
      <c r="O1338" s="41"/>
      <c r="P1338" s="40"/>
      <c r="Q1338" s="40"/>
      <c r="R1338" s="40"/>
      <c r="S1338" s="40"/>
      <c r="T1338" s="40"/>
      <c r="U1338" s="40"/>
      <c r="V1338" s="40"/>
      <c r="W1338" s="40"/>
      <c r="X1338" s="40"/>
      <c r="Y1338" s="40"/>
      <c r="Z1338" s="40"/>
      <c r="AA1338" s="40"/>
      <c r="AB1338" s="40"/>
      <c r="AC1338" s="40"/>
      <c r="AD1338" s="40"/>
      <c r="AE1338" s="40"/>
      <c r="AF1338" s="40"/>
      <c r="AG1338" s="40"/>
      <c r="AH1338" s="40"/>
      <c r="AI1338" s="40"/>
      <c r="AJ1338" s="40"/>
      <c r="AK1338" s="40"/>
      <c r="AL1338" s="40"/>
      <c r="AM1338" s="40"/>
      <c r="AN1338" s="40"/>
      <c r="AO1338" s="40"/>
      <c r="AP1338" s="40"/>
      <c r="AQ1338" s="40"/>
      <c r="AR1338" s="40"/>
      <c r="AS1338" s="40"/>
      <c r="AT1338" s="40"/>
      <c r="AU1338" s="40"/>
    </row>
    <row r="1339" spans="1:48" s="36" customFormat="1" x14ac:dyDescent="0.2">
      <c r="A1339" s="40"/>
      <c r="B1339" s="40"/>
      <c r="C1339" s="40"/>
      <c r="D1339" s="40"/>
      <c r="E1339" s="40"/>
      <c r="F1339" s="40"/>
      <c r="G1339" s="40"/>
      <c r="H1339" s="40"/>
      <c r="I1339" s="40"/>
      <c r="J1339" s="40"/>
      <c r="K1339" s="40"/>
      <c r="L1339" s="40"/>
      <c r="M1339" s="40"/>
      <c r="N1339" s="40"/>
      <c r="O1339" s="41"/>
      <c r="P1339" s="40"/>
      <c r="Q1339" s="40"/>
      <c r="R1339" s="40"/>
      <c r="S1339" s="40"/>
      <c r="T1339" s="40"/>
      <c r="U1339" s="40"/>
      <c r="V1339" s="40"/>
      <c r="W1339" s="40"/>
      <c r="X1339" s="40"/>
      <c r="Y1339" s="40"/>
      <c r="Z1339" s="40"/>
      <c r="AA1339" s="40"/>
      <c r="AB1339" s="40"/>
      <c r="AC1339" s="40"/>
      <c r="AD1339" s="40"/>
      <c r="AE1339" s="40"/>
      <c r="AF1339" s="40"/>
      <c r="AG1339" s="40"/>
      <c r="AH1339" s="40"/>
      <c r="AI1339" s="40"/>
      <c r="AJ1339" s="40"/>
      <c r="AK1339" s="40"/>
      <c r="AL1339" s="40"/>
      <c r="AM1339" s="40"/>
      <c r="AN1339" s="40"/>
      <c r="AO1339" s="40"/>
      <c r="AP1339" s="40"/>
      <c r="AQ1339" s="40"/>
      <c r="AR1339" s="40"/>
      <c r="AS1339" s="40"/>
      <c r="AT1339" s="40"/>
      <c r="AU1339" s="40"/>
    </row>
    <row r="1340" spans="1:48" s="36" customFormat="1" x14ac:dyDescent="0.2">
      <c r="A1340" s="40"/>
      <c r="B1340" s="40"/>
      <c r="C1340" s="40"/>
      <c r="D1340" s="40"/>
      <c r="E1340" s="40"/>
      <c r="F1340" s="40"/>
      <c r="G1340" s="40"/>
      <c r="H1340" s="40"/>
      <c r="I1340" s="40"/>
      <c r="J1340" s="40"/>
      <c r="K1340" s="40"/>
      <c r="L1340" s="40"/>
      <c r="M1340" s="40"/>
      <c r="N1340" s="40"/>
      <c r="O1340" s="41"/>
      <c r="P1340" s="40"/>
      <c r="Q1340" s="40"/>
      <c r="R1340" s="40"/>
      <c r="S1340" s="40"/>
      <c r="T1340" s="40"/>
      <c r="U1340" s="40"/>
      <c r="V1340" s="40"/>
      <c r="W1340" s="40"/>
      <c r="X1340" s="40"/>
      <c r="Y1340" s="40"/>
      <c r="Z1340" s="40"/>
      <c r="AA1340" s="40"/>
      <c r="AB1340" s="40"/>
      <c r="AC1340" s="40"/>
      <c r="AD1340" s="40"/>
      <c r="AE1340" s="40"/>
      <c r="AF1340" s="40"/>
      <c r="AG1340" s="40"/>
      <c r="AH1340" s="40"/>
      <c r="AI1340" s="40"/>
      <c r="AJ1340" s="40"/>
      <c r="AK1340" s="40"/>
      <c r="AL1340" s="40"/>
      <c r="AM1340" s="40"/>
      <c r="AN1340" s="40"/>
      <c r="AO1340" s="40"/>
      <c r="AP1340" s="40"/>
      <c r="AQ1340" s="40"/>
      <c r="AR1340" s="40"/>
      <c r="AS1340" s="40"/>
      <c r="AT1340" s="40"/>
      <c r="AU1340" s="40"/>
    </row>
    <row r="1341" spans="1:48" s="36" customFormat="1" x14ac:dyDescent="0.2">
      <c r="A1341" s="40"/>
      <c r="B1341" s="40"/>
      <c r="C1341" s="40"/>
      <c r="D1341" s="40"/>
      <c r="E1341" s="40"/>
      <c r="F1341" s="40"/>
      <c r="G1341" s="40"/>
      <c r="H1341" s="40"/>
      <c r="I1341" s="40"/>
      <c r="J1341" s="40"/>
      <c r="K1341" s="40"/>
      <c r="L1341" s="40"/>
      <c r="M1341" s="40"/>
      <c r="N1341" s="40"/>
      <c r="O1341" s="41"/>
      <c r="P1341" s="40"/>
      <c r="Q1341" s="40"/>
      <c r="R1341" s="40"/>
      <c r="S1341" s="40"/>
      <c r="T1341" s="40"/>
      <c r="U1341" s="40"/>
      <c r="V1341" s="40"/>
      <c r="W1341" s="40"/>
      <c r="X1341" s="40"/>
      <c r="Y1341" s="40"/>
      <c r="Z1341" s="40"/>
      <c r="AA1341" s="40"/>
      <c r="AB1341" s="40"/>
      <c r="AC1341" s="40"/>
      <c r="AD1341" s="40"/>
      <c r="AE1341" s="40"/>
      <c r="AF1341" s="40"/>
      <c r="AG1341" s="40"/>
      <c r="AH1341" s="40"/>
      <c r="AI1341" s="40"/>
      <c r="AJ1341" s="40"/>
      <c r="AK1341" s="40"/>
      <c r="AL1341" s="40"/>
      <c r="AM1341" s="40"/>
      <c r="AN1341" s="40"/>
      <c r="AO1341" s="40"/>
      <c r="AP1341" s="40"/>
      <c r="AQ1341" s="40"/>
      <c r="AR1341" s="40"/>
      <c r="AS1341" s="40"/>
      <c r="AT1341" s="40"/>
      <c r="AU1341" s="40"/>
    </row>
    <row r="1342" spans="1:48" s="36" customFormat="1" x14ac:dyDescent="0.2">
      <c r="A1342" s="40"/>
      <c r="B1342" s="40"/>
      <c r="C1342" s="40"/>
      <c r="D1342" s="40"/>
      <c r="E1342" s="40"/>
      <c r="F1342" s="40"/>
      <c r="G1342" s="40"/>
      <c r="H1342" s="40"/>
      <c r="I1342" s="40"/>
      <c r="J1342" s="40"/>
      <c r="K1342" s="40"/>
      <c r="L1342" s="40"/>
      <c r="M1342" s="40"/>
      <c r="N1342" s="40"/>
      <c r="O1342" s="41"/>
      <c r="P1342" s="40"/>
      <c r="Q1342" s="40"/>
      <c r="R1342" s="40"/>
      <c r="S1342" s="40"/>
      <c r="T1342" s="40"/>
      <c r="U1342" s="40"/>
      <c r="V1342" s="40"/>
      <c r="W1342" s="40"/>
      <c r="X1342" s="40"/>
      <c r="Y1342" s="40"/>
      <c r="Z1342" s="40"/>
      <c r="AA1342" s="40"/>
      <c r="AB1342" s="40"/>
      <c r="AC1342" s="40"/>
      <c r="AD1342" s="40"/>
      <c r="AE1342" s="40"/>
      <c r="AF1342" s="40"/>
      <c r="AG1342" s="40"/>
      <c r="AH1342" s="40"/>
      <c r="AI1342" s="40"/>
      <c r="AJ1342" s="40"/>
      <c r="AK1342" s="40"/>
      <c r="AL1342" s="40"/>
      <c r="AM1342" s="40"/>
      <c r="AN1342" s="40"/>
      <c r="AO1342" s="40"/>
      <c r="AP1342" s="40"/>
      <c r="AQ1342" s="40"/>
      <c r="AR1342" s="40"/>
      <c r="AS1342" s="40"/>
      <c r="AT1342" s="40"/>
      <c r="AU1342" s="40"/>
    </row>
    <row r="1343" spans="1:48" s="36" customFormat="1" x14ac:dyDescent="0.2">
      <c r="A1343" s="40"/>
      <c r="B1343" s="40"/>
      <c r="C1343" s="40"/>
      <c r="D1343" s="40"/>
      <c r="E1343" s="40"/>
      <c r="F1343" s="40"/>
      <c r="G1343" s="40"/>
      <c r="H1343" s="40"/>
      <c r="I1343" s="40"/>
      <c r="J1343" s="40"/>
      <c r="K1343" s="40"/>
      <c r="L1343" s="40"/>
      <c r="M1343" s="40"/>
      <c r="N1343" s="40"/>
      <c r="O1343" s="41"/>
      <c r="P1343" s="40"/>
      <c r="Q1343" s="40"/>
      <c r="R1343" s="40"/>
      <c r="S1343" s="40"/>
      <c r="T1343" s="40"/>
      <c r="U1343" s="40"/>
      <c r="V1343" s="40"/>
      <c r="W1343" s="40"/>
      <c r="X1343" s="40"/>
      <c r="Y1343" s="40"/>
      <c r="Z1343" s="40"/>
      <c r="AA1343" s="40"/>
      <c r="AB1343" s="40"/>
      <c r="AC1343" s="40"/>
      <c r="AD1343" s="40"/>
      <c r="AE1343" s="40"/>
      <c r="AF1343" s="40"/>
      <c r="AG1343" s="40"/>
      <c r="AH1343" s="40"/>
      <c r="AI1343" s="40"/>
      <c r="AJ1343" s="40"/>
      <c r="AK1343" s="40"/>
      <c r="AL1343" s="40"/>
      <c r="AM1343" s="40"/>
      <c r="AN1343" s="40"/>
      <c r="AO1343" s="40"/>
      <c r="AP1343" s="40"/>
      <c r="AQ1343" s="40"/>
      <c r="AR1343" s="40"/>
      <c r="AS1343" s="40"/>
      <c r="AT1343" s="40"/>
      <c r="AU1343" s="40"/>
    </row>
    <row r="1344" spans="1:48" s="36" customFormat="1" x14ac:dyDescent="0.2">
      <c r="A1344" s="40"/>
      <c r="B1344" s="40"/>
      <c r="C1344" s="40"/>
      <c r="D1344" s="40"/>
      <c r="E1344" s="40"/>
      <c r="F1344" s="40"/>
      <c r="G1344" s="40"/>
      <c r="H1344" s="40"/>
      <c r="I1344" s="40"/>
      <c r="J1344" s="40"/>
      <c r="K1344" s="40"/>
      <c r="L1344" s="40"/>
      <c r="M1344" s="40"/>
      <c r="N1344" s="40"/>
      <c r="O1344" s="41"/>
      <c r="P1344" s="40"/>
      <c r="Q1344" s="40"/>
      <c r="R1344" s="40"/>
      <c r="S1344" s="40"/>
      <c r="T1344" s="40"/>
      <c r="U1344" s="40"/>
      <c r="V1344" s="40"/>
      <c r="W1344" s="40"/>
      <c r="X1344" s="40"/>
      <c r="Y1344" s="40"/>
      <c r="Z1344" s="40"/>
      <c r="AA1344" s="40"/>
      <c r="AB1344" s="40"/>
      <c r="AC1344" s="40"/>
      <c r="AD1344" s="40"/>
      <c r="AE1344" s="40"/>
      <c r="AF1344" s="40"/>
      <c r="AG1344" s="40"/>
      <c r="AH1344" s="40"/>
      <c r="AI1344" s="40"/>
      <c r="AJ1344" s="40"/>
      <c r="AK1344" s="40"/>
      <c r="AL1344" s="40"/>
      <c r="AM1344" s="40"/>
      <c r="AN1344" s="40"/>
      <c r="AO1344" s="40"/>
      <c r="AP1344" s="40"/>
      <c r="AQ1344" s="40"/>
      <c r="AR1344" s="40"/>
      <c r="AS1344" s="40"/>
      <c r="AT1344" s="40"/>
      <c r="AU1344" s="40"/>
    </row>
    <row r="1345" spans="1:47" s="36" customFormat="1" x14ac:dyDescent="0.2">
      <c r="A1345" s="40"/>
      <c r="B1345" s="40"/>
      <c r="C1345" s="40"/>
      <c r="D1345" s="40"/>
      <c r="E1345" s="40"/>
      <c r="F1345" s="40"/>
      <c r="G1345" s="40"/>
      <c r="H1345" s="40"/>
      <c r="I1345" s="40"/>
      <c r="J1345" s="40"/>
      <c r="K1345" s="40"/>
      <c r="L1345" s="40"/>
      <c r="M1345" s="40"/>
      <c r="N1345" s="40"/>
      <c r="O1345" s="41"/>
      <c r="P1345" s="40"/>
      <c r="Q1345" s="40"/>
      <c r="R1345" s="40"/>
      <c r="S1345" s="40"/>
      <c r="T1345" s="40"/>
      <c r="U1345" s="40"/>
      <c r="V1345" s="40"/>
      <c r="W1345" s="40"/>
      <c r="X1345" s="40"/>
      <c r="Y1345" s="40"/>
      <c r="Z1345" s="40"/>
      <c r="AA1345" s="40"/>
      <c r="AB1345" s="40"/>
      <c r="AC1345" s="40"/>
      <c r="AD1345" s="40"/>
      <c r="AE1345" s="40"/>
      <c r="AF1345" s="40"/>
      <c r="AG1345" s="40"/>
      <c r="AH1345" s="40"/>
      <c r="AI1345" s="40"/>
      <c r="AJ1345" s="40"/>
      <c r="AK1345" s="40"/>
      <c r="AL1345" s="40"/>
      <c r="AM1345" s="40"/>
      <c r="AN1345" s="40"/>
      <c r="AO1345" s="40"/>
      <c r="AP1345" s="40"/>
      <c r="AQ1345" s="40"/>
      <c r="AR1345" s="40"/>
      <c r="AS1345" s="40"/>
      <c r="AT1345" s="40"/>
      <c r="AU1345" s="40"/>
    </row>
    <row r="1346" spans="1:47" s="36" customFormat="1" x14ac:dyDescent="0.2">
      <c r="A1346" s="40"/>
      <c r="B1346" s="40"/>
      <c r="C1346" s="40"/>
      <c r="D1346" s="40"/>
      <c r="E1346" s="40"/>
      <c r="F1346" s="40"/>
      <c r="G1346" s="40"/>
      <c r="H1346" s="40"/>
      <c r="I1346" s="40"/>
      <c r="J1346" s="40"/>
      <c r="K1346" s="40"/>
      <c r="L1346" s="40"/>
      <c r="M1346" s="40"/>
      <c r="N1346" s="40"/>
      <c r="O1346" s="41"/>
      <c r="P1346" s="40"/>
      <c r="Q1346" s="40"/>
      <c r="R1346" s="40"/>
      <c r="S1346" s="40"/>
      <c r="T1346" s="40"/>
      <c r="U1346" s="40"/>
      <c r="V1346" s="40"/>
      <c r="W1346" s="40"/>
      <c r="X1346" s="40"/>
      <c r="Y1346" s="40"/>
      <c r="Z1346" s="40"/>
      <c r="AA1346" s="40"/>
      <c r="AB1346" s="40"/>
      <c r="AC1346" s="40"/>
      <c r="AD1346" s="40"/>
      <c r="AE1346" s="40"/>
      <c r="AF1346" s="40"/>
      <c r="AG1346" s="40"/>
      <c r="AH1346" s="40"/>
      <c r="AI1346" s="40"/>
      <c r="AJ1346" s="40"/>
      <c r="AK1346" s="40"/>
      <c r="AL1346" s="40"/>
      <c r="AM1346" s="40"/>
      <c r="AN1346" s="40"/>
      <c r="AO1346" s="40"/>
      <c r="AP1346" s="40"/>
      <c r="AQ1346" s="40"/>
      <c r="AR1346" s="40"/>
      <c r="AS1346" s="40"/>
      <c r="AT1346" s="40"/>
      <c r="AU1346" s="40"/>
    </row>
    <row r="1347" spans="1:47" s="36" customFormat="1" ht="67.5" customHeight="1" x14ac:dyDescent="0.2">
      <c r="A1347" s="40"/>
      <c r="B1347" s="40"/>
      <c r="C1347" s="40"/>
      <c r="D1347" s="40"/>
      <c r="E1347" s="40"/>
      <c r="F1347" s="40"/>
      <c r="G1347" s="40"/>
      <c r="H1347" s="40"/>
      <c r="I1347" s="40"/>
      <c r="J1347" s="40"/>
      <c r="K1347" s="40"/>
      <c r="L1347" s="40"/>
      <c r="M1347" s="40"/>
      <c r="N1347" s="40"/>
      <c r="O1347" s="41"/>
      <c r="P1347" s="40"/>
      <c r="Q1347" s="40"/>
      <c r="R1347" s="40"/>
      <c r="S1347" s="40"/>
      <c r="T1347" s="40"/>
      <c r="U1347" s="40"/>
      <c r="V1347" s="40"/>
      <c r="W1347" s="40"/>
      <c r="X1347" s="40"/>
      <c r="Y1347" s="40"/>
      <c r="Z1347" s="40"/>
      <c r="AA1347" s="40"/>
      <c r="AB1347" s="40"/>
      <c r="AC1347" s="40"/>
      <c r="AD1347" s="40"/>
      <c r="AE1347" s="40"/>
      <c r="AF1347" s="40"/>
      <c r="AG1347" s="40"/>
      <c r="AH1347" s="40"/>
      <c r="AI1347" s="40"/>
      <c r="AJ1347" s="40"/>
      <c r="AK1347" s="40"/>
      <c r="AL1347" s="40"/>
      <c r="AM1347" s="40"/>
      <c r="AN1347" s="40"/>
      <c r="AO1347" s="40"/>
      <c r="AP1347" s="40"/>
      <c r="AQ1347" s="40"/>
      <c r="AR1347" s="40"/>
      <c r="AS1347" s="40"/>
      <c r="AT1347" s="40"/>
      <c r="AU1347" s="40"/>
    </row>
    <row r="1348" spans="1:47" s="36" customFormat="1" x14ac:dyDescent="0.2">
      <c r="A1348" s="40"/>
      <c r="B1348" s="40"/>
      <c r="C1348" s="40"/>
      <c r="D1348" s="40"/>
      <c r="E1348" s="40"/>
      <c r="F1348" s="40"/>
      <c r="G1348" s="40"/>
      <c r="H1348" s="40"/>
      <c r="I1348" s="40"/>
      <c r="J1348" s="40"/>
      <c r="K1348" s="40"/>
      <c r="L1348" s="40"/>
      <c r="M1348" s="40"/>
      <c r="N1348" s="40"/>
      <c r="O1348" s="41"/>
      <c r="P1348" s="40"/>
      <c r="Q1348" s="40"/>
      <c r="R1348" s="40"/>
      <c r="S1348" s="40"/>
      <c r="T1348" s="40"/>
      <c r="U1348" s="40"/>
      <c r="V1348" s="40"/>
      <c r="W1348" s="40"/>
      <c r="X1348" s="40"/>
      <c r="Y1348" s="40"/>
      <c r="Z1348" s="40"/>
      <c r="AA1348" s="40"/>
      <c r="AB1348" s="40"/>
      <c r="AC1348" s="40"/>
      <c r="AD1348" s="40"/>
      <c r="AE1348" s="40"/>
      <c r="AF1348" s="40"/>
      <c r="AG1348" s="40"/>
      <c r="AH1348" s="40"/>
      <c r="AI1348" s="40"/>
      <c r="AJ1348" s="40"/>
      <c r="AK1348" s="40"/>
      <c r="AL1348" s="40"/>
      <c r="AM1348" s="40"/>
      <c r="AN1348" s="40"/>
      <c r="AO1348" s="40"/>
      <c r="AP1348" s="40"/>
      <c r="AQ1348" s="40"/>
      <c r="AR1348" s="40"/>
      <c r="AS1348" s="40"/>
      <c r="AT1348" s="40"/>
      <c r="AU1348" s="40"/>
    </row>
    <row r="1349" spans="1:47" s="36" customFormat="1" x14ac:dyDescent="0.2">
      <c r="A1349" s="40"/>
      <c r="B1349" s="40"/>
      <c r="C1349" s="40"/>
      <c r="D1349" s="40"/>
      <c r="E1349" s="40"/>
      <c r="F1349" s="40"/>
      <c r="G1349" s="40"/>
      <c r="H1349" s="40"/>
      <c r="I1349" s="40"/>
      <c r="J1349" s="40"/>
      <c r="K1349" s="40"/>
      <c r="L1349" s="40"/>
      <c r="M1349" s="40"/>
      <c r="N1349" s="40"/>
      <c r="O1349" s="41"/>
      <c r="P1349" s="40"/>
      <c r="Q1349" s="40"/>
      <c r="R1349" s="40"/>
      <c r="S1349" s="40"/>
      <c r="T1349" s="40"/>
      <c r="U1349" s="40"/>
      <c r="V1349" s="40"/>
      <c r="W1349" s="40"/>
      <c r="X1349" s="40"/>
      <c r="Y1349" s="40"/>
      <c r="Z1349" s="40"/>
      <c r="AA1349" s="40"/>
      <c r="AB1349" s="40"/>
      <c r="AC1349" s="40"/>
      <c r="AD1349" s="40"/>
      <c r="AE1349" s="40"/>
      <c r="AF1349" s="40"/>
      <c r="AG1349" s="40"/>
      <c r="AH1349" s="40"/>
      <c r="AI1349" s="40"/>
      <c r="AJ1349" s="40"/>
      <c r="AK1349" s="40"/>
      <c r="AL1349" s="40"/>
      <c r="AM1349" s="40"/>
      <c r="AN1349" s="40"/>
      <c r="AO1349" s="40"/>
      <c r="AP1349" s="40"/>
      <c r="AQ1349" s="40"/>
      <c r="AR1349" s="40"/>
      <c r="AS1349" s="40"/>
      <c r="AT1349" s="40"/>
      <c r="AU1349" s="40"/>
    </row>
    <row r="1350" spans="1:47" s="36" customFormat="1" x14ac:dyDescent="0.2">
      <c r="A1350" s="40"/>
      <c r="B1350" s="40"/>
      <c r="C1350" s="40"/>
      <c r="D1350" s="40"/>
      <c r="E1350" s="40"/>
      <c r="F1350" s="40"/>
      <c r="G1350" s="40"/>
      <c r="H1350" s="40"/>
      <c r="I1350" s="40"/>
      <c r="J1350" s="40"/>
      <c r="K1350" s="40"/>
      <c r="L1350" s="40"/>
      <c r="M1350" s="40"/>
      <c r="N1350" s="40"/>
      <c r="O1350" s="41"/>
      <c r="P1350" s="40"/>
      <c r="Q1350" s="40"/>
      <c r="R1350" s="40"/>
      <c r="S1350" s="40"/>
      <c r="T1350" s="40"/>
      <c r="U1350" s="40"/>
      <c r="V1350" s="40"/>
      <c r="W1350" s="40"/>
      <c r="X1350" s="40"/>
      <c r="Y1350" s="40"/>
      <c r="Z1350" s="40"/>
      <c r="AA1350" s="40"/>
      <c r="AB1350" s="40"/>
      <c r="AC1350" s="40"/>
      <c r="AD1350" s="40"/>
      <c r="AE1350" s="40"/>
      <c r="AF1350" s="40"/>
      <c r="AG1350" s="40"/>
      <c r="AH1350" s="40"/>
      <c r="AI1350" s="40"/>
      <c r="AJ1350" s="40"/>
      <c r="AK1350" s="40"/>
      <c r="AL1350" s="40"/>
      <c r="AM1350" s="40"/>
      <c r="AN1350" s="40"/>
      <c r="AO1350" s="40"/>
      <c r="AP1350" s="40"/>
      <c r="AQ1350" s="40"/>
      <c r="AR1350" s="40"/>
      <c r="AS1350" s="40"/>
      <c r="AT1350" s="40"/>
      <c r="AU1350" s="40"/>
    </row>
    <row r="1351" spans="1:47" s="36" customFormat="1" x14ac:dyDescent="0.2">
      <c r="A1351" s="40"/>
      <c r="B1351" s="40"/>
      <c r="C1351" s="40"/>
      <c r="D1351" s="40"/>
      <c r="E1351" s="40"/>
      <c r="F1351" s="40"/>
      <c r="G1351" s="40"/>
      <c r="H1351" s="40"/>
      <c r="I1351" s="40"/>
      <c r="J1351" s="40"/>
      <c r="K1351" s="40"/>
      <c r="L1351" s="40"/>
      <c r="M1351" s="40"/>
      <c r="N1351" s="40"/>
      <c r="O1351" s="41"/>
      <c r="P1351" s="40"/>
      <c r="Q1351" s="40"/>
      <c r="R1351" s="40"/>
      <c r="S1351" s="40"/>
      <c r="T1351" s="40"/>
      <c r="U1351" s="40"/>
      <c r="V1351" s="40"/>
      <c r="W1351" s="40"/>
      <c r="X1351" s="40"/>
      <c r="Y1351" s="40"/>
      <c r="Z1351" s="40"/>
      <c r="AA1351" s="40"/>
      <c r="AB1351" s="40"/>
      <c r="AC1351" s="40"/>
      <c r="AD1351" s="40"/>
      <c r="AE1351" s="40"/>
      <c r="AF1351" s="40"/>
      <c r="AG1351" s="40"/>
      <c r="AH1351" s="40"/>
      <c r="AI1351" s="40"/>
      <c r="AJ1351" s="40"/>
      <c r="AK1351" s="40"/>
      <c r="AL1351" s="40"/>
      <c r="AM1351" s="40"/>
      <c r="AN1351" s="40"/>
      <c r="AO1351" s="40"/>
      <c r="AP1351" s="40"/>
      <c r="AQ1351" s="40"/>
      <c r="AR1351" s="40"/>
      <c r="AS1351" s="40"/>
      <c r="AT1351" s="40"/>
      <c r="AU1351" s="40"/>
    </row>
    <row r="1352" spans="1:47" s="36" customFormat="1" x14ac:dyDescent="0.2">
      <c r="A1352" s="40"/>
      <c r="B1352" s="40"/>
      <c r="C1352" s="40"/>
      <c r="D1352" s="40"/>
      <c r="E1352" s="40"/>
      <c r="F1352" s="40"/>
      <c r="G1352" s="40"/>
      <c r="H1352" s="40"/>
      <c r="I1352" s="40"/>
      <c r="J1352" s="40"/>
      <c r="K1352" s="40"/>
      <c r="L1352" s="40"/>
      <c r="M1352" s="40"/>
      <c r="N1352" s="40"/>
      <c r="O1352" s="41"/>
      <c r="P1352" s="40"/>
      <c r="Q1352" s="40"/>
      <c r="R1352" s="40"/>
      <c r="S1352" s="40"/>
      <c r="T1352" s="40"/>
      <c r="U1352" s="40"/>
      <c r="V1352" s="40"/>
      <c r="W1352" s="40"/>
      <c r="X1352" s="40"/>
      <c r="Y1352" s="40"/>
      <c r="Z1352" s="40"/>
      <c r="AA1352" s="40"/>
      <c r="AB1352" s="40"/>
      <c r="AC1352" s="40"/>
      <c r="AD1352" s="40"/>
      <c r="AE1352" s="40"/>
      <c r="AF1352" s="40"/>
      <c r="AG1352" s="40"/>
      <c r="AH1352" s="40"/>
      <c r="AI1352" s="40"/>
      <c r="AJ1352" s="40"/>
      <c r="AK1352" s="40"/>
      <c r="AL1352" s="40"/>
      <c r="AM1352" s="40"/>
      <c r="AN1352" s="40"/>
      <c r="AO1352" s="40"/>
      <c r="AP1352" s="40"/>
      <c r="AQ1352" s="40"/>
      <c r="AR1352" s="40"/>
      <c r="AS1352" s="40"/>
      <c r="AT1352" s="40"/>
      <c r="AU1352" s="40"/>
    </row>
    <row r="1353" spans="1:47" s="36" customFormat="1" x14ac:dyDescent="0.2">
      <c r="A1353" s="40"/>
      <c r="B1353" s="40"/>
      <c r="C1353" s="40"/>
      <c r="D1353" s="40"/>
      <c r="E1353" s="40"/>
      <c r="F1353" s="40"/>
      <c r="G1353" s="40"/>
      <c r="H1353" s="40"/>
      <c r="I1353" s="40"/>
      <c r="J1353" s="40"/>
      <c r="K1353" s="40"/>
      <c r="L1353" s="40"/>
      <c r="M1353" s="40"/>
      <c r="N1353" s="40"/>
      <c r="O1353" s="41"/>
      <c r="P1353" s="40"/>
      <c r="Q1353" s="40"/>
      <c r="R1353" s="40"/>
      <c r="S1353" s="40"/>
      <c r="T1353" s="40"/>
      <c r="U1353" s="40"/>
      <c r="V1353" s="40"/>
      <c r="W1353" s="40"/>
      <c r="X1353" s="40"/>
      <c r="Y1353" s="40"/>
      <c r="Z1353" s="40"/>
      <c r="AA1353" s="40"/>
      <c r="AB1353" s="40"/>
      <c r="AC1353" s="40"/>
      <c r="AD1353" s="40"/>
      <c r="AE1353" s="40"/>
      <c r="AF1353" s="40"/>
      <c r="AG1353" s="40"/>
      <c r="AH1353" s="40"/>
      <c r="AI1353" s="40"/>
      <c r="AJ1353" s="40"/>
      <c r="AK1353" s="40"/>
      <c r="AL1353" s="40"/>
      <c r="AM1353" s="40"/>
      <c r="AN1353" s="40"/>
      <c r="AO1353" s="40"/>
      <c r="AP1353" s="40"/>
      <c r="AQ1353" s="40"/>
      <c r="AR1353" s="40"/>
      <c r="AS1353" s="40"/>
      <c r="AT1353" s="40"/>
      <c r="AU1353" s="40"/>
    </row>
    <row r="1354" spans="1:47" s="36" customFormat="1" x14ac:dyDescent="0.2">
      <c r="A1354" s="40"/>
      <c r="B1354" s="40"/>
      <c r="C1354" s="40"/>
      <c r="D1354" s="40"/>
      <c r="E1354" s="40"/>
      <c r="F1354" s="40"/>
      <c r="G1354" s="40"/>
      <c r="H1354" s="40"/>
      <c r="I1354" s="40"/>
      <c r="J1354" s="40"/>
      <c r="K1354" s="40"/>
      <c r="L1354" s="40"/>
      <c r="M1354" s="40"/>
      <c r="N1354" s="40"/>
      <c r="O1354" s="41"/>
      <c r="P1354" s="40"/>
      <c r="Q1354" s="40"/>
      <c r="R1354" s="40"/>
      <c r="S1354" s="40"/>
      <c r="T1354" s="40"/>
      <c r="U1354" s="40"/>
      <c r="V1354" s="40"/>
      <c r="W1354" s="40"/>
      <c r="X1354" s="40"/>
      <c r="Y1354" s="40"/>
      <c r="Z1354" s="40"/>
      <c r="AA1354" s="40"/>
      <c r="AB1354" s="40"/>
      <c r="AC1354" s="40"/>
      <c r="AD1354" s="40"/>
      <c r="AE1354" s="40"/>
      <c r="AF1354" s="40"/>
      <c r="AG1354" s="40"/>
      <c r="AH1354" s="40"/>
      <c r="AI1354" s="40"/>
      <c r="AJ1354" s="40"/>
      <c r="AK1354" s="40"/>
      <c r="AL1354" s="40"/>
      <c r="AM1354" s="40"/>
      <c r="AN1354" s="40"/>
      <c r="AO1354" s="40"/>
      <c r="AP1354" s="40"/>
      <c r="AQ1354" s="40"/>
      <c r="AR1354" s="40"/>
      <c r="AS1354" s="40"/>
      <c r="AT1354" s="40"/>
      <c r="AU1354" s="40"/>
    </row>
    <row r="1355" spans="1:47" s="36" customFormat="1" x14ac:dyDescent="0.2">
      <c r="A1355" s="40"/>
      <c r="B1355" s="40"/>
      <c r="C1355" s="40"/>
      <c r="D1355" s="40"/>
      <c r="E1355" s="40"/>
      <c r="F1355" s="40"/>
      <c r="G1355" s="40"/>
      <c r="H1355" s="40"/>
      <c r="I1355" s="40"/>
      <c r="J1355" s="40"/>
      <c r="K1355" s="40"/>
      <c r="L1355" s="40"/>
      <c r="M1355" s="40"/>
      <c r="N1355" s="40"/>
      <c r="O1355" s="41"/>
      <c r="P1355" s="40"/>
      <c r="Q1355" s="40"/>
      <c r="R1355" s="40"/>
      <c r="S1355" s="40"/>
      <c r="T1355" s="40"/>
      <c r="U1355" s="40"/>
      <c r="V1355" s="40"/>
      <c r="W1355" s="40"/>
      <c r="X1355" s="40"/>
      <c r="Y1355" s="40"/>
      <c r="Z1355" s="40"/>
      <c r="AA1355" s="40"/>
      <c r="AB1355" s="40"/>
      <c r="AC1355" s="40"/>
      <c r="AD1355" s="40"/>
      <c r="AE1355" s="40"/>
      <c r="AF1355" s="40"/>
      <c r="AG1355" s="40"/>
      <c r="AH1355" s="40"/>
      <c r="AI1355" s="40"/>
      <c r="AJ1355" s="40"/>
      <c r="AK1355" s="40"/>
      <c r="AL1355" s="40"/>
      <c r="AM1355" s="40"/>
      <c r="AN1355" s="40"/>
      <c r="AO1355" s="40"/>
      <c r="AP1355" s="40"/>
      <c r="AQ1355" s="40"/>
      <c r="AR1355" s="40"/>
      <c r="AS1355" s="40"/>
      <c r="AT1355" s="40"/>
      <c r="AU1355" s="40"/>
    </row>
    <row r="1356" spans="1:47" s="36" customFormat="1" x14ac:dyDescent="0.2">
      <c r="A1356" s="40"/>
      <c r="B1356" s="40"/>
      <c r="C1356" s="40"/>
      <c r="D1356" s="40"/>
      <c r="E1356" s="40"/>
      <c r="F1356" s="40"/>
      <c r="G1356" s="40"/>
      <c r="H1356" s="40"/>
      <c r="I1356" s="40"/>
      <c r="J1356" s="40"/>
      <c r="K1356" s="40"/>
      <c r="L1356" s="40"/>
      <c r="M1356" s="40"/>
      <c r="N1356" s="40"/>
      <c r="O1356" s="41"/>
      <c r="P1356" s="40"/>
      <c r="Q1356" s="40"/>
      <c r="R1356" s="40"/>
      <c r="S1356" s="40"/>
      <c r="T1356" s="40"/>
      <c r="U1356" s="40"/>
      <c r="V1356" s="40"/>
      <c r="W1356" s="40"/>
      <c r="X1356" s="40"/>
      <c r="Y1356" s="40"/>
      <c r="Z1356" s="40"/>
      <c r="AA1356" s="40"/>
      <c r="AB1356" s="40"/>
      <c r="AC1356" s="40"/>
      <c r="AD1356" s="40"/>
      <c r="AE1356" s="40"/>
      <c r="AF1356" s="40"/>
      <c r="AG1356" s="40"/>
      <c r="AH1356" s="40"/>
      <c r="AI1356" s="40"/>
      <c r="AJ1356" s="40"/>
      <c r="AK1356" s="40"/>
      <c r="AL1356" s="40"/>
      <c r="AM1356" s="40"/>
      <c r="AN1356" s="40"/>
      <c r="AO1356" s="40"/>
      <c r="AP1356" s="40"/>
      <c r="AQ1356" s="40"/>
      <c r="AR1356" s="40"/>
      <c r="AS1356" s="40"/>
      <c r="AT1356" s="40"/>
      <c r="AU1356" s="40"/>
    </row>
    <row r="1357" spans="1:47" s="36" customFormat="1" x14ac:dyDescent="0.2">
      <c r="A1357" s="40"/>
      <c r="B1357" s="40"/>
      <c r="C1357" s="40"/>
      <c r="D1357" s="40"/>
      <c r="E1357" s="40"/>
      <c r="F1357" s="40"/>
      <c r="G1357" s="40"/>
      <c r="H1357" s="40"/>
      <c r="I1357" s="40"/>
      <c r="J1357" s="40"/>
      <c r="K1357" s="40"/>
      <c r="L1357" s="40"/>
      <c r="M1357" s="40"/>
      <c r="N1357" s="40"/>
      <c r="O1357" s="41"/>
      <c r="P1357" s="40"/>
      <c r="Q1357" s="40"/>
      <c r="R1357" s="40"/>
      <c r="S1357" s="40"/>
      <c r="T1357" s="40"/>
      <c r="U1357" s="40"/>
      <c r="V1357" s="40"/>
      <c r="W1357" s="40"/>
      <c r="X1357" s="40"/>
      <c r="Y1357" s="40"/>
      <c r="Z1357" s="40"/>
      <c r="AA1357" s="40"/>
      <c r="AB1357" s="40"/>
      <c r="AC1357" s="40"/>
      <c r="AD1357" s="40"/>
      <c r="AE1357" s="40"/>
      <c r="AF1357" s="40"/>
      <c r="AG1357" s="40"/>
      <c r="AH1357" s="40"/>
      <c r="AI1357" s="40"/>
      <c r="AJ1357" s="40"/>
      <c r="AK1357" s="40"/>
      <c r="AL1357" s="40"/>
      <c r="AM1357" s="40"/>
      <c r="AN1357" s="40"/>
      <c r="AO1357" s="40"/>
      <c r="AP1357" s="40"/>
      <c r="AQ1357" s="40"/>
      <c r="AR1357" s="40"/>
      <c r="AS1357" s="40"/>
      <c r="AT1357" s="40"/>
      <c r="AU1357" s="40"/>
    </row>
    <row r="1358" spans="1:47" s="36" customFormat="1" x14ac:dyDescent="0.2">
      <c r="A1358" s="40"/>
      <c r="B1358" s="40"/>
      <c r="C1358" s="40"/>
      <c r="D1358" s="40"/>
      <c r="E1358" s="40"/>
      <c r="F1358" s="40"/>
      <c r="G1358" s="40"/>
      <c r="H1358" s="40"/>
      <c r="I1358" s="40"/>
      <c r="J1358" s="40"/>
      <c r="K1358" s="40"/>
      <c r="L1358" s="40"/>
      <c r="M1358" s="40"/>
      <c r="N1358" s="40"/>
      <c r="O1358" s="41"/>
      <c r="P1358" s="40"/>
      <c r="Q1358" s="40"/>
      <c r="R1358" s="40"/>
      <c r="S1358" s="40"/>
      <c r="T1358" s="40"/>
      <c r="U1358" s="40"/>
      <c r="V1358" s="40"/>
      <c r="W1358" s="40"/>
      <c r="X1358" s="40"/>
      <c r="Y1358" s="40"/>
      <c r="Z1358" s="40"/>
      <c r="AA1358" s="40"/>
      <c r="AB1358" s="40"/>
      <c r="AC1358" s="40"/>
      <c r="AD1358" s="40"/>
      <c r="AE1358" s="40"/>
      <c r="AF1358" s="40"/>
      <c r="AG1358" s="40"/>
      <c r="AH1358" s="40"/>
      <c r="AI1358" s="40"/>
      <c r="AJ1358" s="40"/>
      <c r="AK1358" s="40"/>
      <c r="AL1358" s="40"/>
      <c r="AM1358" s="40"/>
      <c r="AN1358" s="40"/>
      <c r="AO1358" s="40"/>
      <c r="AP1358" s="40"/>
      <c r="AQ1358" s="40"/>
      <c r="AR1358" s="40"/>
      <c r="AS1358" s="40"/>
      <c r="AT1358" s="40"/>
      <c r="AU1358" s="40"/>
    </row>
    <row r="1359" spans="1:47" s="36" customFormat="1" x14ac:dyDescent="0.2">
      <c r="A1359" s="40"/>
      <c r="B1359" s="40"/>
      <c r="C1359" s="40"/>
      <c r="D1359" s="40"/>
      <c r="E1359" s="40"/>
      <c r="F1359" s="40"/>
      <c r="G1359" s="40"/>
      <c r="H1359" s="40"/>
      <c r="I1359" s="40"/>
      <c r="J1359" s="40"/>
      <c r="K1359" s="40"/>
      <c r="L1359" s="40"/>
      <c r="M1359" s="40"/>
      <c r="N1359" s="40"/>
      <c r="O1359" s="41"/>
      <c r="P1359" s="40"/>
      <c r="Q1359" s="40"/>
      <c r="R1359" s="40"/>
      <c r="S1359" s="40"/>
      <c r="T1359" s="40"/>
      <c r="U1359" s="40"/>
      <c r="V1359" s="40"/>
      <c r="W1359" s="40"/>
      <c r="X1359" s="40"/>
      <c r="Y1359" s="40"/>
      <c r="Z1359" s="40"/>
      <c r="AA1359" s="40"/>
      <c r="AB1359" s="40"/>
      <c r="AC1359" s="40"/>
      <c r="AD1359" s="40"/>
      <c r="AE1359" s="40"/>
      <c r="AF1359" s="40"/>
      <c r="AG1359" s="40"/>
      <c r="AH1359" s="40"/>
      <c r="AI1359" s="40"/>
      <c r="AJ1359" s="40"/>
      <c r="AK1359" s="40"/>
      <c r="AL1359" s="40"/>
      <c r="AM1359" s="40"/>
      <c r="AN1359" s="40"/>
      <c r="AO1359" s="40"/>
      <c r="AP1359" s="40"/>
      <c r="AQ1359" s="40"/>
      <c r="AR1359" s="40"/>
      <c r="AS1359" s="40"/>
      <c r="AT1359" s="40"/>
      <c r="AU1359" s="40"/>
    </row>
    <row r="1360" spans="1:47" s="36" customFormat="1" x14ac:dyDescent="0.2">
      <c r="A1360" s="40"/>
      <c r="B1360" s="40"/>
      <c r="C1360" s="40"/>
      <c r="D1360" s="40"/>
      <c r="E1360" s="40"/>
      <c r="F1360" s="40"/>
      <c r="G1360" s="40"/>
      <c r="H1360" s="40"/>
      <c r="I1360" s="40"/>
      <c r="J1360" s="40"/>
      <c r="K1360" s="40"/>
      <c r="L1360" s="40"/>
      <c r="M1360" s="40"/>
      <c r="N1360" s="40"/>
      <c r="O1360" s="41"/>
      <c r="P1360" s="40"/>
      <c r="Q1360" s="40"/>
      <c r="R1360" s="40"/>
      <c r="S1360" s="40"/>
      <c r="T1360" s="40"/>
      <c r="U1360" s="40"/>
      <c r="V1360" s="40"/>
      <c r="W1360" s="40"/>
      <c r="X1360" s="40"/>
      <c r="Y1360" s="40"/>
      <c r="Z1360" s="40"/>
      <c r="AA1360" s="40"/>
      <c r="AB1360" s="40"/>
      <c r="AC1360" s="40"/>
      <c r="AD1360" s="40"/>
      <c r="AE1360" s="40"/>
      <c r="AF1360" s="40"/>
      <c r="AG1360" s="40"/>
      <c r="AH1360" s="40"/>
      <c r="AI1360" s="40"/>
      <c r="AJ1360" s="40"/>
      <c r="AK1360" s="40"/>
      <c r="AL1360" s="40"/>
      <c r="AM1360" s="40"/>
      <c r="AN1360" s="40"/>
      <c r="AO1360" s="40"/>
      <c r="AP1360" s="40"/>
      <c r="AQ1360" s="40"/>
      <c r="AR1360" s="40"/>
      <c r="AS1360" s="40"/>
      <c r="AT1360" s="40"/>
      <c r="AU1360" s="40"/>
    </row>
    <row r="1361" spans="1:47" s="36" customFormat="1" x14ac:dyDescent="0.2">
      <c r="A1361" s="40"/>
      <c r="B1361" s="40"/>
      <c r="C1361" s="40"/>
      <c r="D1361" s="40"/>
      <c r="E1361" s="40"/>
      <c r="F1361" s="40"/>
      <c r="G1361" s="40"/>
      <c r="H1361" s="40"/>
      <c r="I1361" s="40"/>
      <c r="J1361" s="40"/>
      <c r="K1361" s="40"/>
      <c r="L1361" s="40"/>
      <c r="M1361" s="40"/>
      <c r="N1361" s="40"/>
      <c r="O1361" s="41"/>
      <c r="P1361" s="40"/>
      <c r="Q1361" s="40"/>
      <c r="R1361" s="40"/>
      <c r="S1361" s="40"/>
      <c r="T1361" s="40"/>
      <c r="U1361" s="40"/>
      <c r="V1361" s="40"/>
      <c r="W1361" s="40"/>
      <c r="X1361" s="40"/>
      <c r="Y1361" s="40"/>
      <c r="Z1361" s="40"/>
      <c r="AA1361" s="40"/>
      <c r="AB1361" s="40"/>
      <c r="AC1361" s="40"/>
      <c r="AD1361" s="40"/>
      <c r="AE1361" s="40"/>
      <c r="AF1361" s="40"/>
      <c r="AG1361" s="40"/>
      <c r="AH1361" s="40"/>
      <c r="AI1361" s="40"/>
      <c r="AJ1361" s="40"/>
      <c r="AK1361" s="40"/>
      <c r="AL1361" s="40"/>
      <c r="AM1361" s="40"/>
      <c r="AN1361" s="40"/>
      <c r="AO1361" s="40"/>
      <c r="AP1361" s="40"/>
      <c r="AQ1361" s="40"/>
      <c r="AR1361" s="40"/>
      <c r="AS1361" s="40"/>
      <c r="AT1361" s="40"/>
      <c r="AU1361" s="40"/>
    </row>
    <row r="1362" spans="1:47" s="36" customFormat="1" x14ac:dyDescent="0.2">
      <c r="A1362" s="40"/>
      <c r="B1362" s="40"/>
      <c r="C1362" s="40"/>
      <c r="D1362" s="40"/>
      <c r="E1362" s="40"/>
      <c r="F1362" s="40"/>
      <c r="G1362" s="40"/>
      <c r="H1362" s="40"/>
      <c r="I1362" s="40"/>
      <c r="J1362" s="40"/>
      <c r="K1362" s="40"/>
      <c r="L1362" s="40"/>
      <c r="M1362" s="40"/>
      <c r="N1362" s="40"/>
      <c r="O1362" s="41"/>
      <c r="P1362" s="40"/>
      <c r="Q1362" s="40"/>
      <c r="R1362" s="40"/>
      <c r="S1362" s="40"/>
      <c r="T1362" s="40"/>
      <c r="U1362" s="40"/>
      <c r="V1362" s="40"/>
      <c r="W1362" s="40"/>
      <c r="X1362" s="40"/>
      <c r="Y1362" s="40"/>
      <c r="Z1362" s="40"/>
      <c r="AA1362" s="40"/>
      <c r="AB1362" s="40"/>
      <c r="AC1362" s="40"/>
      <c r="AD1362" s="40"/>
      <c r="AE1362" s="40"/>
      <c r="AF1362" s="40"/>
      <c r="AG1362" s="40"/>
      <c r="AH1362" s="40"/>
      <c r="AI1362" s="40"/>
      <c r="AJ1362" s="40"/>
      <c r="AK1362" s="40"/>
      <c r="AL1362" s="40"/>
      <c r="AM1362" s="40"/>
      <c r="AN1362" s="40"/>
      <c r="AO1362" s="40"/>
      <c r="AP1362" s="40"/>
      <c r="AQ1362" s="40"/>
      <c r="AR1362" s="40"/>
      <c r="AS1362" s="40"/>
      <c r="AT1362" s="40"/>
      <c r="AU1362" s="40"/>
    </row>
    <row r="1363" spans="1:47" s="36" customFormat="1" x14ac:dyDescent="0.2">
      <c r="A1363" s="40"/>
      <c r="B1363" s="40"/>
      <c r="C1363" s="40"/>
      <c r="D1363" s="40"/>
      <c r="E1363" s="40"/>
      <c r="F1363" s="40"/>
      <c r="G1363" s="40"/>
      <c r="H1363" s="40"/>
      <c r="I1363" s="40"/>
      <c r="J1363" s="40"/>
      <c r="K1363" s="40"/>
      <c r="L1363" s="40"/>
      <c r="M1363" s="40"/>
      <c r="N1363" s="40"/>
      <c r="O1363" s="41"/>
      <c r="P1363" s="40"/>
      <c r="Q1363" s="40"/>
      <c r="R1363" s="40"/>
      <c r="S1363" s="40"/>
      <c r="T1363" s="40"/>
      <c r="U1363" s="40"/>
      <c r="V1363" s="40"/>
      <c r="W1363" s="40"/>
      <c r="X1363" s="40"/>
      <c r="Y1363" s="40"/>
      <c r="Z1363" s="40"/>
      <c r="AA1363" s="40"/>
      <c r="AB1363" s="40"/>
      <c r="AC1363" s="40"/>
      <c r="AD1363" s="40"/>
      <c r="AE1363" s="40"/>
      <c r="AF1363" s="40"/>
      <c r="AG1363" s="40"/>
      <c r="AH1363" s="40"/>
      <c r="AI1363" s="40"/>
      <c r="AJ1363" s="40"/>
      <c r="AK1363" s="40"/>
      <c r="AL1363" s="40"/>
      <c r="AM1363" s="40"/>
      <c r="AN1363" s="40"/>
      <c r="AO1363" s="40"/>
      <c r="AP1363" s="40"/>
      <c r="AQ1363" s="40"/>
      <c r="AR1363" s="40"/>
      <c r="AS1363" s="40"/>
      <c r="AT1363" s="40"/>
      <c r="AU1363" s="40"/>
    </row>
    <row r="1364" spans="1:47" s="36" customFormat="1" x14ac:dyDescent="0.2">
      <c r="A1364" s="40"/>
      <c r="B1364" s="40"/>
      <c r="C1364" s="40"/>
      <c r="D1364" s="40"/>
      <c r="E1364" s="40"/>
      <c r="F1364" s="40"/>
      <c r="G1364" s="40"/>
      <c r="H1364" s="40"/>
      <c r="I1364" s="40"/>
      <c r="J1364" s="40"/>
      <c r="K1364" s="40"/>
      <c r="L1364" s="40"/>
      <c r="M1364" s="40"/>
      <c r="N1364" s="40"/>
      <c r="O1364" s="41"/>
      <c r="P1364" s="40"/>
      <c r="Q1364" s="40"/>
      <c r="R1364" s="40"/>
      <c r="S1364" s="40"/>
      <c r="T1364" s="40"/>
      <c r="U1364" s="40"/>
      <c r="V1364" s="40"/>
      <c r="W1364" s="40"/>
      <c r="X1364" s="40"/>
      <c r="Y1364" s="40"/>
      <c r="Z1364" s="40"/>
      <c r="AA1364" s="40"/>
      <c r="AB1364" s="40"/>
      <c r="AC1364" s="40"/>
      <c r="AD1364" s="40"/>
      <c r="AE1364" s="40"/>
      <c r="AF1364" s="40"/>
      <c r="AG1364" s="40"/>
      <c r="AH1364" s="40"/>
      <c r="AI1364" s="40"/>
      <c r="AJ1364" s="40"/>
      <c r="AK1364" s="40"/>
      <c r="AL1364" s="40"/>
      <c r="AM1364" s="40"/>
      <c r="AN1364" s="40"/>
      <c r="AO1364" s="40"/>
      <c r="AP1364" s="40"/>
      <c r="AQ1364" s="40"/>
      <c r="AR1364" s="40"/>
      <c r="AS1364" s="40"/>
      <c r="AT1364" s="40"/>
      <c r="AU1364" s="40"/>
    </row>
    <row r="1365" spans="1:47" s="36" customFormat="1" x14ac:dyDescent="0.2">
      <c r="A1365" s="40"/>
      <c r="B1365" s="40"/>
      <c r="C1365" s="40"/>
      <c r="D1365" s="40"/>
      <c r="E1365" s="40"/>
      <c r="F1365" s="40"/>
      <c r="G1365" s="40"/>
      <c r="H1365" s="40"/>
      <c r="I1365" s="40"/>
      <c r="J1365" s="40"/>
      <c r="K1365" s="40"/>
      <c r="L1365" s="40"/>
      <c r="M1365" s="40"/>
      <c r="N1365" s="40"/>
      <c r="O1365" s="41"/>
      <c r="P1365" s="40"/>
      <c r="Q1365" s="40"/>
      <c r="R1365" s="40"/>
      <c r="S1365" s="40"/>
      <c r="T1365" s="40"/>
      <c r="U1365" s="40"/>
      <c r="V1365" s="40"/>
      <c r="W1365" s="40"/>
      <c r="X1365" s="40"/>
      <c r="Y1365" s="40"/>
      <c r="Z1365" s="40"/>
      <c r="AA1365" s="40"/>
      <c r="AB1365" s="40"/>
      <c r="AC1365" s="40"/>
      <c r="AD1365" s="40"/>
      <c r="AE1365" s="40"/>
      <c r="AF1365" s="40"/>
      <c r="AG1365" s="40"/>
      <c r="AH1365" s="40"/>
      <c r="AI1365" s="40"/>
      <c r="AJ1365" s="40"/>
      <c r="AK1365" s="40"/>
      <c r="AL1365" s="40"/>
      <c r="AM1365" s="40"/>
      <c r="AN1365" s="40"/>
      <c r="AO1365" s="40"/>
      <c r="AP1365" s="40"/>
      <c r="AQ1365" s="40"/>
      <c r="AR1365" s="40"/>
      <c r="AS1365" s="40"/>
      <c r="AT1365" s="40"/>
      <c r="AU1365" s="40"/>
    </row>
    <row r="1366" spans="1:47" s="36" customFormat="1" x14ac:dyDescent="0.2">
      <c r="A1366" s="40"/>
      <c r="B1366" s="40"/>
      <c r="C1366" s="40"/>
      <c r="D1366" s="40"/>
      <c r="E1366" s="40"/>
      <c r="F1366" s="40"/>
      <c r="G1366" s="40"/>
      <c r="H1366" s="40"/>
      <c r="I1366" s="40"/>
      <c r="J1366" s="40"/>
      <c r="K1366" s="40"/>
      <c r="L1366" s="40"/>
      <c r="M1366" s="40"/>
      <c r="N1366" s="40"/>
      <c r="O1366" s="41"/>
      <c r="P1366" s="40"/>
      <c r="Q1366" s="40"/>
      <c r="R1366" s="40"/>
      <c r="S1366" s="40"/>
      <c r="T1366" s="40"/>
      <c r="U1366" s="40"/>
      <c r="V1366" s="40"/>
      <c r="W1366" s="40"/>
      <c r="X1366" s="40"/>
      <c r="Y1366" s="40"/>
      <c r="Z1366" s="40"/>
      <c r="AA1366" s="40"/>
      <c r="AB1366" s="40"/>
      <c r="AC1366" s="40"/>
      <c r="AD1366" s="40"/>
      <c r="AE1366" s="40"/>
      <c r="AF1366" s="40"/>
      <c r="AG1366" s="40"/>
      <c r="AH1366" s="40"/>
      <c r="AI1366" s="40"/>
      <c r="AJ1366" s="40"/>
      <c r="AK1366" s="40"/>
      <c r="AL1366" s="40"/>
      <c r="AM1366" s="40"/>
      <c r="AN1366" s="40"/>
      <c r="AO1366" s="40"/>
      <c r="AP1366" s="40"/>
      <c r="AQ1366" s="40"/>
      <c r="AR1366" s="40"/>
      <c r="AS1366" s="40"/>
      <c r="AT1366" s="40"/>
      <c r="AU1366" s="40"/>
    </row>
    <row r="1367" spans="1:47" s="36" customFormat="1" x14ac:dyDescent="0.2">
      <c r="A1367" s="40"/>
      <c r="B1367" s="40"/>
      <c r="C1367" s="40"/>
      <c r="D1367" s="40"/>
      <c r="E1367" s="40"/>
      <c r="F1367" s="40"/>
      <c r="G1367" s="40"/>
      <c r="H1367" s="40"/>
      <c r="I1367" s="40"/>
      <c r="J1367" s="40"/>
      <c r="K1367" s="40"/>
      <c r="L1367" s="40"/>
      <c r="M1367" s="40"/>
      <c r="N1367" s="40"/>
      <c r="O1367" s="41"/>
      <c r="P1367" s="40"/>
      <c r="Q1367" s="40"/>
      <c r="R1367" s="40"/>
      <c r="S1367" s="40"/>
      <c r="T1367" s="40"/>
      <c r="U1367" s="40"/>
      <c r="V1367" s="40"/>
      <c r="W1367" s="40"/>
      <c r="X1367" s="40"/>
      <c r="Y1367" s="40"/>
      <c r="Z1367" s="40"/>
      <c r="AA1367" s="40"/>
      <c r="AB1367" s="40"/>
      <c r="AC1367" s="40"/>
      <c r="AD1367" s="40"/>
      <c r="AE1367" s="40"/>
      <c r="AF1367" s="40"/>
      <c r="AG1367" s="40"/>
      <c r="AH1367" s="40"/>
      <c r="AI1367" s="40"/>
      <c r="AJ1367" s="40"/>
      <c r="AK1367" s="40"/>
      <c r="AL1367" s="40"/>
      <c r="AM1367" s="40"/>
      <c r="AN1367" s="40"/>
      <c r="AO1367" s="40"/>
      <c r="AP1367" s="40"/>
      <c r="AQ1367" s="40"/>
      <c r="AR1367" s="40"/>
      <c r="AS1367" s="40"/>
      <c r="AT1367" s="40"/>
      <c r="AU1367" s="40"/>
    </row>
    <row r="1368" spans="1:47" s="36" customFormat="1" x14ac:dyDescent="0.2">
      <c r="A1368" s="40"/>
      <c r="B1368" s="40"/>
      <c r="C1368" s="40"/>
      <c r="D1368" s="40"/>
      <c r="E1368" s="40"/>
      <c r="F1368" s="40"/>
      <c r="G1368" s="40"/>
      <c r="H1368" s="40"/>
      <c r="I1368" s="40"/>
      <c r="J1368" s="40"/>
      <c r="K1368" s="40"/>
      <c r="L1368" s="40"/>
      <c r="M1368" s="40"/>
      <c r="N1368" s="40"/>
      <c r="O1368" s="41"/>
      <c r="P1368" s="40"/>
      <c r="Q1368" s="40"/>
      <c r="R1368" s="40"/>
      <c r="S1368" s="40"/>
      <c r="T1368" s="40"/>
      <c r="U1368" s="40"/>
      <c r="V1368" s="40"/>
      <c r="W1368" s="40"/>
      <c r="X1368" s="40"/>
      <c r="Y1368" s="40"/>
      <c r="Z1368" s="40"/>
      <c r="AA1368" s="40"/>
      <c r="AB1368" s="40"/>
      <c r="AC1368" s="40"/>
      <c r="AD1368" s="40"/>
      <c r="AE1368" s="40"/>
      <c r="AF1368" s="40"/>
      <c r="AG1368" s="40"/>
      <c r="AH1368" s="40"/>
      <c r="AI1368" s="40"/>
      <c r="AJ1368" s="40"/>
      <c r="AK1368" s="40"/>
      <c r="AL1368" s="40"/>
      <c r="AM1368" s="40"/>
      <c r="AN1368" s="40"/>
      <c r="AO1368" s="40"/>
      <c r="AP1368" s="40"/>
      <c r="AQ1368" s="40"/>
      <c r="AR1368" s="40"/>
      <c r="AS1368" s="40"/>
      <c r="AT1368" s="40"/>
      <c r="AU1368" s="40"/>
    </row>
    <row r="1369" spans="1:47" s="36" customFormat="1" x14ac:dyDescent="0.2">
      <c r="A1369" s="40"/>
      <c r="B1369" s="40"/>
      <c r="C1369" s="40"/>
      <c r="D1369" s="40"/>
      <c r="E1369" s="40"/>
      <c r="F1369" s="40"/>
      <c r="G1369" s="40"/>
      <c r="H1369" s="40"/>
      <c r="I1369" s="40"/>
      <c r="J1369" s="40"/>
      <c r="K1369" s="40"/>
      <c r="L1369" s="40"/>
      <c r="M1369" s="40"/>
      <c r="N1369" s="40"/>
      <c r="O1369" s="41"/>
      <c r="P1369" s="40"/>
      <c r="Q1369" s="40"/>
      <c r="R1369" s="40"/>
      <c r="S1369" s="40"/>
      <c r="T1369" s="40"/>
      <c r="U1369" s="40"/>
      <c r="V1369" s="40"/>
      <c r="W1369" s="40"/>
      <c r="X1369" s="40"/>
      <c r="Y1369" s="40"/>
      <c r="Z1369" s="40"/>
      <c r="AA1369" s="40"/>
      <c r="AB1369" s="40"/>
      <c r="AC1369" s="40"/>
      <c r="AD1369" s="40"/>
      <c r="AE1369" s="40"/>
      <c r="AF1369" s="40"/>
      <c r="AG1369" s="40"/>
      <c r="AH1369" s="40"/>
      <c r="AI1369" s="40"/>
      <c r="AJ1369" s="40"/>
      <c r="AK1369" s="40"/>
      <c r="AL1369" s="40"/>
      <c r="AM1369" s="40"/>
      <c r="AN1369" s="40"/>
      <c r="AO1369" s="40"/>
      <c r="AP1369" s="40"/>
      <c r="AQ1369" s="40"/>
      <c r="AR1369" s="40"/>
      <c r="AS1369" s="40"/>
      <c r="AT1369" s="40"/>
      <c r="AU1369" s="40"/>
    </row>
    <row r="1370" spans="1:47" s="36" customFormat="1" x14ac:dyDescent="0.2">
      <c r="A1370" s="40"/>
      <c r="B1370" s="40"/>
      <c r="C1370" s="40"/>
      <c r="D1370" s="40"/>
      <c r="E1370" s="40"/>
      <c r="F1370" s="40"/>
      <c r="G1370" s="40"/>
      <c r="H1370" s="40"/>
      <c r="I1370" s="40"/>
      <c r="J1370" s="40"/>
      <c r="K1370" s="40"/>
      <c r="L1370" s="40"/>
      <c r="M1370" s="40"/>
      <c r="N1370" s="40"/>
      <c r="O1370" s="41"/>
      <c r="P1370" s="40"/>
      <c r="Q1370" s="40"/>
      <c r="R1370" s="40"/>
      <c r="S1370" s="40"/>
      <c r="T1370" s="40"/>
      <c r="U1370" s="40"/>
      <c r="V1370" s="40"/>
      <c r="W1370" s="40"/>
      <c r="X1370" s="40"/>
      <c r="Y1370" s="40"/>
      <c r="Z1370" s="40"/>
      <c r="AA1370" s="40"/>
      <c r="AB1370" s="40"/>
      <c r="AC1370" s="40"/>
      <c r="AD1370" s="40"/>
      <c r="AE1370" s="40"/>
      <c r="AF1370" s="40"/>
      <c r="AG1370" s="40"/>
      <c r="AH1370" s="40"/>
      <c r="AI1370" s="40"/>
      <c r="AJ1370" s="40"/>
      <c r="AK1370" s="40"/>
      <c r="AL1370" s="40"/>
      <c r="AM1370" s="40"/>
      <c r="AN1370" s="40"/>
      <c r="AO1370" s="40"/>
      <c r="AP1370" s="40"/>
      <c r="AQ1370" s="40"/>
      <c r="AR1370" s="40"/>
      <c r="AS1370" s="40"/>
      <c r="AT1370" s="40"/>
      <c r="AU1370" s="40"/>
    </row>
    <row r="1371" spans="1:47" s="36" customFormat="1" x14ac:dyDescent="0.2">
      <c r="A1371" s="40"/>
      <c r="B1371" s="40"/>
      <c r="C1371" s="40"/>
      <c r="D1371" s="40"/>
      <c r="E1371" s="40"/>
      <c r="F1371" s="40"/>
      <c r="G1371" s="40"/>
      <c r="H1371" s="40"/>
      <c r="I1371" s="40"/>
      <c r="J1371" s="40"/>
      <c r="K1371" s="40"/>
      <c r="L1371" s="40"/>
      <c r="M1371" s="40"/>
      <c r="N1371" s="40"/>
      <c r="O1371" s="41"/>
      <c r="P1371" s="40"/>
      <c r="Q1371" s="40"/>
      <c r="R1371" s="40"/>
      <c r="S1371" s="40"/>
      <c r="T1371" s="40"/>
      <c r="U1371" s="40"/>
      <c r="V1371" s="40"/>
      <c r="W1371" s="40"/>
      <c r="X1371" s="40"/>
      <c r="Y1371" s="40"/>
      <c r="Z1371" s="40"/>
      <c r="AA1371" s="40"/>
      <c r="AB1371" s="40"/>
      <c r="AC1371" s="40"/>
      <c r="AD1371" s="40"/>
      <c r="AE1371" s="40"/>
      <c r="AF1371" s="40"/>
      <c r="AG1371" s="40"/>
      <c r="AH1371" s="40"/>
      <c r="AI1371" s="40"/>
      <c r="AJ1371" s="40"/>
      <c r="AK1371" s="40"/>
      <c r="AL1371" s="40"/>
      <c r="AM1371" s="40"/>
      <c r="AN1371" s="40"/>
      <c r="AO1371" s="40"/>
      <c r="AP1371" s="40"/>
      <c r="AQ1371" s="40"/>
      <c r="AR1371" s="40"/>
      <c r="AS1371" s="40"/>
      <c r="AT1371" s="40"/>
      <c r="AU1371" s="40"/>
    </row>
    <row r="1372" spans="1:47" s="36" customFormat="1" x14ac:dyDescent="0.2">
      <c r="A1372" s="40"/>
      <c r="B1372" s="40"/>
      <c r="C1372" s="40"/>
      <c r="D1372" s="40"/>
      <c r="E1372" s="40"/>
      <c r="F1372" s="40"/>
      <c r="G1372" s="40"/>
      <c r="H1372" s="40"/>
      <c r="I1372" s="40"/>
      <c r="J1372" s="40"/>
      <c r="K1372" s="40"/>
      <c r="L1372" s="40"/>
      <c r="M1372" s="40"/>
      <c r="N1372" s="40"/>
      <c r="O1372" s="41"/>
      <c r="P1372" s="40"/>
      <c r="Q1372" s="40"/>
      <c r="R1372" s="40"/>
      <c r="S1372" s="40"/>
      <c r="T1372" s="40"/>
      <c r="U1372" s="40"/>
      <c r="V1372" s="40"/>
      <c r="W1372" s="40"/>
      <c r="X1372" s="40"/>
      <c r="Y1372" s="40"/>
      <c r="Z1372" s="40"/>
      <c r="AA1372" s="40"/>
      <c r="AB1372" s="40"/>
      <c r="AC1372" s="40"/>
      <c r="AD1372" s="40"/>
      <c r="AE1372" s="40"/>
      <c r="AF1372" s="40"/>
      <c r="AG1372" s="40"/>
      <c r="AH1372" s="40"/>
      <c r="AI1372" s="40"/>
      <c r="AJ1372" s="40"/>
      <c r="AK1372" s="40"/>
      <c r="AL1372" s="40"/>
      <c r="AM1372" s="40"/>
      <c r="AN1372" s="40"/>
      <c r="AO1372" s="40"/>
      <c r="AP1372" s="40"/>
      <c r="AQ1372" s="40"/>
      <c r="AR1372" s="40"/>
      <c r="AS1372" s="40"/>
      <c r="AT1372" s="40"/>
      <c r="AU1372" s="40"/>
    </row>
    <row r="1373" spans="1:47" s="36" customFormat="1" x14ac:dyDescent="0.2">
      <c r="A1373" s="40"/>
      <c r="B1373" s="40"/>
      <c r="C1373" s="40"/>
      <c r="D1373" s="40"/>
      <c r="E1373" s="40"/>
      <c r="F1373" s="40"/>
      <c r="G1373" s="40"/>
      <c r="H1373" s="40"/>
      <c r="I1373" s="40"/>
      <c r="J1373" s="40"/>
      <c r="K1373" s="40"/>
      <c r="L1373" s="40"/>
      <c r="M1373" s="40"/>
      <c r="N1373" s="40"/>
      <c r="O1373" s="41"/>
      <c r="P1373" s="40"/>
      <c r="Q1373" s="40"/>
      <c r="R1373" s="40"/>
      <c r="S1373" s="40"/>
      <c r="T1373" s="40"/>
      <c r="U1373" s="40"/>
      <c r="V1373" s="40"/>
      <c r="W1373" s="40"/>
      <c r="X1373" s="40"/>
      <c r="Y1373" s="40"/>
      <c r="Z1373" s="40"/>
      <c r="AA1373" s="40"/>
      <c r="AB1373" s="40"/>
      <c r="AC1373" s="40"/>
      <c r="AD1373" s="40"/>
      <c r="AE1373" s="40"/>
      <c r="AF1373" s="40"/>
      <c r="AG1373" s="40"/>
      <c r="AH1373" s="40"/>
      <c r="AI1373" s="40"/>
      <c r="AJ1373" s="40"/>
      <c r="AK1373" s="40"/>
      <c r="AL1373" s="40"/>
      <c r="AM1373" s="40"/>
      <c r="AN1373" s="40"/>
      <c r="AO1373" s="40"/>
      <c r="AP1373" s="40"/>
      <c r="AQ1373" s="40"/>
      <c r="AR1373" s="40"/>
      <c r="AS1373" s="40"/>
      <c r="AT1373" s="40"/>
      <c r="AU1373" s="40"/>
    </row>
    <row r="1374" spans="1:47" s="36" customFormat="1" x14ac:dyDescent="0.2">
      <c r="A1374" s="40"/>
      <c r="B1374" s="40"/>
      <c r="C1374" s="40"/>
      <c r="D1374" s="40"/>
      <c r="E1374" s="40"/>
      <c r="F1374" s="40"/>
      <c r="G1374" s="40"/>
      <c r="H1374" s="40"/>
      <c r="I1374" s="40"/>
      <c r="J1374" s="40"/>
      <c r="K1374" s="40"/>
      <c r="L1374" s="40"/>
      <c r="M1374" s="40"/>
      <c r="N1374" s="40"/>
      <c r="O1374" s="41"/>
      <c r="P1374" s="40"/>
      <c r="Q1374" s="40"/>
      <c r="R1374" s="40"/>
      <c r="S1374" s="40"/>
      <c r="T1374" s="40"/>
      <c r="U1374" s="40"/>
      <c r="V1374" s="40"/>
      <c r="W1374" s="40"/>
      <c r="X1374" s="40"/>
      <c r="Y1374" s="40"/>
      <c r="Z1374" s="40"/>
      <c r="AA1374" s="40"/>
      <c r="AB1374" s="40"/>
      <c r="AC1374" s="40"/>
      <c r="AD1374" s="40"/>
      <c r="AE1374" s="40"/>
      <c r="AF1374" s="40"/>
      <c r="AG1374" s="40"/>
      <c r="AH1374" s="40"/>
      <c r="AI1374" s="40"/>
      <c r="AJ1374" s="40"/>
      <c r="AK1374" s="40"/>
      <c r="AL1374" s="40"/>
      <c r="AM1374" s="40"/>
      <c r="AN1374" s="40"/>
      <c r="AO1374" s="40"/>
      <c r="AP1374" s="40"/>
      <c r="AQ1374" s="40"/>
      <c r="AR1374" s="40"/>
      <c r="AS1374" s="40"/>
      <c r="AT1374" s="40"/>
      <c r="AU1374" s="40"/>
    </row>
    <row r="1375" spans="1:47" s="36" customFormat="1" x14ac:dyDescent="0.2">
      <c r="A1375" s="40"/>
      <c r="B1375" s="40"/>
      <c r="C1375" s="40"/>
      <c r="D1375" s="40"/>
      <c r="E1375" s="40"/>
      <c r="F1375" s="40"/>
      <c r="G1375" s="40"/>
      <c r="H1375" s="40"/>
      <c r="I1375" s="40"/>
      <c r="J1375" s="40"/>
      <c r="K1375" s="40"/>
      <c r="L1375" s="40"/>
      <c r="M1375" s="40"/>
      <c r="N1375" s="40"/>
      <c r="O1375" s="41"/>
      <c r="P1375" s="40"/>
      <c r="Q1375" s="40"/>
      <c r="R1375" s="40"/>
      <c r="S1375" s="40"/>
      <c r="T1375" s="40"/>
      <c r="U1375" s="40"/>
      <c r="V1375" s="40"/>
      <c r="W1375" s="40"/>
      <c r="X1375" s="40"/>
      <c r="Y1375" s="40"/>
      <c r="Z1375" s="40"/>
      <c r="AA1375" s="40"/>
      <c r="AB1375" s="40"/>
      <c r="AC1375" s="40"/>
      <c r="AD1375" s="40"/>
      <c r="AE1375" s="40"/>
      <c r="AF1375" s="40"/>
      <c r="AG1375" s="40"/>
      <c r="AH1375" s="40"/>
      <c r="AI1375" s="40"/>
      <c r="AJ1375" s="40"/>
      <c r="AK1375" s="40"/>
      <c r="AL1375" s="40"/>
      <c r="AM1375" s="40"/>
      <c r="AN1375" s="40"/>
      <c r="AO1375" s="40"/>
      <c r="AP1375" s="40"/>
      <c r="AQ1375" s="40"/>
      <c r="AR1375" s="40"/>
      <c r="AS1375" s="40"/>
      <c r="AT1375" s="40"/>
      <c r="AU1375" s="40"/>
    </row>
    <row r="1376" spans="1:47" s="36" customFormat="1" x14ac:dyDescent="0.2">
      <c r="O1376" s="4"/>
    </row>
    <row r="1377" spans="1:36" s="36" customFormat="1" x14ac:dyDescent="0.2">
      <c r="O1377" s="4"/>
    </row>
    <row r="1378" spans="1:36" s="36" customFormat="1" x14ac:dyDescent="0.2">
      <c r="O1378" s="4"/>
    </row>
    <row r="1379" spans="1:36" s="36" customFormat="1" x14ac:dyDescent="0.2">
      <c r="O1379" s="4"/>
    </row>
    <row r="1380" spans="1:36" s="36" customFormat="1" x14ac:dyDescent="0.2">
      <c r="O1380" s="4"/>
    </row>
    <row r="1381" spans="1:36" s="36" customFormat="1" x14ac:dyDescent="0.2">
      <c r="O1381" s="4"/>
    </row>
    <row r="1382" spans="1:36" s="36" customFormat="1" x14ac:dyDescent="0.2">
      <c r="O1382" s="4"/>
    </row>
    <row r="1383" spans="1:36" s="36" customFormat="1" x14ac:dyDescent="0.2">
      <c r="O1383" s="4"/>
    </row>
    <row r="1384" spans="1:36" s="36" customFormat="1" x14ac:dyDescent="0.2">
      <c r="O1384" s="4"/>
    </row>
    <row r="1385" spans="1:36" s="36" customFormat="1" x14ac:dyDescent="0.2">
      <c r="O1385" s="4"/>
    </row>
    <row r="1386" spans="1:36" s="36" customFormat="1" x14ac:dyDescent="0.2">
      <c r="O1386" s="4"/>
    </row>
    <row r="1387" spans="1:36" s="36" customFormat="1" x14ac:dyDescent="0.2">
      <c r="O1387" s="4"/>
    </row>
    <row r="1388" spans="1:36" s="36" customFormat="1" x14ac:dyDescent="0.2">
      <c r="O1388" s="4"/>
    </row>
    <row r="1389" spans="1:36" s="36" customFormat="1" x14ac:dyDescent="0.2">
      <c r="O1389" s="4"/>
    </row>
    <row r="1390" spans="1:36" s="36" customFormat="1" x14ac:dyDescent="0.2">
      <c r="O1390" s="4"/>
    </row>
    <row r="1391" spans="1:36" s="36" customFormat="1" x14ac:dyDescent="0.2">
      <c r="O1391" s="4"/>
    </row>
    <row r="1392" spans="1:36" ht="89.25" x14ac:dyDescent="0.2">
      <c r="A1392" s="36"/>
      <c r="Q1392" s="34" t="s">
        <v>1211</v>
      </c>
      <c r="R1392" s="34" t="s">
        <v>1212</v>
      </c>
      <c r="S1392" s="1" t="s">
        <v>1213</v>
      </c>
      <c r="T1392" s="1" t="s">
        <v>1214</v>
      </c>
      <c r="U1392" s="1" t="s">
        <v>1215</v>
      </c>
      <c r="V1392" s="1" t="s">
        <v>1216</v>
      </c>
      <c r="W1392" s="1" t="s">
        <v>1217</v>
      </c>
      <c r="X1392" s="1" t="s">
        <v>1218</v>
      </c>
      <c r="Y1392" s="1" t="s">
        <v>1219</v>
      </c>
      <c r="Z1392" s="1" t="s">
        <v>1220</v>
      </c>
      <c r="AA1392" s="1" t="s">
        <v>122</v>
      </c>
      <c r="AB1392" s="1" t="s">
        <v>629</v>
      </c>
      <c r="AC1392" s="1" t="s">
        <v>110</v>
      </c>
      <c r="AD1392" s="1" t="s">
        <v>233</v>
      </c>
      <c r="AE1392" s="1" t="s">
        <v>560</v>
      </c>
      <c r="AF1392" s="1" t="s">
        <v>327</v>
      </c>
      <c r="AG1392" s="1" t="s">
        <v>51</v>
      </c>
      <c r="AH1392" s="1" t="s">
        <v>1220</v>
      </c>
      <c r="AI1392" s="1" t="s">
        <v>1221</v>
      </c>
      <c r="AJ1392" s="1" t="s">
        <v>1222</v>
      </c>
    </row>
    <row r="1393" spans="1:36" x14ac:dyDescent="0.2">
      <c r="A1393" s="36"/>
      <c r="O1393" s="25"/>
      <c r="P1393" s="25" t="s">
        <v>1240</v>
      </c>
      <c r="Q1393" s="21">
        <f>P1197</f>
        <v>0.74822695035460995</v>
      </c>
      <c r="R1393" s="21">
        <f t="shared" ref="R1393:S1393" si="171">Q1197</f>
        <v>0.58718861209964412</v>
      </c>
      <c r="S1393" s="21">
        <f t="shared" si="171"/>
        <v>0.86572438162544163</v>
      </c>
      <c r="T1393" s="21">
        <f t="shared" ref="T1393:Z1393" si="172">S1197</f>
        <v>0.77580071174377219</v>
      </c>
      <c r="U1393" s="21">
        <f t="shared" si="172"/>
        <v>0.69064748201438841</v>
      </c>
      <c r="V1393" s="21">
        <f t="shared" si="172"/>
        <v>0.67883211678832112</v>
      </c>
      <c r="W1393" s="21">
        <f t="shared" si="172"/>
        <v>0.76595744680851063</v>
      </c>
      <c r="X1393" s="21">
        <f t="shared" si="172"/>
        <v>0.71631205673758869</v>
      </c>
      <c r="Y1393" s="21">
        <f t="shared" si="172"/>
        <v>0.89436619718309862</v>
      </c>
      <c r="Z1393" s="21">
        <f t="shared" si="172"/>
        <v>0.85964912280701755</v>
      </c>
      <c r="AI1393" s="21">
        <f t="shared" ref="AI1393:AJ1393" si="173">AH1197</f>
        <v>0.63345195729537362</v>
      </c>
      <c r="AJ1393" s="21">
        <f t="shared" si="173"/>
        <v>0.90106007067137805</v>
      </c>
    </row>
    <row r="1394" spans="1:36" x14ac:dyDescent="0.2">
      <c r="A1394" s="36"/>
      <c r="O1394" s="25"/>
      <c r="P1394" s="25" t="s">
        <v>1241</v>
      </c>
      <c r="Q1394" s="19">
        <f>P1203</f>
        <v>0.67616580310880825</v>
      </c>
      <c r="R1394" s="19">
        <f t="shared" ref="R1394:S1394" si="174">Q1203</f>
        <v>0.44935064935064933</v>
      </c>
      <c r="S1394" s="19">
        <f t="shared" si="174"/>
        <v>0.79581151832460728</v>
      </c>
      <c r="T1394" s="19">
        <f t="shared" ref="T1394:Z1394" si="175">S1203</f>
        <v>0.68134715025906734</v>
      </c>
      <c r="U1394" s="19">
        <f t="shared" si="175"/>
        <v>0.52207792207792203</v>
      </c>
      <c r="V1394" s="19">
        <f t="shared" si="175"/>
        <v>0.49479166666666663</v>
      </c>
      <c r="W1394" s="19">
        <f t="shared" si="175"/>
        <v>0.7220779220779221</v>
      </c>
      <c r="X1394" s="19">
        <f t="shared" si="175"/>
        <v>0.62857142857142856</v>
      </c>
      <c r="Y1394" s="19">
        <f t="shared" si="175"/>
        <v>0.82857142857142851</v>
      </c>
      <c r="Z1394" s="19">
        <f t="shared" si="175"/>
        <v>0.84635416666666674</v>
      </c>
      <c r="AI1394" s="19">
        <f t="shared" ref="AI1394:AJ1394" si="176">AH1203</f>
        <v>0.51047120418848169</v>
      </c>
      <c r="AJ1394" s="19">
        <f t="shared" si="176"/>
        <v>0.85233160621761661</v>
      </c>
    </row>
    <row r="1395" spans="1:36" x14ac:dyDescent="0.2">
      <c r="A1395" s="36"/>
      <c r="O1395" s="25"/>
      <c r="P1395" s="25"/>
      <c r="Q1395" s="19"/>
      <c r="R1395" s="19"/>
      <c r="S1395" s="19"/>
      <c r="T1395" s="19"/>
      <c r="U1395" s="19"/>
      <c r="V1395" s="19"/>
      <c r="W1395" s="19"/>
      <c r="X1395" s="19"/>
      <c r="Y1395" s="19"/>
      <c r="Z1395" s="19"/>
      <c r="AI1395" s="19"/>
      <c r="AJ1395" s="19"/>
    </row>
    <row r="1396" spans="1:36" x14ac:dyDescent="0.2">
      <c r="N1396" s="25"/>
      <c r="O1396" s="25"/>
      <c r="P1396" s="19"/>
      <c r="Q1396" s="19"/>
      <c r="R1396" s="19"/>
      <c r="S1396" s="19"/>
      <c r="T1396" s="19"/>
      <c r="U1396" s="19"/>
      <c r="V1396" s="19"/>
      <c r="W1396" s="19"/>
      <c r="X1396" s="19"/>
      <c r="Y1396" s="19"/>
      <c r="AH1396" s="19"/>
      <c r="AI1396" s="19"/>
    </row>
    <row r="1397" spans="1:36" x14ac:dyDescent="0.2">
      <c r="N1397" s="25"/>
      <c r="O1397" s="25"/>
      <c r="P1397" s="19"/>
      <c r="Q1397" s="19"/>
      <c r="R1397" s="19"/>
      <c r="S1397" s="19"/>
      <c r="T1397" s="19"/>
      <c r="U1397" s="19"/>
      <c r="V1397" s="19"/>
      <c r="W1397" s="19"/>
      <c r="X1397" s="19"/>
      <c r="Y1397" s="19"/>
      <c r="AH1397" s="19"/>
      <c r="AI1397" s="19"/>
    </row>
    <row r="1398" spans="1:36" x14ac:dyDescent="0.2">
      <c r="N1398" s="25"/>
      <c r="O1398" s="25"/>
      <c r="P1398" s="19"/>
      <c r="Q1398" s="19"/>
      <c r="R1398" s="19"/>
      <c r="S1398" s="19"/>
      <c r="T1398" s="19"/>
      <c r="U1398" s="19"/>
      <c r="V1398" s="19"/>
      <c r="W1398" s="19"/>
      <c r="X1398" s="19"/>
      <c r="Y1398" s="19"/>
      <c r="AH1398" s="19"/>
      <c r="AI1398" s="19"/>
    </row>
    <row r="1399" spans="1:36" x14ac:dyDescent="0.2">
      <c r="N1399" s="25"/>
      <c r="O1399" s="25"/>
      <c r="P1399" s="19"/>
      <c r="Q1399" s="19"/>
      <c r="R1399" s="19"/>
      <c r="S1399" s="19"/>
      <c r="T1399" s="19"/>
      <c r="U1399" s="19"/>
      <c r="V1399" s="19"/>
      <c r="W1399" s="19"/>
      <c r="X1399" s="19"/>
      <c r="Y1399" s="19"/>
      <c r="AH1399" s="19"/>
      <c r="AI1399" s="19"/>
    </row>
    <row r="1400" spans="1:36" x14ac:dyDescent="0.2">
      <c r="N1400" s="25"/>
      <c r="O1400" s="25"/>
      <c r="P1400" s="19"/>
      <c r="Q1400" s="19"/>
      <c r="R1400" s="19"/>
      <c r="S1400" s="19"/>
      <c r="T1400" s="19"/>
      <c r="U1400" s="19"/>
      <c r="V1400" s="19"/>
      <c r="W1400" s="19"/>
      <c r="X1400" s="19"/>
      <c r="Y1400" s="19"/>
      <c r="AH1400" s="19"/>
      <c r="AI1400" s="19"/>
    </row>
    <row r="1401" spans="1:36" x14ac:dyDescent="0.2">
      <c r="N1401" s="25"/>
      <c r="O1401" s="25"/>
      <c r="P1401" s="19"/>
      <c r="Q1401" s="19"/>
      <c r="R1401" s="19"/>
      <c r="S1401" s="19"/>
      <c r="T1401" s="19"/>
      <c r="U1401" s="19"/>
      <c r="V1401" s="19"/>
      <c r="W1401" s="19"/>
      <c r="X1401" s="19"/>
      <c r="Y1401" s="19"/>
      <c r="AH1401" s="19"/>
      <c r="AI1401" s="19"/>
    </row>
    <row r="1402" spans="1:36" x14ac:dyDescent="0.2">
      <c r="N1402" s="25"/>
      <c r="O1402" s="25"/>
      <c r="P1402" s="19"/>
      <c r="Q1402" s="19"/>
      <c r="R1402" s="19"/>
      <c r="S1402" s="19"/>
      <c r="T1402" s="19"/>
      <c r="U1402" s="19"/>
      <c r="V1402" s="19"/>
      <c r="W1402" s="19"/>
      <c r="X1402" s="19"/>
      <c r="Y1402" s="19"/>
      <c r="AH1402" s="19"/>
      <c r="AI1402" s="19"/>
    </row>
    <row r="1403" spans="1:36" x14ac:dyDescent="0.2">
      <c r="N1403" s="25"/>
      <c r="O1403" s="25"/>
      <c r="P1403" s="19"/>
      <c r="Q1403" s="19"/>
      <c r="R1403" s="19"/>
      <c r="S1403" s="19"/>
      <c r="T1403" s="19"/>
      <c r="U1403" s="19"/>
      <c r="V1403" s="19"/>
      <c r="W1403" s="19"/>
      <c r="X1403" s="19"/>
      <c r="Y1403" s="19"/>
      <c r="AH1403" s="19"/>
      <c r="AI1403" s="19"/>
    </row>
    <row r="1404" spans="1:36" x14ac:dyDescent="0.2">
      <c r="N1404" s="25"/>
      <c r="O1404" s="25"/>
      <c r="P1404" s="19"/>
      <c r="Q1404" s="19"/>
      <c r="R1404" s="19"/>
      <c r="S1404" s="19"/>
      <c r="T1404" s="19"/>
      <c r="U1404" s="19"/>
      <c r="V1404" s="19"/>
      <c r="W1404" s="19"/>
      <c r="X1404" s="19"/>
      <c r="Y1404" s="19"/>
      <c r="AH1404" s="19"/>
      <c r="AI1404" s="19"/>
    </row>
    <row r="1405" spans="1:36" x14ac:dyDescent="0.2">
      <c r="N1405" s="25"/>
      <c r="O1405" s="25"/>
      <c r="P1405" s="19"/>
      <c r="Q1405" s="19"/>
      <c r="R1405" s="19"/>
      <c r="S1405" s="19"/>
      <c r="T1405" s="19"/>
      <c r="U1405" s="19"/>
      <c r="V1405" s="19"/>
      <c r="W1405" s="19"/>
      <c r="X1405" s="19"/>
      <c r="Y1405" s="19"/>
      <c r="AH1405" s="19"/>
      <c r="AI1405" s="19"/>
    </row>
    <row r="1406" spans="1:36" x14ac:dyDescent="0.2">
      <c r="N1406" s="25"/>
      <c r="O1406" s="25"/>
      <c r="P1406" s="19"/>
      <c r="Q1406" s="19"/>
      <c r="R1406" s="19"/>
      <c r="S1406" s="19"/>
      <c r="T1406" s="19"/>
      <c r="U1406" s="19"/>
      <c r="V1406" s="19"/>
      <c r="W1406" s="19"/>
      <c r="X1406" s="19"/>
      <c r="Y1406" s="19"/>
      <c r="AH1406" s="19"/>
      <c r="AI1406" s="19"/>
    </row>
    <row r="1407" spans="1:36" x14ac:dyDescent="0.2">
      <c r="N1407" s="25"/>
      <c r="O1407" s="25"/>
      <c r="P1407" s="19"/>
      <c r="Q1407" s="19"/>
      <c r="R1407" s="19"/>
      <c r="S1407" s="19"/>
      <c r="T1407" s="19"/>
      <c r="U1407" s="19"/>
      <c r="V1407" s="19"/>
      <c r="W1407" s="19"/>
      <c r="X1407" s="19"/>
      <c r="Y1407" s="19"/>
      <c r="AH1407" s="19"/>
      <c r="AI1407" s="19"/>
    </row>
    <row r="1408" spans="1:36" x14ac:dyDescent="0.2">
      <c r="N1408" s="25"/>
      <c r="O1408" s="25"/>
      <c r="P1408" s="19"/>
      <c r="Q1408" s="19"/>
      <c r="R1408" s="19"/>
      <c r="S1408" s="19"/>
      <c r="T1408" s="19"/>
      <c r="U1408" s="19"/>
      <c r="V1408" s="19"/>
      <c r="W1408" s="19"/>
      <c r="X1408" s="19"/>
      <c r="Y1408" s="19"/>
      <c r="AH1408" s="19"/>
      <c r="AI1408" s="19"/>
    </row>
    <row r="1409" spans="14:35" x14ac:dyDescent="0.2">
      <c r="N1409" s="25"/>
      <c r="O1409" s="25"/>
      <c r="P1409" s="19"/>
      <c r="Q1409" s="19"/>
      <c r="R1409" s="19"/>
      <c r="S1409" s="19"/>
      <c r="T1409" s="19"/>
      <c r="U1409" s="19"/>
      <c r="V1409" s="19"/>
      <c r="W1409" s="19"/>
      <c r="X1409" s="19"/>
      <c r="Y1409" s="19"/>
      <c r="AH1409" s="19"/>
      <c r="AI1409" s="19"/>
    </row>
    <row r="1410" spans="14:35" x14ac:dyDescent="0.2">
      <c r="N1410" s="25"/>
      <c r="O1410" s="25"/>
      <c r="P1410" s="19"/>
      <c r="Q1410" s="19"/>
      <c r="R1410" s="19"/>
      <c r="S1410" s="19"/>
      <c r="T1410" s="19"/>
      <c r="U1410" s="19"/>
      <c r="V1410" s="19"/>
      <c r="W1410" s="19"/>
      <c r="X1410" s="19"/>
      <c r="Y1410" s="19"/>
      <c r="AH1410" s="19"/>
      <c r="AI1410" s="19"/>
    </row>
    <row r="1411" spans="14:35" x14ac:dyDescent="0.2">
      <c r="N1411" s="25"/>
      <c r="O1411" s="25"/>
      <c r="P1411" s="19"/>
      <c r="Q1411" s="19"/>
      <c r="R1411" s="19"/>
      <c r="S1411" s="19"/>
      <c r="T1411" s="19"/>
      <c r="U1411" s="19"/>
      <c r="V1411" s="19"/>
      <c r="W1411" s="19"/>
      <c r="X1411" s="19"/>
      <c r="Y1411" s="19"/>
      <c r="AH1411" s="19"/>
      <c r="AI1411" s="19"/>
    </row>
    <row r="1412" spans="14:35" x14ac:dyDescent="0.2">
      <c r="N1412" s="25"/>
      <c r="O1412" s="25"/>
      <c r="P1412" s="19"/>
      <c r="Q1412" s="19"/>
      <c r="R1412" s="19"/>
      <c r="S1412" s="19"/>
      <c r="T1412" s="19"/>
      <c r="U1412" s="19"/>
      <c r="V1412" s="19"/>
      <c r="W1412" s="19"/>
      <c r="X1412" s="19"/>
      <c r="Y1412" s="19"/>
      <c r="AH1412" s="19"/>
      <c r="AI1412" s="19"/>
    </row>
    <row r="1413" spans="14:35" x14ac:dyDescent="0.2">
      <c r="N1413" s="25"/>
      <c r="O1413" s="25"/>
      <c r="P1413" s="19"/>
      <c r="Q1413" s="19"/>
      <c r="R1413" s="19"/>
      <c r="S1413" s="19"/>
      <c r="T1413" s="19"/>
      <c r="U1413" s="19"/>
      <c r="V1413" s="19"/>
      <c r="W1413" s="19"/>
      <c r="X1413" s="19"/>
      <c r="Y1413" s="19"/>
      <c r="AH1413" s="19"/>
      <c r="AI1413" s="19"/>
    </row>
    <row r="1414" spans="14:35" x14ac:dyDescent="0.2">
      <c r="N1414" s="25"/>
      <c r="O1414" s="25"/>
      <c r="P1414" s="19"/>
      <c r="Q1414" s="19"/>
      <c r="R1414" s="19"/>
      <c r="S1414" s="19"/>
      <c r="T1414" s="19"/>
      <c r="U1414" s="19"/>
      <c r="V1414" s="19"/>
      <c r="W1414" s="19"/>
      <c r="X1414" s="19"/>
      <c r="Y1414" s="19"/>
      <c r="AH1414" s="19"/>
      <c r="AI1414" s="19"/>
    </row>
    <row r="1415" spans="14:35" x14ac:dyDescent="0.2">
      <c r="N1415" s="25"/>
      <c r="O1415" s="25"/>
      <c r="P1415" s="19"/>
      <c r="Q1415" s="19"/>
      <c r="R1415" s="19"/>
      <c r="S1415" s="19"/>
      <c r="T1415" s="19"/>
      <c r="U1415" s="19"/>
      <c r="V1415" s="19"/>
      <c r="W1415" s="19"/>
      <c r="X1415" s="19"/>
      <c r="Y1415" s="19"/>
      <c r="AH1415" s="19"/>
      <c r="AI1415" s="19"/>
    </row>
    <row r="1416" spans="14:35" x14ac:dyDescent="0.2">
      <c r="N1416" s="25"/>
      <c r="O1416" s="25"/>
      <c r="P1416" s="19"/>
      <c r="Q1416" s="19"/>
      <c r="R1416" s="19"/>
      <c r="S1416" s="19"/>
      <c r="T1416" s="19"/>
      <c r="U1416" s="19"/>
      <c r="V1416" s="19"/>
      <c r="W1416" s="19"/>
      <c r="X1416" s="19"/>
      <c r="Y1416" s="19"/>
      <c r="AH1416" s="19"/>
      <c r="AI1416" s="19"/>
    </row>
    <row r="1417" spans="14:35" ht="89.25" x14ac:dyDescent="0.2">
      <c r="N1417" s="25"/>
      <c r="O1417" s="25"/>
      <c r="P1417" s="34" t="s">
        <v>1211</v>
      </c>
      <c r="Q1417" s="34" t="s">
        <v>1212</v>
      </c>
      <c r="R1417" s="1" t="s">
        <v>1213</v>
      </c>
      <c r="S1417" s="1" t="s">
        <v>1214</v>
      </c>
      <c r="T1417" s="1" t="s">
        <v>1215</v>
      </c>
      <c r="U1417" s="1" t="s">
        <v>1216</v>
      </c>
      <c r="V1417" s="1" t="s">
        <v>1217</v>
      </c>
      <c r="W1417" s="1" t="s">
        <v>1218</v>
      </c>
      <c r="X1417" s="1" t="s">
        <v>1219</v>
      </c>
      <c r="Y1417" s="1" t="s">
        <v>1220</v>
      </c>
      <c r="Z1417" s="1" t="s">
        <v>122</v>
      </c>
      <c r="AA1417" s="1" t="s">
        <v>629</v>
      </c>
      <c r="AB1417" s="1" t="s">
        <v>110</v>
      </c>
      <c r="AC1417" s="1" t="s">
        <v>233</v>
      </c>
      <c r="AD1417" s="1" t="s">
        <v>560</v>
      </c>
      <c r="AE1417" s="1" t="s">
        <v>327</v>
      </c>
      <c r="AF1417" s="1" t="s">
        <v>51</v>
      </c>
      <c r="AG1417" s="1" t="s">
        <v>1220</v>
      </c>
      <c r="AH1417" s="1" t="s">
        <v>1221</v>
      </c>
      <c r="AI1417" s="1" t="s">
        <v>1222</v>
      </c>
    </row>
    <row r="1418" spans="14:35" x14ac:dyDescent="0.2">
      <c r="N1418" s="25"/>
      <c r="O1418" s="35" t="s">
        <v>1223</v>
      </c>
      <c r="P1418" s="21">
        <f>P1161</f>
        <v>0.6723768736616702</v>
      </c>
      <c r="Q1418" s="21">
        <f t="shared" ref="Q1418:Y1418" si="177">Q1161</f>
        <v>0.39484978540772531</v>
      </c>
      <c r="R1418" s="21">
        <f t="shared" si="177"/>
        <v>0.84017278617710578</v>
      </c>
      <c r="S1418" s="21">
        <f t="shared" si="177"/>
        <v>0.70171673819742497</v>
      </c>
      <c r="T1418" s="21">
        <f t="shared" si="177"/>
        <v>0.52043010752688179</v>
      </c>
      <c r="U1418" s="21">
        <f t="shared" si="177"/>
        <v>0.50432900432900429</v>
      </c>
      <c r="V1418" s="21">
        <f t="shared" si="177"/>
        <v>0.70652173913043481</v>
      </c>
      <c r="W1418" s="21">
        <f t="shared" si="177"/>
        <v>0.64516129032258063</v>
      </c>
      <c r="X1418" s="21">
        <f t="shared" si="177"/>
        <v>0.81720430107526887</v>
      </c>
      <c r="Y1418" s="21">
        <f t="shared" si="177"/>
        <v>0.84946236559139787</v>
      </c>
      <c r="AH1418" s="21">
        <f t="shared" ref="AH1418:AI1418" si="178">AH1161</f>
        <v>0.47629310344827586</v>
      </c>
      <c r="AI1418" s="21">
        <f t="shared" si="178"/>
        <v>0.83690987124463523</v>
      </c>
    </row>
    <row r="1419" spans="14:35" x14ac:dyDescent="0.2">
      <c r="N1419" s="25"/>
      <c r="O1419" s="35" t="s">
        <v>1224</v>
      </c>
      <c r="P1419" s="19">
        <f>P1167</f>
        <v>0.76073619631901845</v>
      </c>
      <c r="Q1419" s="19">
        <f t="shared" ref="Q1419:Y1419" si="179">Q1167</f>
        <v>0.67076923076923078</v>
      </c>
      <c r="R1419" s="19">
        <f t="shared" si="179"/>
        <v>0.8092307692307692</v>
      </c>
      <c r="S1419" s="19">
        <f t="shared" si="179"/>
        <v>0.76615384615384619</v>
      </c>
      <c r="T1419" s="19">
        <f t="shared" si="179"/>
        <v>0.69230769230769229</v>
      </c>
      <c r="U1419" s="19">
        <f t="shared" si="179"/>
        <v>0.67592592592592593</v>
      </c>
      <c r="V1419" s="19">
        <f t="shared" si="179"/>
        <v>0.81055900621118016</v>
      </c>
      <c r="W1419" s="19">
        <f t="shared" si="179"/>
        <v>0.70461538461538464</v>
      </c>
      <c r="X1419" s="19">
        <f t="shared" si="179"/>
        <v>0.90769230769230769</v>
      </c>
      <c r="Y1419" s="19">
        <f t="shared" si="179"/>
        <v>0.85538461538461541</v>
      </c>
      <c r="AH1419" s="19">
        <f t="shared" ref="AH1419:AI1419" si="180">AH1167</f>
        <v>0.63975155279503104</v>
      </c>
      <c r="AI1419" s="19">
        <f t="shared" si="180"/>
        <v>0.91975308641975317</v>
      </c>
    </row>
    <row r="1420" spans="14:35" x14ac:dyDescent="0.2">
      <c r="O1420" t="s">
        <v>1252</v>
      </c>
      <c r="P1420" s="19">
        <f>P1155</f>
        <v>0.7055900621118012</v>
      </c>
      <c r="Q1420" s="19">
        <f t="shared" ref="Q1420:Y1420" si="181">Q1155</f>
        <v>0.50872817955112215</v>
      </c>
      <c r="R1420" s="19">
        <f t="shared" si="181"/>
        <v>0.82603254067584486</v>
      </c>
      <c r="S1420" s="19">
        <f t="shared" si="181"/>
        <v>0.72319201995012472</v>
      </c>
      <c r="T1420" s="19">
        <f t="shared" si="181"/>
        <v>0.59176029962546817</v>
      </c>
      <c r="U1420" s="19">
        <f t="shared" si="181"/>
        <v>0.57465495608532002</v>
      </c>
      <c r="V1420" s="19">
        <f t="shared" si="181"/>
        <v>0.74905422446406056</v>
      </c>
      <c r="W1420" s="19">
        <f t="shared" si="181"/>
        <v>0.66791510611735339</v>
      </c>
      <c r="X1420" s="19">
        <f t="shared" si="181"/>
        <v>0.85249999999999992</v>
      </c>
      <c r="Y1420" s="19">
        <f t="shared" si="181"/>
        <v>0.85231539424280356</v>
      </c>
      <c r="AH1420" s="19">
        <f t="shared" ref="AH1420:AI1420" si="182">AH1155</f>
        <v>0.54522613065326631</v>
      </c>
      <c r="AI1420" s="19">
        <f t="shared" si="182"/>
        <v>0.87124999999999997</v>
      </c>
    </row>
    <row r="1421" spans="14:35" x14ac:dyDescent="0.2">
      <c r="N1421" s="28"/>
      <c r="O1421" s="29"/>
      <c r="P1421" s="28"/>
      <c r="Q1421" s="25"/>
      <c r="R1421" s="19"/>
    </row>
    <row r="1422" spans="14:35" x14ac:dyDescent="0.2">
      <c r="N1422" s="28"/>
      <c r="O1422" s="30"/>
      <c r="P1422" s="30"/>
    </row>
    <row r="1423" spans="14:35" x14ac:dyDescent="0.2">
      <c r="N1423" s="31"/>
      <c r="O1423" s="32"/>
      <c r="P1423" s="33"/>
    </row>
    <row r="1424" spans="14:35" x14ac:dyDescent="0.2">
      <c r="N1424" s="31"/>
      <c r="O1424" s="32"/>
      <c r="P1424" s="32"/>
    </row>
    <row r="1425" spans="14:36" x14ac:dyDescent="0.2">
      <c r="N1425" s="25"/>
      <c r="O1425" s="25"/>
      <c r="P1425" s="19"/>
      <c r="T1425" s="1"/>
      <c r="U1425" s="1"/>
      <c r="V1425" s="1"/>
      <c r="W1425" s="1"/>
      <c r="X1425" s="1"/>
      <c r="Y1425" s="1"/>
      <c r="Z1425" s="1"/>
      <c r="AA1425" s="1"/>
      <c r="AB1425" s="1"/>
      <c r="AC1425" s="1"/>
      <c r="AD1425" s="1"/>
      <c r="AE1425" s="1"/>
      <c r="AF1425" s="1"/>
      <c r="AG1425" s="1"/>
      <c r="AH1425" s="1"/>
      <c r="AI1425" s="1"/>
      <c r="AJ1425" s="1"/>
    </row>
    <row r="1426" spans="14:36" x14ac:dyDescent="0.2">
      <c r="N1426" s="28"/>
      <c r="O1426" s="29"/>
    </row>
    <row r="1427" spans="14:36" x14ac:dyDescent="0.2">
      <c r="N1427" s="31"/>
      <c r="O1427" s="33"/>
    </row>
    <row r="1428" spans="14:36" x14ac:dyDescent="0.2">
      <c r="N1428" s="31"/>
      <c r="O1428" s="32"/>
    </row>
    <row r="1440" spans="14:36" ht="89.25" x14ac:dyDescent="0.2">
      <c r="N1440" t="s">
        <v>1248</v>
      </c>
      <c r="O1440" s="25"/>
      <c r="P1440" s="34" t="s">
        <v>1211</v>
      </c>
      <c r="Q1440" s="34" t="s">
        <v>1212</v>
      </c>
      <c r="R1440" s="1" t="s">
        <v>1213</v>
      </c>
      <c r="S1440" s="1" t="s">
        <v>1214</v>
      </c>
      <c r="T1440" s="1" t="s">
        <v>1215</v>
      </c>
      <c r="U1440" s="1" t="s">
        <v>1216</v>
      </c>
      <c r="V1440" s="1" t="s">
        <v>1217</v>
      </c>
      <c r="W1440" s="1" t="s">
        <v>1218</v>
      </c>
      <c r="X1440" s="1" t="s">
        <v>1219</v>
      </c>
      <c r="Y1440" s="1" t="s">
        <v>1220</v>
      </c>
      <c r="Z1440" s="1" t="s">
        <v>122</v>
      </c>
      <c r="AA1440" s="1" t="s">
        <v>629</v>
      </c>
      <c r="AB1440" s="1" t="s">
        <v>110</v>
      </c>
      <c r="AC1440" s="1" t="s">
        <v>233</v>
      </c>
      <c r="AD1440" s="1" t="s">
        <v>560</v>
      </c>
      <c r="AE1440" s="1" t="s">
        <v>327</v>
      </c>
      <c r="AF1440" s="1" t="s">
        <v>51</v>
      </c>
      <c r="AG1440" s="1" t="s">
        <v>1220</v>
      </c>
      <c r="AH1440" s="1" t="s">
        <v>1221</v>
      </c>
      <c r="AI1440" s="1" t="s">
        <v>1222</v>
      </c>
    </row>
    <row r="1441" spans="14:35" x14ac:dyDescent="0.2">
      <c r="N1441">
        <f>P1006</f>
        <v>805</v>
      </c>
      <c r="O1441" t="s">
        <v>810</v>
      </c>
      <c r="P1441" s="19">
        <f>P1155</f>
        <v>0.7055900621118012</v>
      </c>
      <c r="Q1441" s="19">
        <f t="shared" ref="Q1441:Y1441" si="183">Q1155</f>
        <v>0.50872817955112215</v>
      </c>
      <c r="R1441" s="19">
        <f t="shared" si="183"/>
        <v>0.82603254067584486</v>
      </c>
      <c r="S1441" s="19">
        <f t="shared" si="183"/>
        <v>0.72319201995012472</v>
      </c>
      <c r="T1441" s="19">
        <f t="shared" si="183"/>
        <v>0.59176029962546817</v>
      </c>
      <c r="U1441" s="19">
        <f t="shared" si="183"/>
        <v>0.57465495608532002</v>
      </c>
      <c r="V1441" s="19">
        <f t="shared" si="183"/>
        <v>0.74905422446406056</v>
      </c>
      <c r="W1441" s="19">
        <f t="shared" si="183"/>
        <v>0.66791510611735339</v>
      </c>
      <c r="X1441" s="19">
        <f t="shared" si="183"/>
        <v>0.85249999999999992</v>
      </c>
      <c r="Y1441" s="19">
        <f t="shared" si="183"/>
        <v>0.85231539424280356</v>
      </c>
      <c r="AH1441" s="19">
        <f t="shared" ref="AH1441:AI1441" si="184">AH1155</f>
        <v>0.54522613065326631</v>
      </c>
      <c r="AI1441" s="19">
        <f t="shared" si="184"/>
        <v>0.87124999999999997</v>
      </c>
    </row>
    <row r="1460" spans="15:35" ht="89.25" x14ac:dyDescent="0.2">
      <c r="P1460" s="34" t="s">
        <v>1211</v>
      </c>
      <c r="Q1460" s="34" t="s">
        <v>1212</v>
      </c>
      <c r="R1460" s="1" t="s">
        <v>1213</v>
      </c>
      <c r="S1460" s="1" t="s">
        <v>1214</v>
      </c>
      <c r="T1460" s="1" t="s">
        <v>1215</v>
      </c>
      <c r="U1460" s="1" t="s">
        <v>1216</v>
      </c>
      <c r="V1460" s="1" t="s">
        <v>1217</v>
      </c>
      <c r="W1460" s="1" t="s">
        <v>1218</v>
      </c>
      <c r="X1460" s="1" t="s">
        <v>1219</v>
      </c>
      <c r="Y1460" s="1" t="s">
        <v>1220</v>
      </c>
      <c r="Z1460" s="1" t="s">
        <v>122</v>
      </c>
      <c r="AA1460" s="1" t="s">
        <v>629</v>
      </c>
      <c r="AB1460" s="1" t="s">
        <v>110</v>
      </c>
      <c r="AC1460" s="1" t="s">
        <v>233</v>
      </c>
      <c r="AD1460" s="1" t="s">
        <v>560</v>
      </c>
      <c r="AE1460" s="1" t="s">
        <v>327</v>
      </c>
      <c r="AF1460" s="1" t="s">
        <v>51</v>
      </c>
      <c r="AG1460" s="1" t="s">
        <v>1220</v>
      </c>
      <c r="AH1460" s="1" t="s">
        <v>1221</v>
      </c>
      <c r="AI1460" s="1" t="s">
        <v>1222</v>
      </c>
    </row>
    <row r="1461" spans="15:35" x14ac:dyDescent="0.2">
      <c r="O1461" s="25" t="s">
        <v>1225</v>
      </c>
      <c r="P1461" s="19">
        <f>P1173</f>
        <v>0.70229007633587792</v>
      </c>
      <c r="Q1461" s="19">
        <f t="shared" ref="Q1461:Y1461" si="185">Q1173</f>
        <v>0.40769230769230769</v>
      </c>
      <c r="R1461" s="19">
        <f t="shared" si="185"/>
        <v>0.88636363636363646</v>
      </c>
      <c r="S1461" s="19">
        <f t="shared" si="185"/>
        <v>0.74809160305343503</v>
      </c>
      <c r="T1461" s="19">
        <f t="shared" si="185"/>
        <v>0.57480314960629919</v>
      </c>
      <c r="U1461" s="19">
        <f t="shared" si="185"/>
        <v>0.58064516129032262</v>
      </c>
      <c r="V1461" s="19">
        <f t="shared" si="185"/>
        <v>0.72388059701492535</v>
      </c>
      <c r="W1461" s="19">
        <f t="shared" si="185"/>
        <v>0.68702290076335881</v>
      </c>
      <c r="X1461" s="19">
        <f t="shared" si="185"/>
        <v>0.85074626865671643</v>
      </c>
      <c r="Y1461" s="19">
        <f t="shared" si="185"/>
        <v>0.85074626865671643</v>
      </c>
      <c r="AH1461" s="19">
        <f t="shared" ref="AH1461:AI1461" si="186">AH1173</f>
        <v>0.6</v>
      </c>
      <c r="AI1461" s="19">
        <f t="shared" si="186"/>
        <v>0.87313432835820903</v>
      </c>
    </row>
    <row r="1462" spans="15:35" x14ac:dyDescent="0.2">
      <c r="O1462" s="25" t="s">
        <v>1226</v>
      </c>
      <c r="P1462" s="19">
        <f>P1179</f>
        <v>0.6431535269709544</v>
      </c>
      <c r="Q1462" s="19">
        <f t="shared" ref="Q1462:Y1462" si="187">Q1179</f>
        <v>0.3666666666666667</v>
      </c>
      <c r="R1462" s="19">
        <f t="shared" si="187"/>
        <v>0.80672268907563027</v>
      </c>
      <c r="S1462" s="19">
        <f t="shared" si="187"/>
        <v>0.65145228215767637</v>
      </c>
      <c r="T1462" s="19">
        <f t="shared" si="187"/>
        <v>0.47916666666666663</v>
      </c>
      <c r="U1462" s="19">
        <f t="shared" si="187"/>
        <v>0.4375</v>
      </c>
      <c r="V1462" s="19">
        <f t="shared" si="187"/>
        <v>0.67219917012448138</v>
      </c>
      <c r="W1462" s="19">
        <f t="shared" si="187"/>
        <v>0.60995850622406633</v>
      </c>
      <c r="X1462" s="19">
        <f t="shared" si="187"/>
        <v>0.79166666666666663</v>
      </c>
      <c r="Y1462" s="19">
        <f t="shared" si="187"/>
        <v>0.85</v>
      </c>
      <c r="AH1462" s="19">
        <f t="shared" ref="AH1462:AI1462" si="188">AH1179</f>
        <v>0.43333333333333335</v>
      </c>
      <c r="AI1462" s="19">
        <f t="shared" si="188"/>
        <v>0.8091286307053942</v>
      </c>
    </row>
    <row r="1470" spans="15:35" x14ac:dyDescent="0.2">
      <c r="O1470" s="34"/>
    </row>
    <row r="1482" spans="15:35" ht="89.25" x14ac:dyDescent="0.2">
      <c r="P1482" s="34" t="s">
        <v>1211</v>
      </c>
      <c r="Q1482" s="34" t="s">
        <v>1212</v>
      </c>
      <c r="R1482" s="1" t="s">
        <v>1213</v>
      </c>
      <c r="S1482" s="1" t="s">
        <v>1214</v>
      </c>
      <c r="T1482" s="1" t="s">
        <v>1215</v>
      </c>
      <c r="U1482" s="1" t="s">
        <v>1216</v>
      </c>
      <c r="V1482" s="1" t="s">
        <v>1217</v>
      </c>
      <c r="W1482" s="1" t="s">
        <v>1218</v>
      </c>
      <c r="X1482" s="1" t="s">
        <v>1219</v>
      </c>
      <c r="Y1482" s="1" t="s">
        <v>1220</v>
      </c>
      <c r="Z1482" s="1" t="s">
        <v>122</v>
      </c>
      <c r="AA1482" s="1" t="s">
        <v>629</v>
      </c>
      <c r="AB1482" s="1" t="s">
        <v>110</v>
      </c>
      <c r="AC1482" s="1" t="s">
        <v>233</v>
      </c>
      <c r="AD1482" s="1" t="s">
        <v>560</v>
      </c>
      <c r="AE1482" s="1" t="s">
        <v>327</v>
      </c>
      <c r="AF1482" s="1" t="s">
        <v>51</v>
      </c>
      <c r="AG1482" s="1" t="s">
        <v>1220</v>
      </c>
      <c r="AH1482" s="1" t="s">
        <v>1221</v>
      </c>
      <c r="AI1482" s="1" t="s">
        <v>1222</v>
      </c>
    </row>
    <row r="1483" spans="15:35" x14ac:dyDescent="0.2">
      <c r="O1483" s="25" t="s">
        <v>1227</v>
      </c>
      <c r="P1483" s="19">
        <f>P1185</f>
        <v>0.78807947019867552</v>
      </c>
      <c r="Q1483" s="19">
        <f t="shared" ref="Q1483:Y1483" si="189">Q1185</f>
        <v>0.74172185430463577</v>
      </c>
      <c r="R1483" s="19">
        <f t="shared" si="189"/>
        <v>0.84768211920529801</v>
      </c>
      <c r="S1483" s="19">
        <f t="shared" si="189"/>
        <v>0.8</v>
      </c>
      <c r="T1483" s="19">
        <f t="shared" si="189"/>
        <v>0.78807947019867552</v>
      </c>
      <c r="U1483" s="19">
        <f t="shared" si="189"/>
        <v>0.76</v>
      </c>
      <c r="V1483" s="19">
        <f t="shared" si="189"/>
        <v>0.80405405405405406</v>
      </c>
      <c r="W1483" s="19">
        <f t="shared" si="189"/>
        <v>0.74172185430463577</v>
      </c>
      <c r="X1483" s="19">
        <f t="shared" si="189"/>
        <v>0.93333333333333335</v>
      </c>
      <c r="Y1483" s="19">
        <f t="shared" si="189"/>
        <v>0.86754966887417218</v>
      </c>
      <c r="AH1483" s="19">
        <f t="shared" ref="AH1483:AI1483" si="190">AH1185</f>
        <v>0.66225165562913912</v>
      </c>
      <c r="AI1483" s="19">
        <f t="shared" si="190"/>
        <v>0.9261744966442953</v>
      </c>
    </row>
    <row r="1484" spans="15:35" x14ac:dyDescent="0.2">
      <c r="O1484" s="25" t="s">
        <v>1228</v>
      </c>
      <c r="P1484" s="19">
        <f>P1191</f>
        <v>0.73103448275862071</v>
      </c>
      <c r="Q1484" s="19">
        <f t="shared" ref="Q1484:Y1484" si="191">Q1191</f>
        <v>0.5862068965517242</v>
      </c>
      <c r="R1484" s="19">
        <f t="shared" si="191"/>
        <v>0.77777777777777768</v>
      </c>
      <c r="S1484" s="19">
        <f t="shared" si="191"/>
        <v>0.73103448275862071</v>
      </c>
      <c r="T1484" s="19">
        <f t="shared" si="191"/>
        <v>0.59310344827586214</v>
      </c>
      <c r="U1484" s="19">
        <f t="shared" si="191"/>
        <v>0.59027777777777768</v>
      </c>
      <c r="V1484" s="19">
        <f t="shared" si="191"/>
        <v>0.80555555555555558</v>
      </c>
      <c r="W1484" s="19">
        <f t="shared" si="191"/>
        <v>0.65972222222222232</v>
      </c>
      <c r="X1484" s="19">
        <f t="shared" si="191"/>
        <v>0.8896551724137931</v>
      </c>
      <c r="Y1484" s="19">
        <f t="shared" si="191"/>
        <v>0.84027777777777779</v>
      </c>
      <c r="AH1484" s="19">
        <f t="shared" ref="AH1484:AI1484" si="192">AH1191</f>
        <v>0.64084507042253525</v>
      </c>
      <c r="AI1484" s="19">
        <f t="shared" si="192"/>
        <v>0.92413793103448283</v>
      </c>
    </row>
  </sheetData>
  <pageMargins left="0.7" right="0.7" top="0.75" bottom="0.75" header="0.3" footer="0.3"/>
  <pageSetup paperSize="9" fitToHeight="0" orientation="portrait" r:id="rId1"/>
  <rowBreaks count="2" manualBreakCount="2">
    <brk id="1438" max="35" man="1"/>
    <brk id="1480" max="16383" man="1"/>
  </rowBreaks>
  <colBreaks count="1" manualBreakCount="1">
    <brk id="14" min="1318" max="136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5</vt:i4>
      </vt:variant>
      <vt:variant>
        <vt:lpstr>Named Ranges</vt:lpstr>
      </vt:variant>
      <vt:variant>
        <vt:i4>1</vt:i4>
      </vt:variant>
    </vt:vector>
  </HeadingPairs>
  <TitlesOfParts>
    <vt:vector size="8" baseType="lpstr">
      <vt:lpstr>A</vt:lpstr>
      <vt:lpstr>סיכום</vt:lpstr>
      <vt:lpstr>Figure-1</vt:lpstr>
      <vt:lpstr>Figure_2</vt:lpstr>
      <vt:lpstr>Figure_3</vt:lpstr>
      <vt:lpstr>Figure_4</vt:lpstr>
      <vt:lpstr>Figure_5</vt:lpstr>
      <vt:lpstr>סיכום!Print_Area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Shaul</dc:creator>
  <cp:lastModifiedBy>Saar</cp:lastModifiedBy>
  <cp:lastPrinted>2011-03-09T12:42:15Z</cp:lastPrinted>
  <dcterms:created xsi:type="dcterms:W3CDTF">2011-02-28T10:01:37Z</dcterms:created>
  <dcterms:modified xsi:type="dcterms:W3CDTF">2015-11-04T01:56:08Z</dcterms:modified>
</cp:coreProperties>
</file>