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firstSheet="1" activeTab="2"/>
  </bookViews>
  <sheets>
    <sheet name="Agar HCOA PEGDA BMSC interface" sheetId="1" r:id="rId1"/>
    <sheet name="Agar HCOA PEGDA BMSC upper" sheetId="2" r:id="rId2"/>
    <sheet name="Agar HCOA PHA BMSC interface" sheetId="3" r:id="rId3"/>
    <sheet name="Agar HCOA PHA BMSC upper" sheetId="4" r:id="rId4"/>
    <sheet name="Sheet1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C32" i="4" l="1"/>
  <c r="D32" i="4" s="1"/>
  <c r="C31" i="4"/>
  <c r="C30" i="4"/>
  <c r="C29" i="4"/>
  <c r="C28" i="4"/>
  <c r="C27" i="4"/>
  <c r="D27" i="4" s="1"/>
  <c r="C26" i="4"/>
  <c r="D26" i="4" s="1"/>
  <c r="C25" i="4"/>
  <c r="D25" i="4" s="1"/>
  <c r="C24" i="4"/>
  <c r="D24" i="4" s="1"/>
  <c r="C21" i="4"/>
  <c r="D21" i="4" s="1"/>
  <c r="C20" i="4"/>
  <c r="C19" i="4"/>
  <c r="D19" i="4" s="1"/>
  <c r="C18" i="4"/>
  <c r="C17" i="4"/>
  <c r="C16" i="4"/>
  <c r="D16" i="4" s="1"/>
  <c r="C15" i="4"/>
  <c r="D15" i="4" s="1"/>
  <c r="C14" i="4"/>
  <c r="D14" i="4" s="1"/>
  <c r="C13" i="4"/>
  <c r="D13" i="4" s="1"/>
  <c r="C10" i="4"/>
  <c r="D10" i="4" s="1"/>
  <c r="C9" i="4"/>
  <c r="B43" i="4" s="1"/>
  <c r="C8" i="4"/>
  <c r="C7" i="4"/>
  <c r="C6" i="4"/>
  <c r="B40" i="4" s="1"/>
  <c r="C5" i="4"/>
  <c r="D5" i="4" s="1"/>
  <c r="C4" i="4"/>
  <c r="D4" i="4" s="1"/>
  <c r="C3" i="4"/>
  <c r="D3" i="4" s="1"/>
  <c r="C2" i="4"/>
  <c r="D2" i="4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0" i="3"/>
  <c r="D10" i="3" s="1"/>
  <c r="C9" i="3"/>
  <c r="D9" i="3" s="1"/>
  <c r="C43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0" i="2"/>
  <c r="D10" i="2" s="1"/>
  <c r="C9" i="2"/>
  <c r="D9" i="2" s="1"/>
  <c r="C43" i="2" s="1"/>
  <c r="C8" i="2"/>
  <c r="D8" i="2" s="1"/>
  <c r="C42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0" i="1"/>
  <c r="D10" i="1" s="1"/>
  <c r="C9" i="1"/>
  <c r="D9" i="1" s="1"/>
  <c r="C8" i="1"/>
  <c r="D8" i="1" s="1"/>
  <c r="C42" i="1" s="1"/>
  <c r="C7" i="1"/>
  <c r="D7" i="1" s="1"/>
  <c r="C6" i="1"/>
  <c r="D6" i="1" s="1"/>
  <c r="C5" i="1"/>
  <c r="D5" i="1" s="1"/>
  <c r="C4" i="1"/>
  <c r="D4" i="1" s="1"/>
  <c r="C3" i="1"/>
  <c r="D3" i="1" s="1"/>
  <c r="C2" i="1"/>
  <c r="D2" i="1" s="1"/>
  <c r="C44" i="3" l="1"/>
  <c r="C40" i="3"/>
  <c r="C41" i="1"/>
  <c r="C43" i="1"/>
  <c r="B40" i="2"/>
  <c r="C40" i="2"/>
  <c r="C44" i="2"/>
  <c r="C41" i="3"/>
  <c r="C40" i="1"/>
  <c r="C41" i="2"/>
  <c r="C42" i="3"/>
  <c r="B41" i="3"/>
  <c r="B42" i="3"/>
  <c r="B43" i="2"/>
  <c r="B41" i="1"/>
  <c r="B42" i="1"/>
  <c r="B43" i="1"/>
  <c r="B40" i="1"/>
  <c r="C39" i="4"/>
  <c r="B39" i="4"/>
  <c r="C36" i="4"/>
  <c r="B36" i="4"/>
  <c r="C44" i="4"/>
  <c r="B44" i="4"/>
  <c r="C37" i="4"/>
  <c r="B37" i="4"/>
  <c r="B41" i="4"/>
  <c r="C38" i="4"/>
  <c r="B38" i="4"/>
  <c r="B42" i="4"/>
  <c r="C37" i="3"/>
  <c r="B37" i="3"/>
  <c r="C38" i="3"/>
  <c r="B38" i="3"/>
  <c r="C39" i="3"/>
  <c r="B39" i="3"/>
  <c r="B43" i="3"/>
  <c r="C36" i="3"/>
  <c r="B36" i="3"/>
  <c r="B40" i="3"/>
  <c r="B44" i="3"/>
  <c r="C39" i="2"/>
  <c r="B39" i="2"/>
  <c r="C36" i="2"/>
  <c r="B36" i="2"/>
  <c r="B44" i="2"/>
  <c r="C37" i="2"/>
  <c r="B37" i="2"/>
  <c r="B41" i="2"/>
  <c r="C38" i="2"/>
  <c r="B38" i="2"/>
  <c r="B42" i="2"/>
  <c r="C38" i="1"/>
  <c r="C36" i="1"/>
  <c r="C44" i="1"/>
  <c r="C39" i="1"/>
  <c r="B39" i="1"/>
  <c r="B37" i="1"/>
  <c r="C37" i="1"/>
  <c r="B36" i="1"/>
  <c r="B38" i="1"/>
  <c r="B44" i="1"/>
</calcChain>
</file>

<file path=xl/sharedStrings.xml><?xml version="1.0" encoding="utf-8"?>
<sst xmlns="http://schemas.openxmlformats.org/spreadsheetml/2006/main" count="247" uniqueCount="27">
  <si>
    <t>Run 1</t>
  </si>
  <si>
    <t>Cт Mean</t>
  </si>
  <si>
    <t>ΔCт Mean</t>
  </si>
  <si>
    <t>Copy Number</t>
  </si>
  <si>
    <t>GAPDH</t>
  </si>
  <si>
    <t xml:space="preserve">Aggregan </t>
  </si>
  <si>
    <t>SOX 9</t>
  </si>
  <si>
    <t>Collagen 2</t>
  </si>
  <si>
    <t>MMP 13</t>
  </si>
  <si>
    <t>undetermined</t>
  </si>
  <si>
    <t>Runx2</t>
  </si>
  <si>
    <t>Collagen X</t>
  </si>
  <si>
    <t xml:space="preserve">Type 1 </t>
  </si>
  <si>
    <t>osteocalcin</t>
  </si>
  <si>
    <t>Run 2</t>
  </si>
  <si>
    <t>Run 3</t>
  </si>
  <si>
    <t>Average</t>
  </si>
  <si>
    <t xml:space="preserve">Copy number </t>
  </si>
  <si>
    <t>SD</t>
  </si>
  <si>
    <t>Osteocalcin</t>
  </si>
  <si>
    <t xml:space="preserve">Aggrecan </t>
  </si>
  <si>
    <t>Collagen II</t>
  </si>
  <si>
    <t>Type 1 Collagen</t>
  </si>
  <si>
    <t>SOX9</t>
  </si>
  <si>
    <t>MMP13</t>
  </si>
  <si>
    <t>Type 1</t>
  </si>
  <si>
    <t xml:space="preserve">Osteocalcin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</si>
</sst>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1759418319807"/>
          <c:y val="3.4672262920549229E-2"/>
          <c:w val="0.83590907601791953"/>
          <c:h val="0.71080951308078799"/>
        </c:manualLayout>
      </c:layout>
      <c:barChart>
        <c:barDir val="col"/>
        <c:grouping val="clustered"/>
        <c:varyColors val="0"/>
        <c:ser>
          <c:idx val="0"/>
          <c:order val="0"/>
          <c:tx>
            <c:v>Interface HBMSCs PEGDA - No HA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'Agar HCOA PEGDA BMSC interface'!$C$36:$C$44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4.1875768044218655E-4</c:v>
                  </c:pt>
                  <c:pt idx="2">
                    <c:v>7.1851357667830334E-3</c:v>
                  </c:pt>
                  <c:pt idx="3">
                    <c:v>2.0558611835555002E-3</c:v>
                  </c:pt>
                  <c:pt idx="4">
                    <c:v>1.5902475782983955E-2</c:v>
                  </c:pt>
                  <c:pt idx="5">
                    <c:v>1.2957042918268774E-2</c:v>
                  </c:pt>
                  <c:pt idx="6">
                    <c:v>2.2068059988235005E-3</c:v>
                  </c:pt>
                  <c:pt idx="7">
                    <c:v>1.0726441450939516E-2</c:v>
                  </c:pt>
                  <c:pt idx="8">
                    <c:v>3.4858743841940619E-2</c:v>
                  </c:pt>
                </c:numCache>
              </c:numRef>
            </c:plus>
            <c:minus>
              <c:numRef>
                <c:f>'Agar HCOA PEGDA BMSC interface'!$C$36:$C$44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4.1875768044218655E-4</c:v>
                  </c:pt>
                  <c:pt idx="2">
                    <c:v>7.1851357667830334E-3</c:v>
                  </c:pt>
                  <c:pt idx="3">
                    <c:v>2.0558611835555002E-3</c:v>
                  </c:pt>
                  <c:pt idx="4">
                    <c:v>1.5902475782983955E-2</c:v>
                  </c:pt>
                  <c:pt idx="5">
                    <c:v>1.2957042918268774E-2</c:v>
                  </c:pt>
                  <c:pt idx="6">
                    <c:v>2.2068059988235005E-3</c:v>
                  </c:pt>
                  <c:pt idx="7">
                    <c:v>1.0726441450939516E-2</c:v>
                  </c:pt>
                  <c:pt idx="8">
                    <c:v>3.4858743841940619E-2</c:v>
                  </c:pt>
                </c:numCache>
              </c:numRef>
            </c:minus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strRef>
              <c:f>'Agar HCOA PEGDA BMSC interface'!$A$36:$A$44</c:f>
              <c:strCache>
                <c:ptCount val="9"/>
                <c:pt idx="0">
                  <c:v>GAPDH</c:v>
                </c:pt>
                <c:pt idx="1">
                  <c:v>Aggrecan </c:v>
                </c:pt>
                <c:pt idx="2">
                  <c:v>SOX 9</c:v>
                </c:pt>
                <c:pt idx="3">
                  <c:v>Collagen II</c:v>
                </c:pt>
                <c:pt idx="4">
                  <c:v>MMP 13</c:v>
                </c:pt>
                <c:pt idx="5">
                  <c:v>Runx2</c:v>
                </c:pt>
                <c:pt idx="6">
                  <c:v>Collagen X</c:v>
                </c:pt>
                <c:pt idx="7">
                  <c:v>Type 1 Collagen</c:v>
                </c:pt>
                <c:pt idx="8">
                  <c:v>Osteocalcin</c:v>
                </c:pt>
              </c:strCache>
            </c:strRef>
          </c:cat>
          <c:val>
            <c:numRef>
              <c:f>'Agar HCOA PEGDA BMSC interface'!$B$36:$B$44</c:f>
              <c:numCache>
                <c:formatCode>General</c:formatCode>
                <c:ptCount val="9"/>
                <c:pt idx="0">
                  <c:v>1</c:v>
                </c:pt>
                <c:pt idx="1">
                  <c:v>6.45884465186754E-3</c:v>
                </c:pt>
                <c:pt idx="2">
                  <c:v>2.3793622349313967E-2</c:v>
                </c:pt>
                <c:pt idx="3">
                  <c:v>7.3212584246564599E-3</c:v>
                </c:pt>
                <c:pt idx="4">
                  <c:v>4.5400513911616584E-2</c:v>
                </c:pt>
                <c:pt idx="5">
                  <c:v>0.11994106099962783</c:v>
                </c:pt>
                <c:pt idx="6">
                  <c:v>1.3574595716850296E-2</c:v>
                </c:pt>
                <c:pt idx="7">
                  <c:v>0.47094265496520032</c:v>
                </c:pt>
                <c:pt idx="8">
                  <c:v>3.8433586634881091E-2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3-4E87-86EE-807AF397BFEC}"/>
            </c:ext>
          </c:extLst>
        </c:ser>
        <c:ser>
          <c:idx val="1"/>
          <c:order val="1"/>
          <c:tx>
            <c:v>Deep within HBMSCs PEGDA - No HA</c:v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'[1]Agar HC PEGDA BMSC upper'!$C$36:$C$44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2.8291948811422597E-2</c:v>
                  </c:pt>
                  <c:pt idx="2">
                    <c:v>3.8972838880386461E-2</c:v>
                  </c:pt>
                  <c:pt idx="3">
                    <c:v>1.8637932018227631E-2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1.3624464048078945E-3</c:v>
                  </c:pt>
                </c:numCache>
              </c:numRef>
            </c:plus>
            <c:minus>
              <c:numRef>
                <c:f>'[1]Agar HC PEGDA BMSC upper'!$C$36:$C$44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2.8291948811422597E-2</c:v>
                  </c:pt>
                  <c:pt idx="2">
                    <c:v>3.8972838880386461E-2</c:v>
                  </c:pt>
                  <c:pt idx="3">
                    <c:v>1.8637932018227631E-2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1.3624464048078945E-3</c:v>
                  </c:pt>
                </c:numCache>
              </c:numRef>
            </c:minus>
            <c:spPr>
              <a:ln w="31750"/>
            </c:spPr>
          </c:errBars>
          <c:cat>
            <c:strRef>
              <c:f>'Agar HCOA PEGDA BMSC interface'!$A$36:$A$44</c:f>
              <c:strCache>
                <c:ptCount val="9"/>
                <c:pt idx="0">
                  <c:v>GAPDH</c:v>
                </c:pt>
                <c:pt idx="1">
                  <c:v>Aggrecan </c:v>
                </c:pt>
                <c:pt idx="2">
                  <c:v>SOX 9</c:v>
                </c:pt>
                <c:pt idx="3">
                  <c:v>Collagen II</c:v>
                </c:pt>
                <c:pt idx="4">
                  <c:v>MMP 13</c:v>
                </c:pt>
                <c:pt idx="5">
                  <c:v>Runx2</c:v>
                </c:pt>
                <c:pt idx="6">
                  <c:v>Collagen X</c:v>
                </c:pt>
                <c:pt idx="7">
                  <c:v>Type 1 Collagen</c:v>
                </c:pt>
                <c:pt idx="8">
                  <c:v>Osteocalcin</c:v>
                </c:pt>
              </c:strCache>
            </c:strRef>
          </c:cat>
          <c:val>
            <c:numRef>
              <c:f>'Agar HCOA PEGDA BMSC upper'!$B$36:$B$44</c:f>
              <c:numCache>
                <c:formatCode>General</c:formatCode>
                <c:ptCount val="9"/>
                <c:pt idx="0">
                  <c:v>1</c:v>
                </c:pt>
                <c:pt idx="1">
                  <c:v>0.20883006135362051</c:v>
                </c:pt>
                <c:pt idx="2">
                  <c:v>2.8016815452501096E-2</c:v>
                </c:pt>
                <c:pt idx="3">
                  <c:v>6.0000864247912213E-2</c:v>
                </c:pt>
                <c:pt idx="4">
                  <c:v>3.8747465207733555E-3</c:v>
                </c:pt>
                <c:pt idx="5">
                  <c:v>1.996611426917624E-2</c:v>
                </c:pt>
                <c:pt idx="6">
                  <c:v>2.4226472150143245E-3</c:v>
                </c:pt>
                <c:pt idx="7">
                  <c:v>0.32064353397129486</c:v>
                </c:pt>
                <c:pt idx="8">
                  <c:v>1.2249988131027461E-2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3-4E87-86EE-807AF397BFEC}"/>
            </c:ext>
          </c:extLst>
        </c:ser>
        <c:ser>
          <c:idx val="2"/>
          <c:order val="2"/>
          <c:tx>
            <c:v>Interface HBMSCs PEGDA - HA</c:v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'Agar HCOA PHA BMSC interface'!$C$36:$C$44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2.8816934568426492E-2</c:v>
                  </c:pt>
                  <c:pt idx="2">
                    <c:v>1.2064782577882705E-2</c:v>
                  </c:pt>
                  <c:pt idx="3">
                    <c:v>1.5566106841311286E-2</c:v>
                  </c:pt>
                  <c:pt idx="4">
                    <c:v>2.3317015874922575E-2</c:v>
                  </c:pt>
                  <c:pt idx="5">
                    <c:v>9.8816216206214919E-2</c:v>
                  </c:pt>
                  <c:pt idx="6">
                    <c:v>5.6642716749856478E-2</c:v>
                  </c:pt>
                  <c:pt idx="7">
                    <c:v>2.8490198140703566E-4</c:v>
                  </c:pt>
                  <c:pt idx="8">
                    <c:v>2.5577029198018001E-3</c:v>
                  </c:pt>
                </c:numCache>
              </c:numRef>
            </c:plus>
            <c:minus>
              <c:numRef>
                <c:f>'Agar HCOA PHA BMSC interface'!$C$36:$C$44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2.8816934568426492E-2</c:v>
                  </c:pt>
                  <c:pt idx="2">
                    <c:v>1.2064782577882705E-2</c:v>
                  </c:pt>
                  <c:pt idx="3">
                    <c:v>1.5566106841311286E-2</c:v>
                  </c:pt>
                  <c:pt idx="4">
                    <c:v>2.3317015874922575E-2</c:v>
                  </c:pt>
                  <c:pt idx="5">
                    <c:v>9.8816216206214919E-2</c:v>
                  </c:pt>
                  <c:pt idx="6">
                    <c:v>5.6642716749856478E-2</c:v>
                  </c:pt>
                  <c:pt idx="7">
                    <c:v>2.8490198140703566E-4</c:v>
                  </c:pt>
                  <c:pt idx="8">
                    <c:v>2.5577029198018001E-3</c:v>
                  </c:pt>
                </c:numCache>
              </c:numRef>
            </c:minus>
            <c:spPr>
              <a:ln w="31750">
                <a:solidFill>
                  <a:schemeClr val="tx1"/>
                </a:solidFill>
              </a:ln>
            </c:spPr>
          </c:errBars>
          <c:cat>
            <c:strRef>
              <c:f>'Agar HCOA PEGDA BMSC interface'!$A$36:$A$44</c:f>
              <c:strCache>
                <c:ptCount val="9"/>
                <c:pt idx="0">
                  <c:v>GAPDH</c:v>
                </c:pt>
                <c:pt idx="1">
                  <c:v>Aggrecan </c:v>
                </c:pt>
                <c:pt idx="2">
                  <c:v>SOX 9</c:v>
                </c:pt>
                <c:pt idx="3">
                  <c:v>Collagen II</c:v>
                </c:pt>
                <c:pt idx="4">
                  <c:v>MMP 13</c:v>
                </c:pt>
                <c:pt idx="5">
                  <c:v>Runx2</c:v>
                </c:pt>
                <c:pt idx="6">
                  <c:v>Collagen X</c:v>
                </c:pt>
                <c:pt idx="7">
                  <c:v>Type 1 Collagen</c:v>
                </c:pt>
                <c:pt idx="8">
                  <c:v>Osteocalcin</c:v>
                </c:pt>
              </c:strCache>
            </c:strRef>
          </c:cat>
          <c:val>
            <c:numRef>
              <c:f>'Agar HCOA PHA BMSC interface'!$B$36:$B$44</c:f>
              <c:numCache>
                <c:formatCode>General</c:formatCode>
                <c:ptCount val="9"/>
                <c:pt idx="0">
                  <c:v>1</c:v>
                </c:pt>
                <c:pt idx="1">
                  <c:v>0.11128627868688297</c:v>
                </c:pt>
                <c:pt idx="2">
                  <c:v>2.3910535122771238E-2</c:v>
                </c:pt>
                <c:pt idx="3">
                  <c:v>3.2314548933595109E-2</c:v>
                </c:pt>
                <c:pt idx="4">
                  <c:v>3.5490589220098075E-2</c:v>
                </c:pt>
                <c:pt idx="5">
                  <c:v>0.24506315025883316</c:v>
                </c:pt>
                <c:pt idx="6">
                  <c:v>0.20613417276188539</c:v>
                </c:pt>
                <c:pt idx="7">
                  <c:v>3.5426729419800229E-4</c:v>
                </c:pt>
                <c:pt idx="8">
                  <c:v>3.6448591580843675E-3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3-4E87-86EE-807AF397BFEC}"/>
            </c:ext>
          </c:extLst>
        </c:ser>
        <c:ser>
          <c:idx val="3"/>
          <c:order val="3"/>
          <c:tx>
            <c:v>Deep within HBMSCs PEGDA - HA</c:v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'Agar HCOA PHA BMSC upper'!$C$36:$C$44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7.8339972728430962E-2</c:v>
                  </c:pt>
                  <c:pt idx="2">
                    <c:v>1.9125595906565082E-2</c:v>
                  </c:pt>
                  <c:pt idx="3">
                    <c:v>3.1901475578045756E-2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2.0650259133386958E-3</c:v>
                  </c:pt>
                </c:numCache>
              </c:numRef>
            </c:plus>
            <c:minus>
              <c:numRef>
                <c:f>'Agar HCOA PHA BMSC upper'!$C$36:$C$44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7.8339972728430962E-2</c:v>
                  </c:pt>
                  <c:pt idx="2">
                    <c:v>1.9125595906565082E-2</c:v>
                  </c:pt>
                  <c:pt idx="3">
                    <c:v>3.1901475578045756E-2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2.0650259133386958E-3</c:v>
                  </c:pt>
                </c:numCache>
              </c:numRef>
            </c:minus>
            <c:spPr>
              <a:ln w="31750">
                <a:solidFill>
                  <a:schemeClr val="tx1"/>
                </a:solidFill>
              </a:ln>
            </c:spPr>
          </c:errBars>
          <c:cat>
            <c:strRef>
              <c:f>'Agar HCOA PEGDA BMSC interface'!$A$36:$A$44</c:f>
              <c:strCache>
                <c:ptCount val="9"/>
                <c:pt idx="0">
                  <c:v>GAPDH</c:v>
                </c:pt>
                <c:pt idx="1">
                  <c:v>Aggrecan </c:v>
                </c:pt>
                <c:pt idx="2">
                  <c:v>SOX 9</c:v>
                </c:pt>
                <c:pt idx="3">
                  <c:v>Collagen II</c:v>
                </c:pt>
                <c:pt idx="4">
                  <c:v>MMP 13</c:v>
                </c:pt>
                <c:pt idx="5">
                  <c:v>Runx2</c:v>
                </c:pt>
                <c:pt idx="6">
                  <c:v>Collagen X</c:v>
                </c:pt>
                <c:pt idx="7">
                  <c:v>Type 1 Collagen</c:v>
                </c:pt>
                <c:pt idx="8">
                  <c:v>Osteocalcin</c:v>
                </c:pt>
              </c:strCache>
            </c:strRef>
          </c:cat>
          <c:val>
            <c:numRef>
              <c:f>'Agar HCOA PHA BMSC upper'!$B$36:$B$44</c:f>
              <c:numCache>
                <c:formatCode>General</c:formatCode>
                <c:ptCount val="9"/>
                <c:pt idx="0">
                  <c:v>1</c:v>
                </c:pt>
                <c:pt idx="1">
                  <c:v>0.32107932166198494</c:v>
                </c:pt>
                <c:pt idx="2">
                  <c:v>3.6917194909253929E-2</c:v>
                </c:pt>
                <c:pt idx="3">
                  <c:v>0.11517455578144702</c:v>
                </c:pt>
                <c:pt idx="4">
                  <c:v>0</c:v>
                </c:pt>
                <c:pt idx="5">
                  <c:v>0</c:v>
                </c:pt>
                <c:pt idx="6">
                  <c:v>1.0722660631718592E-5</c:v>
                </c:pt>
                <c:pt idx="7">
                  <c:v>0</c:v>
                </c:pt>
                <c:pt idx="8">
                  <c:v>4.6484562594160048E-3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3-4E87-86EE-807AF397B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overlap val="1"/>
        <c:axId val="134012928"/>
        <c:axId val="134014848"/>
      </c:barChart>
      <c:catAx>
        <c:axId val="1340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Primers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4014848"/>
        <c:crossesAt val="1.0000000000000004E-6"/>
        <c:auto val="1"/>
        <c:lblAlgn val="ctr"/>
        <c:lblOffset val="100"/>
        <c:noMultiLvlLbl val="0"/>
      </c:catAx>
      <c:valAx>
        <c:axId val="134014848"/>
        <c:scaling>
          <c:logBase val="10"/>
          <c:orientation val="minMax"/>
          <c:max val="1"/>
          <c:min val="1.0000000000000004E-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Normalized Log Values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5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401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78789279816395"/>
          <c:y val="7.3026600742897617E-3"/>
          <c:w val="0.75842212141808074"/>
          <c:h val="5.7169877214384962E-2"/>
        </c:manualLayout>
      </c:layout>
      <c:overlay val="0"/>
      <c:txPr>
        <a:bodyPr/>
        <a:lstStyle/>
        <a:p>
          <a:pPr>
            <a:defRPr sz="14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dy\Research\Cartilage%20Project\Papers\6-effectiveness%20in%20healthy\Results\PCR%20Results\Final%20%20%20Agar%20HC%20PEGDA%20BMSC%20upper%20&amp;%20interface%20with_without%20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E in interaction with Healthy"/>
      <sheetName val="Agar HC PEGDA BMSC interface"/>
      <sheetName val="Agar HC PEGDA BMSC upper"/>
      <sheetName val="Agar HC PEGDA HA BMSC interface"/>
      <sheetName val="Agar HC PEGDA HA BMSC upper"/>
      <sheetName val="Sheet1"/>
    </sheetNames>
    <sheetDataSet>
      <sheetData sheetId="0" refreshError="1"/>
      <sheetData sheetId="1"/>
      <sheetData sheetId="2">
        <row r="36">
          <cell r="C36">
            <v>0</v>
          </cell>
        </row>
        <row r="37">
          <cell r="C37">
            <v>2.8291948811422597E-2</v>
          </cell>
        </row>
        <row r="38">
          <cell r="C38">
            <v>3.8972838880386461E-2</v>
          </cell>
        </row>
        <row r="39">
          <cell r="C39">
            <v>1.8637932018227631E-2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1.3624464048078945E-3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B10" workbookViewId="0">
      <selection activeCell="H29" sqref="H29:H31"/>
    </sheetView>
  </sheetViews>
  <sheetFormatPr defaultColWidth="17.140625" defaultRowHeight="15" x14ac:dyDescent="0.25"/>
  <cols>
    <col min="5" max="5" width="5.5703125" customWidth="1"/>
    <col min="6" max="6" width="20.140625" customWidth="1"/>
    <col min="7" max="7" width="27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20</v>
      </c>
      <c r="H1">
        <v>6.8523197163276811E-3</v>
      </c>
    </row>
    <row r="2" spans="1:8" x14ac:dyDescent="0.25">
      <c r="A2" t="s">
        <v>4</v>
      </c>
      <c r="B2">
        <v>29.891061782836914</v>
      </c>
      <c r="C2">
        <f>B2-$B$2</f>
        <v>0</v>
      </c>
      <c r="D2">
        <f>2^(-C2)</f>
        <v>1</v>
      </c>
      <c r="H2">
        <v>6.0187123268308313E-3</v>
      </c>
    </row>
    <row r="3" spans="1:8" x14ac:dyDescent="0.25">
      <c r="A3" t="s">
        <v>5</v>
      </c>
      <c r="B3">
        <v>37.080253601074219</v>
      </c>
      <c r="C3">
        <f t="shared" ref="C3:C10" si="0">B3-$B$2</f>
        <v>7.1891918182373047</v>
      </c>
      <c r="D3">
        <f>2^(-C3)</f>
        <v>6.8523197163276811E-3</v>
      </c>
      <c r="H3">
        <v>6.5055019124441067E-3</v>
      </c>
    </row>
    <row r="4" spans="1:8" x14ac:dyDescent="0.25">
      <c r="A4" t="s">
        <v>6</v>
      </c>
      <c r="B4">
        <v>34.923141479492188</v>
      </c>
      <c r="C4">
        <f t="shared" si="0"/>
        <v>5.0320796966552734</v>
      </c>
      <c r="D4">
        <f>2^(-C4)</f>
        <v>3.0562795163582599E-2</v>
      </c>
    </row>
    <row r="5" spans="1:8" x14ac:dyDescent="0.25">
      <c r="A5" t="s">
        <v>7</v>
      </c>
      <c r="B5">
        <v>37.483692169189453</v>
      </c>
      <c r="C5">
        <f t="shared" si="0"/>
        <v>7.5926303863525391</v>
      </c>
      <c r="D5">
        <f>2^(-C5)</f>
        <v>5.1807246154888572E-3</v>
      </c>
      <c r="G5" t="s">
        <v>23</v>
      </c>
      <c r="H5">
        <v>3.0562795163582599E-2</v>
      </c>
    </row>
    <row r="6" spans="1:8" x14ac:dyDescent="0.25">
      <c r="A6" t="s">
        <v>8</v>
      </c>
      <c r="B6">
        <v>34.546115875244141</v>
      </c>
      <c r="C6">
        <f t="shared" si="0"/>
        <v>4.6550540924072266</v>
      </c>
      <c r="D6">
        <f>2^(-C6)</f>
        <v>3.9690730012224659E-2</v>
      </c>
      <c r="H6">
        <v>2.4563539588228076E-2</v>
      </c>
    </row>
    <row r="7" spans="1:8" x14ac:dyDescent="0.25">
      <c r="A7" t="s">
        <v>10</v>
      </c>
      <c r="B7">
        <v>32.845771789550781</v>
      </c>
      <c r="C7">
        <f t="shared" si="0"/>
        <v>2.9547100067138672</v>
      </c>
      <c r="D7">
        <f>2^(-C7)</f>
        <v>0.12898632209337674</v>
      </c>
      <c r="H7">
        <v>1.6254532296131229E-2</v>
      </c>
    </row>
    <row r="8" spans="1:8" x14ac:dyDescent="0.25">
      <c r="A8" t="s">
        <v>11</v>
      </c>
      <c r="B8">
        <v>36.088546752929688</v>
      </c>
      <c r="C8">
        <f t="shared" si="0"/>
        <v>6.1974849700927734</v>
      </c>
      <c r="D8">
        <f>2^(-C8)</f>
        <v>1.3626086021866542E-2</v>
      </c>
    </row>
    <row r="9" spans="1:8" x14ac:dyDescent="0.25">
      <c r="A9" t="s">
        <v>12</v>
      </c>
      <c r="B9">
        <v>30.986581802368164</v>
      </c>
      <c r="C9">
        <f t="shared" si="0"/>
        <v>1.09552001953125</v>
      </c>
      <c r="D9">
        <f>2^(-C9)</f>
        <v>0.46796741442524781</v>
      </c>
      <c r="G9" t="s">
        <v>7</v>
      </c>
      <c r="H9">
        <v>5.1807246154888572E-3</v>
      </c>
    </row>
    <row r="10" spans="1:8" x14ac:dyDescent="0.25">
      <c r="A10" t="s">
        <v>13</v>
      </c>
      <c r="B10">
        <v>33.560337066650391</v>
      </c>
      <c r="C10">
        <f t="shared" si="0"/>
        <v>3.6692752838134766</v>
      </c>
      <c r="D10">
        <f>2^(-C10)</f>
        <v>7.8602810933508863E-2</v>
      </c>
      <c r="H10">
        <v>9.2804299725558689E-3</v>
      </c>
    </row>
    <row r="11" spans="1:8" x14ac:dyDescent="0.25">
      <c r="H11">
        <v>7.5026206859246528E-3</v>
      </c>
    </row>
    <row r="12" spans="1:8" x14ac:dyDescent="0.25">
      <c r="A12" t="s">
        <v>14</v>
      </c>
      <c r="B12" t="s">
        <v>1</v>
      </c>
      <c r="C12" t="s">
        <v>2</v>
      </c>
      <c r="D12" t="s">
        <v>3</v>
      </c>
    </row>
    <row r="13" spans="1:8" x14ac:dyDescent="0.25">
      <c r="A13" t="s">
        <v>4</v>
      </c>
      <c r="B13">
        <v>29.791421890258789</v>
      </c>
      <c r="C13">
        <f>B13-$B$13</f>
        <v>0</v>
      </c>
      <c r="D13">
        <f>2^(-C13)</f>
        <v>1</v>
      </c>
      <c r="G13" t="s">
        <v>24</v>
      </c>
      <c r="H13">
        <v>3.9690730012224659E-2</v>
      </c>
    </row>
    <row r="14" spans="1:8" x14ac:dyDescent="0.25">
      <c r="A14" t="s">
        <v>5</v>
      </c>
      <c r="B14">
        <v>37.167751312255859</v>
      </c>
      <c r="C14">
        <f>B14-$B$13</f>
        <v>7.3763294219970703</v>
      </c>
      <c r="D14">
        <f t="shared" ref="D14:D21" si="1">2^(-C14)</f>
        <v>6.0187123268308313E-3</v>
      </c>
      <c r="H14">
        <v>3.3141256467612776E-2</v>
      </c>
    </row>
    <row r="15" spans="1:8" x14ac:dyDescent="0.25">
      <c r="A15" t="s">
        <v>6</v>
      </c>
      <c r="B15">
        <v>35.138759613037109</v>
      </c>
      <c r="C15">
        <f>B15-$B$13</f>
        <v>5.3473377227783203</v>
      </c>
      <c r="D15">
        <f t="shared" si="1"/>
        <v>2.4563539588228076E-2</v>
      </c>
      <c r="H15">
        <v>6.3369555255012311E-2</v>
      </c>
    </row>
    <row r="16" spans="1:8" x14ac:dyDescent="0.25">
      <c r="A16" t="s">
        <v>7</v>
      </c>
      <c r="B16">
        <v>36.543014526367188</v>
      </c>
      <c r="C16">
        <f t="shared" ref="C16:C21" si="2">B16-$B$13</f>
        <v>6.7515926361083984</v>
      </c>
      <c r="D16">
        <f t="shared" si="1"/>
        <v>9.2804299725558689E-3</v>
      </c>
    </row>
    <row r="17" spans="1:8" x14ac:dyDescent="0.25">
      <c r="A17" t="s">
        <v>8</v>
      </c>
      <c r="B17">
        <v>34.706649780273438</v>
      </c>
      <c r="C17">
        <f t="shared" si="2"/>
        <v>4.9152278900146484</v>
      </c>
      <c r="D17">
        <f t="shared" si="1"/>
        <v>3.3141256467612776E-2</v>
      </c>
      <c r="G17" t="s">
        <v>10</v>
      </c>
      <c r="H17">
        <v>0.12898632209337674</v>
      </c>
    </row>
    <row r="18" spans="1:8" x14ac:dyDescent="0.25">
      <c r="A18" t="s">
        <v>10</v>
      </c>
      <c r="B18">
        <v>32.782913208007813</v>
      </c>
      <c r="C18">
        <f t="shared" si="2"/>
        <v>2.9914913177490234</v>
      </c>
      <c r="D18">
        <f t="shared" si="1"/>
        <v>0.12573939939928613</v>
      </c>
      <c r="H18">
        <v>0.12573939939928613</v>
      </c>
    </row>
    <row r="19" spans="1:8" x14ac:dyDescent="0.25">
      <c r="A19" t="s">
        <v>11</v>
      </c>
      <c r="B19">
        <v>35.779449462890625</v>
      </c>
      <c r="C19">
        <f t="shared" si="2"/>
        <v>5.9880275726318359</v>
      </c>
      <c r="D19">
        <f t="shared" si="1"/>
        <v>1.5755205993054959E-2</v>
      </c>
      <c r="H19">
        <v>0.10509746150622064</v>
      </c>
    </row>
    <row r="20" spans="1:8" x14ac:dyDescent="0.25">
      <c r="A20" t="s">
        <v>12</v>
      </c>
      <c r="B20">
        <v>30.905401229858398</v>
      </c>
      <c r="C20">
        <f t="shared" si="2"/>
        <v>1.1139793395996094</v>
      </c>
      <c r="D20">
        <f t="shared" si="1"/>
        <v>0.46201790259501907</v>
      </c>
    </row>
    <row r="21" spans="1:8" x14ac:dyDescent="0.25">
      <c r="A21" t="s">
        <v>13</v>
      </c>
      <c r="B21">
        <v>35.746200561523438</v>
      </c>
      <c r="C21">
        <f t="shared" si="2"/>
        <v>5.9547786712646484</v>
      </c>
      <c r="D21">
        <f t="shared" si="1"/>
        <v>1.6122522897741399E-2</v>
      </c>
      <c r="G21" t="s">
        <v>11</v>
      </c>
      <c r="H21">
        <v>1.3626086021866542E-2</v>
      </c>
    </row>
    <row r="22" spans="1:8" x14ac:dyDescent="0.25">
      <c r="H22">
        <v>1.5755205993054959E-2</v>
      </c>
    </row>
    <row r="23" spans="1:8" x14ac:dyDescent="0.25">
      <c r="A23" t="s">
        <v>15</v>
      </c>
      <c r="B23" t="s">
        <v>1</v>
      </c>
      <c r="C23" t="s">
        <v>2</v>
      </c>
      <c r="D23" t="s">
        <v>3</v>
      </c>
      <c r="H23">
        <v>1.1342495135629384E-2</v>
      </c>
    </row>
    <row r="24" spans="1:8" x14ac:dyDescent="0.25">
      <c r="A24" t="s">
        <v>4</v>
      </c>
      <c r="B24">
        <v>29.891061782836914</v>
      </c>
      <c r="C24">
        <f>B24-$B$24</f>
        <v>0</v>
      </c>
      <c r="D24">
        <f>2^(-C24)</f>
        <v>1</v>
      </c>
    </row>
    <row r="25" spans="1:8" x14ac:dyDescent="0.25">
      <c r="A25" t="s">
        <v>5</v>
      </c>
      <c r="B25">
        <v>37.155185699462891</v>
      </c>
      <c r="C25">
        <f t="shared" ref="C25:C32" si="3">B25-$B$24</f>
        <v>7.2641239166259766</v>
      </c>
      <c r="D25">
        <f t="shared" ref="D25:D32" si="4">2^(-C25)</f>
        <v>6.5055019124441067E-3</v>
      </c>
      <c r="G25" t="s">
        <v>25</v>
      </c>
      <c r="H25">
        <v>0.46796741442524781</v>
      </c>
    </row>
    <row r="26" spans="1:8" x14ac:dyDescent="0.25">
      <c r="A26" t="s">
        <v>6</v>
      </c>
      <c r="B26">
        <v>35.834075927734375</v>
      </c>
      <c r="C26">
        <f t="shared" si="3"/>
        <v>5.9430141448974609</v>
      </c>
      <c r="D26">
        <f t="shared" si="4"/>
        <v>1.6254532296131229E-2</v>
      </c>
      <c r="H26">
        <v>0.46201790259501907</v>
      </c>
    </row>
    <row r="27" spans="1:8" x14ac:dyDescent="0.25">
      <c r="A27" t="s">
        <v>7</v>
      </c>
      <c r="B27">
        <v>36.949451446533203</v>
      </c>
      <c r="C27">
        <f t="shared" si="3"/>
        <v>7.0583896636962891</v>
      </c>
      <c r="D27">
        <f t="shared" si="4"/>
        <v>7.5026206859246528E-3</v>
      </c>
      <c r="H27">
        <v>0.4828426478753341</v>
      </c>
    </row>
    <row r="28" spans="1:8" x14ac:dyDescent="0.25">
      <c r="A28" t="s">
        <v>8</v>
      </c>
      <c r="B28">
        <v>33.871128082275391</v>
      </c>
      <c r="C28">
        <f t="shared" si="3"/>
        <v>3.9800662994384766</v>
      </c>
      <c r="D28">
        <f t="shared" si="4"/>
        <v>6.3369555255012311E-2</v>
      </c>
    </row>
    <row r="29" spans="1:8" x14ac:dyDescent="0.25">
      <c r="A29" t="s">
        <v>10</v>
      </c>
      <c r="B29">
        <v>33.141262054443359</v>
      </c>
      <c r="C29">
        <f t="shared" si="3"/>
        <v>3.2502002716064453</v>
      </c>
      <c r="D29">
        <f t="shared" si="4"/>
        <v>0.10509746150622064</v>
      </c>
      <c r="G29" t="s">
        <v>26</v>
      </c>
      <c r="H29">
        <v>7.8602810933508863E-2</v>
      </c>
    </row>
    <row r="30" spans="1:8" x14ac:dyDescent="0.25">
      <c r="A30" t="s">
        <v>11</v>
      </c>
      <c r="B30">
        <v>36.353179931640625</v>
      </c>
      <c r="C30">
        <f t="shared" si="3"/>
        <v>6.4621181488037109</v>
      </c>
      <c r="D30">
        <f t="shared" si="4"/>
        <v>1.1342495135629384E-2</v>
      </c>
      <c r="H30">
        <v>1.6122522897741399E-2</v>
      </c>
    </row>
    <row r="31" spans="1:8" x14ac:dyDescent="0.25">
      <c r="A31" t="s">
        <v>12</v>
      </c>
      <c r="B31">
        <v>30.941436767578125</v>
      </c>
      <c r="C31">
        <f t="shared" si="3"/>
        <v>1.0503749847412109</v>
      </c>
      <c r="D31">
        <f t="shared" si="4"/>
        <v>0.4828426478753341</v>
      </c>
      <c r="H31">
        <v>2.0575426073393018E-2</v>
      </c>
    </row>
    <row r="32" spans="1:8" x14ac:dyDescent="0.25">
      <c r="A32" t="s">
        <v>13</v>
      </c>
      <c r="B32">
        <v>35.493995666503906</v>
      </c>
      <c r="C32">
        <f t="shared" si="3"/>
        <v>5.6029338836669922</v>
      </c>
      <c r="D32">
        <f t="shared" si="4"/>
        <v>2.0575426073393018E-2</v>
      </c>
    </row>
    <row r="35" spans="1:3" x14ac:dyDescent="0.25">
      <c r="A35" t="s">
        <v>16</v>
      </c>
      <c r="B35" t="s">
        <v>17</v>
      </c>
      <c r="C35" t="s">
        <v>18</v>
      </c>
    </row>
    <row r="36" spans="1:3" x14ac:dyDescent="0.25">
      <c r="A36" t="s">
        <v>4</v>
      </c>
      <c r="B36">
        <f>AVERAGE(D2,D13,D24)</f>
        <v>1</v>
      </c>
      <c r="C36">
        <f>STDEV(D2,D13,D24)</f>
        <v>0</v>
      </c>
    </row>
    <row r="37" spans="1:3" x14ac:dyDescent="0.25">
      <c r="A37" t="s">
        <v>20</v>
      </c>
      <c r="B37">
        <f>AVERAGE(D3,D14,D25)</f>
        <v>6.45884465186754E-3</v>
      </c>
      <c r="C37">
        <f>STDEV(D3,D14,D25)</f>
        <v>4.1875768044218655E-4</v>
      </c>
    </row>
    <row r="38" spans="1:3" x14ac:dyDescent="0.25">
      <c r="A38" t="s">
        <v>6</v>
      </c>
      <c r="B38">
        <f>AVERAGE(D4,D15,D26)</f>
        <v>2.3793622349313967E-2</v>
      </c>
      <c r="C38">
        <f>STDEV(D4,D15,D26)</f>
        <v>7.1851357667830334E-3</v>
      </c>
    </row>
    <row r="39" spans="1:3" x14ac:dyDescent="0.25">
      <c r="A39" t="s">
        <v>21</v>
      </c>
      <c r="B39">
        <f>AVERAGE(D5,D16,D27)</f>
        <v>7.3212584246564599E-3</v>
      </c>
      <c r="C39">
        <f>STDEV(D5,D16,D27)</f>
        <v>2.0558611835555002E-3</v>
      </c>
    </row>
    <row r="40" spans="1:3" x14ac:dyDescent="0.25">
      <c r="A40" t="s">
        <v>8</v>
      </c>
      <c r="B40">
        <f>AVERAGE(D6,D17,D28)</f>
        <v>4.5400513911616584E-2</v>
      </c>
      <c r="C40">
        <f>STDEV(D6,D17,D28)</f>
        <v>1.5902475782983955E-2</v>
      </c>
    </row>
    <row r="41" spans="1:3" x14ac:dyDescent="0.25">
      <c r="A41" t="s">
        <v>10</v>
      </c>
      <c r="B41">
        <f>AVERAGE(D7,D18,D29)</f>
        <v>0.11994106099962783</v>
      </c>
      <c r="C41">
        <f>STDEV(D7,D18,D29)</f>
        <v>1.2957042918268774E-2</v>
      </c>
    </row>
    <row r="42" spans="1:3" x14ac:dyDescent="0.25">
      <c r="A42" t="s">
        <v>11</v>
      </c>
      <c r="B42">
        <f>AVERAGE(D8,D19,D30)</f>
        <v>1.3574595716850296E-2</v>
      </c>
      <c r="C42">
        <f>STDEV(D8,D19,D30)</f>
        <v>2.2068059988235005E-3</v>
      </c>
    </row>
    <row r="43" spans="1:3" x14ac:dyDescent="0.25">
      <c r="A43" t="s">
        <v>22</v>
      </c>
      <c r="B43">
        <f>AVERAGE(D9,D20,D31)</f>
        <v>0.47094265496520032</v>
      </c>
      <c r="C43">
        <f>STDEV(D9,D20,D31)</f>
        <v>1.0726441450939516E-2</v>
      </c>
    </row>
    <row r="44" spans="1:3" x14ac:dyDescent="0.25">
      <c r="A44" t="s">
        <v>19</v>
      </c>
      <c r="B44">
        <f>AVERAGE(D10,D21,D32)</f>
        <v>3.8433586634881091E-2</v>
      </c>
      <c r="C44">
        <f>STDEV(D10,D21,D32)</f>
        <v>3.4858743841940619E-2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C27" sqref="C27"/>
    </sheetView>
  </sheetViews>
  <sheetFormatPr defaultRowHeight="15" x14ac:dyDescent="0.25"/>
  <cols>
    <col min="1" max="1" width="13.85546875" customWidth="1"/>
    <col min="2" max="2" width="15.140625" customWidth="1"/>
    <col min="3" max="3" width="13.28515625" customWidth="1"/>
    <col min="4" max="4" width="18.140625" customWidth="1"/>
    <col min="5" max="5" width="5.140625" customWidth="1"/>
    <col min="6" max="6" width="49.28515625" customWidth="1"/>
    <col min="7" max="7" width="23.28515625" customWidth="1"/>
    <col min="8" max="8" width="16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20</v>
      </c>
      <c r="H1">
        <v>6.7350476128334932E-2</v>
      </c>
    </row>
    <row r="2" spans="1:8" x14ac:dyDescent="0.25">
      <c r="A2" t="s">
        <v>4</v>
      </c>
      <c r="B2">
        <v>30.82182502746582</v>
      </c>
      <c r="C2">
        <f>B2-$B$2</f>
        <v>0</v>
      </c>
      <c r="D2">
        <f>2^(-C2)</f>
        <v>1</v>
      </c>
      <c r="H2">
        <v>9.9026178864519268E-2</v>
      </c>
    </row>
    <row r="3" spans="1:8" x14ac:dyDescent="0.25">
      <c r="A3" t="s">
        <v>5</v>
      </c>
      <c r="B3">
        <v>34.713993072509766</v>
      </c>
      <c r="C3">
        <f t="shared" ref="C3:C10" si="0">B3-$B$2</f>
        <v>3.8921680450439453</v>
      </c>
      <c r="D3">
        <f t="shared" ref="D3:D10" si="1">2^(-C3)</f>
        <v>6.7350476128334932E-2</v>
      </c>
      <c r="H3">
        <v>0.46011352906800734</v>
      </c>
    </row>
    <row r="4" spans="1:8" x14ac:dyDescent="0.25">
      <c r="A4" t="s">
        <v>6</v>
      </c>
      <c r="B4">
        <v>35.746131896972656</v>
      </c>
      <c r="C4">
        <f t="shared" si="0"/>
        <v>4.9243068695068359</v>
      </c>
      <c r="D4">
        <f t="shared" si="1"/>
        <v>3.2933351120163518E-2</v>
      </c>
    </row>
    <row r="5" spans="1:8" x14ac:dyDescent="0.25">
      <c r="A5" t="s">
        <v>7</v>
      </c>
      <c r="B5">
        <v>34.521408081054688</v>
      </c>
      <c r="C5">
        <f t="shared" si="0"/>
        <v>3.6995830535888672</v>
      </c>
      <c r="D5">
        <f t="shared" si="1"/>
        <v>7.6968766996152696E-2</v>
      </c>
      <c r="G5" t="s">
        <v>23</v>
      </c>
      <c r="H5">
        <v>3.2933351120163518E-2</v>
      </c>
    </row>
    <row r="6" spans="1:8" x14ac:dyDescent="0.25">
      <c r="A6" t="s">
        <v>8</v>
      </c>
      <c r="B6">
        <v>38.782913208007798</v>
      </c>
      <c r="C6">
        <f t="shared" si="0"/>
        <v>7.961088180541978</v>
      </c>
      <c r="D6">
        <f t="shared" si="1"/>
        <v>4.0130415795728829E-3</v>
      </c>
      <c r="H6">
        <v>2.6560439342095732E-2</v>
      </c>
    </row>
    <row r="7" spans="1:8" x14ac:dyDescent="0.25">
      <c r="A7" t="s">
        <v>10</v>
      </c>
      <c r="B7">
        <v>36.923625946044922</v>
      </c>
      <c r="C7">
        <f t="shared" si="0"/>
        <v>6.1018009185791016</v>
      </c>
      <c r="D7">
        <f t="shared" si="1"/>
        <v>1.4560453305901059E-2</v>
      </c>
      <c r="H7">
        <v>2.4556655895244039E-2</v>
      </c>
    </row>
    <row r="8" spans="1:8" x14ac:dyDescent="0.25">
      <c r="A8" t="s">
        <v>11</v>
      </c>
      <c r="B8">
        <v>38.982913208007801</v>
      </c>
      <c r="C8">
        <f t="shared" si="0"/>
        <v>8.1610881805419808</v>
      </c>
      <c r="D8">
        <f t="shared" si="1"/>
        <v>3.4935556076279312E-3</v>
      </c>
    </row>
    <row r="9" spans="1:8" x14ac:dyDescent="0.25">
      <c r="A9" t="s">
        <v>12</v>
      </c>
      <c r="B9">
        <v>32.782913208007798</v>
      </c>
      <c r="C9">
        <f t="shared" si="0"/>
        <v>1.961088180541978</v>
      </c>
      <c r="D9">
        <f t="shared" si="1"/>
        <v>0.2568346610926644</v>
      </c>
      <c r="G9" t="s">
        <v>7</v>
      </c>
      <c r="H9">
        <v>7.6968766996152696E-2</v>
      </c>
    </row>
    <row r="10" spans="1:8" x14ac:dyDescent="0.25">
      <c r="A10" t="s">
        <v>13</v>
      </c>
      <c r="B10">
        <v>37.075077056884766</v>
      </c>
      <c r="C10">
        <f t="shared" si="0"/>
        <v>6.2532520294189453</v>
      </c>
      <c r="D10">
        <f t="shared" si="1"/>
        <v>1.3109422749046581E-2</v>
      </c>
      <c r="H10">
        <v>7.8477169852339934E-2</v>
      </c>
    </row>
    <row r="11" spans="1:8" x14ac:dyDescent="0.25">
      <c r="H11">
        <v>2.4556655895244039E-2</v>
      </c>
    </row>
    <row r="12" spans="1:8" x14ac:dyDescent="0.25">
      <c r="A12" t="s">
        <v>14</v>
      </c>
      <c r="B12" t="s">
        <v>1</v>
      </c>
      <c r="C12" t="s">
        <v>2</v>
      </c>
      <c r="D12" t="s">
        <v>3</v>
      </c>
    </row>
    <row r="13" spans="1:8" x14ac:dyDescent="0.25">
      <c r="A13" t="s">
        <v>4</v>
      </c>
      <c r="B13">
        <v>27.906684875488281</v>
      </c>
      <c r="C13">
        <f>B13-$B$13</f>
        <v>0</v>
      </c>
      <c r="D13">
        <f>2^(-C13)</f>
        <v>1</v>
      </c>
      <c r="G13" t="s">
        <v>24</v>
      </c>
      <c r="H13">
        <v>4.0130415795728829E-3</v>
      </c>
    </row>
    <row r="14" spans="1:8" x14ac:dyDescent="0.25">
      <c r="A14" t="s">
        <v>5</v>
      </c>
      <c r="B14">
        <v>31.242731094360352</v>
      </c>
      <c r="C14">
        <f t="shared" ref="C14:C21" si="2">B14-$B$13</f>
        <v>3.3360462188720703</v>
      </c>
      <c r="D14">
        <f t="shared" ref="D14:D21" si="3">2^(-C14)</f>
        <v>9.9026178864519268E-2</v>
      </c>
      <c r="H14">
        <v>1.4372298915124448E-3</v>
      </c>
    </row>
    <row r="15" spans="1:8" x14ac:dyDescent="0.25">
      <c r="A15" t="s">
        <v>6</v>
      </c>
      <c r="B15">
        <v>33.141262054443359</v>
      </c>
      <c r="C15">
        <f t="shared" si="2"/>
        <v>5.2345771789550781</v>
      </c>
      <c r="D15">
        <f t="shared" si="3"/>
        <v>2.6560439342095732E-2</v>
      </c>
      <c r="H15">
        <v>6.1739680912347395E-3</v>
      </c>
    </row>
    <row r="16" spans="1:8" x14ac:dyDescent="0.25">
      <c r="A16" t="s">
        <v>7</v>
      </c>
      <c r="B16">
        <v>31.578268051147461</v>
      </c>
      <c r="C16">
        <f t="shared" si="2"/>
        <v>3.6715831756591797</v>
      </c>
      <c r="D16">
        <f t="shared" si="3"/>
        <v>7.8477169852339934E-2</v>
      </c>
    </row>
    <row r="17" spans="1:8" x14ac:dyDescent="0.25">
      <c r="A17" t="s">
        <v>8</v>
      </c>
      <c r="B17">
        <v>37.349178314208984</v>
      </c>
      <c r="C17">
        <f t="shared" si="2"/>
        <v>9.4424934387207031</v>
      </c>
      <c r="D17">
        <f t="shared" si="3"/>
        <v>1.4372298915124448E-3</v>
      </c>
      <c r="G17" t="s">
        <v>10</v>
      </c>
      <c r="H17">
        <v>1.4560453305901059E-2</v>
      </c>
    </row>
    <row r="18" spans="1:8" x14ac:dyDescent="0.25">
      <c r="A18" t="s">
        <v>10</v>
      </c>
      <c r="B18">
        <v>33.087760925292969</v>
      </c>
      <c r="C18">
        <f t="shared" si="2"/>
        <v>5.1810760498046875</v>
      </c>
      <c r="D18">
        <f t="shared" si="3"/>
        <v>2.7563902128634788E-2</v>
      </c>
      <c r="H18">
        <v>2.7563902128634788E-2</v>
      </c>
    </row>
    <row r="19" spans="1:8" x14ac:dyDescent="0.25">
      <c r="A19" t="s">
        <v>11</v>
      </c>
      <c r="B19">
        <v>37.155185699462891</v>
      </c>
      <c r="C19">
        <f t="shared" si="2"/>
        <v>9.2485008239746094</v>
      </c>
      <c r="D19">
        <f t="shared" si="3"/>
        <v>1.6440833723194387E-3</v>
      </c>
      <c r="H19">
        <v>1.7773987372992867E-2</v>
      </c>
    </row>
    <row r="20" spans="1:8" x14ac:dyDescent="0.25">
      <c r="A20" t="s">
        <v>12</v>
      </c>
      <c r="B20">
        <v>30.184125900268555</v>
      </c>
      <c r="C20">
        <f t="shared" si="2"/>
        <v>2.2774410247802734</v>
      </c>
      <c r="D20">
        <f t="shared" si="3"/>
        <v>0.20626328881638797</v>
      </c>
    </row>
    <row r="21" spans="1:8" x14ac:dyDescent="0.25">
      <c r="A21" t="s">
        <v>13</v>
      </c>
      <c r="B21">
        <v>34.172397613525391</v>
      </c>
      <c r="C21">
        <f t="shared" si="2"/>
        <v>6.2657127380371094</v>
      </c>
      <c r="D21">
        <f t="shared" si="3"/>
        <v>1.2996682861651312E-2</v>
      </c>
      <c r="G21" t="s">
        <v>11</v>
      </c>
      <c r="H21">
        <v>3.4935556076279312E-3</v>
      </c>
    </row>
    <row r="22" spans="1:8" x14ac:dyDescent="0.25">
      <c r="H22">
        <v>1.6440833723194387E-3</v>
      </c>
    </row>
    <row r="23" spans="1:8" x14ac:dyDescent="0.25">
      <c r="A23" t="s">
        <v>15</v>
      </c>
      <c r="B23" t="s">
        <v>1</v>
      </c>
      <c r="C23" t="s">
        <v>2</v>
      </c>
      <c r="D23" t="s">
        <v>3</v>
      </c>
      <c r="H23">
        <v>2.1303026650956046E-3</v>
      </c>
    </row>
    <row r="24" spans="1:8" x14ac:dyDescent="0.25">
      <c r="A24" t="s">
        <v>4</v>
      </c>
      <c r="B24">
        <v>29.891061782836914</v>
      </c>
      <c r="C24">
        <f>B24-$B$24</f>
        <v>0</v>
      </c>
      <c r="D24">
        <f>2^(-C24)</f>
        <v>1</v>
      </c>
    </row>
    <row r="25" spans="1:8" x14ac:dyDescent="0.25">
      <c r="A25" t="s">
        <v>5</v>
      </c>
      <c r="B25">
        <v>31.010999999999999</v>
      </c>
      <c r="C25">
        <f t="shared" ref="C25:C32" si="4">B25-$B$24</f>
        <v>1.1199382171630852</v>
      </c>
      <c r="D25">
        <f t="shared" ref="D25:D32" si="5">2^(-C25)</f>
        <v>0.46011352906800734</v>
      </c>
      <c r="G25" t="s">
        <v>25</v>
      </c>
      <c r="H25">
        <v>0.2568346610926644</v>
      </c>
    </row>
    <row r="26" spans="1:8" x14ac:dyDescent="0.25">
      <c r="A26" t="s">
        <v>6</v>
      </c>
      <c r="B26">
        <v>35.238803863525391</v>
      </c>
      <c r="C26">
        <f t="shared" si="4"/>
        <v>5.3477420806884766</v>
      </c>
      <c r="D26">
        <f t="shared" si="5"/>
        <v>2.4556655895244039E-2</v>
      </c>
      <c r="H26">
        <v>0.20626328881638797</v>
      </c>
    </row>
    <row r="27" spans="1:8" x14ac:dyDescent="0.25">
      <c r="A27" t="s">
        <v>7</v>
      </c>
      <c r="B27">
        <v>35.238803863525391</v>
      </c>
      <c r="C27">
        <f t="shared" si="4"/>
        <v>5.3477420806884766</v>
      </c>
      <c r="D27">
        <f t="shared" si="5"/>
        <v>2.4556655895244039E-2</v>
      </c>
      <c r="H27">
        <v>0.49883265200483218</v>
      </c>
    </row>
    <row r="28" spans="1:8" x14ac:dyDescent="0.25">
      <c r="A28" t="s">
        <v>8</v>
      </c>
      <c r="B28">
        <v>37.230648040771484</v>
      </c>
      <c r="C28">
        <f t="shared" si="4"/>
        <v>7.3395862579345703</v>
      </c>
      <c r="D28">
        <f t="shared" si="5"/>
        <v>6.1739680912347395E-3</v>
      </c>
    </row>
    <row r="29" spans="1:8" x14ac:dyDescent="0.25">
      <c r="A29" t="s">
        <v>10</v>
      </c>
      <c r="B29">
        <v>35.705150604248047</v>
      </c>
      <c r="C29">
        <f t="shared" si="4"/>
        <v>5.8140888214111328</v>
      </c>
      <c r="D29">
        <f t="shared" si="5"/>
        <v>1.7773987372992867E-2</v>
      </c>
      <c r="G29" t="s">
        <v>26</v>
      </c>
      <c r="H29">
        <v>1.3109422749046581E-2</v>
      </c>
    </row>
    <row r="30" spans="1:8" x14ac:dyDescent="0.25">
      <c r="A30" t="s">
        <v>11</v>
      </c>
      <c r="B30">
        <v>38.76578765</v>
      </c>
      <c r="C30">
        <f t="shared" si="4"/>
        <v>8.874725867163086</v>
      </c>
      <c r="D30">
        <f t="shared" si="5"/>
        <v>2.1303026650956046E-3</v>
      </c>
      <c r="H30">
        <v>1.2996682861651312E-2</v>
      </c>
    </row>
    <row r="31" spans="1:8" x14ac:dyDescent="0.25">
      <c r="A31" t="s">
        <v>12</v>
      </c>
      <c r="B31">
        <v>30.894433975219727</v>
      </c>
      <c r="C31">
        <f t="shared" si="4"/>
        <v>1.0033721923828125</v>
      </c>
      <c r="D31">
        <f t="shared" si="5"/>
        <v>0.49883265200483218</v>
      </c>
      <c r="H31">
        <v>1.0643858782384491E-2</v>
      </c>
    </row>
    <row r="32" spans="1:8" x14ac:dyDescent="0.25">
      <c r="A32" t="s">
        <v>13</v>
      </c>
      <c r="B32">
        <v>36.444896697998047</v>
      </c>
      <c r="C32">
        <f t="shared" si="4"/>
        <v>6.5538349151611328</v>
      </c>
      <c r="D32">
        <f t="shared" si="5"/>
        <v>1.0643858782384491E-2</v>
      </c>
    </row>
    <row r="35" spans="1:3" x14ac:dyDescent="0.25">
      <c r="A35" t="s">
        <v>16</v>
      </c>
      <c r="B35" t="s">
        <v>17</v>
      </c>
      <c r="C35" t="s">
        <v>18</v>
      </c>
    </row>
    <row r="36" spans="1:3" x14ac:dyDescent="0.25">
      <c r="A36" t="s">
        <v>4</v>
      </c>
      <c r="B36">
        <f>AVERAGE(D2,D13,D24)</f>
        <v>1</v>
      </c>
      <c r="C36">
        <f>STDEV(D2,D13,D24)</f>
        <v>0</v>
      </c>
    </row>
    <row r="37" spans="1:3" x14ac:dyDescent="0.25">
      <c r="A37" t="s">
        <v>5</v>
      </c>
      <c r="B37">
        <f>AVERAGE(D3,D14,D25)</f>
        <v>0.20883006135362051</v>
      </c>
      <c r="C37">
        <f t="shared" ref="C37:C44" si="6">STDEV(D3,D14,D25)</f>
        <v>0.21819343114741849</v>
      </c>
    </row>
    <row r="38" spans="1:3" x14ac:dyDescent="0.25">
      <c r="A38" t="s">
        <v>6</v>
      </c>
      <c r="B38">
        <f t="shared" ref="B38:B44" si="7">AVERAGE(D4,D15,D26)</f>
        <v>2.8016815452501096E-2</v>
      </c>
      <c r="C38">
        <f t="shared" si="6"/>
        <v>4.3741318286051678E-3</v>
      </c>
    </row>
    <row r="39" spans="1:3" x14ac:dyDescent="0.25">
      <c r="A39" t="s">
        <v>7</v>
      </c>
      <c r="B39">
        <f t="shared" si="7"/>
        <v>6.0000864247912213E-2</v>
      </c>
      <c r="C39">
        <f t="shared" si="6"/>
        <v>3.0704848951015124E-2</v>
      </c>
    </row>
    <row r="40" spans="1:3" x14ac:dyDescent="0.25">
      <c r="A40" t="s">
        <v>8</v>
      </c>
      <c r="B40">
        <f t="shared" si="7"/>
        <v>3.8747465207733555E-3</v>
      </c>
      <c r="C40">
        <f t="shared" si="6"/>
        <v>2.3713954405883849E-3</v>
      </c>
    </row>
    <row r="41" spans="1:3" x14ac:dyDescent="0.25">
      <c r="A41" t="s">
        <v>10</v>
      </c>
      <c r="B41">
        <f t="shared" si="7"/>
        <v>1.996611426917624E-2</v>
      </c>
      <c r="C41">
        <f t="shared" si="6"/>
        <v>6.7732182578218777E-3</v>
      </c>
    </row>
    <row r="42" spans="1:3" x14ac:dyDescent="0.25">
      <c r="A42" t="s">
        <v>11</v>
      </c>
      <c r="B42">
        <f t="shared" si="7"/>
        <v>2.4226472150143245E-3</v>
      </c>
      <c r="C42">
        <f t="shared" si="6"/>
        <v>9.5876790162929034E-4</v>
      </c>
    </row>
    <row r="43" spans="1:3" x14ac:dyDescent="0.25">
      <c r="A43" t="s">
        <v>22</v>
      </c>
      <c r="B43">
        <f t="shared" si="7"/>
        <v>0.32064353397129486</v>
      </c>
      <c r="C43">
        <f t="shared" si="6"/>
        <v>0.15637418988648311</v>
      </c>
    </row>
    <row r="44" spans="1:3" x14ac:dyDescent="0.25">
      <c r="A44" t="s">
        <v>13</v>
      </c>
      <c r="B44">
        <f t="shared" si="7"/>
        <v>1.2249988131027461E-2</v>
      </c>
      <c r="C44">
        <f t="shared" si="6"/>
        <v>1.392090580379629E-3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" zoomScaleNormal="100" workbookViewId="0">
      <selection activeCell="F2" sqref="F2"/>
    </sheetView>
  </sheetViews>
  <sheetFormatPr defaultRowHeight="15" x14ac:dyDescent="0.25"/>
  <cols>
    <col min="1" max="1" width="12.5703125" customWidth="1"/>
    <col min="2" max="2" width="17.5703125" customWidth="1"/>
    <col min="3" max="3" width="15.140625" customWidth="1"/>
    <col min="4" max="4" width="15.7109375" customWidth="1"/>
    <col min="5" max="5" width="6" customWidth="1"/>
    <col min="6" max="6" width="40.5703125" customWidth="1"/>
    <col min="7" max="7" width="37" customWidth="1"/>
    <col min="8" max="8" width="17" customWidth="1"/>
    <col min="9" max="9" width="13.85546875" customWidth="1"/>
    <col min="13" max="13" width="11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20</v>
      </c>
      <c r="H1">
        <v>0.12534951509261075</v>
      </c>
    </row>
    <row r="2" spans="1:8" x14ac:dyDescent="0.25">
      <c r="A2" t="s">
        <v>4</v>
      </c>
      <c r="B2">
        <v>29.969619750976563</v>
      </c>
      <c r="C2">
        <f>B2-$B$2</f>
        <v>0</v>
      </c>
      <c r="D2">
        <f>2^(-C2)</f>
        <v>1</v>
      </c>
      <c r="H2">
        <v>7.8137908115693572E-2</v>
      </c>
    </row>
    <row r="3" spans="1:8" x14ac:dyDescent="0.25">
      <c r="A3" t="s">
        <v>5</v>
      </c>
      <c r="B3">
        <v>32.965591430664063</v>
      </c>
      <c r="C3">
        <f t="shared" ref="C3:C10" si="0">B3-$B$2</f>
        <v>2.9959716796875</v>
      </c>
      <c r="D3">
        <f t="shared" ref="D3:D10" si="1">2^(-C3)</f>
        <v>0.12534951509261075</v>
      </c>
      <c r="H3">
        <v>0.13037141285234458</v>
      </c>
    </row>
    <row r="4" spans="1:8" x14ac:dyDescent="0.25">
      <c r="A4" t="s">
        <v>6</v>
      </c>
      <c r="B4">
        <v>35.538414001464844</v>
      </c>
      <c r="C4">
        <f t="shared" si="0"/>
        <v>5.5687942504882813</v>
      </c>
      <c r="D4">
        <f t="shared" si="1"/>
        <v>2.1068125218380022E-2</v>
      </c>
    </row>
    <row r="5" spans="1:8" x14ac:dyDescent="0.25">
      <c r="A5" t="s">
        <v>7</v>
      </c>
      <c r="B5">
        <v>36.059432983398438</v>
      </c>
      <c r="C5">
        <f t="shared" si="0"/>
        <v>6.089813232421875</v>
      </c>
      <c r="D5">
        <f t="shared" si="1"/>
        <v>1.4681943519976839E-2</v>
      </c>
      <c r="G5" t="s">
        <v>23</v>
      </c>
      <c r="H5">
        <v>2.1068125218380022E-2</v>
      </c>
    </row>
    <row r="6" spans="1:8" x14ac:dyDescent="0.25">
      <c r="A6" t="s">
        <v>8</v>
      </c>
      <c r="B6">
        <v>35.762435913085938</v>
      </c>
      <c r="C6">
        <f t="shared" si="0"/>
        <v>5.792816162109375</v>
      </c>
      <c r="D6">
        <f t="shared" si="1"/>
        <v>1.8038008026378297E-2</v>
      </c>
      <c r="H6">
        <v>3.7142731062311904E-2</v>
      </c>
    </row>
    <row r="7" spans="1:8" x14ac:dyDescent="0.25">
      <c r="A7" t="s">
        <v>10</v>
      </c>
      <c r="B7">
        <v>32.039623260498047</v>
      </c>
      <c r="C7">
        <f t="shared" si="0"/>
        <v>2.0700035095214844</v>
      </c>
      <c r="D7">
        <f t="shared" si="1"/>
        <v>0.23815892016133669</v>
      </c>
      <c r="H7">
        <v>1.3520749087621794E-2</v>
      </c>
    </row>
    <row r="8" spans="1:8" x14ac:dyDescent="0.25">
      <c r="A8" t="s">
        <v>11</v>
      </c>
      <c r="B8">
        <v>32.013607025146484</v>
      </c>
      <c r="C8">
        <f t="shared" si="0"/>
        <v>2.0439872741699219</v>
      </c>
      <c r="D8">
        <f t="shared" si="1"/>
        <v>0.24249261657263202</v>
      </c>
    </row>
    <row r="9" spans="1:8" x14ac:dyDescent="0.25">
      <c r="A9" t="s">
        <v>12</v>
      </c>
      <c r="B9">
        <v>43</v>
      </c>
      <c r="C9">
        <f t="shared" si="0"/>
        <v>13.030380249023438</v>
      </c>
      <c r="D9">
        <f t="shared" si="1"/>
        <v>1.195266341829697E-4</v>
      </c>
      <c r="G9" t="s">
        <v>7</v>
      </c>
      <c r="H9">
        <v>1.4681943519976839E-2</v>
      </c>
    </row>
    <row r="10" spans="1:8" x14ac:dyDescent="0.25">
      <c r="A10" t="s">
        <v>13</v>
      </c>
      <c r="B10">
        <v>37.232864379882813</v>
      </c>
      <c r="C10">
        <f t="shared" si="0"/>
        <v>7.26324462890625</v>
      </c>
      <c r="D10">
        <f t="shared" si="1"/>
        <v>6.5094680669663466E-3</v>
      </c>
      <c r="H10">
        <v>3.8110569875262519E-2</v>
      </c>
    </row>
    <row r="11" spans="1:8" x14ac:dyDescent="0.25">
      <c r="H11">
        <v>4.4151133405545981E-2</v>
      </c>
    </row>
    <row r="12" spans="1:8" x14ac:dyDescent="0.25">
      <c r="A12" t="s">
        <v>14</v>
      </c>
      <c r="B12" t="s">
        <v>1</v>
      </c>
      <c r="C12" t="s">
        <v>2</v>
      </c>
      <c r="D12" t="s">
        <v>3</v>
      </c>
    </row>
    <row r="13" spans="1:8" x14ac:dyDescent="0.25">
      <c r="A13" t="s">
        <v>4</v>
      </c>
      <c r="B13">
        <v>25.16856575012207</v>
      </c>
      <c r="C13">
        <f>B13-$B$13</f>
        <v>0</v>
      </c>
      <c r="D13">
        <f>2^(-C13)</f>
        <v>1</v>
      </c>
      <c r="G13" t="s">
        <v>24</v>
      </c>
      <c r="H13">
        <v>1.8038008026378297E-2</v>
      </c>
    </row>
    <row r="14" spans="1:8" x14ac:dyDescent="0.25">
      <c r="A14" t="s">
        <v>5</v>
      </c>
      <c r="B14">
        <v>28.846399307250977</v>
      </c>
      <c r="C14">
        <f t="shared" ref="C14:C21" si="2">B14-$B$13</f>
        <v>3.6778335571289063</v>
      </c>
      <c r="D14">
        <f t="shared" ref="D14:D21" si="3">2^(-C14)</f>
        <v>7.8137908115693572E-2</v>
      </c>
      <c r="H14">
        <v>2.6461914692552484E-2</v>
      </c>
    </row>
    <row r="15" spans="1:8" x14ac:dyDescent="0.25">
      <c r="A15" t="s">
        <v>6</v>
      </c>
      <c r="B15">
        <v>29.919342041015625</v>
      </c>
      <c r="C15">
        <f t="shared" si="2"/>
        <v>4.7507762908935547</v>
      </c>
      <c r="D15">
        <f t="shared" si="3"/>
        <v>3.7142731062311904E-2</v>
      </c>
      <c r="H15">
        <v>6.1971844941363458E-2</v>
      </c>
    </row>
    <row r="16" spans="1:8" x14ac:dyDescent="0.25">
      <c r="A16" t="s">
        <v>7</v>
      </c>
      <c r="B16">
        <v>29.882230758666992</v>
      </c>
      <c r="C16">
        <f t="shared" si="2"/>
        <v>4.7136650085449219</v>
      </c>
      <c r="D16">
        <f t="shared" si="3"/>
        <v>3.8110569875262519E-2</v>
      </c>
    </row>
    <row r="17" spans="1:8" x14ac:dyDescent="0.25">
      <c r="A17" t="s">
        <v>8</v>
      </c>
      <c r="B17">
        <v>30.408504486083984</v>
      </c>
      <c r="C17">
        <f t="shared" si="2"/>
        <v>5.2399387359619141</v>
      </c>
      <c r="D17">
        <f t="shared" si="3"/>
        <v>2.6461914692552484E-2</v>
      </c>
      <c r="G17" t="s">
        <v>10</v>
      </c>
      <c r="H17">
        <v>0.23815892016133669</v>
      </c>
    </row>
    <row r="18" spans="1:8" x14ac:dyDescent="0.25">
      <c r="A18" t="s">
        <v>10</v>
      </c>
      <c r="B18">
        <v>27.906684875488281</v>
      </c>
      <c r="C18">
        <f t="shared" si="2"/>
        <v>2.7381191253662109</v>
      </c>
      <c r="D18">
        <f t="shared" si="3"/>
        <v>0.14988011290041961</v>
      </c>
      <c r="H18">
        <v>0.14988011290041961</v>
      </c>
    </row>
    <row r="19" spans="1:8" x14ac:dyDescent="0.25">
      <c r="A19" t="s">
        <v>11</v>
      </c>
      <c r="B19">
        <v>27.996124267578125</v>
      </c>
      <c r="C19">
        <f t="shared" si="2"/>
        <v>2.8275585174560547</v>
      </c>
      <c r="D19">
        <f t="shared" si="3"/>
        <v>0.14087050508564156</v>
      </c>
      <c r="H19">
        <v>0.34715041771474314</v>
      </c>
    </row>
    <row r="20" spans="1:8" x14ac:dyDescent="0.25">
      <c r="A20" t="s">
        <v>12</v>
      </c>
      <c r="B20">
        <v>37.012493133544922</v>
      </c>
      <c r="C20">
        <f t="shared" si="2"/>
        <v>11.843927383422852</v>
      </c>
      <c r="D20">
        <f t="shared" si="3"/>
        <v>2.7203362647141741E-4</v>
      </c>
    </row>
    <row r="21" spans="1:8" x14ac:dyDescent="0.25">
      <c r="A21" t="s">
        <v>13</v>
      </c>
      <c r="B21">
        <v>33.631034851074219</v>
      </c>
      <c r="C21">
        <f t="shared" si="2"/>
        <v>8.4624691009521484</v>
      </c>
      <c r="D21">
        <f t="shared" si="3"/>
        <v>2.834934069728204E-3</v>
      </c>
      <c r="G21" t="s">
        <v>11</v>
      </c>
      <c r="H21">
        <v>0.24249261657263202</v>
      </c>
    </row>
    <row r="22" spans="1:8" x14ac:dyDescent="0.25">
      <c r="H22">
        <v>0.14087050508564156</v>
      </c>
    </row>
    <row r="23" spans="1:8" x14ac:dyDescent="0.25">
      <c r="A23" t="s">
        <v>15</v>
      </c>
      <c r="B23" t="s">
        <v>1</v>
      </c>
      <c r="C23" t="s">
        <v>2</v>
      </c>
      <c r="D23" t="s">
        <v>3</v>
      </c>
      <c r="H23">
        <v>0.2350393966273826</v>
      </c>
    </row>
    <row r="24" spans="1:8" x14ac:dyDescent="0.25">
      <c r="A24" t="s">
        <v>4</v>
      </c>
      <c r="B24">
        <v>25.907098770141602</v>
      </c>
      <c r="C24">
        <f>B24-$B$24</f>
        <v>0</v>
      </c>
      <c r="D24">
        <f>2^(-C24)</f>
        <v>1</v>
      </c>
    </row>
    <row r="25" spans="1:8" x14ac:dyDescent="0.25">
      <c r="A25" t="s">
        <v>5</v>
      </c>
      <c r="B25">
        <v>28.846399307250977</v>
      </c>
      <c r="C25">
        <f t="shared" ref="C25:C32" si="4">B25-$B$24</f>
        <v>2.939300537109375</v>
      </c>
      <c r="D25">
        <f t="shared" ref="D25:D32" si="5">2^(-C25)</f>
        <v>0.13037141285234458</v>
      </c>
      <c r="G25" t="s">
        <v>25</v>
      </c>
      <c r="H25">
        <v>1.195266341829697E-4</v>
      </c>
    </row>
    <row r="26" spans="1:8" x14ac:dyDescent="0.25">
      <c r="A26" t="s">
        <v>6</v>
      </c>
      <c r="B26">
        <v>32.115779876708984</v>
      </c>
      <c r="C26">
        <f t="shared" si="4"/>
        <v>6.2086811065673828</v>
      </c>
      <c r="D26">
        <f t="shared" si="5"/>
        <v>1.3520749087621794E-2</v>
      </c>
      <c r="H26">
        <v>2.7203362647141741E-4</v>
      </c>
    </row>
    <row r="27" spans="1:8" x14ac:dyDescent="0.25">
      <c r="A27" t="s">
        <v>7</v>
      </c>
      <c r="B27">
        <v>30.408504486083984</v>
      </c>
      <c r="C27">
        <f t="shared" si="4"/>
        <v>4.5014057159423828</v>
      </c>
      <c r="D27">
        <f t="shared" si="5"/>
        <v>4.4151133405545981E-2</v>
      </c>
      <c r="H27">
        <v>6.7124162193961975E-4</v>
      </c>
    </row>
    <row r="28" spans="1:8" x14ac:dyDescent="0.25">
      <c r="A28" t="s">
        <v>8</v>
      </c>
      <c r="B28">
        <v>29.919342041015625</v>
      </c>
      <c r="C28">
        <f t="shared" si="4"/>
        <v>4.0122432708740234</v>
      </c>
      <c r="D28">
        <f t="shared" si="5"/>
        <v>6.1971844941363458E-2</v>
      </c>
    </row>
    <row r="29" spans="1:8" x14ac:dyDescent="0.25">
      <c r="A29" t="s">
        <v>10</v>
      </c>
      <c r="B29">
        <v>27.433465957641602</v>
      </c>
      <c r="C29">
        <f t="shared" si="4"/>
        <v>1.5263671875</v>
      </c>
      <c r="D29">
        <f t="shared" si="5"/>
        <v>0.34715041771474314</v>
      </c>
      <c r="G29" t="s">
        <v>26</v>
      </c>
      <c r="H29">
        <v>6.5094680669663466E-3</v>
      </c>
    </row>
    <row r="30" spans="1:8" x14ac:dyDescent="0.25">
      <c r="A30" t="s">
        <v>11</v>
      </c>
      <c r="B30">
        <v>27.996124267578125</v>
      </c>
      <c r="C30">
        <f t="shared" si="4"/>
        <v>2.0890254974365234</v>
      </c>
      <c r="D30">
        <f t="shared" si="5"/>
        <v>0.2350393966273826</v>
      </c>
      <c r="H30">
        <v>2.834934069728204E-3</v>
      </c>
    </row>
    <row r="31" spans="1:8" x14ac:dyDescent="0.25">
      <c r="A31" t="s">
        <v>12</v>
      </c>
      <c r="B31">
        <v>36.447978973388672</v>
      </c>
      <c r="C31">
        <f t="shared" si="4"/>
        <v>10.54088020324707</v>
      </c>
      <c r="D31">
        <f t="shared" si="5"/>
        <v>6.7124162193961975E-4</v>
      </c>
      <c r="H31">
        <v>1.5901753375585537E-3</v>
      </c>
    </row>
    <row r="32" spans="1:8" x14ac:dyDescent="0.25">
      <c r="A32" t="s">
        <v>13</v>
      </c>
      <c r="B32">
        <v>35.203697204589844</v>
      </c>
      <c r="C32">
        <f t="shared" si="4"/>
        <v>9.2965984344482422</v>
      </c>
      <c r="D32">
        <f t="shared" si="5"/>
        <v>1.5901753375585537E-3</v>
      </c>
    </row>
    <row r="35" spans="1:3" x14ac:dyDescent="0.25">
      <c r="A35" t="s">
        <v>16</v>
      </c>
      <c r="B35" t="s">
        <v>17</v>
      </c>
      <c r="C35" t="s">
        <v>18</v>
      </c>
    </row>
    <row r="36" spans="1:3" x14ac:dyDescent="0.25">
      <c r="A36" t="s">
        <v>4</v>
      </c>
      <c r="B36">
        <f>AVERAGE(D2,D13,D24)</f>
        <v>1</v>
      </c>
      <c r="C36">
        <f>STDEV(D2,D13,D24)</f>
        <v>0</v>
      </c>
    </row>
    <row r="37" spans="1:3" x14ac:dyDescent="0.25">
      <c r="A37" t="s">
        <v>5</v>
      </c>
      <c r="B37">
        <f>AVERAGE(D3,D14,D25)</f>
        <v>0.11128627868688297</v>
      </c>
      <c r="C37">
        <f t="shared" ref="C37:C44" si="6">STDEV(D3,D14,D25)</f>
        <v>2.8816934568426492E-2</v>
      </c>
    </row>
    <row r="38" spans="1:3" x14ac:dyDescent="0.25">
      <c r="A38" t="s">
        <v>6</v>
      </c>
      <c r="B38">
        <f t="shared" ref="B38:B44" si="7">AVERAGE(D4,D15,D26)</f>
        <v>2.3910535122771238E-2</v>
      </c>
      <c r="C38">
        <f t="shared" si="6"/>
        <v>1.2064782577882705E-2</v>
      </c>
    </row>
    <row r="39" spans="1:3" x14ac:dyDescent="0.25">
      <c r="A39" t="s">
        <v>21</v>
      </c>
      <c r="B39">
        <f t="shared" si="7"/>
        <v>3.2314548933595109E-2</v>
      </c>
      <c r="C39">
        <f t="shared" si="6"/>
        <v>1.5566106841311286E-2</v>
      </c>
    </row>
    <row r="40" spans="1:3" x14ac:dyDescent="0.25">
      <c r="A40" t="s">
        <v>8</v>
      </c>
      <c r="B40">
        <f t="shared" si="7"/>
        <v>3.5490589220098075E-2</v>
      </c>
      <c r="C40">
        <f t="shared" si="6"/>
        <v>2.3317015874922575E-2</v>
      </c>
    </row>
    <row r="41" spans="1:3" x14ac:dyDescent="0.25">
      <c r="A41" t="s">
        <v>10</v>
      </c>
      <c r="B41">
        <f t="shared" si="7"/>
        <v>0.24506315025883316</v>
      </c>
      <c r="C41">
        <f t="shared" si="6"/>
        <v>9.8816216206214919E-2</v>
      </c>
    </row>
    <row r="42" spans="1:3" x14ac:dyDescent="0.25">
      <c r="A42" t="s">
        <v>11</v>
      </c>
      <c r="B42">
        <f t="shared" si="7"/>
        <v>0.20613417276188539</v>
      </c>
      <c r="C42">
        <f t="shared" si="6"/>
        <v>5.6642716749856478E-2</v>
      </c>
    </row>
    <row r="43" spans="1:3" x14ac:dyDescent="0.25">
      <c r="A43" t="s">
        <v>12</v>
      </c>
      <c r="B43">
        <f t="shared" si="7"/>
        <v>3.5426729419800229E-4</v>
      </c>
      <c r="C43">
        <f t="shared" si="6"/>
        <v>2.8490198140703566E-4</v>
      </c>
    </row>
    <row r="44" spans="1:3" x14ac:dyDescent="0.25">
      <c r="A44" t="s">
        <v>13</v>
      </c>
      <c r="B44">
        <f t="shared" si="7"/>
        <v>3.6448591580843675E-3</v>
      </c>
      <c r="C44">
        <f t="shared" si="6"/>
        <v>2.5577029198018001E-3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H29" sqref="H29:H31"/>
    </sheetView>
  </sheetViews>
  <sheetFormatPr defaultRowHeight="15" x14ac:dyDescent="0.25"/>
  <cols>
    <col min="1" max="1" width="12.5703125" customWidth="1"/>
    <col min="2" max="2" width="12.7109375" customWidth="1"/>
    <col min="3" max="3" width="15.85546875" customWidth="1"/>
    <col min="4" max="4" width="15.7109375" customWidth="1"/>
    <col min="5" max="5" width="5.28515625" customWidth="1"/>
    <col min="6" max="6" width="59.42578125" customWidth="1"/>
    <col min="7" max="7" width="26.5703125" customWidth="1"/>
    <col min="8" max="8" width="13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G1" t="s">
        <v>20</v>
      </c>
      <c r="H1">
        <v>0.41035077430641476</v>
      </c>
      <c r="I1">
        <v>0.41035077430641476</v>
      </c>
      <c r="J1">
        <v>0.28909694012114306</v>
      </c>
      <c r="K1">
        <v>0.26379025055839694</v>
      </c>
    </row>
    <row r="2" spans="1:11" x14ac:dyDescent="0.25">
      <c r="A2" t="s">
        <v>4</v>
      </c>
      <c r="B2">
        <v>29.984506607055664</v>
      </c>
      <c r="C2">
        <f>B2-$B$2</f>
        <v>0</v>
      </c>
      <c r="D2">
        <f>2^(-C2)</f>
        <v>1</v>
      </c>
      <c r="H2">
        <v>0.28909694012114306</v>
      </c>
      <c r="I2">
        <v>3.6820337278410831E-2</v>
      </c>
      <c r="J2">
        <v>1.7840211762295975E-2</v>
      </c>
      <c r="K2">
        <v>5.6091035687054994E-2</v>
      </c>
    </row>
    <row r="3" spans="1:11" x14ac:dyDescent="0.25">
      <c r="A3" t="s">
        <v>5</v>
      </c>
      <c r="B3">
        <v>31.269577026367188</v>
      </c>
      <c r="C3">
        <f t="shared" ref="C3:C10" si="0">B3-$B$2</f>
        <v>1.2850704193115234</v>
      </c>
      <c r="D3">
        <f t="shared" ref="D3:D10" si="1">2^(-C3)</f>
        <v>0.41035077430641476</v>
      </c>
      <c r="H3">
        <v>0.26379025055839694</v>
      </c>
      <c r="I3">
        <v>0.13761740191401892</v>
      </c>
      <c r="J3">
        <v>7.8656035309353209E-2</v>
      </c>
      <c r="K3">
        <v>0.1292502301209689</v>
      </c>
    </row>
    <row r="4" spans="1:11" x14ac:dyDescent="0.25">
      <c r="A4" t="s">
        <v>6</v>
      </c>
      <c r="B4">
        <v>34.747859954833984</v>
      </c>
      <c r="C4">
        <f t="shared" si="0"/>
        <v>4.7633533477783203</v>
      </c>
      <c r="D4">
        <f t="shared" si="1"/>
        <v>3.6820337278410831E-2</v>
      </c>
      <c r="I4">
        <v>0</v>
      </c>
      <c r="J4">
        <v>0</v>
      </c>
      <c r="K4">
        <v>0</v>
      </c>
    </row>
    <row r="5" spans="1:11" x14ac:dyDescent="0.25">
      <c r="A5" t="s">
        <v>7</v>
      </c>
      <c r="B5">
        <v>32.845771789550781</v>
      </c>
      <c r="C5">
        <f t="shared" si="0"/>
        <v>2.8612651824951172</v>
      </c>
      <c r="D5">
        <f t="shared" si="1"/>
        <v>0.13761740191401892</v>
      </c>
      <c r="G5" t="s">
        <v>23</v>
      </c>
      <c r="H5">
        <v>3.6820337278410831E-2</v>
      </c>
      <c r="I5">
        <v>0</v>
      </c>
      <c r="J5">
        <v>0</v>
      </c>
      <c r="K5">
        <v>0</v>
      </c>
    </row>
    <row r="6" spans="1:11" x14ac:dyDescent="0.25">
      <c r="A6" t="s">
        <v>8</v>
      </c>
      <c r="B6" t="s">
        <v>9</v>
      </c>
      <c r="C6" t="e">
        <f t="shared" si="0"/>
        <v>#VALUE!</v>
      </c>
      <c r="D6">
        <v>0</v>
      </c>
      <c r="H6">
        <v>1.7840211762295975E-2</v>
      </c>
      <c r="I6">
        <v>0</v>
      </c>
      <c r="J6">
        <v>3.2167981895155778E-5</v>
      </c>
      <c r="K6">
        <v>0</v>
      </c>
    </row>
    <row r="7" spans="1:11" x14ac:dyDescent="0.25">
      <c r="A7" t="s">
        <v>10</v>
      </c>
      <c r="B7" t="s">
        <v>9</v>
      </c>
      <c r="C7" t="e">
        <f t="shared" si="0"/>
        <v>#VALUE!</v>
      </c>
      <c r="D7">
        <v>0</v>
      </c>
      <c r="H7">
        <v>5.6091035687054994E-2</v>
      </c>
      <c r="I7">
        <v>0</v>
      </c>
      <c r="J7">
        <v>0</v>
      </c>
      <c r="K7">
        <v>0</v>
      </c>
    </row>
    <row r="8" spans="1:11" x14ac:dyDescent="0.25">
      <c r="A8" t="s">
        <v>11</v>
      </c>
      <c r="B8" t="s">
        <v>9</v>
      </c>
      <c r="C8" t="e">
        <f t="shared" si="0"/>
        <v>#VALUE!</v>
      </c>
      <c r="D8">
        <v>0</v>
      </c>
      <c r="I8">
        <v>6.7552641057619456E-3</v>
      </c>
      <c r="J8">
        <v>4.5621885969073187E-3</v>
      </c>
      <c r="K8">
        <v>2.6279160755787482E-3</v>
      </c>
    </row>
    <row r="9" spans="1:11" x14ac:dyDescent="0.25">
      <c r="A9" t="s">
        <v>12</v>
      </c>
      <c r="B9" t="s">
        <v>9</v>
      </c>
      <c r="C9" t="e">
        <f t="shared" si="0"/>
        <v>#VALUE!</v>
      </c>
      <c r="D9">
        <v>0</v>
      </c>
      <c r="G9" t="s">
        <v>7</v>
      </c>
      <c r="H9">
        <v>0.13761740191401892</v>
      </c>
    </row>
    <row r="10" spans="1:11" x14ac:dyDescent="0.25">
      <c r="A10" t="s">
        <v>13</v>
      </c>
      <c r="B10">
        <v>37.194278717041016</v>
      </c>
      <c r="C10">
        <f t="shared" si="0"/>
        <v>7.2097721099853516</v>
      </c>
      <c r="D10">
        <f t="shared" si="1"/>
        <v>6.7552641057619456E-3</v>
      </c>
      <c r="H10">
        <v>7.8656035309353209E-2</v>
      </c>
    </row>
    <row r="11" spans="1:11" x14ac:dyDescent="0.25">
      <c r="H11">
        <v>0.1292502301209689</v>
      </c>
    </row>
    <row r="12" spans="1:11" x14ac:dyDescent="0.25">
      <c r="A12" t="s">
        <v>14</v>
      </c>
      <c r="B12" t="s">
        <v>1</v>
      </c>
      <c r="C12" t="s">
        <v>2</v>
      </c>
      <c r="D12" t="s">
        <v>3</v>
      </c>
    </row>
    <row r="13" spans="1:11" x14ac:dyDescent="0.25">
      <c r="A13" t="s">
        <v>4</v>
      </c>
      <c r="B13">
        <v>10.465068817138672</v>
      </c>
      <c r="C13">
        <f>B13-$B$13</f>
        <v>0</v>
      </c>
      <c r="D13">
        <f>2^(-C13)</f>
        <v>1</v>
      </c>
      <c r="G13" t="s">
        <v>24</v>
      </c>
      <c r="H13">
        <v>0</v>
      </c>
    </row>
    <row r="14" spans="1:11" x14ac:dyDescent="0.25">
      <c r="A14" t="s">
        <v>5</v>
      </c>
      <c r="B14">
        <v>12.255443572998047</v>
      </c>
      <c r="C14">
        <f t="shared" ref="C14:C21" si="2">B14-$B$13</f>
        <v>1.790374755859375</v>
      </c>
      <c r="D14">
        <f t="shared" ref="D14:D21" si="3">2^(-C14)</f>
        <v>0.28909694012114306</v>
      </c>
      <c r="H14">
        <v>0</v>
      </c>
    </row>
    <row r="15" spans="1:11" x14ac:dyDescent="0.25">
      <c r="A15" t="s">
        <v>6</v>
      </c>
      <c r="B15">
        <v>16.273792266845703</v>
      </c>
      <c r="C15">
        <f t="shared" si="2"/>
        <v>5.8087234497070313</v>
      </c>
      <c r="D15">
        <f t="shared" si="3"/>
        <v>1.7840211762295975E-2</v>
      </c>
      <c r="H15">
        <v>0</v>
      </c>
    </row>
    <row r="16" spans="1:11" x14ac:dyDescent="0.25">
      <c r="A16" t="s">
        <v>7</v>
      </c>
      <c r="B16">
        <v>14.133367538452148</v>
      </c>
      <c r="C16">
        <f t="shared" si="2"/>
        <v>3.6682987213134766</v>
      </c>
      <c r="D16">
        <f t="shared" si="3"/>
        <v>7.8656035309353209E-2</v>
      </c>
    </row>
    <row r="17" spans="1:8" x14ac:dyDescent="0.25">
      <c r="A17" t="s">
        <v>8</v>
      </c>
      <c r="B17" t="s">
        <v>9</v>
      </c>
      <c r="C17" t="e">
        <f t="shared" si="2"/>
        <v>#VALUE!</v>
      </c>
      <c r="D17">
        <v>0</v>
      </c>
      <c r="G17" t="s">
        <v>10</v>
      </c>
      <c r="H17">
        <v>0</v>
      </c>
    </row>
    <row r="18" spans="1:8" x14ac:dyDescent="0.25">
      <c r="A18" t="s">
        <v>10</v>
      </c>
      <c r="B18" t="s">
        <v>9</v>
      </c>
      <c r="C18" t="e">
        <f t="shared" si="2"/>
        <v>#VALUE!</v>
      </c>
      <c r="D18">
        <v>0</v>
      </c>
      <c r="H18">
        <v>0</v>
      </c>
    </row>
    <row r="19" spans="1:8" x14ac:dyDescent="0.25">
      <c r="A19" t="s">
        <v>11</v>
      </c>
      <c r="B19">
        <v>25.389083862304688</v>
      </c>
      <c r="C19">
        <f t="shared" si="2"/>
        <v>14.924015045166016</v>
      </c>
      <c r="D19">
        <f t="shared" si="3"/>
        <v>3.2167981895155778E-5</v>
      </c>
      <c r="H19">
        <v>0</v>
      </c>
    </row>
    <row r="20" spans="1:8" x14ac:dyDescent="0.25">
      <c r="A20" t="s">
        <v>12</v>
      </c>
      <c r="B20" t="s">
        <v>9</v>
      </c>
      <c r="C20" t="e">
        <f t="shared" si="2"/>
        <v>#VALUE!</v>
      </c>
      <c r="D20">
        <v>0</v>
      </c>
    </row>
    <row r="21" spans="1:8" x14ac:dyDescent="0.25">
      <c r="A21" t="s">
        <v>13</v>
      </c>
      <c r="B21">
        <v>18.241127014160156</v>
      </c>
      <c r="C21">
        <f t="shared" si="2"/>
        <v>7.7760581970214844</v>
      </c>
      <c r="D21">
        <f t="shared" si="3"/>
        <v>4.5621885969073187E-3</v>
      </c>
      <c r="G21" t="s">
        <v>11</v>
      </c>
      <c r="H21">
        <v>0</v>
      </c>
    </row>
    <row r="22" spans="1:8" x14ac:dyDescent="0.25">
      <c r="H22">
        <v>3.2167981895155778E-5</v>
      </c>
    </row>
    <row r="23" spans="1:8" x14ac:dyDescent="0.25">
      <c r="A23" t="s">
        <v>15</v>
      </c>
      <c r="B23" t="s">
        <v>1</v>
      </c>
      <c r="C23" t="s">
        <v>2</v>
      </c>
      <c r="D23" t="s">
        <v>3</v>
      </c>
      <c r="H23">
        <v>0</v>
      </c>
    </row>
    <row r="24" spans="1:8" x14ac:dyDescent="0.25">
      <c r="A24" t="s">
        <v>4</v>
      </c>
      <c r="B24">
        <v>27.959693908691406</v>
      </c>
      <c r="C24">
        <f>B24-$B$24</f>
        <v>0</v>
      </c>
      <c r="D24">
        <f>2^(-C24)</f>
        <v>1</v>
      </c>
    </row>
    <row r="25" spans="1:8" x14ac:dyDescent="0.25">
      <c r="A25" t="s">
        <v>5</v>
      </c>
      <c r="B25">
        <v>29.882230758666992</v>
      </c>
      <c r="C25">
        <f t="shared" ref="C25:C32" si="4">B25-$B$24</f>
        <v>1.9225368499755859</v>
      </c>
      <c r="D25">
        <f t="shared" ref="D25:D32" si="5">2^(-C25)</f>
        <v>0.26379025055839694</v>
      </c>
      <c r="G25" t="s">
        <v>25</v>
      </c>
      <c r="H25">
        <v>0</v>
      </c>
    </row>
    <row r="26" spans="1:8" x14ac:dyDescent="0.25">
      <c r="A26" t="s">
        <v>6</v>
      </c>
      <c r="B26">
        <v>32.115779876708984</v>
      </c>
      <c r="C26">
        <f t="shared" si="4"/>
        <v>4.1560859680175781</v>
      </c>
      <c r="D26">
        <f t="shared" si="5"/>
        <v>5.6091035687054994E-2</v>
      </c>
      <c r="H26">
        <v>0</v>
      </c>
    </row>
    <row r="27" spans="1:8" x14ac:dyDescent="0.25">
      <c r="A27" t="s">
        <v>7</v>
      </c>
      <c r="B27">
        <v>30.911455154418945</v>
      </c>
      <c r="C27">
        <f t="shared" si="4"/>
        <v>2.9517612457275391</v>
      </c>
      <c r="D27">
        <f t="shared" si="5"/>
        <v>0.1292502301209689</v>
      </c>
      <c r="H27">
        <v>0</v>
      </c>
    </row>
    <row r="28" spans="1:8" x14ac:dyDescent="0.25">
      <c r="A28" t="s">
        <v>8</v>
      </c>
      <c r="B28" t="s">
        <v>9</v>
      </c>
      <c r="C28" t="e">
        <f t="shared" si="4"/>
        <v>#VALUE!</v>
      </c>
      <c r="D28">
        <v>0</v>
      </c>
    </row>
    <row r="29" spans="1:8" x14ac:dyDescent="0.25">
      <c r="A29" t="s">
        <v>10</v>
      </c>
      <c r="B29" t="s">
        <v>9</v>
      </c>
      <c r="C29" t="e">
        <f t="shared" si="4"/>
        <v>#VALUE!</v>
      </c>
      <c r="D29">
        <v>0</v>
      </c>
      <c r="G29" t="s">
        <v>26</v>
      </c>
      <c r="H29">
        <v>6.7552641057619456E-3</v>
      </c>
    </row>
    <row r="30" spans="1:8" x14ac:dyDescent="0.25">
      <c r="A30" t="s">
        <v>11</v>
      </c>
      <c r="B30" t="s">
        <v>9</v>
      </c>
      <c r="C30" t="e">
        <f t="shared" si="4"/>
        <v>#VALUE!</v>
      </c>
      <c r="D30">
        <v>0</v>
      </c>
      <c r="H30">
        <v>4.5621885969073187E-3</v>
      </c>
    </row>
    <row r="31" spans="1:8" x14ac:dyDescent="0.25">
      <c r="A31" t="s">
        <v>12</v>
      </c>
      <c r="B31" t="s">
        <v>9</v>
      </c>
      <c r="C31" t="e">
        <f t="shared" si="4"/>
        <v>#VALUE!</v>
      </c>
      <c r="D31">
        <v>0</v>
      </c>
      <c r="H31">
        <v>2.6279160755787482E-3</v>
      </c>
    </row>
    <row r="32" spans="1:8" x14ac:dyDescent="0.25">
      <c r="A32" t="s">
        <v>13</v>
      </c>
      <c r="B32">
        <v>36.531558990478516</v>
      </c>
      <c r="C32">
        <f t="shared" si="4"/>
        <v>8.5718650817871094</v>
      </c>
      <c r="D32">
        <f t="shared" si="5"/>
        <v>2.6279160755787482E-3</v>
      </c>
    </row>
    <row r="35" spans="1:3" x14ac:dyDescent="0.25">
      <c r="A35" t="s">
        <v>16</v>
      </c>
      <c r="B35" t="s">
        <v>17</v>
      </c>
      <c r="C35" t="s">
        <v>18</v>
      </c>
    </row>
    <row r="36" spans="1:3" x14ac:dyDescent="0.25">
      <c r="A36" t="s">
        <v>4</v>
      </c>
      <c r="B36">
        <f>AVERAGE(D2,D13,D24)</f>
        <v>1</v>
      </c>
      <c r="C36">
        <f>STDEV(D2,D13,D24)</f>
        <v>0</v>
      </c>
    </row>
    <row r="37" spans="1:3" x14ac:dyDescent="0.25">
      <c r="A37" t="s">
        <v>5</v>
      </c>
      <c r="B37">
        <f>AVERAGE(D3,D14,D25)</f>
        <v>0.32107932166198494</v>
      </c>
      <c r="C37">
        <f t="shared" ref="C37:C44" si="6">STDEV(D3,D14,D25)</f>
        <v>7.8339972728430962E-2</v>
      </c>
    </row>
    <row r="38" spans="1:3" x14ac:dyDescent="0.25">
      <c r="A38" t="s">
        <v>6</v>
      </c>
      <c r="B38">
        <f t="shared" ref="B38:B44" si="7">AVERAGE(D4,D15,D26)</f>
        <v>3.6917194909253929E-2</v>
      </c>
      <c r="C38">
        <f t="shared" si="6"/>
        <v>1.9125595906565082E-2</v>
      </c>
    </row>
    <row r="39" spans="1:3" x14ac:dyDescent="0.25">
      <c r="A39" t="s">
        <v>7</v>
      </c>
      <c r="B39">
        <f t="shared" si="7"/>
        <v>0.11517455578144702</v>
      </c>
      <c r="C39">
        <f t="shared" si="6"/>
        <v>3.1901475578045756E-2</v>
      </c>
    </row>
    <row r="40" spans="1:3" x14ac:dyDescent="0.25">
      <c r="A40" t="s">
        <v>8</v>
      </c>
      <c r="B40">
        <f t="shared" si="7"/>
        <v>0</v>
      </c>
      <c r="C40">
        <v>0</v>
      </c>
    </row>
    <row r="41" spans="1:3" x14ac:dyDescent="0.25">
      <c r="A41" t="s">
        <v>10</v>
      </c>
      <c r="B41">
        <f t="shared" si="7"/>
        <v>0</v>
      </c>
      <c r="C41">
        <v>0</v>
      </c>
    </row>
    <row r="42" spans="1:3" x14ac:dyDescent="0.25">
      <c r="A42" t="s">
        <v>11</v>
      </c>
      <c r="B42">
        <f t="shared" si="7"/>
        <v>1.0722660631718592E-5</v>
      </c>
      <c r="C42">
        <v>0</v>
      </c>
    </row>
    <row r="43" spans="1:3" x14ac:dyDescent="0.25">
      <c r="A43" t="s">
        <v>12</v>
      </c>
      <c r="B43">
        <f t="shared" si="7"/>
        <v>0</v>
      </c>
      <c r="C43">
        <v>0</v>
      </c>
    </row>
    <row r="44" spans="1:3" x14ac:dyDescent="0.25">
      <c r="A44" t="s">
        <v>13</v>
      </c>
      <c r="B44">
        <f t="shared" si="7"/>
        <v>4.6484562594160048E-3</v>
      </c>
      <c r="C44">
        <f t="shared" si="6"/>
        <v>2.0650259133386958E-3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Q19" sqref="Q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Agar HCOA PEGDA BMSC interface</vt:lpstr>
      <vt:lpstr>Agar HCOA PEGDA BMSC upper</vt:lpstr>
      <vt:lpstr>Agar HCOA PHA BMSC interface</vt:lpstr>
      <vt:lpstr>Agar HCOA PHA BMSC upper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2016-01-02T20:12:23Z</dcterms:modified>
</cp:coreProperties>
</file>