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ane\Dropbox\My_Manuscripts\In_Press\WI paper\Formatting Requirements\"/>
    </mc:Choice>
  </mc:AlternateContent>
  <bookViews>
    <workbookView xWindow="26925" yWindow="0" windowWidth="12780" windowHeight="5655" activeTab="2"/>
  </bookViews>
  <sheets>
    <sheet name="Sheet1" sheetId="1" r:id="rId1"/>
    <sheet name="Sheet2" sheetId="2" r:id="rId2"/>
    <sheet name="Sheet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2" l="1"/>
  <c r="C5" i="2"/>
  <c r="D5" i="2"/>
  <c r="E5" i="2"/>
  <c r="F5" i="2"/>
  <c r="G5" i="2"/>
  <c r="H5" i="2"/>
  <c r="I5" i="2"/>
  <c r="J5" i="2"/>
  <c r="K5" i="2"/>
  <c r="L5" i="2"/>
  <c r="M5" i="2"/>
  <c r="N5" i="2"/>
  <c r="B6" i="2"/>
  <c r="C6" i="2"/>
  <c r="D6" i="2"/>
  <c r="E6" i="2"/>
  <c r="F6" i="2"/>
  <c r="G6" i="2"/>
  <c r="H6" i="2"/>
  <c r="I6" i="2"/>
  <c r="J6" i="2"/>
  <c r="K6" i="2"/>
  <c r="L6" i="2"/>
  <c r="M6" i="2"/>
  <c r="N6" i="2"/>
  <c r="B7" i="2"/>
  <c r="C7" i="2"/>
  <c r="D7" i="2"/>
  <c r="E7" i="2"/>
  <c r="F7" i="2"/>
  <c r="G7" i="2"/>
  <c r="H7" i="2"/>
  <c r="I7" i="2"/>
  <c r="J7" i="2"/>
  <c r="K7" i="2"/>
  <c r="L7" i="2"/>
  <c r="M7" i="2"/>
  <c r="N7" i="2"/>
  <c r="B8" i="2"/>
  <c r="C8" i="2"/>
  <c r="D8" i="2"/>
  <c r="E8" i="2"/>
  <c r="F8" i="2"/>
  <c r="G8" i="2"/>
  <c r="H8" i="2"/>
  <c r="I8" i="2"/>
  <c r="J8" i="2"/>
  <c r="K8" i="2"/>
  <c r="L8" i="2"/>
  <c r="M8" i="2"/>
  <c r="N8" i="2"/>
  <c r="B9" i="2"/>
  <c r="C9" i="2"/>
  <c r="D9" i="2"/>
  <c r="E9" i="2"/>
  <c r="F9" i="2"/>
  <c r="G9" i="2"/>
  <c r="H9" i="2"/>
  <c r="I9" i="2"/>
  <c r="J9" i="2"/>
  <c r="K9" i="2"/>
  <c r="L9" i="2"/>
  <c r="M9" i="2"/>
  <c r="N9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C5" i="1" l="1"/>
  <c r="C6" i="1" s="1"/>
  <c r="D5" i="1"/>
  <c r="D7" i="1" s="1"/>
  <c r="E5" i="1"/>
  <c r="E6" i="1" s="1"/>
  <c r="F5" i="1"/>
  <c r="F7" i="1" s="1"/>
  <c r="G5" i="1"/>
  <c r="G6" i="1" s="1"/>
  <c r="H5" i="1"/>
  <c r="H7" i="1" s="1"/>
  <c r="I5" i="1"/>
  <c r="I6" i="1" s="1"/>
  <c r="J5" i="1"/>
  <c r="J7" i="1" s="1"/>
  <c r="K5" i="1"/>
  <c r="K6" i="1" s="1"/>
  <c r="L5" i="1"/>
  <c r="L7" i="1" s="1"/>
  <c r="M5" i="1"/>
  <c r="M6" i="1" s="1"/>
  <c r="B5" i="1"/>
  <c r="B13" i="1" s="1"/>
  <c r="B6" i="1" l="1"/>
  <c r="B8" i="1"/>
  <c r="B10" i="1"/>
  <c r="B12" i="1"/>
  <c r="M13" i="1"/>
  <c r="K13" i="1"/>
  <c r="I13" i="1"/>
  <c r="G13" i="1"/>
  <c r="E13" i="1"/>
  <c r="C13" i="1"/>
  <c r="L12" i="1"/>
  <c r="J12" i="1"/>
  <c r="H12" i="1"/>
  <c r="F12" i="1"/>
  <c r="D12" i="1"/>
  <c r="M11" i="1"/>
  <c r="K11" i="1"/>
  <c r="I11" i="1"/>
  <c r="G11" i="1"/>
  <c r="E11" i="1"/>
  <c r="C11" i="1"/>
  <c r="L10" i="1"/>
  <c r="J10" i="1"/>
  <c r="H10" i="1"/>
  <c r="F10" i="1"/>
  <c r="D10" i="1"/>
  <c r="M9" i="1"/>
  <c r="K9" i="1"/>
  <c r="I9" i="1"/>
  <c r="G9" i="1"/>
  <c r="E9" i="1"/>
  <c r="C9" i="1"/>
  <c r="L8" i="1"/>
  <c r="J8" i="1"/>
  <c r="H8" i="1"/>
  <c r="F8" i="1"/>
  <c r="D8" i="1"/>
  <c r="M7" i="1"/>
  <c r="K7" i="1"/>
  <c r="I7" i="1"/>
  <c r="G7" i="1"/>
  <c r="E7" i="1"/>
  <c r="C7" i="1"/>
  <c r="L6" i="1"/>
  <c r="J6" i="1"/>
  <c r="H6" i="1"/>
  <c r="F6" i="1"/>
  <c r="D6" i="1"/>
  <c r="B7" i="1"/>
  <c r="B9" i="1"/>
  <c r="B11" i="1"/>
  <c r="L13" i="1"/>
  <c r="J13" i="1"/>
  <c r="H13" i="1"/>
  <c r="F13" i="1"/>
  <c r="D13" i="1"/>
  <c r="M12" i="1"/>
  <c r="K12" i="1"/>
  <c r="I12" i="1"/>
  <c r="G12" i="1"/>
  <c r="E12" i="1"/>
  <c r="C12" i="1"/>
  <c r="L11" i="1"/>
  <c r="J11" i="1"/>
  <c r="H11" i="1"/>
  <c r="F11" i="1"/>
  <c r="D11" i="1"/>
  <c r="M10" i="1"/>
  <c r="K10" i="1"/>
  <c r="I10" i="1"/>
  <c r="G10" i="1"/>
  <c r="E10" i="1"/>
  <c r="C10" i="1"/>
  <c r="L9" i="1"/>
  <c r="J9" i="1"/>
  <c r="H9" i="1"/>
  <c r="F9" i="1"/>
  <c r="D9" i="1"/>
  <c r="M8" i="1"/>
  <c r="K8" i="1"/>
  <c r="I8" i="1"/>
  <c r="G8" i="1"/>
  <c r="E8" i="1"/>
  <c r="C8" i="1"/>
</calcChain>
</file>

<file path=xl/sharedStrings.xml><?xml version="1.0" encoding="utf-8"?>
<sst xmlns="http://schemas.openxmlformats.org/spreadsheetml/2006/main" count="59" uniqueCount="41">
  <si>
    <t>Hoff Food</t>
  </si>
  <si>
    <t>Liters (Total)</t>
  </si>
  <si>
    <t>Maltose</t>
  </si>
  <si>
    <t>Dextrose</t>
  </si>
  <si>
    <t>Yeast</t>
  </si>
  <si>
    <t>Agar</t>
  </si>
  <si>
    <t xml:space="preserve">Soy Flour </t>
  </si>
  <si>
    <t>Maize Meal</t>
  </si>
  <si>
    <t>Acid Mix</t>
  </si>
  <si>
    <t>Tegosept</t>
  </si>
  <si>
    <t>Semolina</t>
  </si>
  <si>
    <t>Cold H20</t>
  </si>
  <si>
    <t>Sucrose</t>
  </si>
  <si>
    <t>Glucose</t>
  </si>
  <si>
    <t>yeast</t>
  </si>
  <si>
    <t>Calcium Chloride</t>
  </si>
  <si>
    <t>Potassium Tartarate</t>
  </si>
  <si>
    <t>Normal Food</t>
  </si>
  <si>
    <r>
      <t>Boil H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0 (Liters)</t>
    </r>
  </si>
  <si>
    <r>
      <t>H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0 (Liters)</t>
    </r>
  </si>
  <si>
    <t>20g</t>
  </si>
  <si>
    <t>73g</t>
  </si>
  <si>
    <t>35g</t>
  </si>
  <si>
    <t>6g</t>
  </si>
  <si>
    <t>46g</t>
  </si>
  <si>
    <t>75g</t>
  </si>
  <si>
    <t>16mL</t>
  </si>
  <si>
    <t>14mL</t>
  </si>
  <si>
    <t>1L</t>
  </si>
  <si>
    <t>Maize Meal Media Recipe</t>
  </si>
  <si>
    <t>Grape Juice Plates</t>
  </si>
  <si>
    <t>720mL</t>
  </si>
  <si>
    <t>52g</t>
  </si>
  <si>
    <t>26g</t>
  </si>
  <si>
    <t>7g</t>
  </si>
  <si>
    <t>200mL</t>
  </si>
  <si>
    <t>Apple Juice</t>
  </si>
  <si>
    <t>6mL</t>
  </si>
  <si>
    <t>Brewer's Yeast</t>
  </si>
  <si>
    <r>
      <t>H</t>
    </r>
    <r>
      <rPr>
        <i/>
        <vertAlign val="subscript"/>
        <sz val="12"/>
        <color theme="1"/>
        <rFont val="Times New Roman"/>
        <family val="1"/>
      </rPr>
      <t>2</t>
    </r>
    <r>
      <rPr>
        <i/>
        <sz val="12"/>
        <color theme="1"/>
        <rFont val="Times New Roman"/>
        <family val="1"/>
      </rPr>
      <t xml:space="preserve">0 </t>
    </r>
  </si>
  <si>
    <t>S1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</si>
</sst>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vertAlign val="subscript"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3" xfId="0" applyFont="1" applyBorder="1"/>
    <xf numFmtId="1" fontId="4" fillId="2" borderId="2" xfId="0" applyNumberFormat="1" applyFont="1" applyFill="1" applyBorder="1"/>
    <xf numFmtId="1" fontId="4" fillId="3" borderId="7" xfId="0" applyNumberFormat="1" applyFont="1" applyFill="1" applyBorder="1"/>
    <xf numFmtId="1" fontId="4" fillId="3" borderId="2" xfId="0" applyNumberFormat="1" applyFont="1" applyFill="1" applyBorder="1"/>
    <xf numFmtId="1" fontId="4" fillId="2" borderId="5" xfId="0" applyNumberFormat="1" applyFont="1" applyFill="1" applyBorder="1"/>
    <xf numFmtId="1" fontId="4" fillId="3" borderId="0" xfId="0" applyNumberFormat="1" applyFont="1" applyFill="1" applyBorder="1"/>
    <xf numFmtId="1" fontId="4" fillId="3" borderId="5" xfId="0" applyNumberFormat="1" applyFont="1" applyFill="1" applyBorder="1"/>
    <xf numFmtId="1" fontId="4" fillId="2" borderId="2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0" fontId="6" fillId="0" borderId="0" xfId="0" applyFont="1"/>
    <xf numFmtId="164" fontId="5" fillId="0" borderId="4" xfId="0" applyNumberFormat="1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/>
    <xf numFmtId="0" fontId="4" fillId="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/>
    </xf>
    <xf numFmtId="1" fontId="4" fillId="3" borderId="10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1" fontId="4" fillId="3" borderId="0" xfId="0" applyNumberFormat="1" applyFont="1" applyFill="1" applyBorder="1" applyAlignment="1">
      <alignment horizontal="center" vertical="center"/>
    </xf>
    <xf numFmtId="1" fontId="4" fillId="2" borderId="11" xfId="0" applyNumberFormat="1" applyFont="1" applyFill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1" fontId="4" fillId="3" borderId="13" xfId="0" applyNumberFormat="1" applyFont="1" applyFill="1" applyBorder="1" applyAlignment="1">
      <alignment horizontal="center" vertical="center"/>
    </xf>
    <xf numFmtId="0" fontId="3" fillId="0" borderId="14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3"/>
  <sheetViews>
    <sheetView zoomScale="55" zoomScaleNormal="55" workbookViewId="0">
      <selection activeCell="A5" sqref="A5:B13"/>
    </sheetView>
  </sheetViews>
  <sheetFormatPr defaultRowHeight="15" x14ac:dyDescent="0.25"/>
  <cols>
    <col min="1" max="1" width="18.140625" bestFit="1" customWidth="1"/>
    <col min="2" max="2" width="12.85546875" customWidth="1"/>
  </cols>
  <sheetData>
    <row r="2" spans="1:13" ht="34.9" customHeight="1" x14ac:dyDescent="0.35">
      <c r="B2" s="46" t="s">
        <v>0</v>
      </c>
      <c r="C2" s="46"/>
      <c r="D2" s="46"/>
    </row>
    <row r="3" spans="1:13" ht="34.9" customHeight="1" x14ac:dyDescent="0.25"/>
    <row r="4" spans="1:13" ht="34.9" customHeight="1" thickBot="1" x14ac:dyDescent="0.4">
      <c r="A4" s="1" t="s">
        <v>1</v>
      </c>
      <c r="B4" s="14">
        <v>1.22</v>
      </c>
      <c r="C4" s="17">
        <v>2.44</v>
      </c>
      <c r="D4" s="14">
        <v>3.05</v>
      </c>
      <c r="E4" s="17">
        <v>3.66</v>
      </c>
      <c r="F4" s="14">
        <v>4.88</v>
      </c>
      <c r="G4" s="17">
        <v>6.1</v>
      </c>
      <c r="H4" s="14">
        <v>7.32</v>
      </c>
      <c r="I4" s="17">
        <v>8.5399999999999991</v>
      </c>
      <c r="J4" s="14">
        <v>9.76</v>
      </c>
      <c r="K4" s="17">
        <v>10.98</v>
      </c>
      <c r="L4" s="14">
        <v>12.2</v>
      </c>
      <c r="M4" s="17">
        <v>13.42</v>
      </c>
    </row>
    <row r="5" spans="1:13" ht="34.9" customHeight="1" thickTop="1" thickBot="1" x14ac:dyDescent="0.4">
      <c r="A5" s="29" t="s">
        <v>19</v>
      </c>
      <c r="B5" s="30">
        <f>B4/1.22</f>
        <v>1</v>
      </c>
      <c r="C5" s="31">
        <f t="shared" ref="C5:M5" si="0">C4/1.22</f>
        <v>2</v>
      </c>
      <c r="D5" s="30">
        <f t="shared" si="0"/>
        <v>2.5</v>
      </c>
      <c r="E5" s="31">
        <f t="shared" si="0"/>
        <v>3</v>
      </c>
      <c r="F5" s="30">
        <f t="shared" si="0"/>
        <v>4</v>
      </c>
      <c r="G5" s="31">
        <f t="shared" si="0"/>
        <v>5</v>
      </c>
      <c r="H5" s="30">
        <f t="shared" si="0"/>
        <v>6</v>
      </c>
      <c r="I5" s="31">
        <f t="shared" si="0"/>
        <v>6.9999999999999991</v>
      </c>
      <c r="J5" s="30">
        <f t="shared" si="0"/>
        <v>8</v>
      </c>
      <c r="K5" s="31">
        <f t="shared" si="0"/>
        <v>9</v>
      </c>
      <c r="L5" s="30">
        <f t="shared" si="0"/>
        <v>10</v>
      </c>
      <c r="M5" s="31">
        <f t="shared" si="0"/>
        <v>11</v>
      </c>
    </row>
    <row r="6" spans="1:13" ht="34.9" customHeight="1" x14ac:dyDescent="0.25">
      <c r="A6" s="25" t="s">
        <v>6</v>
      </c>
      <c r="B6" s="18">
        <f>20*B5</f>
        <v>20</v>
      </c>
      <c r="C6" s="19">
        <f t="shared" ref="C6:M6" si="1">20*C5</f>
        <v>40</v>
      </c>
      <c r="D6" s="20">
        <f t="shared" si="1"/>
        <v>50</v>
      </c>
      <c r="E6" s="19">
        <f t="shared" si="1"/>
        <v>60</v>
      </c>
      <c r="F6" s="20">
        <f t="shared" si="1"/>
        <v>80</v>
      </c>
      <c r="G6" s="19">
        <f t="shared" si="1"/>
        <v>100</v>
      </c>
      <c r="H6" s="20">
        <f t="shared" si="1"/>
        <v>120</v>
      </c>
      <c r="I6" s="19">
        <f t="shared" si="1"/>
        <v>139.99999999999997</v>
      </c>
      <c r="J6" s="20">
        <f t="shared" si="1"/>
        <v>160</v>
      </c>
      <c r="K6" s="19">
        <f t="shared" si="1"/>
        <v>180</v>
      </c>
      <c r="L6" s="20">
        <f t="shared" si="1"/>
        <v>200</v>
      </c>
      <c r="M6" s="19">
        <f t="shared" si="1"/>
        <v>220</v>
      </c>
    </row>
    <row r="7" spans="1:13" ht="34.9" customHeight="1" x14ac:dyDescent="0.25">
      <c r="A7" s="25" t="s">
        <v>7</v>
      </c>
      <c r="B7" s="18">
        <f>73*B5</f>
        <v>73</v>
      </c>
      <c r="C7" s="19">
        <f t="shared" ref="C7:M7" si="2">73*C5</f>
        <v>146</v>
      </c>
      <c r="D7" s="20">
        <f t="shared" si="2"/>
        <v>182.5</v>
      </c>
      <c r="E7" s="19">
        <f t="shared" si="2"/>
        <v>219</v>
      </c>
      <c r="F7" s="20">
        <f t="shared" si="2"/>
        <v>292</v>
      </c>
      <c r="G7" s="19">
        <f t="shared" si="2"/>
        <v>365</v>
      </c>
      <c r="H7" s="20">
        <f t="shared" si="2"/>
        <v>438</v>
      </c>
      <c r="I7" s="19">
        <f t="shared" si="2"/>
        <v>510.99999999999994</v>
      </c>
      <c r="J7" s="20">
        <f t="shared" si="2"/>
        <v>584</v>
      </c>
      <c r="K7" s="19">
        <f t="shared" si="2"/>
        <v>657</v>
      </c>
      <c r="L7" s="20">
        <f t="shared" si="2"/>
        <v>730</v>
      </c>
      <c r="M7" s="19">
        <f t="shared" si="2"/>
        <v>803</v>
      </c>
    </row>
    <row r="8" spans="1:13" ht="34.9" customHeight="1" x14ac:dyDescent="0.25">
      <c r="A8" s="25" t="s">
        <v>4</v>
      </c>
      <c r="B8" s="21">
        <f>35*B5</f>
        <v>35</v>
      </c>
      <c r="C8" s="22">
        <f t="shared" ref="C8:M8" si="3">35*C5</f>
        <v>70</v>
      </c>
      <c r="D8" s="21">
        <f t="shared" si="3"/>
        <v>87.5</v>
      </c>
      <c r="E8" s="22">
        <f t="shared" si="3"/>
        <v>105</v>
      </c>
      <c r="F8" s="21">
        <f t="shared" si="3"/>
        <v>140</v>
      </c>
      <c r="G8" s="22">
        <f t="shared" si="3"/>
        <v>175</v>
      </c>
      <c r="H8" s="21">
        <f t="shared" si="3"/>
        <v>210</v>
      </c>
      <c r="I8" s="22">
        <f t="shared" si="3"/>
        <v>244.99999999999997</v>
      </c>
      <c r="J8" s="21">
        <f t="shared" si="3"/>
        <v>280</v>
      </c>
      <c r="K8" s="22">
        <f t="shared" si="3"/>
        <v>315</v>
      </c>
      <c r="L8" s="21">
        <f t="shared" si="3"/>
        <v>350</v>
      </c>
      <c r="M8" s="22">
        <f t="shared" si="3"/>
        <v>385</v>
      </c>
    </row>
    <row r="9" spans="1:13" ht="34.9" customHeight="1" x14ac:dyDescent="0.25">
      <c r="A9" s="25" t="s">
        <v>5</v>
      </c>
      <c r="B9" s="21">
        <f>6*B5</f>
        <v>6</v>
      </c>
      <c r="C9" s="22">
        <f t="shared" ref="C9:M9" si="4">6*C5</f>
        <v>12</v>
      </c>
      <c r="D9" s="21">
        <f t="shared" si="4"/>
        <v>15</v>
      </c>
      <c r="E9" s="22">
        <f t="shared" si="4"/>
        <v>18</v>
      </c>
      <c r="F9" s="21">
        <f t="shared" si="4"/>
        <v>24</v>
      </c>
      <c r="G9" s="22">
        <f t="shared" si="4"/>
        <v>30</v>
      </c>
      <c r="H9" s="21">
        <f t="shared" si="4"/>
        <v>36</v>
      </c>
      <c r="I9" s="22">
        <f t="shared" si="4"/>
        <v>41.999999999999993</v>
      </c>
      <c r="J9" s="21">
        <f t="shared" si="4"/>
        <v>48</v>
      </c>
      <c r="K9" s="22">
        <f t="shared" si="4"/>
        <v>54</v>
      </c>
      <c r="L9" s="21">
        <f t="shared" si="4"/>
        <v>60</v>
      </c>
      <c r="M9" s="22">
        <f t="shared" si="4"/>
        <v>66</v>
      </c>
    </row>
    <row r="10" spans="1:13" ht="34.9" customHeight="1" x14ac:dyDescent="0.25">
      <c r="A10" s="25" t="s">
        <v>2</v>
      </c>
      <c r="B10" s="23">
        <f>46*B5</f>
        <v>46</v>
      </c>
      <c r="C10" s="24">
        <f t="shared" ref="C10:M10" si="5">46*C5</f>
        <v>92</v>
      </c>
      <c r="D10" s="23">
        <f t="shared" si="5"/>
        <v>115</v>
      </c>
      <c r="E10" s="24">
        <f t="shared" si="5"/>
        <v>138</v>
      </c>
      <c r="F10" s="23">
        <f t="shared" si="5"/>
        <v>184</v>
      </c>
      <c r="G10" s="24">
        <f t="shared" si="5"/>
        <v>230</v>
      </c>
      <c r="H10" s="23">
        <f t="shared" si="5"/>
        <v>276</v>
      </c>
      <c r="I10" s="24">
        <f t="shared" si="5"/>
        <v>321.99999999999994</v>
      </c>
      <c r="J10" s="23">
        <f t="shared" si="5"/>
        <v>368</v>
      </c>
      <c r="K10" s="24">
        <f t="shared" si="5"/>
        <v>414</v>
      </c>
      <c r="L10" s="23">
        <f t="shared" si="5"/>
        <v>460</v>
      </c>
      <c r="M10" s="24">
        <f t="shared" si="5"/>
        <v>506</v>
      </c>
    </row>
    <row r="11" spans="1:13" ht="34.9" customHeight="1" thickBot="1" x14ac:dyDescent="0.3">
      <c r="A11" s="42" t="s">
        <v>3</v>
      </c>
      <c r="B11" s="32">
        <f>75*B5</f>
        <v>75</v>
      </c>
      <c r="C11" s="33">
        <f t="shared" ref="C11:M11" si="6">75*C5</f>
        <v>150</v>
      </c>
      <c r="D11" s="32">
        <f t="shared" si="6"/>
        <v>187.5</v>
      </c>
      <c r="E11" s="33">
        <f t="shared" si="6"/>
        <v>225</v>
      </c>
      <c r="F11" s="32">
        <f t="shared" si="6"/>
        <v>300</v>
      </c>
      <c r="G11" s="33">
        <f t="shared" si="6"/>
        <v>375</v>
      </c>
      <c r="H11" s="32">
        <f t="shared" si="6"/>
        <v>450</v>
      </c>
      <c r="I11" s="33">
        <f t="shared" si="6"/>
        <v>524.99999999999989</v>
      </c>
      <c r="J11" s="32">
        <f t="shared" si="6"/>
        <v>600</v>
      </c>
      <c r="K11" s="33">
        <f t="shared" si="6"/>
        <v>675</v>
      </c>
      <c r="L11" s="32">
        <f t="shared" si="6"/>
        <v>750</v>
      </c>
      <c r="M11" s="33">
        <f t="shared" si="6"/>
        <v>825</v>
      </c>
    </row>
    <row r="12" spans="1:13" ht="34.9" customHeight="1" x14ac:dyDescent="0.25">
      <c r="A12" s="25" t="s">
        <v>8</v>
      </c>
      <c r="B12" s="18">
        <f>14*B5</f>
        <v>14</v>
      </c>
      <c r="C12" s="26">
        <f t="shared" ref="C12:M12" si="7">14*C5</f>
        <v>28</v>
      </c>
      <c r="D12" s="18">
        <f t="shared" si="7"/>
        <v>35</v>
      </c>
      <c r="E12" s="26">
        <f t="shared" si="7"/>
        <v>42</v>
      </c>
      <c r="F12" s="18">
        <f t="shared" si="7"/>
        <v>56</v>
      </c>
      <c r="G12" s="26">
        <f t="shared" si="7"/>
        <v>70</v>
      </c>
      <c r="H12" s="18">
        <f t="shared" si="7"/>
        <v>84</v>
      </c>
      <c r="I12" s="26">
        <f t="shared" si="7"/>
        <v>97.999999999999986</v>
      </c>
      <c r="J12" s="18">
        <f t="shared" si="7"/>
        <v>112</v>
      </c>
      <c r="K12" s="26">
        <f t="shared" si="7"/>
        <v>126</v>
      </c>
      <c r="L12" s="18">
        <f t="shared" si="7"/>
        <v>140</v>
      </c>
      <c r="M12" s="19">
        <f t="shared" si="7"/>
        <v>154</v>
      </c>
    </row>
    <row r="13" spans="1:13" ht="34.9" customHeight="1" x14ac:dyDescent="0.25">
      <c r="A13" s="25" t="s">
        <v>9</v>
      </c>
      <c r="B13" s="23">
        <f>16*B5</f>
        <v>16</v>
      </c>
      <c r="C13" s="27">
        <f t="shared" ref="C13:M13" si="8">16*C5</f>
        <v>32</v>
      </c>
      <c r="D13" s="23">
        <f t="shared" si="8"/>
        <v>40</v>
      </c>
      <c r="E13" s="27">
        <f t="shared" si="8"/>
        <v>48</v>
      </c>
      <c r="F13" s="23">
        <f t="shared" si="8"/>
        <v>64</v>
      </c>
      <c r="G13" s="27">
        <f t="shared" si="8"/>
        <v>80</v>
      </c>
      <c r="H13" s="23">
        <f t="shared" si="8"/>
        <v>96</v>
      </c>
      <c r="I13" s="27">
        <f t="shared" si="8"/>
        <v>111.99999999999999</v>
      </c>
      <c r="J13" s="23">
        <f t="shared" si="8"/>
        <v>128</v>
      </c>
      <c r="K13" s="27">
        <f t="shared" si="8"/>
        <v>144</v>
      </c>
      <c r="L13" s="23">
        <f t="shared" si="8"/>
        <v>160</v>
      </c>
      <c r="M13" s="28">
        <f t="shared" si="8"/>
        <v>176</v>
      </c>
    </row>
  </sheetData>
  <mergeCells count="1">
    <mergeCell ref="B2:D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zoomScale="55" zoomScaleNormal="55" workbookViewId="0">
      <selection activeCell="G10" sqref="G10"/>
    </sheetView>
  </sheetViews>
  <sheetFormatPr defaultRowHeight="15" x14ac:dyDescent="0.25"/>
  <cols>
    <col min="1" max="1" width="21.5703125" bestFit="1" customWidth="1"/>
  </cols>
  <sheetData>
    <row r="1" spans="1:14" ht="26.25" x14ac:dyDescent="0.4">
      <c r="A1" s="16" t="s">
        <v>17</v>
      </c>
    </row>
    <row r="4" spans="1:14" ht="24" thickBot="1" x14ac:dyDescent="0.4">
      <c r="A4" s="1" t="s">
        <v>1</v>
      </c>
      <c r="B4" s="14">
        <v>1</v>
      </c>
      <c r="C4" s="15">
        <v>2</v>
      </c>
      <c r="D4" s="14">
        <v>3</v>
      </c>
      <c r="E4" s="15">
        <v>4</v>
      </c>
      <c r="F4" s="14">
        <v>5</v>
      </c>
      <c r="G4" s="15">
        <v>6</v>
      </c>
      <c r="H4" s="14">
        <v>7</v>
      </c>
      <c r="I4" s="15">
        <v>8</v>
      </c>
      <c r="J4" s="14">
        <v>9</v>
      </c>
      <c r="K4" s="15">
        <v>10</v>
      </c>
      <c r="L4" s="14">
        <v>11</v>
      </c>
      <c r="M4" s="15">
        <v>12</v>
      </c>
      <c r="N4" s="14">
        <v>13</v>
      </c>
    </row>
    <row r="5" spans="1:14" ht="34.9" customHeight="1" thickTop="1" thickBot="1" x14ac:dyDescent="0.4">
      <c r="A5" s="42" t="s">
        <v>18</v>
      </c>
      <c r="B5" s="34">
        <f t="shared" ref="B5:N5" si="0">B4*786.66</f>
        <v>786.66</v>
      </c>
      <c r="C5" s="35">
        <f t="shared" si="0"/>
        <v>1573.32</v>
      </c>
      <c r="D5" s="34">
        <f t="shared" si="0"/>
        <v>2359.98</v>
      </c>
      <c r="E5" s="35">
        <f t="shared" si="0"/>
        <v>3146.64</v>
      </c>
      <c r="F5" s="34">
        <f t="shared" si="0"/>
        <v>3933.2999999999997</v>
      </c>
      <c r="G5" s="35">
        <f t="shared" si="0"/>
        <v>4719.96</v>
      </c>
      <c r="H5" s="34">
        <f t="shared" si="0"/>
        <v>5506.62</v>
      </c>
      <c r="I5" s="35">
        <f t="shared" si="0"/>
        <v>6293.28</v>
      </c>
      <c r="J5" s="34">
        <f t="shared" si="0"/>
        <v>7079.94</v>
      </c>
      <c r="K5" s="35">
        <f t="shared" si="0"/>
        <v>7866.5999999999995</v>
      </c>
      <c r="L5" s="34">
        <f t="shared" si="0"/>
        <v>8653.26</v>
      </c>
      <c r="M5" s="35">
        <f t="shared" si="0"/>
        <v>9439.92</v>
      </c>
      <c r="N5" s="34">
        <f t="shared" si="0"/>
        <v>10226.58</v>
      </c>
    </row>
    <row r="6" spans="1:14" ht="34.9" customHeight="1" x14ac:dyDescent="0.25">
      <c r="A6" s="25" t="s">
        <v>16</v>
      </c>
      <c r="B6" s="8">
        <f t="shared" ref="B6:N6" si="1">B4*8</f>
        <v>8</v>
      </c>
      <c r="C6" s="13">
        <f t="shared" si="1"/>
        <v>16</v>
      </c>
      <c r="D6" s="8">
        <f t="shared" si="1"/>
        <v>24</v>
      </c>
      <c r="E6" s="13">
        <f t="shared" si="1"/>
        <v>32</v>
      </c>
      <c r="F6" s="8">
        <f t="shared" si="1"/>
        <v>40</v>
      </c>
      <c r="G6" s="13">
        <f t="shared" si="1"/>
        <v>48</v>
      </c>
      <c r="H6" s="8">
        <f t="shared" si="1"/>
        <v>56</v>
      </c>
      <c r="I6" s="13">
        <f t="shared" si="1"/>
        <v>64</v>
      </c>
      <c r="J6" s="8">
        <f t="shared" si="1"/>
        <v>72</v>
      </c>
      <c r="K6" s="13">
        <f t="shared" si="1"/>
        <v>80</v>
      </c>
      <c r="L6" s="8">
        <f t="shared" si="1"/>
        <v>88</v>
      </c>
      <c r="M6" s="13">
        <f t="shared" si="1"/>
        <v>96</v>
      </c>
      <c r="N6" s="8">
        <f t="shared" si="1"/>
        <v>104</v>
      </c>
    </row>
    <row r="7" spans="1:14" ht="34.9" customHeight="1" x14ac:dyDescent="0.25">
      <c r="A7" s="25" t="s">
        <v>15</v>
      </c>
      <c r="B7" s="11">
        <f t="shared" ref="B7:N7" si="2">B4*0.5</f>
        <v>0.5</v>
      </c>
      <c r="C7" s="12">
        <f t="shared" si="2"/>
        <v>1</v>
      </c>
      <c r="D7" s="11">
        <f t="shared" si="2"/>
        <v>1.5</v>
      </c>
      <c r="E7" s="12">
        <f t="shared" si="2"/>
        <v>2</v>
      </c>
      <c r="F7" s="11">
        <f t="shared" si="2"/>
        <v>2.5</v>
      </c>
      <c r="G7" s="12">
        <f t="shared" si="2"/>
        <v>3</v>
      </c>
      <c r="H7" s="11">
        <f t="shared" si="2"/>
        <v>3.5</v>
      </c>
      <c r="I7" s="12">
        <f t="shared" si="2"/>
        <v>4</v>
      </c>
      <c r="J7" s="11">
        <f t="shared" si="2"/>
        <v>4.5</v>
      </c>
      <c r="K7" s="12">
        <f t="shared" si="2"/>
        <v>5</v>
      </c>
      <c r="L7" s="11">
        <f t="shared" si="2"/>
        <v>5.5</v>
      </c>
      <c r="M7" s="12">
        <f t="shared" si="2"/>
        <v>6</v>
      </c>
      <c r="N7" s="11">
        <f t="shared" si="2"/>
        <v>6.5</v>
      </c>
    </row>
    <row r="8" spans="1:14" ht="34.9" customHeight="1" x14ac:dyDescent="0.25">
      <c r="A8" s="25" t="s">
        <v>5</v>
      </c>
      <c r="B8" s="9">
        <f t="shared" ref="B8:N8" si="3">B4*(16/3)</f>
        <v>5.333333333333333</v>
      </c>
      <c r="C8" s="10">
        <f t="shared" si="3"/>
        <v>10.666666666666666</v>
      </c>
      <c r="D8" s="9">
        <f t="shared" si="3"/>
        <v>16</v>
      </c>
      <c r="E8" s="10">
        <f t="shared" si="3"/>
        <v>21.333333333333332</v>
      </c>
      <c r="F8" s="9">
        <f t="shared" si="3"/>
        <v>26.666666666666664</v>
      </c>
      <c r="G8" s="10">
        <f t="shared" si="3"/>
        <v>32</v>
      </c>
      <c r="H8" s="9">
        <f t="shared" si="3"/>
        <v>37.333333333333329</v>
      </c>
      <c r="I8" s="10">
        <f t="shared" si="3"/>
        <v>42.666666666666664</v>
      </c>
      <c r="J8" s="9">
        <f t="shared" si="3"/>
        <v>48</v>
      </c>
      <c r="K8" s="10">
        <f t="shared" si="3"/>
        <v>53.333333333333329</v>
      </c>
      <c r="L8" s="9">
        <f t="shared" si="3"/>
        <v>58.666666666666664</v>
      </c>
      <c r="M8" s="10">
        <f t="shared" si="3"/>
        <v>64</v>
      </c>
      <c r="N8" s="9">
        <f t="shared" si="3"/>
        <v>69.333333333333329</v>
      </c>
    </row>
    <row r="9" spans="1:14" ht="34.9" customHeight="1" x14ac:dyDescent="0.25">
      <c r="A9" s="25" t="s">
        <v>14</v>
      </c>
      <c r="B9" s="9">
        <f t="shared" ref="B9:N9" si="4">B4*12</f>
        <v>12</v>
      </c>
      <c r="C9" s="10">
        <f t="shared" si="4"/>
        <v>24</v>
      </c>
      <c r="D9" s="9">
        <f t="shared" si="4"/>
        <v>36</v>
      </c>
      <c r="E9" s="10">
        <f t="shared" si="4"/>
        <v>48</v>
      </c>
      <c r="F9" s="9">
        <f t="shared" si="4"/>
        <v>60</v>
      </c>
      <c r="G9" s="10">
        <f t="shared" si="4"/>
        <v>72</v>
      </c>
      <c r="H9" s="9">
        <f t="shared" si="4"/>
        <v>84</v>
      </c>
      <c r="I9" s="10">
        <f t="shared" si="4"/>
        <v>96</v>
      </c>
      <c r="J9" s="9">
        <f t="shared" si="4"/>
        <v>108</v>
      </c>
      <c r="K9" s="10">
        <f t="shared" si="4"/>
        <v>120</v>
      </c>
      <c r="L9" s="9">
        <f t="shared" si="4"/>
        <v>132</v>
      </c>
      <c r="M9" s="10">
        <f t="shared" si="4"/>
        <v>144</v>
      </c>
      <c r="N9" s="9">
        <f t="shared" si="4"/>
        <v>156</v>
      </c>
    </row>
    <row r="10" spans="1:14" ht="34.9" customHeight="1" x14ac:dyDescent="0.25">
      <c r="A10" s="25" t="s">
        <v>13</v>
      </c>
      <c r="B10" s="9">
        <f t="shared" ref="B10:N10" si="5">B4*160/3</f>
        <v>53.333333333333336</v>
      </c>
      <c r="C10" s="10">
        <f t="shared" si="5"/>
        <v>106.66666666666667</v>
      </c>
      <c r="D10" s="9">
        <f t="shared" si="5"/>
        <v>160</v>
      </c>
      <c r="E10" s="10">
        <f t="shared" si="5"/>
        <v>213.33333333333334</v>
      </c>
      <c r="F10" s="9">
        <f t="shared" si="5"/>
        <v>266.66666666666669</v>
      </c>
      <c r="G10" s="10">
        <f t="shared" si="5"/>
        <v>320</v>
      </c>
      <c r="H10" s="9">
        <f t="shared" si="5"/>
        <v>373.33333333333331</v>
      </c>
      <c r="I10" s="10">
        <f t="shared" si="5"/>
        <v>426.66666666666669</v>
      </c>
      <c r="J10" s="9">
        <f t="shared" si="5"/>
        <v>480</v>
      </c>
      <c r="K10" s="10">
        <f t="shared" si="5"/>
        <v>533.33333333333337</v>
      </c>
      <c r="L10" s="9">
        <f t="shared" si="5"/>
        <v>586.66666666666663</v>
      </c>
      <c r="M10" s="10">
        <f t="shared" si="5"/>
        <v>640</v>
      </c>
      <c r="N10" s="9">
        <f t="shared" si="5"/>
        <v>693.33333333333337</v>
      </c>
    </row>
    <row r="11" spans="1:14" ht="34.9" customHeight="1" thickBot="1" x14ac:dyDescent="0.3">
      <c r="A11" s="42" t="s">
        <v>12</v>
      </c>
      <c r="B11" s="38">
        <f t="shared" ref="B11:N11" si="6">B4*80/3</f>
        <v>26.666666666666668</v>
      </c>
      <c r="C11" s="39">
        <f t="shared" si="6"/>
        <v>53.333333333333336</v>
      </c>
      <c r="D11" s="38">
        <f t="shared" si="6"/>
        <v>80</v>
      </c>
      <c r="E11" s="39">
        <f t="shared" si="6"/>
        <v>106.66666666666667</v>
      </c>
      <c r="F11" s="38">
        <f t="shared" si="6"/>
        <v>133.33333333333334</v>
      </c>
      <c r="G11" s="39">
        <f t="shared" si="6"/>
        <v>160</v>
      </c>
      <c r="H11" s="38">
        <f t="shared" si="6"/>
        <v>186.66666666666666</v>
      </c>
      <c r="I11" s="39">
        <f t="shared" si="6"/>
        <v>213.33333333333334</v>
      </c>
      <c r="J11" s="38">
        <f t="shared" si="6"/>
        <v>240</v>
      </c>
      <c r="K11" s="39">
        <f t="shared" si="6"/>
        <v>266.66666666666669</v>
      </c>
      <c r="L11" s="38">
        <f t="shared" si="6"/>
        <v>293.33333333333331</v>
      </c>
      <c r="M11" s="39">
        <f t="shared" si="6"/>
        <v>320</v>
      </c>
      <c r="N11" s="38">
        <f t="shared" si="6"/>
        <v>346.66666666666669</v>
      </c>
    </row>
    <row r="12" spans="1:14" ht="34.9" customHeight="1" x14ac:dyDescent="0.25">
      <c r="A12" s="25" t="s">
        <v>11</v>
      </c>
      <c r="B12" s="36">
        <f t="shared" ref="B12:N12" si="7">B4*600/3</f>
        <v>200</v>
      </c>
      <c r="C12" s="37">
        <f t="shared" si="7"/>
        <v>400</v>
      </c>
      <c r="D12" s="36">
        <f t="shared" si="7"/>
        <v>600</v>
      </c>
      <c r="E12" s="37">
        <f t="shared" si="7"/>
        <v>800</v>
      </c>
      <c r="F12" s="36">
        <f t="shared" si="7"/>
        <v>1000</v>
      </c>
      <c r="G12" s="37">
        <f t="shared" si="7"/>
        <v>1200</v>
      </c>
      <c r="H12" s="36">
        <f t="shared" si="7"/>
        <v>1400</v>
      </c>
      <c r="I12" s="37">
        <f t="shared" si="7"/>
        <v>1600</v>
      </c>
      <c r="J12" s="36">
        <f t="shared" si="7"/>
        <v>1800</v>
      </c>
      <c r="K12" s="37">
        <f t="shared" si="7"/>
        <v>2000</v>
      </c>
      <c r="L12" s="36">
        <f t="shared" si="7"/>
        <v>2200</v>
      </c>
      <c r="M12" s="37">
        <f t="shared" si="7"/>
        <v>2400</v>
      </c>
      <c r="N12" s="36">
        <f t="shared" si="7"/>
        <v>2600</v>
      </c>
    </row>
    <row r="13" spans="1:14" ht="34.9" customHeight="1" thickBot="1" x14ac:dyDescent="0.3">
      <c r="A13" s="42" t="s">
        <v>10</v>
      </c>
      <c r="B13" s="40">
        <f t="shared" ref="B13:N13" si="8">B4*(200/3)</f>
        <v>66.666666666666671</v>
      </c>
      <c r="C13" s="41">
        <f t="shared" si="8"/>
        <v>133.33333333333334</v>
      </c>
      <c r="D13" s="40">
        <f t="shared" si="8"/>
        <v>200</v>
      </c>
      <c r="E13" s="41">
        <f t="shared" si="8"/>
        <v>266.66666666666669</v>
      </c>
      <c r="F13" s="40">
        <f t="shared" si="8"/>
        <v>333.33333333333337</v>
      </c>
      <c r="G13" s="41">
        <f t="shared" si="8"/>
        <v>400</v>
      </c>
      <c r="H13" s="40">
        <f t="shared" si="8"/>
        <v>466.66666666666669</v>
      </c>
      <c r="I13" s="41">
        <f t="shared" si="8"/>
        <v>533.33333333333337</v>
      </c>
      <c r="J13" s="40">
        <f t="shared" si="8"/>
        <v>600</v>
      </c>
      <c r="K13" s="41">
        <f t="shared" si="8"/>
        <v>666.66666666666674</v>
      </c>
      <c r="L13" s="40">
        <f t="shared" si="8"/>
        <v>733.33333333333337</v>
      </c>
      <c r="M13" s="41">
        <f t="shared" si="8"/>
        <v>800</v>
      </c>
      <c r="N13" s="40">
        <f t="shared" si="8"/>
        <v>866.66666666666674</v>
      </c>
    </row>
    <row r="14" spans="1:14" ht="34.9" customHeight="1" x14ac:dyDescent="0.25">
      <c r="A14" s="25" t="s">
        <v>8</v>
      </c>
      <c r="B14" s="5">
        <f t="shared" ref="B14:N14" si="9">B4*35/3</f>
        <v>11.666666666666666</v>
      </c>
      <c r="C14" s="6">
        <f t="shared" si="9"/>
        <v>23.333333333333332</v>
      </c>
      <c r="D14" s="5">
        <f t="shared" si="9"/>
        <v>35</v>
      </c>
      <c r="E14" s="7">
        <f t="shared" si="9"/>
        <v>46.666666666666664</v>
      </c>
      <c r="F14" s="5">
        <f t="shared" si="9"/>
        <v>58.333333333333336</v>
      </c>
      <c r="G14" s="6">
        <f t="shared" si="9"/>
        <v>70</v>
      </c>
      <c r="H14" s="5">
        <f t="shared" si="9"/>
        <v>81.666666666666671</v>
      </c>
      <c r="I14" s="6">
        <f t="shared" si="9"/>
        <v>93.333333333333329</v>
      </c>
      <c r="J14" s="5">
        <f t="shared" si="9"/>
        <v>105</v>
      </c>
      <c r="K14" s="6">
        <f t="shared" si="9"/>
        <v>116.66666666666667</v>
      </c>
      <c r="L14" s="5">
        <f t="shared" si="9"/>
        <v>128.33333333333334</v>
      </c>
      <c r="M14" s="6">
        <f t="shared" si="9"/>
        <v>140</v>
      </c>
      <c r="N14" s="5">
        <f t="shared" si="9"/>
        <v>151.66666666666666</v>
      </c>
    </row>
    <row r="15" spans="1:14" ht="34.9" customHeight="1" x14ac:dyDescent="0.25">
      <c r="A15" s="25" t="s">
        <v>9</v>
      </c>
      <c r="B15" s="2">
        <f t="shared" ref="B15:N15" si="10">B4*46/3</f>
        <v>15.333333333333334</v>
      </c>
      <c r="C15" s="3">
        <f t="shared" si="10"/>
        <v>30.666666666666668</v>
      </c>
      <c r="D15" s="2">
        <f t="shared" si="10"/>
        <v>46</v>
      </c>
      <c r="E15" s="4">
        <f t="shared" si="10"/>
        <v>61.333333333333336</v>
      </c>
      <c r="F15" s="2">
        <f t="shared" si="10"/>
        <v>76.666666666666671</v>
      </c>
      <c r="G15" s="3">
        <f t="shared" si="10"/>
        <v>92</v>
      </c>
      <c r="H15" s="2">
        <f t="shared" si="10"/>
        <v>107.33333333333333</v>
      </c>
      <c r="I15" s="3">
        <f t="shared" si="10"/>
        <v>122.66666666666667</v>
      </c>
      <c r="J15" s="2">
        <f t="shared" si="10"/>
        <v>138</v>
      </c>
      <c r="K15" s="3">
        <f t="shared" si="10"/>
        <v>153.33333333333334</v>
      </c>
      <c r="L15" s="2">
        <f t="shared" si="10"/>
        <v>168.66666666666666</v>
      </c>
      <c r="M15" s="3">
        <f t="shared" si="10"/>
        <v>184</v>
      </c>
      <c r="N15" s="2">
        <f t="shared" si="10"/>
        <v>199.33333333333334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B14" sqref="B14"/>
    </sheetView>
  </sheetViews>
  <sheetFormatPr defaultRowHeight="15" x14ac:dyDescent="0.25"/>
  <cols>
    <col min="1" max="1" width="18" customWidth="1"/>
    <col min="2" max="2" width="19.28515625" customWidth="1"/>
    <col min="4" max="4" width="18.140625" customWidth="1"/>
    <col min="5" max="5" width="18.28515625" customWidth="1"/>
  </cols>
  <sheetData>
    <row r="1" spans="1:5" x14ac:dyDescent="0.25">
      <c r="A1" s="25" t="s">
        <v>40</v>
      </c>
    </row>
    <row r="3" spans="1:5" ht="15.75" x14ac:dyDescent="0.25">
      <c r="A3" s="47" t="s">
        <v>29</v>
      </c>
      <c r="B3" s="47"/>
      <c r="C3" s="43"/>
      <c r="D3" s="47" t="s">
        <v>30</v>
      </c>
      <c r="E3" s="47"/>
    </row>
    <row r="4" spans="1:5" ht="15.75" x14ac:dyDescent="0.25">
      <c r="A4" s="44"/>
      <c r="B4" s="44"/>
      <c r="C4" s="43"/>
      <c r="D4" s="43"/>
      <c r="E4" s="43"/>
    </row>
    <row r="5" spans="1:5" ht="18.75" x14ac:dyDescent="0.35">
      <c r="A5" s="45" t="s">
        <v>39</v>
      </c>
      <c r="B5" s="45" t="s">
        <v>28</v>
      </c>
      <c r="C5" s="43"/>
      <c r="D5" s="45" t="s">
        <v>39</v>
      </c>
      <c r="E5" s="45" t="s">
        <v>31</v>
      </c>
    </row>
    <row r="6" spans="1:5" ht="15.75" x14ac:dyDescent="0.25">
      <c r="A6" s="45" t="s">
        <v>8</v>
      </c>
      <c r="B6" s="45" t="s">
        <v>27</v>
      </c>
      <c r="C6" s="43"/>
      <c r="D6" s="45" t="s">
        <v>5</v>
      </c>
      <c r="E6" s="45" t="s">
        <v>20</v>
      </c>
    </row>
    <row r="7" spans="1:5" ht="15.75" x14ac:dyDescent="0.25">
      <c r="A7" s="45" t="s">
        <v>5</v>
      </c>
      <c r="B7" s="45" t="s">
        <v>23</v>
      </c>
      <c r="C7" s="43"/>
      <c r="D7" s="45" t="s">
        <v>36</v>
      </c>
      <c r="E7" s="45" t="s">
        <v>35</v>
      </c>
    </row>
    <row r="8" spans="1:5" ht="15.75" x14ac:dyDescent="0.25">
      <c r="A8" s="45" t="s">
        <v>38</v>
      </c>
      <c r="B8" s="45" t="s">
        <v>22</v>
      </c>
      <c r="C8" s="43"/>
      <c r="D8" s="45" t="s">
        <v>38</v>
      </c>
      <c r="E8" s="45" t="s">
        <v>34</v>
      </c>
    </row>
    <row r="9" spans="1:5" ht="15.75" x14ac:dyDescent="0.25">
      <c r="A9" s="45" t="s">
        <v>13</v>
      </c>
      <c r="B9" s="45" t="s">
        <v>25</v>
      </c>
      <c r="C9" s="43"/>
      <c r="D9" s="45" t="s">
        <v>13</v>
      </c>
      <c r="E9" s="45" t="s">
        <v>32</v>
      </c>
    </row>
    <row r="10" spans="1:5" ht="15.75" x14ac:dyDescent="0.25">
      <c r="A10" s="45" t="s">
        <v>7</v>
      </c>
      <c r="B10" s="45" t="s">
        <v>21</v>
      </c>
      <c r="C10" s="43"/>
      <c r="D10" s="45" t="s">
        <v>12</v>
      </c>
      <c r="E10" s="45" t="s">
        <v>33</v>
      </c>
    </row>
    <row r="11" spans="1:5" ht="15.75" x14ac:dyDescent="0.25">
      <c r="A11" s="45" t="s">
        <v>2</v>
      </c>
      <c r="B11" s="45" t="s">
        <v>24</v>
      </c>
      <c r="C11" s="43"/>
      <c r="D11" s="45" t="s">
        <v>9</v>
      </c>
      <c r="E11" s="45" t="s">
        <v>37</v>
      </c>
    </row>
    <row r="12" spans="1:5" ht="15.75" x14ac:dyDescent="0.25">
      <c r="A12" s="45" t="s">
        <v>6</v>
      </c>
      <c r="B12" s="45" t="s">
        <v>20</v>
      </c>
      <c r="C12" s="43"/>
      <c r="D12" s="43"/>
      <c r="E12" s="43"/>
    </row>
    <row r="13" spans="1:5" ht="15.75" x14ac:dyDescent="0.25">
      <c r="A13" s="45" t="s">
        <v>9</v>
      </c>
      <c r="B13" s="45" t="s">
        <v>26</v>
      </c>
      <c r="C13" s="43"/>
      <c r="D13" s="43"/>
      <c r="E13" s="43"/>
    </row>
  </sheetData>
  <sortState ref="D3:E8">
    <sortCondition ref="D3"/>
  </sortState>
  <mergeCells count="2">
    <mergeCell ref="A3:B3"/>
    <mergeCell ref="D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Colonel Butthead</dc:creator>
  <cp:lastModifiedBy>Shane</cp:lastModifiedBy>
  <cp:lastPrinted>2014-12-17T02:39:34Z</cp:lastPrinted>
  <dcterms:created xsi:type="dcterms:W3CDTF">2014-12-17T02:22:58Z</dcterms:created>
  <dcterms:modified xsi:type="dcterms:W3CDTF">2015-12-03T02:27:54Z</dcterms:modified>
</cp:coreProperties>
</file>