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9320" tabRatio="500"/>
  </bookViews>
  <sheets>
    <sheet name="S10 Table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H31" i="1"/>
  <c r="AG31"/>
  <c r="AE31"/>
  <c r="AF31"/>
  <c r="AD31"/>
  <c r="AH30"/>
  <c r="AE30"/>
  <c r="AF30"/>
  <c r="AD30"/>
  <c r="AG29"/>
  <c r="AE29"/>
  <c r="AF29"/>
  <c r="AD29"/>
  <c r="AE28"/>
  <c r="AF28"/>
  <c r="AD28"/>
  <c r="AH24"/>
  <c r="AG24"/>
  <c r="AE24"/>
  <c r="AF24"/>
  <c r="AD24"/>
  <c r="AH23"/>
  <c r="AE23"/>
  <c r="AF23"/>
  <c r="AD23"/>
  <c r="AG22"/>
  <c r="AE22"/>
  <c r="AF22"/>
  <c r="AD22"/>
  <c r="AE21"/>
  <c r="AF21"/>
  <c r="AD21"/>
  <c r="AH17"/>
  <c r="AG17"/>
  <c r="AE17"/>
  <c r="AF17"/>
  <c r="AD17"/>
  <c r="AH16"/>
  <c r="AE16"/>
  <c r="AF16"/>
  <c r="AD16"/>
  <c r="AG15"/>
  <c r="AE15"/>
  <c r="AF15"/>
  <c r="AD15"/>
  <c r="AE14"/>
  <c r="AF14"/>
  <c r="AD14"/>
  <c r="AH10"/>
  <c r="AG10"/>
  <c r="AE10"/>
  <c r="AF10"/>
  <c r="AD10"/>
  <c r="AH9"/>
  <c r="AE9"/>
  <c r="AF9"/>
  <c r="AD9"/>
  <c r="AG8"/>
  <c r="AE8"/>
  <c r="AF8"/>
  <c r="AD8"/>
  <c r="AE7"/>
  <c r="AF7"/>
  <c r="AD7"/>
</calcChain>
</file>

<file path=xl/sharedStrings.xml><?xml version="1.0" encoding="utf-8"?>
<sst xmlns="http://schemas.openxmlformats.org/spreadsheetml/2006/main" count="64" uniqueCount="55">
  <si>
    <t>Figure. 4B IL-25KO</t>
    <phoneticPr fontId="2" type="noConversion"/>
  </si>
  <si>
    <t>EPO activity</t>
    <phoneticPr fontId="2" type="noConversion"/>
  </si>
  <si>
    <t>TTEST</t>
    <phoneticPr fontId="2" type="noConversion"/>
  </si>
  <si>
    <t>Strain</t>
    <phoneticPr fontId="2" type="noConversion"/>
  </si>
  <si>
    <t>Treatment</t>
    <phoneticPr fontId="2" type="noConversion"/>
  </si>
  <si>
    <t>#1</t>
    <phoneticPr fontId="2" type="noConversion"/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</si>
  <si>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</si>
  <si>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</si>
  <si>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</si>
  <si>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</si>
  <si>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</si>
  <si>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</si>
  <si>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</si>
  <si>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</si>
  <si>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</si>
  <si>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</si>
  <si>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</si>
  <si>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</si>
  <si>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</si>
  <si>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</si>
  <si>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</si>
  <si>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</si>
  <si>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</si>
  <si>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</si>
  <si>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</si>
  <si>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</si>
  <si>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</si>
  <si>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</si>
  <si>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</si>
  <si>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</si>
  <si>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</si>
  <si>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</si>
  <si>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Average</t>
    <phoneticPr fontId="2" type="noConversion"/>
  </si>
  <si>
    <t>SD</t>
    <phoneticPr fontId="2" type="noConversion"/>
  </si>
  <si>
    <t>SE</t>
    <phoneticPr fontId="2" type="noConversion"/>
  </si>
  <si>
    <t>vs PBS</t>
    <phoneticPr fontId="2" type="noConversion"/>
  </si>
  <si>
    <t>vs Wild-type</t>
    <phoneticPr fontId="2" type="noConversion"/>
  </si>
  <si>
    <t>WT</t>
    <phoneticPr fontId="2" type="noConversion"/>
  </si>
  <si>
    <t>PBS</t>
    <phoneticPr fontId="2" type="noConversion"/>
  </si>
  <si>
    <t>OVA</t>
    <phoneticPr fontId="2" type="noConversion"/>
  </si>
  <si>
    <t>IL-25-/-</t>
    <phoneticPr fontId="2" type="noConversion"/>
  </si>
  <si>
    <t>PBS</t>
    <phoneticPr fontId="2" type="noConversion"/>
  </si>
  <si>
    <t>MPO activity</t>
    <phoneticPr fontId="2" type="noConversion"/>
  </si>
  <si>
    <t>WT</t>
    <phoneticPr fontId="2" type="noConversion"/>
  </si>
  <si>
    <t>PBS</t>
    <phoneticPr fontId="2" type="noConversion"/>
  </si>
  <si>
    <t>OVA</t>
    <phoneticPr fontId="2" type="noConversion"/>
  </si>
  <si>
    <t>IL-25-/-</t>
    <phoneticPr fontId="2" type="noConversion"/>
  </si>
  <si>
    <t>OVA</t>
    <phoneticPr fontId="2" type="noConversion"/>
  </si>
  <si>
    <t>EPO mRNA expression</t>
    <phoneticPr fontId="2" type="noConversion"/>
  </si>
  <si>
    <t>WT</t>
    <phoneticPr fontId="2" type="noConversion"/>
  </si>
  <si>
    <t>PBS</t>
    <phoneticPr fontId="2" type="noConversion"/>
  </si>
  <si>
    <t>OVA</t>
    <phoneticPr fontId="2" type="noConversion"/>
  </si>
  <si>
    <t>IL-25-/-</t>
    <phoneticPr fontId="2" type="noConversion"/>
  </si>
  <si>
    <t>MPO mRNA expression</t>
    <phoneticPr fontId="2" type="noConversion"/>
  </si>
  <si>
    <t>WT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</si>
</sst>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3">
    <font>
      <sz val="10"/>
      <name val="Verdana"/>
    </font>
    <font>
      <sz val="12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76" fontId="1" fillId="0" borderId="1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76" fontId="1" fillId="0" borderId="0" xfId="0" applyNumberFormat="1" applyFont="1"/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H33"/>
  <sheetViews>
    <sheetView tabSelected="1" workbookViewId="0">
      <selection activeCell="C5" sqref="C5:AH6"/>
    </sheetView>
  </sheetViews>
  <sheetFormatPr baseColWidth="10" defaultColWidth="10.7109375" defaultRowHeight="15"/>
  <cols>
    <col min="1" max="2" width="10.7109375" style="1"/>
    <col min="3" max="29" width="6.140625" style="1" customWidth="1"/>
    <col min="30" max="32" width="8.5703125" style="1" customWidth="1"/>
    <col min="33" max="33" width="12.5703125" style="1" customWidth="1"/>
    <col min="34" max="34" width="12.28515625" style="1" customWidth="1"/>
    <col min="35" max="16384" width="10.7109375" style="1"/>
  </cols>
  <sheetData>
    <row r="2" spans="1:34">
      <c r="A2" s="1" t="s">
        <v>0</v>
      </c>
    </row>
    <row r="5" spans="1:34">
      <c r="A5" s="1" t="s">
        <v>1</v>
      </c>
      <c r="AG5" s="1" t="s">
        <v>2</v>
      </c>
    </row>
    <row r="6" spans="1:34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17</v>
      </c>
      <c r="P6" s="3" t="s">
        <v>18</v>
      </c>
      <c r="Q6" s="3" t="s">
        <v>19</v>
      </c>
      <c r="R6" s="3" t="s">
        <v>20</v>
      </c>
      <c r="S6" s="3" t="s">
        <v>21</v>
      </c>
      <c r="T6" s="3" t="s">
        <v>22</v>
      </c>
      <c r="U6" s="3" t="s">
        <v>23</v>
      </c>
      <c r="V6" s="3" t="s">
        <v>24</v>
      </c>
      <c r="W6" s="3" t="s">
        <v>25</v>
      </c>
      <c r="X6" s="3" t="s">
        <v>26</v>
      </c>
      <c r="Y6" s="3" t="s">
        <v>27</v>
      </c>
      <c r="Z6" s="3" t="s">
        <v>28</v>
      </c>
      <c r="AA6" s="3" t="s">
        <v>29</v>
      </c>
      <c r="AB6" s="3" t="s">
        <v>30</v>
      </c>
      <c r="AC6" s="3" t="s">
        <v>31</v>
      </c>
      <c r="AD6" s="2" t="s">
        <v>32</v>
      </c>
      <c r="AE6" s="2" t="s">
        <v>33</v>
      </c>
      <c r="AF6" s="2" t="s">
        <v>34</v>
      </c>
      <c r="AG6" s="2" t="s">
        <v>35</v>
      </c>
      <c r="AH6" s="2" t="s">
        <v>36</v>
      </c>
    </row>
    <row r="7" spans="1:34">
      <c r="A7" s="4" t="s">
        <v>37</v>
      </c>
      <c r="B7" s="2" t="s">
        <v>38</v>
      </c>
      <c r="C7" s="5">
        <v>0.83699999999999997</v>
      </c>
      <c r="D7" s="5">
        <v>0.98799999999999999</v>
      </c>
      <c r="E7" s="5">
        <v>1.1000000000000001</v>
      </c>
      <c r="F7" s="5">
        <v>0.876</v>
      </c>
      <c r="G7" s="5">
        <v>1.86</v>
      </c>
      <c r="H7" s="5">
        <v>0.47299999999999998</v>
      </c>
      <c r="I7" s="5">
        <v>0.55700000000000005</v>
      </c>
      <c r="J7" s="5">
        <v>0.84499999999999997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>
        <f>AVERAGE(C7:AC7)</f>
        <v>0.94199999999999995</v>
      </c>
      <c r="AE7" s="6">
        <f>STDEV(C7:AC7)</f>
        <v>0.42473184817852178</v>
      </c>
      <c r="AF7" s="6">
        <f>AE7/(10^0.5)</f>
        <v>0.13431200350569672</v>
      </c>
      <c r="AG7" s="2"/>
      <c r="AH7" s="2"/>
    </row>
    <row r="8" spans="1:34">
      <c r="A8" s="7"/>
      <c r="B8" s="2" t="s">
        <v>39</v>
      </c>
      <c r="C8" s="5">
        <v>2.0270000000000001</v>
      </c>
      <c r="D8" s="5">
        <v>2.2669999999999999</v>
      </c>
      <c r="E8" s="5">
        <v>1.381</v>
      </c>
      <c r="F8" s="5">
        <v>1.726</v>
      </c>
      <c r="G8" s="5">
        <v>2.206</v>
      </c>
      <c r="H8" s="5">
        <v>2.38</v>
      </c>
      <c r="I8" s="5">
        <v>0.88400000000000001</v>
      </c>
      <c r="J8" s="5">
        <v>1.5069999999999999</v>
      </c>
      <c r="K8" s="5">
        <v>1.331</v>
      </c>
      <c r="L8" s="5">
        <v>1.1659999999999999</v>
      </c>
      <c r="M8" s="5">
        <v>1.7310000000000001</v>
      </c>
      <c r="N8" s="5">
        <v>1.6779999999999999</v>
      </c>
      <c r="O8" s="5">
        <v>1.419</v>
      </c>
      <c r="P8" s="5">
        <v>1.84</v>
      </c>
      <c r="Q8" s="5">
        <v>0.97399999999999998</v>
      </c>
      <c r="R8" s="5">
        <v>1.619</v>
      </c>
      <c r="S8" s="5">
        <v>0.621</v>
      </c>
      <c r="T8" s="5">
        <v>3.4239999999999999</v>
      </c>
      <c r="U8" s="5">
        <v>1.468</v>
      </c>
      <c r="V8" s="5">
        <v>1.4219999999999999</v>
      </c>
      <c r="W8" s="5">
        <v>0.53800000000000003</v>
      </c>
      <c r="X8" s="5">
        <v>0.71399999999999997</v>
      </c>
      <c r="Y8" s="5">
        <v>0.94399999999999995</v>
      </c>
      <c r="Z8" s="5">
        <v>0.80400000000000005</v>
      </c>
      <c r="AA8" s="5">
        <v>0.45200000000000001</v>
      </c>
      <c r="AB8" s="5">
        <v>1.4630000000000001</v>
      </c>
      <c r="AC8" s="5"/>
      <c r="AD8" s="6">
        <f t="shared" ref="AD8:AD31" si="0">AVERAGE(C8:AC8)</f>
        <v>1.4609999999999999</v>
      </c>
      <c r="AE8" s="6">
        <f t="shared" ref="AE8:AE31" si="1">STDEV(C8:AC8)</f>
        <v>0.66633925293351914</v>
      </c>
      <c r="AF8" s="6">
        <f>AE8/(20^0.5)</f>
        <v>0.14899798656357749</v>
      </c>
      <c r="AG8" s="2">
        <f>TTEST(C7:AC7,C8:AC8,2,3)</f>
        <v>1.7501275209867082E-2</v>
      </c>
      <c r="AH8" s="2"/>
    </row>
    <row r="9" spans="1:34">
      <c r="A9" s="4" t="s">
        <v>40</v>
      </c>
      <c r="B9" s="2" t="s">
        <v>41</v>
      </c>
      <c r="C9" s="5">
        <v>0.59899999999999998</v>
      </c>
      <c r="D9" s="5">
        <v>0.68200000000000005</v>
      </c>
      <c r="E9" s="5">
        <v>0.64700000000000002</v>
      </c>
      <c r="F9" s="5">
        <v>0.78100000000000003</v>
      </c>
      <c r="G9" s="5">
        <v>0.61299999999999999</v>
      </c>
      <c r="H9" s="5">
        <v>0.51900000000000002</v>
      </c>
      <c r="I9" s="5">
        <v>1.365</v>
      </c>
      <c r="J9" s="5">
        <v>1.329</v>
      </c>
      <c r="K9" s="5">
        <v>0.28899999999999998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>
        <f t="shared" si="0"/>
        <v>0.75822222222222224</v>
      </c>
      <c r="AE9" s="6">
        <f t="shared" si="1"/>
        <v>0.359948530271266</v>
      </c>
      <c r="AF9" s="6">
        <f>AE9/(11^0.5)</f>
        <v>0.10852856534087926</v>
      </c>
      <c r="AG9" s="2"/>
      <c r="AH9" s="2">
        <f>TTEST(C7:AC7,C9:AC9,2,3)</f>
        <v>0.35540300907768252</v>
      </c>
    </row>
    <row r="10" spans="1:34">
      <c r="A10" s="7"/>
      <c r="B10" s="2" t="s">
        <v>39</v>
      </c>
      <c r="C10" s="5">
        <v>0.94099999999999995</v>
      </c>
      <c r="D10" s="5">
        <v>0.78100000000000003</v>
      </c>
      <c r="E10" s="5">
        <v>0.98099999999999998</v>
      </c>
      <c r="F10" s="5">
        <v>0.94799999999999995</v>
      </c>
      <c r="G10" s="5">
        <v>1.2330000000000001</v>
      </c>
      <c r="H10" s="5">
        <v>1.032</v>
      </c>
      <c r="I10" s="5">
        <v>1.452</v>
      </c>
      <c r="J10" s="5">
        <v>1.948</v>
      </c>
      <c r="K10" s="5">
        <v>1.431</v>
      </c>
      <c r="L10" s="5">
        <v>1.802</v>
      </c>
      <c r="M10" s="5">
        <v>0.78500000000000003</v>
      </c>
      <c r="N10" s="5">
        <v>1.2629999999999999</v>
      </c>
      <c r="O10" s="5">
        <v>0.69</v>
      </c>
      <c r="P10" s="5">
        <v>1.05</v>
      </c>
      <c r="Q10" s="5">
        <v>1.04</v>
      </c>
      <c r="R10" s="5">
        <v>0.84099999999999997</v>
      </c>
      <c r="S10" s="5">
        <v>1.0009999999999999</v>
      </c>
      <c r="T10" s="5">
        <v>1.427</v>
      </c>
      <c r="U10" s="5">
        <v>0.79800000000000004</v>
      </c>
      <c r="V10" s="5">
        <v>0.65800000000000003</v>
      </c>
      <c r="W10" s="5">
        <v>0.68300000000000005</v>
      </c>
      <c r="X10" s="5">
        <v>2.0910000000000002</v>
      </c>
      <c r="Y10" s="5">
        <v>1.907</v>
      </c>
      <c r="Z10" s="5">
        <v>1.458</v>
      </c>
      <c r="AA10" s="5">
        <v>0.78600000000000003</v>
      </c>
      <c r="AB10" s="5">
        <v>0.621</v>
      </c>
      <c r="AC10" s="5">
        <v>1.653</v>
      </c>
      <c r="AD10" s="6">
        <f t="shared" si="0"/>
        <v>1.1592962962962963</v>
      </c>
      <c r="AE10" s="6">
        <f t="shared" si="1"/>
        <v>0.43308649116765124</v>
      </c>
      <c r="AF10" s="6">
        <f>AE10/(20^0.5)</f>
        <v>9.684108343877304E-2</v>
      </c>
      <c r="AG10" s="2">
        <f>TTEST(C9:AC9,C10:AC10,2,3)</f>
        <v>1.4128700765420185E-2</v>
      </c>
      <c r="AH10" s="2">
        <f>TTEST(C8:AC8,C10:AC10,2,3)</f>
        <v>5.8194060918776228E-2</v>
      </c>
    </row>
    <row r="11" spans="1:34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</row>
    <row r="12" spans="1:3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  <c r="AE12" s="9"/>
    </row>
    <row r="13" spans="1:34">
      <c r="A13" s="1" t="s">
        <v>42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  <c r="AE13" s="9"/>
    </row>
    <row r="14" spans="1:34">
      <c r="A14" s="4" t="s">
        <v>43</v>
      </c>
      <c r="B14" s="2" t="s">
        <v>44</v>
      </c>
      <c r="C14" s="5">
        <v>3.4769999999999999</v>
      </c>
      <c r="D14" s="5">
        <v>4.5090000000000003</v>
      </c>
      <c r="E14" s="5">
        <v>4.2309999999999999</v>
      </c>
      <c r="F14" s="5">
        <v>0</v>
      </c>
      <c r="G14" s="5">
        <v>0.36899999999999999</v>
      </c>
      <c r="H14" s="5">
        <v>6.1760000000000002</v>
      </c>
      <c r="I14" s="5">
        <v>3.2050000000000001</v>
      </c>
      <c r="J14" s="5">
        <v>0.435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>
        <f t="shared" si="0"/>
        <v>2.8002499999999997</v>
      </c>
      <c r="AE14" s="6">
        <f t="shared" si="1"/>
        <v>2.2781934415547025</v>
      </c>
      <c r="AF14" s="6">
        <f>AE14/(10^0.5)</f>
        <v>0.72042802257705518</v>
      </c>
      <c r="AG14" s="2"/>
      <c r="AH14" s="2"/>
    </row>
    <row r="15" spans="1:34">
      <c r="A15" s="7"/>
      <c r="B15" s="2" t="s">
        <v>45</v>
      </c>
      <c r="C15" s="5">
        <v>12.475</v>
      </c>
      <c r="D15" s="5">
        <v>17.128</v>
      </c>
      <c r="E15" s="5">
        <v>6.5970000000000004</v>
      </c>
      <c r="F15" s="5">
        <v>10.06</v>
      </c>
      <c r="G15" s="5">
        <v>16.335999999999999</v>
      </c>
      <c r="H15" s="5">
        <v>18.713999999999999</v>
      </c>
      <c r="I15" s="5">
        <v>0</v>
      </c>
      <c r="J15" s="5">
        <v>2.867</v>
      </c>
      <c r="K15" s="5">
        <v>6.6950000000000003</v>
      </c>
      <c r="L15" s="5">
        <v>5.8920000000000003</v>
      </c>
      <c r="M15" s="5">
        <v>11.456</v>
      </c>
      <c r="N15" s="5">
        <v>10.808999999999999</v>
      </c>
      <c r="O15" s="5">
        <v>7.181</v>
      </c>
      <c r="P15" s="5">
        <v>11.930999999999999</v>
      </c>
      <c r="Q15" s="5">
        <v>3.8290000000000002</v>
      </c>
      <c r="R15" s="5">
        <v>3.2309999999999999</v>
      </c>
      <c r="S15" s="5">
        <v>0.88</v>
      </c>
      <c r="T15" s="5">
        <v>11.457000000000001</v>
      </c>
      <c r="U15" s="5">
        <v>2.2890000000000001</v>
      </c>
      <c r="V15" s="5">
        <v>2.2309999999999999</v>
      </c>
      <c r="W15" s="5">
        <v>0.42899999999999999</v>
      </c>
      <c r="X15" s="5">
        <v>0.96399999999999997</v>
      </c>
      <c r="Y15" s="5">
        <v>1.361</v>
      </c>
      <c r="Z15" s="5">
        <v>0.90800000000000003</v>
      </c>
      <c r="AA15" s="5">
        <v>0.54400000000000004</v>
      </c>
      <c r="AB15" s="5">
        <v>2.8769999999999998</v>
      </c>
      <c r="AC15" s="5"/>
      <c r="AD15" s="6">
        <f t="shared" si="0"/>
        <v>6.5054230769230763</v>
      </c>
      <c r="AE15" s="6">
        <f t="shared" si="1"/>
        <v>5.7268811139961828</v>
      </c>
      <c r="AF15" s="6">
        <f>AE15/(20^0.5)</f>
        <v>1.2805695469955187</v>
      </c>
      <c r="AG15" s="2">
        <f>TTEST(C14:AC14,C15:AC15,2,3)</f>
        <v>1.1903387400243676E-2</v>
      </c>
      <c r="AH15" s="2"/>
    </row>
    <row r="16" spans="1:34">
      <c r="A16" s="4" t="s">
        <v>46</v>
      </c>
      <c r="B16" s="2" t="s">
        <v>44</v>
      </c>
      <c r="C16" s="5">
        <v>2.4820000000000002</v>
      </c>
      <c r="D16" s="5">
        <v>2.992</v>
      </c>
      <c r="E16" s="5">
        <v>2.4820000000000002</v>
      </c>
      <c r="F16" s="5">
        <v>1.9319999999999999</v>
      </c>
      <c r="G16" s="5">
        <v>0</v>
      </c>
      <c r="H16" s="5">
        <v>2.4359999999999999</v>
      </c>
      <c r="I16" s="5">
        <v>1.4470000000000001</v>
      </c>
      <c r="J16" s="5">
        <v>0.42899999999999999</v>
      </c>
      <c r="K16" s="5">
        <v>3.5259999999999998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>
        <f t="shared" si="0"/>
        <v>1.9695555555555555</v>
      </c>
      <c r="AE16" s="6">
        <f t="shared" si="1"/>
        <v>1.1585344309850176</v>
      </c>
      <c r="AF16" s="6">
        <f>AE16/(11^0.5)</f>
        <v>0.34931127402592699</v>
      </c>
      <c r="AG16" s="2"/>
      <c r="AH16" s="2">
        <f>TTEST(C14:AC14,C16:AC16,2,3)</f>
        <v>0.37404085149025812</v>
      </c>
    </row>
    <row r="17" spans="1:34">
      <c r="A17" s="7"/>
      <c r="B17" s="2" t="s">
        <v>47</v>
      </c>
      <c r="C17" s="5">
        <v>3.5960000000000001</v>
      </c>
      <c r="D17" s="5">
        <v>2.4820000000000002</v>
      </c>
      <c r="E17" s="5">
        <v>3.7130000000000001</v>
      </c>
      <c r="F17" s="5">
        <v>3.1150000000000002</v>
      </c>
      <c r="G17" s="5">
        <v>5.2670000000000003</v>
      </c>
      <c r="H17" s="5">
        <v>3.8290000000000002</v>
      </c>
      <c r="I17" s="5">
        <v>6.4980000000000002</v>
      </c>
      <c r="J17" s="5">
        <v>13.082000000000001</v>
      </c>
      <c r="K17" s="5">
        <v>8.2129999999999992</v>
      </c>
      <c r="L17" s="5">
        <v>12.321</v>
      </c>
      <c r="M17" s="5">
        <v>2.992</v>
      </c>
      <c r="N17" s="5">
        <v>6.9880000000000004</v>
      </c>
      <c r="O17" s="5">
        <v>2.3490000000000002</v>
      </c>
      <c r="P17" s="5">
        <v>3.9449999999999998</v>
      </c>
      <c r="Q17" s="5">
        <v>3.8290000000000002</v>
      </c>
      <c r="R17" s="5">
        <v>2.7410000000000001</v>
      </c>
      <c r="S17" s="5">
        <v>1.619</v>
      </c>
      <c r="T17" s="5">
        <v>7.5380000000000003</v>
      </c>
      <c r="U17" s="5">
        <v>2.8479999999999999</v>
      </c>
      <c r="V17" s="5">
        <v>0.96399999999999997</v>
      </c>
      <c r="W17" s="5">
        <v>0.82399999999999995</v>
      </c>
      <c r="X17" s="5">
        <v>0.82399999999999995</v>
      </c>
      <c r="Y17" s="5">
        <v>5.86</v>
      </c>
      <c r="Z17" s="5">
        <v>4.641</v>
      </c>
      <c r="AA17" s="5">
        <v>3.2010000000000001</v>
      </c>
      <c r="AB17" s="5">
        <v>1.161</v>
      </c>
      <c r="AC17" s="5">
        <v>1.2629999999999999</v>
      </c>
      <c r="AD17" s="6">
        <f t="shared" si="0"/>
        <v>4.2852962962962957</v>
      </c>
      <c r="AE17" s="6">
        <f t="shared" si="1"/>
        <v>3.1728017806981184</v>
      </c>
      <c r="AF17" s="6">
        <f>AE17/(20^0.5)</f>
        <v>0.70946004607733726</v>
      </c>
      <c r="AG17" s="2">
        <f>TTEST(C16:AC16,C17:AC17,2,3)</f>
        <v>2.9597420191990781E-3</v>
      </c>
      <c r="AH17" s="2">
        <f>TTEST(C15:AC15,C17:AC17,2,3)</f>
        <v>9.0399321833213059E-2</v>
      </c>
    </row>
    <row r="18" spans="1:34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  <c r="AE18" s="9"/>
    </row>
    <row r="19" spans="1:34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9"/>
    </row>
    <row r="20" spans="1:34">
      <c r="A20" s="1" t="s">
        <v>48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9"/>
      <c r="AE20" s="9"/>
    </row>
    <row r="21" spans="1:34">
      <c r="A21" s="4" t="s">
        <v>49</v>
      </c>
      <c r="B21" s="2" t="s">
        <v>50</v>
      </c>
      <c r="C21" s="5">
        <v>18.53349</v>
      </c>
      <c r="D21" s="5">
        <v>11.159520000000001</v>
      </c>
      <c r="E21" s="5">
        <v>3.6148509999999998</v>
      </c>
      <c r="F21" s="5">
        <v>5.7311709999999998</v>
      </c>
      <c r="G21" s="5">
        <v>14.129580000000001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>
        <f t="shared" si="0"/>
        <v>10.633722400000002</v>
      </c>
      <c r="AE21" s="6">
        <f t="shared" si="1"/>
        <v>6.086940478783923</v>
      </c>
      <c r="AF21" s="6">
        <f>AE21/(10^0.5)</f>
        <v>1.9248595894833018</v>
      </c>
      <c r="AG21" s="2"/>
      <c r="AH21" s="2"/>
    </row>
    <row r="22" spans="1:34">
      <c r="A22" s="7"/>
      <c r="B22" s="2" t="s">
        <v>51</v>
      </c>
      <c r="C22" s="5">
        <v>78.583759999999998</v>
      </c>
      <c r="D22" s="5">
        <v>239.17619999999999</v>
      </c>
      <c r="E22" s="5">
        <v>140.23509999999999</v>
      </c>
      <c r="F22" s="5">
        <v>22.714490000000001</v>
      </c>
      <c r="G22" s="5">
        <v>10.93017</v>
      </c>
      <c r="H22" s="5">
        <v>147.92840000000001</v>
      </c>
      <c r="I22" s="5">
        <v>33.402009999999997</v>
      </c>
      <c r="J22" s="5">
        <v>31.267219999999998</v>
      </c>
      <c r="K22" s="5">
        <v>137.59780000000001</v>
      </c>
      <c r="L22" s="5">
        <v>55.554160000000003</v>
      </c>
      <c r="M22" s="5">
        <v>42.123539999999998</v>
      </c>
      <c r="N22" s="5">
        <v>59.930799999999998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>
        <f t="shared" si="0"/>
        <v>83.286970833333328</v>
      </c>
      <c r="AE22" s="6">
        <f t="shared" si="1"/>
        <v>68.624793633279467</v>
      </c>
      <c r="AF22" s="6">
        <f>AE22/(20^0.5)</f>
        <v>15.344970350590765</v>
      </c>
      <c r="AG22" s="2">
        <f>TTEST(C21:AC21,C22:AC22,2,3)</f>
        <v>3.7128964080380866E-3</v>
      </c>
      <c r="AH22" s="2"/>
    </row>
    <row r="23" spans="1:34">
      <c r="A23" s="4" t="s">
        <v>52</v>
      </c>
      <c r="B23" s="2" t="s">
        <v>50</v>
      </c>
      <c r="C23" s="5">
        <v>19.554690000000001</v>
      </c>
      <c r="D23" s="5">
        <v>1.0990089999999999</v>
      </c>
      <c r="E23" s="5">
        <v>4.4311749999999996</v>
      </c>
      <c r="F23" s="5">
        <v>1.2579689999999999</v>
      </c>
      <c r="G23" s="5">
        <v>6.6415100000000002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>
        <f t="shared" si="0"/>
        <v>6.5968705999999999</v>
      </c>
      <c r="AE23" s="6">
        <f t="shared" si="1"/>
        <v>7.6047298797877314</v>
      </c>
      <c r="AF23" s="6">
        <f>AE23/(11^0.5)</f>
        <v>2.2929123312054935</v>
      </c>
      <c r="AG23" s="2"/>
      <c r="AH23" s="2">
        <f>TTEST(C21:AC21,C23:AC23,2,3)</f>
        <v>0.38245105690140724</v>
      </c>
    </row>
    <row r="24" spans="1:34">
      <c r="A24" s="7"/>
      <c r="B24" s="2" t="s">
        <v>51</v>
      </c>
      <c r="C24" s="5">
        <v>37.809820000000002</v>
      </c>
      <c r="D24" s="5">
        <v>9.9524570000000008</v>
      </c>
      <c r="E24" s="5">
        <v>27.481179999999998</v>
      </c>
      <c r="F24" s="5">
        <v>23.05763</v>
      </c>
      <c r="G24" s="5">
        <v>90.124309999999994</v>
      </c>
      <c r="H24" s="5">
        <v>33.677630000000001</v>
      </c>
      <c r="I24" s="5">
        <v>36.369630000000001</v>
      </c>
      <c r="J24" s="5">
        <v>21.687259999999998</v>
      </c>
      <c r="K24" s="5">
        <v>4.0043059999999997</v>
      </c>
      <c r="L24" s="5">
        <v>17.133590000000002</v>
      </c>
      <c r="M24" s="5">
        <v>5.0991499999999998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>
        <f t="shared" si="0"/>
        <v>27.854269363636366</v>
      </c>
      <c r="AE24" s="6">
        <f t="shared" si="1"/>
        <v>23.803984658384731</v>
      </c>
      <c r="AF24" s="6">
        <f>AE24/(20^0.5)</f>
        <v>5.3227327831510367</v>
      </c>
      <c r="AG24" s="2">
        <f>TTEST(C23:AC23,C24:AC24,2,3)</f>
        <v>1.870574050590643E-2</v>
      </c>
      <c r="AH24" s="2">
        <f>TTEST(C22:AC22,C24:AC24,2,3)</f>
        <v>1.9926553676232295E-2</v>
      </c>
    </row>
    <row r="25" spans="1:34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9"/>
    </row>
    <row r="26" spans="1:34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  <c r="AE26" s="9"/>
    </row>
    <row r="27" spans="1:34">
      <c r="A27" s="1" t="s">
        <v>53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  <c r="AE27" s="9"/>
    </row>
    <row r="28" spans="1:34">
      <c r="A28" s="4" t="s">
        <v>54</v>
      </c>
      <c r="B28" s="2" t="s">
        <v>41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/>
      <c r="I28" s="5"/>
      <c r="J28" s="5"/>
      <c r="K28" s="5"/>
      <c r="L28" s="5"/>
      <c r="M28" s="1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>
        <f t="shared" si="0"/>
        <v>0</v>
      </c>
      <c r="AE28" s="6">
        <f t="shared" si="1"/>
        <v>0</v>
      </c>
      <c r="AF28" s="6">
        <f>AE28/(10^0.5)</f>
        <v>0</v>
      </c>
      <c r="AG28" s="2"/>
      <c r="AH28" s="2"/>
    </row>
    <row r="29" spans="1:34">
      <c r="A29" s="7"/>
      <c r="B29" s="2" t="s">
        <v>39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10">
        <v>0</v>
      </c>
      <c r="N29" s="5">
        <v>0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6">
        <f t="shared" si="0"/>
        <v>0</v>
      </c>
      <c r="AE29" s="6">
        <f t="shared" si="1"/>
        <v>0</v>
      </c>
      <c r="AF29" s="6">
        <f>AE29/(20^0.5)</f>
        <v>0</v>
      </c>
      <c r="AG29" s="2" t="e">
        <f>TTEST(C28:AC28,C29:AC29,2,3)</f>
        <v>#DIV/0!</v>
      </c>
      <c r="AH29" s="2"/>
    </row>
    <row r="30" spans="1:34">
      <c r="A30" s="4" t="s">
        <v>52</v>
      </c>
      <c r="B30" s="2" t="s">
        <v>50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>
        <f t="shared" si="0"/>
        <v>0</v>
      </c>
      <c r="AE30" s="6">
        <f t="shared" si="1"/>
        <v>0</v>
      </c>
      <c r="AF30" s="6">
        <f>AE30/(11^0.5)</f>
        <v>0</v>
      </c>
      <c r="AG30" s="2"/>
      <c r="AH30" s="2" t="e">
        <f>TTEST(C28:AC28,C30:AC30,2,3)</f>
        <v>#DIV/0!</v>
      </c>
    </row>
    <row r="31" spans="1:34">
      <c r="A31" s="7"/>
      <c r="B31" s="2" t="s">
        <v>51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>
        <f t="shared" si="0"/>
        <v>0</v>
      </c>
      <c r="AE31" s="6">
        <f t="shared" si="1"/>
        <v>0</v>
      </c>
      <c r="AF31" s="6">
        <f>AE31/(20^0.5)</f>
        <v>0</v>
      </c>
      <c r="AG31" s="2" t="e">
        <f>TTEST(C30:AC30,C31:AC31,2,3)</f>
        <v>#DIV/0!</v>
      </c>
      <c r="AH31" s="2" t="e">
        <f>TTEST(C29:AC29,C31:AC31,2,3)</f>
        <v>#DIV/0!</v>
      </c>
    </row>
    <row r="32" spans="1:34">
      <c r="AD32" s="9"/>
      <c r="AE32" s="9"/>
    </row>
    <row r="33" spans="30:31">
      <c r="AD33" s="9"/>
      <c r="AE33" s="9"/>
    </row>
  </sheetData>
  <sheetCalcPr fullCalcOnLoad="1"/>
  <mergeCells count="8">
    <mergeCell ref="A28:A29"/>
    <mergeCell ref="A30:A31"/>
    <mergeCell ref="A7:A8"/>
    <mergeCell ref="A9:A10"/>
    <mergeCell ref="A14:A15"/>
    <mergeCell ref="A16:A17"/>
    <mergeCell ref="A21:A22"/>
    <mergeCell ref="A23:A24"/>
  </mergeCells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 Table</vt:lpstr>
    </vt:vector>
  </TitlesOfParts>
  <Company>SIAF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2015-07-16T12:21:48Z</dcterms:created>
  <dcterms:modified xsi:type="dcterms:W3CDTF">2015-07-16T12:21:58Z</dcterms:modified>
</cp:coreProperties>
</file>