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Table S4" sheetId="1" r:id="rId1"/>
  </sheets>
  <calcPr calcId="145621"/>
</workbook>
</file>

<file path=xl/calcChain.xml><?xml version="1.0" encoding="utf-8"?>
<calcChain xmlns="http://schemas.openxmlformats.org/spreadsheetml/2006/main">
  <c r="P55" i="1" l="1"/>
  <c r="O55" i="1"/>
  <c r="N55" i="1"/>
  <c r="V52" i="1"/>
  <c r="U52" i="1"/>
  <c r="T52" i="1"/>
  <c r="U51" i="1"/>
  <c r="V51" i="1" s="1"/>
  <c r="T51" i="1"/>
  <c r="U50" i="1"/>
  <c r="T50" i="1"/>
  <c r="V50" i="1" s="1"/>
  <c r="U49" i="1"/>
  <c r="V49" i="1" s="1"/>
  <c r="T49" i="1"/>
  <c r="V48" i="1"/>
  <c r="U48" i="1"/>
  <c r="T48" i="1"/>
  <c r="U47" i="1"/>
  <c r="V47" i="1" s="1"/>
  <c r="T47" i="1"/>
  <c r="U46" i="1"/>
  <c r="T46" i="1"/>
  <c r="V46" i="1" s="1"/>
  <c r="U45" i="1"/>
  <c r="V45" i="1" s="1"/>
  <c r="T45" i="1"/>
  <c r="U39" i="1"/>
  <c r="V39" i="1" s="1"/>
  <c r="T39" i="1"/>
  <c r="U37" i="1"/>
  <c r="T37" i="1"/>
  <c r="V37" i="1" s="1"/>
  <c r="U36" i="1"/>
  <c r="V36" i="1" s="1"/>
  <c r="T36" i="1"/>
  <c r="V35" i="1"/>
  <c r="U35" i="1"/>
  <c r="T35" i="1"/>
  <c r="V33" i="1"/>
  <c r="U33" i="1"/>
  <c r="T33" i="1"/>
  <c r="U32" i="1"/>
  <c r="T32" i="1"/>
  <c r="V32" i="1" s="1"/>
  <c r="U31" i="1"/>
  <c r="V31" i="1" s="1"/>
  <c r="T31" i="1"/>
  <c r="V30" i="1"/>
  <c r="U30" i="1"/>
  <c r="T30" i="1"/>
  <c r="U29" i="1"/>
  <c r="V29" i="1" s="1"/>
  <c r="T29" i="1"/>
  <c r="U28" i="1"/>
  <c r="T28" i="1"/>
  <c r="V28" i="1" s="1"/>
  <c r="U27" i="1"/>
  <c r="V27" i="1" s="1"/>
  <c r="T27" i="1"/>
  <c r="V26" i="1"/>
  <c r="U26" i="1"/>
  <c r="T26" i="1"/>
  <c r="U25" i="1"/>
  <c r="V25" i="1" s="1"/>
  <c r="T25" i="1"/>
  <c r="U24" i="1"/>
  <c r="T24" i="1"/>
  <c r="V24" i="1" s="1"/>
  <c r="U23" i="1"/>
  <c r="V23" i="1" s="1"/>
  <c r="T23" i="1"/>
  <c r="V22" i="1"/>
  <c r="U22" i="1"/>
  <c r="T22" i="1"/>
  <c r="U21" i="1"/>
  <c r="V21" i="1" s="1"/>
  <c r="T21" i="1"/>
  <c r="U20" i="1"/>
  <c r="T20" i="1"/>
  <c r="V20" i="1" s="1"/>
  <c r="U19" i="1"/>
  <c r="V19" i="1" s="1"/>
  <c r="T19" i="1"/>
  <c r="U18" i="1"/>
  <c r="V18" i="1" s="1"/>
  <c r="T18" i="1"/>
  <c r="U17" i="1"/>
  <c r="T17" i="1"/>
  <c r="V17" i="1" s="1"/>
  <c r="U16" i="1"/>
  <c r="V16" i="1" s="1"/>
  <c r="T16" i="1"/>
  <c r="V15" i="1"/>
  <c r="U15" i="1"/>
  <c r="T15" i="1"/>
  <c r="U14" i="1"/>
  <c r="V14" i="1" s="1"/>
  <c r="T14" i="1"/>
  <c r="U13" i="1"/>
  <c r="T13" i="1"/>
  <c r="V13" i="1" s="1"/>
  <c r="U12" i="1"/>
  <c r="V12" i="1" s="1"/>
  <c r="T12" i="1"/>
  <c r="U10" i="1"/>
  <c r="V10" i="1" s="1"/>
  <c r="T10" i="1"/>
  <c r="V9" i="1"/>
  <c r="U9" i="1"/>
  <c r="T9" i="1"/>
  <c r="U8" i="1"/>
  <c r="V8" i="1" s="1"/>
  <c r="T8" i="1"/>
  <c r="U7" i="1"/>
  <c r="T7" i="1"/>
  <c r="V7" i="1" s="1"/>
  <c r="U6" i="1"/>
  <c r="V6" i="1" s="1"/>
  <c r="T6" i="1"/>
  <c r="I3" i="1"/>
  <c r="M9" i="1" s="1"/>
  <c r="H3" i="1"/>
  <c r="M51" i="1" s="1"/>
  <c r="Q9" i="1" l="1"/>
  <c r="S9" i="1"/>
  <c r="R9" i="1"/>
  <c r="Q51" i="1"/>
  <c r="S51" i="1"/>
  <c r="R51" i="1"/>
  <c r="M13" i="1"/>
  <c r="M37" i="1"/>
  <c r="M50" i="1"/>
  <c r="M6" i="1"/>
  <c r="M10" i="1"/>
  <c r="M12" i="1"/>
  <c r="M16" i="1"/>
  <c r="M23" i="1"/>
  <c r="M27" i="1"/>
  <c r="M31" i="1"/>
  <c r="M34" i="1"/>
  <c r="M36" i="1"/>
  <c r="M43" i="1"/>
  <c r="M49" i="1"/>
  <c r="M7" i="1"/>
  <c r="M32" i="1"/>
  <c r="M42" i="1"/>
  <c r="M15" i="1"/>
  <c r="M19" i="1"/>
  <c r="M22" i="1"/>
  <c r="M26" i="1"/>
  <c r="M30" i="1"/>
  <c r="M35" i="1"/>
  <c r="M40" i="1"/>
  <c r="M44" i="1"/>
  <c r="M46" i="1"/>
  <c r="R46" i="1" s="1"/>
  <c r="M48" i="1"/>
  <c r="M52" i="1"/>
  <c r="M11" i="1"/>
  <c r="M17" i="1"/>
  <c r="M20" i="1"/>
  <c r="M24" i="1"/>
  <c r="M28" i="1"/>
  <c r="M39" i="1"/>
  <c r="M8" i="1"/>
  <c r="M14" i="1"/>
  <c r="M18" i="1"/>
  <c r="M21" i="1"/>
  <c r="M25" i="1"/>
  <c r="M29" i="1"/>
  <c r="M33" i="1"/>
  <c r="M38" i="1"/>
  <c r="M41" i="1"/>
  <c r="M45" i="1"/>
  <c r="M47" i="1"/>
  <c r="S25" i="1" l="1"/>
  <c r="Q25" i="1"/>
  <c r="R25" i="1"/>
  <c r="S20" i="1"/>
  <c r="R20" i="1"/>
  <c r="Q20" i="1"/>
  <c r="R19" i="1"/>
  <c r="S19" i="1"/>
  <c r="R16" i="1"/>
  <c r="Q16" i="1"/>
  <c r="S16" i="1"/>
  <c r="S21" i="1"/>
  <c r="R21" i="1"/>
  <c r="Q21" i="1"/>
  <c r="S39" i="1"/>
  <c r="R39" i="1"/>
  <c r="S17" i="1"/>
  <c r="R17" i="1"/>
  <c r="Q17" i="1"/>
  <c r="Q30" i="1"/>
  <c r="R30" i="1"/>
  <c r="S30" i="1"/>
  <c r="Q15" i="1"/>
  <c r="R15" i="1"/>
  <c r="S15" i="1"/>
  <c r="R49" i="1"/>
  <c r="S49" i="1"/>
  <c r="Q49" i="1"/>
  <c r="R31" i="1"/>
  <c r="S31" i="1"/>
  <c r="Q31" i="1"/>
  <c r="R12" i="1"/>
  <c r="S12" i="1"/>
  <c r="Q12" i="1"/>
  <c r="S37" i="1"/>
  <c r="R37" i="1"/>
  <c r="Q37" i="1"/>
  <c r="Q8" i="1"/>
  <c r="S8" i="1"/>
  <c r="R8" i="1"/>
  <c r="Q35" i="1"/>
  <c r="R35" i="1"/>
  <c r="S35" i="1"/>
  <c r="S47" i="1"/>
  <c r="R47" i="1"/>
  <c r="Q47" i="1"/>
  <c r="R33" i="1"/>
  <c r="S33" i="1"/>
  <c r="S18" i="1"/>
  <c r="Q18" i="1"/>
  <c r="R18" i="1"/>
  <c r="S28" i="1"/>
  <c r="R28" i="1"/>
  <c r="Q28" i="1"/>
  <c r="Q26" i="1"/>
  <c r="R26" i="1"/>
  <c r="S26" i="1"/>
  <c r="R27" i="1"/>
  <c r="Q27" i="1"/>
  <c r="S27" i="1"/>
  <c r="R10" i="1"/>
  <c r="Q10" i="1"/>
  <c r="S10" i="1"/>
  <c r="S13" i="1"/>
  <c r="R13" i="1"/>
  <c r="Q13" i="1"/>
  <c r="Q48" i="1"/>
  <c r="R48" i="1"/>
  <c r="S48" i="1"/>
  <c r="S7" i="1"/>
  <c r="R7" i="1"/>
  <c r="Q7" i="1"/>
  <c r="S50" i="1"/>
  <c r="R50" i="1"/>
  <c r="Q50" i="1"/>
  <c r="Q45" i="1"/>
  <c r="S45" i="1"/>
  <c r="R45" i="1"/>
  <c r="Q29" i="1"/>
  <c r="S29" i="1"/>
  <c r="R29" i="1"/>
  <c r="S14" i="1"/>
  <c r="Q14" i="1"/>
  <c r="R14" i="1"/>
  <c r="S24" i="1"/>
  <c r="R24" i="1"/>
  <c r="Q24" i="1"/>
  <c r="Q52" i="1"/>
  <c r="R52" i="1"/>
  <c r="S52" i="1"/>
  <c r="Q22" i="1"/>
  <c r="S22" i="1"/>
  <c r="R22" i="1"/>
  <c r="S32" i="1"/>
  <c r="R32" i="1"/>
  <c r="Q32" i="1"/>
  <c r="R36" i="1"/>
  <c r="S36" i="1"/>
  <c r="Q36" i="1"/>
  <c r="R23" i="1"/>
  <c r="Q23" i="1"/>
  <c r="S23" i="1"/>
  <c r="R6" i="1"/>
  <c r="Q6" i="1"/>
  <c r="S6" i="1"/>
</calcChain>
</file>

<file path=xl/sharedStrings.xml><?xml version="1.0" encoding="utf-8"?>
<sst xmlns="http://schemas.openxmlformats.org/spreadsheetml/2006/main" count="283" uniqueCount="149">
  <si>
    <t>reducing end : hemiacetal  derivertized with aoWR tag.</t>
    <phoneticPr fontId="2"/>
  </si>
  <si>
    <t>All signals were detected as protone adducts [M+H]+ in positive ion mode.</t>
    <phoneticPr fontId="2"/>
  </si>
  <si>
    <t>Hex</t>
    <phoneticPr fontId="2"/>
  </si>
  <si>
    <t>HexNAc</t>
    <phoneticPr fontId="2"/>
  </si>
  <si>
    <t>Fuc</t>
    <phoneticPr fontId="2"/>
  </si>
  <si>
    <t>Neu5Ac</t>
    <phoneticPr fontId="2"/>
  </si>
  <si>
    <t>Neu5Gc</t>
    <phoneticPr fontId="2"/>
  </si>
  <si>
    <t>lactone</t>
    <phoneticPr fontId="2"/>
  </si>
  <si>
    <t>Ac</t>
    <phoneticPr fontId="2"/>
  </si>
  <si>
    <t>WR+H</t>
    <phoneticPr fontId="2"/>
  </si>
  <si>
    <t>TSR</t>
    <phoneticPr fontId="2"/>
  </si>
  <si>
    <t>Class</t>
    <phoneticPr fontId="2"/>
  </si>
  <si>
    <t>No</t>
    <phoneticPr fontId="2"/>
  </si>
  <si>
    <t>Composition</t>
    <phoneticPr fontId="2"/>
  </si>
  <si>
    <t>Theor. m/z</t>
    <phoneticPr fontId="2"/>
  </si>
  <si>
    <t xml:space="preserve">Obsd. m/z </t>
    <phoneticPr fontId="2"/>
  </si>
  <si>
    <t>Tolerance</t>
    <phoneticPr fontId="2"/>
  </si>
  <si>
    <t>AVE</t>
    <phoneticPr fontId="2"/>
  </si>
  <si>
    <t>SD</t>
    <phoneticPr fontId="2"/>
  </si>
  <si>
    <t>CV</t>
    <phoneticPr fontId="2"/>
  </si>
  <si>
    <t>m/z characteristic fragment ions for the structural determinatin of glycan isomers (compositions)</t>
    <phoneticPr fontId="2"/>
  </si>
  <si>
    <t xml:space="preserve">Enzymatic digestion for the structural determinatin of glycan isomers </t>
    <phoneticPr fontId="2"/>
  </si>
  <si>
    <t>N=1</t>
    <phoneticPr fontId="2"/>
  </si>
  <si>
    <t>N=3</t>
    <phoneticPr fontId="2"/>
  </si>
  <si>
    <t>LacCer</t>
    <phoneticPr fontId="2"/>
  </si>
  <si>
    <t>GSL-1</t>
  </si>
  <si>
    <t>(Hex)2</t>
  </si>
  <si>
    <t>Gg</t>
    <phoneticPr fontId="2"/>
  </si>
  <si>
    <t>GSL-2</t>
  </si>
  <si>
    <t>(Hex)2(Neu5Ac)1 [GM3]</t>
    <phoneticPr fontId="2"/>
  </si>
  <si>
    <t>GSL-3</t>
  </si>
  <si>
    <t>(Hex)2(Neu5Ac)1(lacton) [GM3(lactoner)]</t>
    <phoneticPr fontId="2"/>
  </si>
  <si>
    <t>GSL-4</t>
  </si>
  <si>
    <t>(Hex)2(Neu5Gc)1 [GM3(Neu5Gc)]</t>
    <phoneticPr fontId="2"/>
  </si>
  <si>
    <t>GSL-5</t>
  </si>
  <si>
    <t>(Hex)2(HexNAc)1(Neu5Ac)1 [GM2]</t>
    <phoneticPr fontId="2"/>
  </si>
  <si>
    <t>GSL-6</t>
  </si>
  <si>
    <t>(Hex)2(HexNAc)1(Neu5Gc)1 [GM2(Neu5Gc)]</t>
    <phoneticPr fontId="2"/>
  </si>
  <si>
    <t>N.D.</t>
    <phoneticPr fontId="2"/>
  </si>
  <si>
    <t>-</t>
    <phoneticPr fontId="2"/>
  </si>
  <si>
    <t>GSL-7</t>
  </si>
  <si>
    <t>(Hex)2(Neu5Ac)2  [GD3]</t>
    <phoneticPr fontId="2"/>
  </si>
  <si>
    <t>GSL-8</t>
  </si>
  <si>
    <t>(Hex)2(Neu5Ac)2(lactone) [GD3(lactone)]</t>
    <phoneticPr fontId="2"/>
  </si>
  <si>
    <r>
      <t xml:space="preserve">GSL-9 </t>
    </r>
    <r>
      <rPr>
        <vertAlign val="superscript"/>
        <sz val="10"/>
        <rFont val="Calibri"/>
        <family val="2"/>
      </rPr>
      <t>1)</t>
    </r>
    <phoneticPr fontId="2"/>
  </si>
  <si>
    <t>(Hex)3(HexNAc)1(Neu5Ac)1 [GM1]</t>
    <phoneticPr fontId="2"/>
  </si>
  <si>
    <r>
      <t>*</t>
    </r>
    <r>
      <rPr>
        <sz val="10"/>
        <color theme="1"/>
        <rFont val="Calibri"/>
        <family val="2"/>
      </rPr>
      <t>β1-3,6galactosidase</t>
    </r>
    <phoneticPr fontId="2"/>
  </si>
  <si>
    <r>
      <t>GSL-10</t>
    </r>
    <r>
      <rPr>
        <vertAlign val="superscript"/>
        <sz val="10"/>
        <rFont val="Calibri"/>
        <family val="2"/>
      </rPr>
      <t xml:space="preserve"> 2)</t>
    </r>
    <phoneticPr fontId="2"/>
  </si>
  <si>
    <t>(Hex)3(HexNAc)1(Neu5Gc)1 [GM1{Neu5Gc)]</t>
    <phoneticPr fontId="2"/>
  </si>
  <si>
    <t>GSL-11</t>
  </si>
  <si>
    <t>(Hex)3(HexNAc)1(Neu5Ac)2 [GD1]</t>
    <phoneticPr fontId="2"/>
  </si>
  <si>
    <t>GSL-12</t>
  </si>
  <si>
    <t>(Hex)3(HexNAc)1(Neu5Ac)2(lactone) [GD1(lactone)]</t>
    <phoneticPr fontId="2"/>
  </si>
  <si>
    <t>GSL-13</t>
  </si>
  <si>
    <t>(Hex)3(HexNAc)1(Neu5Ac)1(Neu5Gc)1 [GD1(Neu5Gc)]</t>
    <phoneticPr fontId="2"/>
  </si>
  <si>
    <t>GSL-14</t>
  </si>
  <si>
    <t>(Hex)3(HexNAc)1(Neu5Gc)2 [GD1(Neu5Gc x 2)]</t>
    <phoneticPr fontId="2"/>
  </si>
  <si>
    <t>GSL-15</t>
  </si>
  <si>
    <t>(Hex)3(HexNAc)2(NeuAc)2 [GalNAc-GD1]</t>
    <phoneticPr fontId="2"/>
  </si>
  <si>
    <t>Gb</t>
    <phoneticPr fontId="2"/>
  </si>
  <si>
    <t>GSL-16</t>
  </si>
  <si>
    <t>(Hex)3 [Gb3]</t>
    <phoneticPr fontId="2"/>
  </si>
  <si>
    <r>
      <t>GSL-17</t>
    </r>
    <r>
      <rPr>
        <vertAlign val="superscript"/>
        <sz val="10"/>
        <rFont val="Calibri"/>
        <family val="2"/>
      </rPr>
      <t xml:space="preserve"> 3)</t>
    </r>
    <phoneticPr fontId="2"/>
  </si>
  <si>
    <t>(Hex)3(HexNAc)1 [Gb4]</t>
    <phoneticPr fontId="2"/>
  </si>
  <si>
    <t>m/z 934, ((Hex)3-aoWR)</t>
    <phoneticPr fontId="2"/>
  </si>
  <si>
    <r>
      <t>GSL-18</t>
    </r>
    <r>
      <rPr>
        <vertAlign val="superscript"/>
        <sz val="10"/>
        <rFont val="Calibri"/>
        <family val="2"/>
      </rPr>
      <t xml:space="preserve"> 4)</t>
    </r>
    <phoneticPr fontId="2"/>
  </si>
  <si>
    <t>(Hex)4(HexNAc)1 [Gb5(SSEA-3)]</t>
    <phoneticPr fontId="2"/>
  </si>
  <si>
    <t>GSL-19</t>
  </si>
  <si>
    <t>(Hex)4(HexNAc)1(Neu5Ac)1 [SSEA-4]</t>
    <phoneticPr fontId="2"/>
  </si>
  <si>
    <r>
      <t>GSL-20</t>
    </r>
    <r>
      <rPr>
        <vertAlign val="superscript"/>
        <sz val="10"/>
        <rFont val="Calibri"/>
        <family val="2"/>
      </rPr>
      <t xml:space="preserve"> 5)</t>
    </r>
    <phoneticPr fontId="2"/>
  </si>
  <si>
    <t>(Hex)5(HexNAc)2</t>
  </si>
  <si>
    <t>Lc</t>
    <phoneticPr fontId="2"/>
  </si>
  <si>
    <t>GSL-21</t>
  </si>
  <si>
    <t>(Hex)3(HexNAc)1(Fuc)1 [Fuc-(n)Lc4 (SSEA-1 or SSEA-5)]</t>
    <phoneticPr fontId="2"/>
  </si>
  <si>
    <r>
      <t>GSL-22</t>
    </r>
    <r>
      <rPr>
        <vertAlign val="superscript"/>
        <sz val="10"/>
        <rFont val="Calibri"/>
        <family val="2"/>
      </rPr>
      <t xml:space="preserve"> 1)</t>
    </r>
    <phoneticPr fontId="2"/>
  </si>
  <si>
    <t>(Hex)3(HexNAc)1(Neu5Ac)1 [Sialyl-(n)Lc4]</t>
    <phoneticPr fontId="2"/>
  </si>
  <si>
    <r>
      <t>GSL-23</t>
    </r>
    <r>
      <rPr>
        <vertAlign val="superscript"/>
        <sz val="10"/>
        <rFont val="Calibri"/>
        <family val="2"/>
      </rPr>
      <t xml:space="preserve"> 2)</t>
    </r>
    <phoneticPr fontId="2"/>
  </si>
  <si>
    <t>(Hex)3(HexNAc)1(Neu5Gc)1 [Sialyl-(n)Lc4 (Neu5Gc)]</t>
    <phoneticPr fontId="2"/>
  </si>
  <si>
    <r>
      <t>GSL-24</t>
    </r>
    <r>
      <rPr>
        <vertAlign val="superscript"/>
        <sz val="10"/>
        <rFont val="Calibri"/>
        <family val="2"/>
      </rPr>
      <t xml:space="preserve"> 4)</t>
    </r>
    <phoneticPr fontId="2"/>
  </si>
  <si>
    <t>(Hex)4(HexNAc)1 [Gal-(n)Lc4]</t>
    <phoneticPr fontId="2"/>
  </si>
  <si>
    <t>m/z 975, ((HexNAc)1(Hex)2-aoWR)</t>
    <phoneticPr fontId="2"/>
  </si>
  <si>
    <t>GSL-25</t>
  </si>
  <si>
    <t>(Hex)3(HexNAc)2 [(n)Lc5]</t>
    <phoneticPr fontId="2"/>
  </si>
  <si>
    <t>GSL-26</t>
  </si>
  <si>
    <t>(Hex)3(HexNAc)2(Fuc)1 [Fuc-(n)Lc5 (type I A)]</t>
    <phoneticPr fontId="2"/>
  </si>
  <si>
    <t>GSL-27</t>
  </si>
  <si>
    <t>(Hex)4(HexNAc)2(Neu5Ac)1</t>
  </si>
  <si>
    <t>GSL-28</t>
  </si>
  <si>
    <t>(Hex)4(HexNAc)3</t>
  </si>
  <si>
    <t>GSL-29</t>
  </si>
  <si>
    <t>(Hex)4(HexNAc)3(Fuc)1</t>
    <phoneticPr fontId="2"/>
  </si>
  <si>
    <r>
      <t>GSL-30</t>
    </r>
    <r>
      <rPr>
        <vertAlign val="superscript"/>
        <sz val="10"/>
        <rFont val="Calibri"/>
        <family val="2"/>
      </rPr>
      <t xml:space="preserve"> 5)</t>
    </r>
    <phoneticPr fontId="2"/>
  </si>
  <si>
    <t>m/z 975, ((HexNAc)1(Hex)2-aoWR)</t>
    <phoneticPr fontId="2"/>
  </si>
  <si>
    <t>Lc</t>
    <phoneticPr fontId="2"/>
  </si>
  <si>
    <t>GSL-31</t>
  </si>
  <si>
    <t>(Hex)5(HexNAc)3</t>
  </si>
  <si>
    <t>GSL-32</t>
  </si>
  <si>
    <t>(Hex)4(HexNAc)3(Neu5Ac)1</t>
  </si>
  <si>
    <t>GSL-33</t>
  </si>
  <si>
    <t>(Hex)5(HexNAc)3(Fuc)1</t>
  </si>
  <si>
    <t>GSL-34</t>
  </si>
  <si>
    <t>(Hex)6(HexNAc)3</t>
  </si>
  <si>
    <t>GSL-35</t>
  </si>
  <si>
    <t>(Hex)5(HexNAc)3(Fuc)2</t>
  </si>
  <si>
    <t>GSL-36</t>
  </si>
  <si>
    <t>(Hex)5(HexNAc)3(Neu5Ac)1</t>
  </si>
  <si>
    <t>GSL-37</t>
  </si>
  <si>
    <t>(Hex)6(HexNAc)4</t>
  </si>
  <si>
    <t>GSL-38</t>
  </si>
  <si>
    <t>(Hex)5(HexNAc)3(Fuc)1(Neu5Ac)1</t>
  </si>
  <si>
    <t>GSL-39</t>
  </si>
  <si>
    <t>(Hex)5(HexNAc)3(Neu5Ac)2(lactone)</t>
  </si>
  <si>
    <t>Gg or Lc</t>
    <phoneticPr fontId="2"/>
  </si>
  <si>
    <t>GSL-40</t>
  </si>
  <si>
    <t>(Hex)2(HexNAc)1 [asialo GM2 or (n)Lc3]</t>
    <phoneticPr fontId="2"/>
  </si>
  <si>
    <t>GSL-41</t>
  </si>
  <si>
    <t>(Hex)2(HexNAc)2</t>
  </si>
  <si>
    <r>
      <t>GSL-42</t>
    </r>
    <r>
      <rPr>
        <vertAlign val="superscript"/>
        <sz val="10"/>
        <rFont val="Calibri"/>
        <family val="2"/>
      </rPr>
      <t xml:space="preserve"> 3)</t>
    </r>
    <phoneticPr fontId="2"/>
  </si>
  <si>
    <t>(Hex)3(HexNAc)1 [asialo GM1 or (n)Lc4]</t>
    <phoneticPr fontId="2"/>
  </si>
  <si>
    <t>GSL-43</t>
  </si>
  <si>
    <t>(Hex)3(HexNAc)1(Fuc)1(Neu5Ac)1</t>
  </si>
  <si>
    <t>GSL-44</t>
  </si>
  <si>
    <t>(Hex)3(HexNAc)1(Neu5Ac)1(lactone)</t>
  </si>
  <si>
    <t>GSL-45</t>
  </si>
  <si>
    <t>(Hex)3(HexNAc)2(Neu5Ac)1 [GalNAc-GM1,Sia-(n)Lc5, etc]</t>
    <phoneticPr fontId="2"/>
  </si>
  <si>
    <t>Gb or Lc</t>
    <phoneticPr fontId="2"/>
  </si>
  <si>
    <t>GSL-46</t>
  </si>
  <si>
    <t>(Hex)4(HexNAc)2 [GlcNAc-Gb5, (n)Lc6 etc.]</t>
    <phoneticPr fontId="2"/>
  </si>
  <si>
    <t>Gb orLc</t>
    <phoneticPr fontId="2"/>
  </si>
  <si>
    <t>GSL-47</t>
  </si>
  <si>
    <t>(Hex)4(HexNAc)2(Fuc)1 [Type IV A, type II H antigens etc.]</t>
    <phoneticPr fontId="2"/>
  </si>
  <si>
    <t>Total number of peaks (mass range 750-2500)</t>
    <phoneticPr fontId="2"/>
  </si>
  <si>
    <t>Number of assigned masses</t>
    <phoneticPr fontId="2"/>
  </si>
  <si>
    <t>(%)</t>
    <phoneticPr fontId="2"/>
  </si>
  <si>
    <t>TSR1</t>
  </si>
  <si>
    <t>TSR2</t>
  </si>
  <si>
    <t>TSR3</t>
  </si>
  <si>
    <t>pmol/100ug</t>
  </si>
  <si>
    <t>1664 Gb(934)pmol/100ug</t>
    <phoneticPr fontId="2"/>
  </si>
  <si>
    <t>1664nLc(975)pmol/100ug</t>
    <phoneticPr fontId="2"/>
  </si>
  <si>
    <t>TSR</t>
  </si>
  <si>
    <t>SPG/SLc4/GM1</t>
  </si>
  <si>
    <t>Gg=GM1</t>
  </si>
  <si>
    <t>nLc=SLc4</t>
  </si>
  <si>
    <r>
      <t xml:space="preserve">1) Relative proportion of GSL-9 and GSL-22 was calculated by the effect of </t>
    </r>
    <r>
      <rPr>
        <sz val="10"/>
        <color theme="1"/>
        <rFont val="Century"/>
        <family val="1"/>
      </rPr>
      <t>β</t>
    </r>
    <r>
      <rPr>
        <sz val="10"/>
        <color theme="1"/>
        <rFont val="Calibri"/>
        <family val="2"/>
      </rPr>
      <t>1-3,6 galactose digestion.</t>
    </r>
    <phoneticPr fontId="2"/>
  </si>
  <si>
    <r>
      <t xml:space="preserve">2) Relative proportion of GSL-10 and GSL-23 was calculated by the effect of </t>
    </r>
    <r>
      <rPr>
        <sz val="10"/>
        <color theme="1"/>
        <rFont val="Century"/>
        <family val="1"/>
      </rPr>
      <t>β</t>
    </r>
    <r>
      <rPr>
        <sz val="10"/>
        <color theme="1"/>
        <rFont val="Calibri"/>
        <family val="2"/>
      </rPr>
      <t>1-3,6 galactose digestion.</t>
    </r>
    <phoneticPr fontId="2"/>
  </si>
  <si>
    <t>3) Relative proportion of GSL-17 and GSL-42 was calculated from the area of the signitures fragmentation peaks (m/z 934 and 975).</t>
    <phoneticPr fontId="2"/>
  </si>
  <si>
    <t>4) Relative proportion of GSL-18 and GSL-24 was calculated from the area of the signitures fragmentation peaks (m/z 934 and 975).</t>
    <phoneticPr fontId="2"/>
  </si>
  <si>
    <t>5) Relative proportion of GSL-20 and GSL-30 was calculated from the area of the signitures fragmentation peaks (m/z 934 and 975).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</si>
</sst>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00_ "/>
    <numFmt numFmtId="178" formatCode="0.000"/>
  </numFmts>
  <fonts count="17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Calibri"/>
      <family val="2"/>
    </font>
    <font>
      <sz val="10"/>
      <color theme="1"/>
      <name val="Arial Unicode MS"/>
      <family val="3"/>
      <charset val="128"/>
    </font>
    <font>
      <sz val="14"/>
      <color theme="1"/>
      <name val="Calibri"/>
      <family val="2"/>
    </font>
    <font>
      <sz val="10"/>
      <name val="Arial Unicode MS"/>
      <family val="3"/>
      <charset val="128"/>
    </font>
    <font>
      <sz val="10"/>
      <name val="Calibri"/>
      <family val="2"/>
    </font>
    <font>
      <vertAlign val="superscript"/>
      <sz val="10"/>
      <name val="Calibri"/>
      <family val="2"/>
    </font>
    <font>
      <sz val="10"/>
      <name val="ＭＳ Ｐゴシック"/>
      <family val="2"/>
      <charset val="128"/>
      <scheme val="minor"/>
    </font>
    <font>
      <b/>
      <sz val="10"/>
      <color theme="1"/>
      <name val="Arial Unicode MS"/>
      <family val="3"/>
      <charset val="128"/>
    </font>
    <font>
      <b/>
      <sz val="10"/>
      <name val="Arial Unicode MS"/>
      <family val="3"/>
      <charset val="128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Century"/>
      <family val="1"/>
    </font>
    <font>
      <sz val="1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18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2" borderId="4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1" xfId="0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6" fillId="2" borderId="13" xfId="0" applyFont="1" applyFill="1" applyBorder="1">
      <alignment vertical="center"/>
    </xf>
    <xf numFmtId="0" fontId="1" fillId="2" borderId="14" xfId="0" applyFont="1" applyFill="1" applyBorder="1">
      <alignment vertical="center"/>
    </xf>
    <xf numFmtId="2" fontId="7" fillId="2" borderId="11" xfId="0" applyNumberFormat="1" applyFont="1" applyFill="1" applyBorder="1" applyAlignment="1">
      <alignment horizontal="center" vertical="center"/>
    </xf>
    <xf numFmtId="2" fontId="7" fillId="2" borderId="5" xfId="0" applyNumberFormat="1" applyFont="1" applyFill="1" applyBorder="1">
      <alignment vertical="center"/>
    </xf>
    <xf numFmtId="2" fontId="7" fillId="2" borderId="15" xfId="0" applyNumberFormat="1" applyFont="1" applyFill="1" applyBorder="1">
      <alignment vertical="center"/>
    </xf>
    <xf numFmtId="2" fontId="7" fillId="2" borderId="6" xfId="0" applyNumberFormat="1" applyFont="1" applyFill="1" applyBorder="1">
      <alignment vertical="center"/>
    </xf>
    <xf numFmtId="176" fontId="3" fillId="2" borderId="5" xfId="0" applyNumberFormat="1" applyFont="1" applyFill="1" applyBorder="1">
      <alignment vertical="center"/>
    </xf>
    <xf numFmtId="176" fontId="3" fillId="2" borderId="15" xfId="0" applyNumberFormat="1" applyFont="1" applyFill="1" applyBorder="1">
      <alignment vertical="center"/>
    </xf>
    <xf numFmtId="176" fontId="3" fillId="2" borderId="6" xfId="0" applyNumberFormat="1" applyFont="1" applyFill="1" applyBorder="1">
      <alignment vertical="center"/>
    </xf>
    <xf numFmtId="2" fontId="3" fillId="2" borderId="12" xfId="0" applyNumberFormat="1" applyFont="1" applyFill="1" applyBorder="1">
      <alignment vertical="center"/>
    </xf>
    <xf numFmtId="2" fontId="3" fillId="2" borderId="13" xfId="0" applyNumberFormat="1" applyFont="1" applyFill="1" applyBorder="1">
      <alignment vertical="center"/>
    </xf>
    <xf numFmtId="2" fontId="3" fillId="2" borderId="14" xfId="0" applyNumberFormat="1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6" xfId="0" applyFont="1" applyFill="1" applyBorder="1">
      <alignment vertical="center"/>
    </xf>
    <xf numFmtId="2" fontId="7" fillId="2" borderId="16" xfId="0" applyNumberFormat="1" applyFont="1" applyFill="1" applyBorder="1" applyAlignment="1">
      <alignment horizontal="center" vertical="center"/>
    </xf>
    <xf numFmtId="2" fontId="7" fillId="2" borderId="17" xfId="0" applyNumberFormat="1" applyFont="1" applyFill="1" applyBorder="1">
      <alignment vertical="center"/>
    </xf>
    <xf numFmtId="2" fontId="7" fillId="2" borderId="13" xfId="0" applyNumberFormat="1" applyFont="1" applyFill="1" applyBorder="1">
      <alignment vertical="center"/>
    </xf>
    <xf numFmtId="2" fontId="7" fillId="2" borderId="18" xfId="0" applyNumberFormat="1" applyFont="1" applyFill="1" applyBorder="1">
      <alignment vertical="center"/>
    </xf>
    <xf numFmtId="176" fontId="3" fillId="2" borderId="17" xfId="0" applyNumberFormat="1" applyFont="1" applyFill="1" applyBorder="1">
      <alignment vertical="center"/>
    </xf>
    <xf numFmtId="176" fontId="3" fillId="2" borderId="13" xfId="0" applyNumberFormat="1" applyFont="1" applyFill="1" applyBorder="1">
      <alignment vertical="center"/>
    </xf>
    <xf numFmtId="176" fontId="3" fillId="2" borderId="18" xfId="0" applyNumberFormat="1" applyFont="1" applyFill="1" applyBorder="1">
      <alignment vertical="center"/>
    </xf>
    <xf numFmtId="0" fontId="1" fillId="2" borderId="16" xfId="0" applyFont="1" applyFill="1" applyBorder="1">
      <alignment vertical="center"/>
    </xf>
    <xf numFmtId="2" fontId="7" fillId="2" borderId="17" xfId="0" applyNumberFormat="1" applyFont="1" applyFill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2" fontId="7" fillId="2" borderId="18" xfId="0" applyNumberFormat="1" applyFont="1" applyFill="1" applyBorder="1" applyAlignment="1">
      <alignment horizontal="center" vertical="center"/>
    </xf>
    <xf numFmtId="176" fontId="3" fillId="2" borderId="17" xfId="0" applyNumberFormat="1" applyFont="1" applyFill="1" applyBorder="1" applyAlignment="1">
      <alignment horizontal="center" vertical="center"/>
    </xf>
    <xf numFmtId="176" fontId="3" fillId="2" borderId="13" xfId="0" applyNumberFormat="1" applyFont="1" applyFill="1" applyBorder="1" applyAlignment="1">
      <alignment horizontal="center" vertical="center"/>
    </xf>
    <xf numFmtId="176" fontId="3" fillId="2" borderId="18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6" xfId="0" applyFont="1" applyFill="1" applyBorder="1">
      <alignment vertical="center"/>
    </xf>
    <xf numFmtId="0" fontId="6" fillId="3" borderId="12" xfId="0" applyFont="1" applyFill="1" applyBorder="1">
      <alignment vertical="center"/>
    </xf>
    <xf numFmtId="0" fontId="6" fillId="3" borderId="13" xfId="0" applyFont="1" applyFill="1" applyBorder="1">
      <alignment vertical="center"/>
    </xf>
    <xf numFmtId="0" fontId="1" fillId="3" borderId="14" xfId="0" applyFont="1" applyFill="1" applyBorder="1">
      <alignment vertical="center"/>
    </xf>
    <xf numFmtId="2" fontId="7" fillId="3" borderId="16" xfId="0" applyNumberFormat="1" applyFont="1" applyFill="1" applyBorder="1" applyAlignment="1">
      <alignment horizontal="center" vertical="center"/>
    </xf>
    <xf numFmtId="2" fontId="7" fillId="3" borderId="17" xfId="0" applyNumberFormat="1" applyFont="1" applyFill="1" applyBorder="1">
      <alignment vertical="center"/>
    </xf>
    <xf numFmtId="2" fontId="7" fillId="3" borderId="13" xfId="0" applyNumberFormat="1" applyFont="1" applyFill="1" applyBorder="1">
      <alignment vertical="center"/>
    </xf>
    <xf numFmtId="2" fontId="7" fillId="3" borderId="18" xfId="0" applyNumberFormat="1" applyFont="1" applyFill="1" applyBorder="1">
      <alignment vertical="center"/>
    </xf>
    <xf numFmtId="176" fontId="3" fillId="3" borderId="17" xfId="0" applyNumberFormat="1" applyFont="1" applyFill="1" applyBorder="1">
      <alignment vertical="center"/>
    </xf>
    <xf numFmtId="176" fontId="3" fillId="3" borderId="13" xfId="0" applyNumberFormat="1" applyFont="1" applyFill="1" applyBorder="1">
      <alignment vertical="center"/>
    </xf>
    <xf numFmtId="176" fontId="3" fillId="3" borderId="18" xfId="0" applyNumberFormat="1" applyFont="1" applyFill="1" applyBorder="1">
      <alignment vertical="center"/>
    </xf>
    <xf numFmtId="2" fontId="3" fillId="3" borderId="12" xfId="0" applyNumberFormat="1" applyFont="1" applyFill="1" applyBorder="1">
      <alignment vertical="center"/>
    </xf>
    <xf numFmtId="2" fontId="3" fillId="3" borderId="13" xfId="0" applyNumberFormat="1" applyFont="1" applyFill="1" applyBorder="1">
      <alignment vertical="center"/>
    </xf>
    <xf numFmtId="2" fontId="3" fillId="3" borderId="14" xfId="0" applyNumberFormat="1" applyFont="1" applyFill="1" applyBorder="1">
      <alignment vertical="center"/>
    </xf>
    <xf numFmtId="0" fontId="1" fillId="3" borderId="16" xfId="0" applyFont="1" applyFill="1" applyBorder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6" xfId="0" applyFont="1" applyFill="1" applyBorder="1">
      <alignment vertical="center"/>
    </xf>
    <xf numFmtId="0" fontId="6" fillId="4" borderId="12" xfId="0" applyFont="1" applyFill="1" applyBorder="1">
      <alignment vertical="center"/>
    </xf>
    <xf numFmtId="0" fontId="6" fillId="4" borderId="13" xfId="0" applyFont="1" applyFill="1" applyBorder="1">
      <alignment vertical="center"/>
    </xf>
    <xf numFmtId="0" fontId="1" fillId="4" borderId="14" xfId="0" applyFont="1" applyFill="1" applyBorder="1">
      <alignment vertical="center"/>
    </xf>
    <xf numFmtId="2" fontId="7" fillId="4" borderId="16" xfId="0" applyNumberFormat="1" applyFont="1" applyFill="1" applyBorder="1" applyAlignment="1">
      <alignment horizontal="center" vertical="center"/>
    </xf>
    <xf numFmtId="2" fontId="7" fillId="4" borderId="17" xfId="0" applyNumberFormat="1" applyFont="1" applyFill="1" applyBorder="1">
      <alignment vertical="center"/>
    </xf>
    <xf numFmtId="2" fontId="7" fillId="4" borderId="13" xfId="0" applyNumberFormat="1" applyFont="1" applyFill="1" applyBorder="1">
      <alignment vertical="center"/>
    </xf>
    <xf numFmtId="2" fontId="7" fillId="4" borderId="18" xfId="0" applyNumberFormat="1" applyFont="1" applyFill="1" applyBorder="1">
      <alignment vertical="center"/>
    </xf>
    <xf numFmtId="176" fontId="3" fillId="4" borderId="17" xfId="0" applyNumberFormat="1" applyFont="1" applyFill="1" applyBorder="1">
      <alignment vertical="center"/>
    </xf>
    <xf numFmtId="176" fontId="3" fillId="4" borderId="13" xfId="0" applyNumberFormat="1" applyFont="1" applyFill="1" applyBorder="1">
      <alignment vertical="center"/>
    </xf>
    <xf numFmtId="176" fontId="3" fillId="4" borderId="18" xfId="0" applyNumberFormat="1" applyFont="1" applyFill="1" applyBorder="1">
      <alignment vertical="center"/>
    </xf>
    <xf numFmtId="2" fontId="3" fillId="4" borderId="12" xfId="0" applyNumberFormat="1" applyFont="1" applyFill="1" applyBorder="1">
      <alignment vertical="center"/>
    </xf>
    <xf numFmtId="2" fontId="3" fillId="4" borderId="13" xfId="0" applyNumberFormat="1" applyFont="1" applyFill="1" applyBorder="1">
      <alignment vertical="center"/>
    </xf>
    <xf numFmtId="2" fontId="3" fillId="4" borderId="14" xfId="0" applyNumberFormat="1" applyFont="1" applyFill="1" applyBorder="1">
      <alignment vertical="center"/>
    </xf>
    <xf numFmtId="0" fontId="1" fillId="4" borderId="16" xfId="0" applyFont="1" applyFill="1" applyBorder="1">
      <alignment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6" xfId="0" applyFont="1" applyFill="1" applyBorder="1">
      <alignment vertical="center"/>
    </xf>
    <xf numFmtId="0" fontId="6" fillId="5" borderId="12" xfId="0" applyFont="1" applyFill="1" applyBorder="1">
      <alignment vertical="center"/>
    </xf>
    <xf numFmtId="0" fontId="6" fillId="5" borderId="13" xfId="0" applyFont="1" applyFill="1" applyBorder="1">
      <alignment vertical="center"/>
    </xf>
    <xf numFmtId="0" fontId="1" fillId="5" borderId="14" xfId="0" applyFont="1" applyFill="1" applyBorder="1">
      <alignment vertical="center"/>
    </xf>
    <xf numFmtId="2" fontId="7" fillId="5" borderId="16" xfId="0" applyNumberFormat="1" applyFont="1" applyFill="1" applyBorder="1" applyAlignment="1">
      <alignment horizontal="center" vertical="center"/>
    </xf>
    <xf numFmtId="2" fontId="7" fillId="5" borderId="17" xfId="0" applyNumberFormat="1" applyFont="1" applyFill="1" applyBorder="1">
      <alignment vertical="center"/>
    </xf>
    <xf numFmtId="2" fontId="7" fillId="5" borderId="13" xfId="0" applyNumberFormat="1" applyFont="1" applyFill="1" applyBorder="1">
      <alignment vertical="center"/>
    </xf>
    <xf numFmtId="2" fontId="7" fillId="5" borderId="18" xfId="0" applyNumberFormat="1" applyFont="1" applyFill="1" applyBorder="1">
      <alignment vertical="center"/>
    </xf>
    <xf numFmtId="176" fontId="3" fillId="5" borderId="17" xfId="0" applyNumberFormat="1" applyFont="1" applyFill="1" applyBorder="1">
      <alignment vertical="center"/>
    </xf>
    <xf numFmtId="176" fontId="3" fillId="5" borderId="13" xfId="0" applyNumberFormat="1" applyFont="1" applyFill="1" applyBorder="1">
      <alignment vertical="center"/>
    </xf>
    <xf numFmtId="176" fontId="3" fillId="5" borderId="18" xfId="0" applyNumberFormat="1" applyFont="1" applyFill="1" applyBorder="1">
      <alignment vertical="center"/>
    </xf>
    <xf numFmtId="2" fontId="3" fillId="5" borderId="12" xfId="0" applyNumberFormat="1" applyFont="1" applyFill="1" applyBorder="1">
      <alignment vertical="center"/>
    </xf>
    <xf numFmtId="2" fontId="3" fillId="5" borderId="13" xfId="0" applyNumberFormat="1" applyFont="1" applyFill="1" applyBorder="1">
      <alignment vertical="center"/>
    </xf>
    <xf numFmtId="2" fontId="3" fillId="5" borderId="14" xfId="0" applyNumberFormat="1" applyFont="1" applyFill="1" applyBorder="1">
      <alignment vertical="center"/>
    </xf>
    <xf numFmtId="0" fontId="3" fillId="5" borderId="16" xfId="0" applyFont="1" applyFill="1" applyBorder="1">
      <alignment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6" xfId="0" applyFont="1" applyFill="1" applyBorder="1">
      <alignment vertical="center"/>
    </xf>
    <xf numFmtId="0" fontId="6" fillId="6" borderId="12" xfId="0" applyFont="1" applyFill="1" applyBorder="1">
      <alignment vertical="center"/>
    </xf>
    <xf numFmtId="0" fontId="6" fillId="6" borderId="13" xfId="0" applyFont="1" applyFill="1" applyBorder="1">
      <alignment vertical="center"/>
    </xf>
    <xf numFmtId="0" fontId="1" fillId="6" borderId="14" xfId="0" applyFont="1" applyFill="1" applyBorder="1">
      <alignment vertical="center"/>
    </xf>
    <xf numFmtId="2" fontId="7" fillId="6" borderId="16" xfId="0" applyNumberFormat="1" applyFont="1" applyFill="1" applyBorder="1" applyAlignment="1">
      <alignment horizontal="center" vertical="center"/>
    </xf>
    <xf numFmtId="2" fontId="7" fillId="6" borderId="17" xfId="0" applyNumberFormat="1" applyFont="1" applyFill="1" applyBorder="1">
      <alignment vertical="center"/>
    </xf>
    <xf numFmtId="2" fontId="7" fillId="6" borderId="13" xfId="0" applyNumberFormat="1" applyFont="1" applyFill="1" applyBorder="1">
      <alignment vertical="center"/>
    </xf>
    <xf numFmtId="2" fontId="7" fillId="6" borderId="18" xfId="0" applyNumberFormat="1" applyFont="1" applyFill="1" applyBorder="1">
      <alignment vertical="center"/>
    </xf>
    <xf numFmtId="176" fontId="3" fillId="6" borderId="17" xfId="0" applyNumberFormat="1" applyFont="1" applyFill="1" applyBorder="1">
      <alignment vertical="center"/>
    </xf>
    <xf numFmtId="176" fontId="3" fillId="6" borderId="13" xfId="0" applyNumberFormat="1" applyFont="1" applyFill="1" applyBorder="1">
      <alignment vertical="center"/>
    </xf>
    <xf numFmtId="176" fontId="3" fillId="6" borderId="18" xfId="0" applyNumberFormat="1" applyFont="1" applyFill="1" applyBorder="1">
      <alignment vertical="center"/>
    </xf>
    <xf numFmtId="2" fontId="3" fillId="6" borderId="12" xfId="0" applyNumberFormat="1" applyFont="1" applyFill="1" applyBorder="1">
      <alignment vertical="center"/>
    </xf>
    <xf numFmtId="2" fontId="3" fillId="6" borderId="13" xfId="0" applyNumberFormat="1" applyFont="1" applyFill="1" applyBorder="1">
      <alignment vertical="center"/>
    </xf>
    <xf numFmtId="2" fontId="3" fillId="6" borderId="14" xfId="0" applyNumberFormat="1" applyFont="1" applyFill="1" applyBorder="1">
      <alignment vertical="center"/>
    </xf>
    <xf numFmtId="0" fontId="3" fillId="6" borderId="16" xfId="0" applyFont="1" applyFill="1" applyBorder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7" fillId="7" borderId="16" xfId="0" applyFont="1" applyFill="1" applyBorder="1">
      <alignment vertical="center"/>
    </xf>
    <xf numFmtId="0" fontId="6" fillId="7" borderId="12" xfId="0" applyFont="1" applyFill="1" applyBorder="1">
      <alignment vertical="center"/>
    </xf>
    <xf numFmtId="0" fontId="6" fillId="7" borderId="13" xfId="0" applyFont="1" applyFill="1" applyBorder="1">
      <alignment vertical="center"/>
    </xf>
    <xf numFmtId="0" fontId="1" fillId="7" borderId="14" xfId="0" applyFont="1" applyFill="1" applyBorder="1">
      <alignment vertical="center"/>
    </xf>
    <xf numFmtId="2" fontId="7" fillId="7" borderId="16" xfId="0" applyNumberFormat="1" applyFont="1" applyFill="1" applyBorder="1" applyAlignment="1">
      <alignment horizontal="center" vertical="center"/>
    </xf>
    <xf numFmtId="2" fontId="7" fillId="7" borderId="17" xfId="0" applyNumberFormat="1" applyFont="1" applyFill="1" applyBorder="1">
      <alignment vertical="center"/>
    </xf>
    <xf numFmtId="2" fontId="7" fillId="7" borderId="13" xfId="0" applyNumberFormat="1" applyFont="1" applyFill="1" applyBorder="1">
      <alignment vertical="center"/>
    </xf>
    <xf numFmtId="2" fontId="7" fillId="7" borderId="18" xfId="0" applyNumberFormat="1" applyFont="1" applyFill="1" applyBorder="1">
      <alignment vertical="center"/>
    </xf>
    <xf numFmtId="176" fontId="3" fillId="7" borderId="17" xfId="0" applyNumberFormat="1" applyFont="1" applyFill="1" applyBorder="1">
      <alignment vertical="center"/>
    </xf>
    <xf numFmtId="176" fontId="3" fillId="7" borderId="13" xfId="0" applyNumberFormat="1" applyFont="1" applyFill="1" applyBorder="1">
      <alignment vertical="center"/>
    </xf>
    <xf numFmtId="176" fontId="3" fillId="7" borderId="18" xfId="0" applyNumberFormat="1" applyFont="1" applyFill="1" applyBorder="1">
      <alignment vertical="center"/>
    </xf>
    <xf numFmtId="2" fontId="3" fillId="7" borderId="12" xfId="0" applyNumberFormat="1" applyFont="1" applyFill="1" applyBorder="1">
      <alignment vertical="center"/>
    </xf>
    <xf numFmtId="2" fontId="3" fillId="7" borderId="13" xfId="0" applyNumberFormat="1" applyFont="1" applyFill="1" applyBorder="1">
      <alignment vertical="center"/>
    </xf>
    <xf numFmtId="2" fontId="3" fillId="7" borderId="14" xfId="0" applyNumberFormat="1" applyFont="1" applyFill="1" applyBorder="1">
      <alignment vertical="center"/>
    </xf>
    <xf numFmtId="0" fontId="3" fillId="7" borderId="16" xfId="0" applyFont="1" applyFill="1" applyBorder="1">
      <alignment vertical="center"/>
    </xf>
    <xf numFmtId="0" fontId="9" fillId="3" borderId="13" xfId="0" applyFont="1" applyFill="1" applyBorder="1">
      <alignment vertical="center"/>
    </xf>
    <xf numFmtId="0" fontId="1" fillId="5" borderId="13" xfId="0" applyFont="1" applyFill="1" applyBorder="1">
      <alignment vertical="center"/>
    </xf>
    <xf numFmtId="0" fontId="1" fillId="5" borderId="16" xfId="0" applyFont="1" applyFill="1" applyBorder="1">
      <alignment vertical="center"/>
    </xf>
    <xf numFmtId="0" fontId="1" fillId="2" borderId="13" xfId="0" applyFont="1" applyFill="1" applyBorder="1">
      <alignment vertical="center"/>
    </xf>
    <xf numFmtId="0" fontId="7" fillId="2" borderId="16" xfId="0" applyFont="1" applyFill="1" applyBorder="1" applyAlignment="1">
      <alignment vertical="center" wrapText="1"/>
    </xf>
    <xf numFmtId="0" fontId="3" fillId="2" borderId="19" xfId="0" applyFont="1" applyFill="1" applyBorder="1">
      <alignment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9" xfId="0" applyFont="1" applyFill="1" applyBorder="1">
      <alignment vertical="center"/>
    </xf>
    <xf numFmtId="2" fontId="7" fillId="2" borderId="19" xfId="0" applyNumberFormat="1" applyFont="1" applyFill="1" applyBorder="1" applyAlignment="1">
      <alignment horizontal="center" vertical="center"/>
    </xf>
    <xf numFmtId="2" fontId="7" fillId="2" borderId="20" xfId="0" applyNumberFormat="1" applyFont="1" applyFill="1" applyBorder="1">
      <alignment vertical="center"/>
    </xf>
    <xf numFmtId="2" fontId="7" fillId="2" borderId="21" xfId="0" applyNumberFormat="1" applyFont="1" applyFill="1" applyBorder="1">
      <alignment vertical="center"/>
    </xf>
    <xf numFmtId="2" fontId="7" fillId="2" borderId="22" xfId="0" applyNumberFormat="1" applyFont="1" applyFill="1" applyBorder="1">
      <alignment vertical="center"/>
    </xf>
    <xf numFmtId="176" fontId="3" fillId="2" borderId="20" xfId="0" applyNumberFormat="1" applyFont="1" applyFill="1" applyBorder="1">
      <alignment vertical="center"/>
    </xf>
    <xf numFmtId="176" fontId="3" fillId="2" borderId="21" xfId="0" applyNumberFormat="1" applyFont="1" applyFill="1" applyBorder="1">
      <alignment vertical="center"/>
    </xf>
    <xf numFmtId="176" fontId="3" fillId="2" borderId="22" xfId="0" applyNumberFormat="1" applyFont="1" applyFill="1" applyBorder="1">
      <alignment vertical="center"/>
    </xf>
    <xf numFmtId="0" fontId="1" fillId="2" borderId="19" xfId="0" applyFont="1" applyFill="1" applyBorder="1">
      <alignment vertical="center"/>
    </xf>
    <xf numFmtId="0" fontId="3" fillId="2" borderId="0" xfId="0" applyFont="1" applyFill="1" applyBorder="1">
      <alignment vertical="center"/>
    </xf>
    <xf numFmtId="1" fontId="3" fillId="2" borderId="0" xfId="0" applyNumberFormat="1" applyFont="1" applyFill="1">
      <alignment vertical="center"/>
    </xf>
    <xf numFmtId="177" fontId="3" fillId="2" borderId="0" xfId="0" applyNumberFormat="1" applyFont="1" applyFill="1" applyBorder="1">
      <alignment vertical="center"/>
    </xf>
    <xf numFmtId="2" fontId="3" fillId="2" borderId="0" xfId="0" applyNumberFormat="1" applyFont="1" applyFill="1" applyBorder="1">
      <alignment vertical="center"/>
    </xf>
    <xf numFmtId="0" fontId="3" fillId="2" borderId="0" xfId="0" applyFont="1" applyFill="1" applyAlignment="1">
      <alignment horizontal="right" vertical="center"/>
    </xf>
    <xf numFmtId="2" fontId="3" fillId="2" borderId="0" xfId="0" applyNumberFormat="1" applyFont="1" applyFill="1">
      <alignment vertical="center"/>
    </xf>
    <xf numFmtId="0" fontId="4" fillId="2" borderId="23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178" fontId="11" fillId="2" borderId="23" xfId="0" applyNumberFormat="1" applyFont="1" applyFill="1" applyBorder="1" applyAlignment="1">
      <alignment vertical="center"/>
    </xf>
    <xf numFmtId="0" fontId="10" fillId="2" borderId="25" xfId="0" applyFont="1" applyFill="1" applyBorder="1" applyAlignment="1">
      <alignment vertical="center"/>
    </xf>
    <xf numFmtId="178" fontId="11" fillId="2" borderId="25" xfId="0" applyNumberFormat="1" applyFont="1" applyFill="1" applyBorder="1" applyAlignment="1">
      <alignment vertical="center"/>
    </xf>
    <xf numFmtId="0" fontId="12" fillId="2" borderId="24" xfId="0" applyFont="1" applyFill="1" applyBorder="1">
      <alignment vertical="center"/>
    </xf>
    <xf numFmtId="0" fontId="4" fillId="2" borderId="24" xfId="0" applyFont="1" applyFill="1" applyBorder="1">
      <alignment vertical="center"/>
    </xf>
    <xf numFmtId="0" fontId="12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13" fillId="2" borderId="0" xfId="0" applyFont="1" applyFill="1" applyAlignment="1">
      <alignment horizontal="right" vertical="center"/>
    </xf>
    <xf numFmtId="178" fontId="13" fillId="2" borderId="0" xfId="0" applyNumberFormat="1" applyFont="1" applyFill="1">
      <alignment vertical="center"/>
    </xf>
    <xf numFmtId="0" fontId="14" fillId="2" borderId="0" xfId="0" applyFont="1" applyFill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Y81"/>
  <sheetViews>
    <sheetView tabSelected="1" topLeftCell="A25" workbookViewId="0">
      <selection activeCell="Y45" sqref="Y45"/>
    </sheetView>
  </sheetViews>
  <sheetFormatPr defaultRowHeight="12"/>
  <cols>
    <col min="1" max="3" width="9" style="180"/>
    <col min="4" max="4" width="41.375" style="180" customWidth="1"/>
    <col min="5" max="12" width="9" style="180" hidden="1" customWidth="1"/>
    <col min="13" max="13" width="9" style="1" customWidth="1"/>
    <col min="14" max="16" width="9" style="180"/>
    <col min="17" max="19" width="9.75" style="180" bestFit="1" customWidth="1"/>
    <col min="20" max="22" width="0" style="180" hidden="1" customWidth="1"/>
    <col min="23" max="23" width="24" style="180" customWidth="1"/>
    <col min="24" max="24" width="19.5" style="180" customWidth="1"/>
    <col min="25" max="25" width="9" style="1"/>
    <col min="26" max="16384" width="9" style="180"/>
  </cols>
  <sheetData>
    <row r="1" spans="1:24" s="1" customFormat="1" ht="12.75">
      <c r="D1" s="2" t="s">
        <v>0</v>
      </c>
    </row>
    <row r="2" spans="1:24" s="1" customFormat="1" ht="15">
      <c r="B2" s="3"/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</row>
    <row r="3" spans="1:24" s="1" customFormat="1" ht="19.5" thickBot="1">
      <c r="B3" s="4" t="s">
        <v>10</v>
      </c>
      <c r="C3" s="5"/>
      <c r="D3" s="6"/>
      <c r="E3" s="7">
        <v>162.05279999999999</v>
      </c>
      <c r="F3" s="7">
        <v>203.07939999999999</v>
      </c>
      <c r="G3" s="7">
        <v>146.05789999999999</v>
      </c>
      <c r="H3" s="8">
        <f>14.0157+291.09954</f>
        <v>305.11523999999997</v>
      </c>
      <c r="I3" s="8">
        <f>H3+15.9949</f>
        <v>321.11013999999994</v>
      </c>
      <c r="J3" s="7">
        <v>32.026200000000003</v>
      </c>
      <c r="K3" s="7">
        <v>42.0105</v>
      </c>
      <c r="L3" s="7">
        <v>448.23079999999999</v>
      </c>
      <c r="M3" s="6"/>
      <c r="N3" s="6"/>
      <c r="O3" s="6"/>
      <c r="P3" s="6"/>
      <c r="Q3" s="6"/>
      <c r="R3" s="6"/>
      <c r="S3" s="6"/>
    </row>
    <row r="4" spans="1:24" ht="38.25" customHeight="1">
      <c r="A4" s="1"/>
      <c r="B4" s="9" t="s">
        <v>11</v>
      </c>
      <c r="C4" s="9" t="s">
        <v>12</v>
      </c>
      <c r="D4" s="10" t="s">
        <v>13</v>
      </c>
      <c r="E4" s="11"/>
      <c r="F4" s="11"/>
      <c r="G4" s="11"/>
      <c r="H4" s="12"/>
      <c r="I4" s="12"/>
      <c r="J4" s="11"/>
      <c r="K4" s="11"/>
      <c r="L4" s="11"/>
      <c r="M4" s="9" t="s">
        <v>14</v>
      </c>
      <c r="N4" s="13" t="s">
        <v>15</v>
      </c>
      <c r="O4" s="14"/>
      <c r="P4" s="15"/>
      <c r="Q4" s="13" t="s">
        <v>16</v>
      </c>
      <c r="R4" s="14"/>
      <c r="S4" s="15"/>
      <c r="T4" s="9" t="s">
        <v>17</v>
      </c>
      <c r="U4" s="16" t="s">
        <v>18</v>
      </c>
      <c r="V4" s="16" t="s">
        <v>19</v>
      </c>
      <c r="W4" s="17" t="s">
        <v>20</v>
      </c>
      <c r="X4" s="17" t="s">
        <v>21</v>
      </c>
    </row>
    <row r="5" spans="1:24" ht="15.75" thickBot="1">
      <c r="A5" s="1"/>
      <c r="B5" s="18"/>
      <c r="C5" s="18"/>
      <c r="D5" s="19"/>
      <c r="E5" s="20"/>
      <c r="F5" s="20"/>
      <c r="G5" s="20"/>
      <c r="H5" s="20"/>
      <c r="I5" s="20"/>
      <c r="J5" s="20"/>
      <c r="K5" s="20"/>
      <c r="L5" s="21"/>
      <c r="M5" s="18"/>
      <c r="N5" s="22" t="s">
        <v>22</v>
      </c>
      <c r="O5" s="23" t="s">
        <v>22</v>
      </c>
      <c r="P5" s="24" t="s">
        <v>23</v>
      </c>
      <c r="Q5" s="22" t="s">
        <v>22</v>
      </c>
      <c r="R5" s="23" t="s">
        <v>22</v>
      </c>
      <c r="S5" s="24" t="s">
        <v>23</v>
      </c>
      <c r="T5" s="18"/>
      <c r="U5" s="25"/>
      <c r="V5" s="25"/>
      <c r="W5" s="26"/>
      <c r="X5" s="26"/>
    </row>
    <row r="6" spans="1:24" ht="15">
      <c r="A6" s="1">
        <v>1</v>
      </c>
      <c r="B6" s="27" t="s">
        <v>24</v>
      </c>
      <c r="C6" s="28" t="s">
        <v>25</v>
      </c>
      <c r="D6" s="29" t="s">
        <v>26</v>
      </c>
      <c r="E6" s="30">
        <v>2</v>
      </c>
      <c r="F6" s="31"/>
      <c r="G6" s="31"/>
      <c r="H6" s="31"/>
      <c r="I6" s="31"/>
      <c r="J6" s="31"/>
      <c r="K6" s="31"/>
      <c r="L6" s="32"/>
      <c r="M6" s="33">
        <f t="shared" ref="M6:M52" si="0">E$3*E6+F$3*F6+G$3*G6+H$3*H6+I$3*I6-J$3*J6+K$3*K6+L$3</f>
        <v>772.33639999999991</v>
      </c>
      <c r="N6" s="34">
        <v>772.47523437999996</v>
      </c>
      <c r="O6" s="35">
        <v>772.47378751999997</v>
      </c>
      <c r="P6" s="36">
        <v>772.46770333999996</v>
      </c>
      <c r="Q6" s="37">
        <f>N6-M6</f>
        <v>0.13883438000004844</v>
      </c>
      <c r="R6" s="38">
        <f>O6-M6</f>
        <v>0.13738752000006116</v>
      </c>
      <c r="S6" s="39">
        <f>P6-M6</f>
        <v>0.13130334000004495</v>
      </c>
      <c r="T6" s="40" t="e">
        <f>AVERAGE(#REF!)</f>
        <v>#REF!</v>
      </c>
      <c r="U6" s="41" t="e">
        <f>STDEV(#REF!)</f>
        <v>#REF!</v>
      </c>
      <c r="V6" s="42" t="e">
        <f>U6/T6*100</f>
        <v>#REF!</v>
      </c>
      <c r="W6" s="43"/>
      <c r="X6" s="43"/>
    </row>
    <row r="7" spans="1:24" ht="15">
      <c r="A7" s="1">
        <v>2</v>
      </c>
      <c r="B7" s="44" t="s">
        <v>27</v>
      </c>
      <c r="C7" s="45" t="s">
        <v>28</v>
      </c>
      <c r="D7" s="46" t="s">
        <v>29</v>
      </c>
      <c r="E7" s="30">
        <v>2</v>
      </c>
      <c r="F7" s="31"/>
      <c r="G7" s="31"/>
      <c r="H7" s="31">
        <v>1</v>
      </c>
      <c r="I7" s="31"/>
      <c r="J7" s="31"/>
      <c r="K7" s="31"/>
      <c r="L7" s="32"/>
      <c r="M7" s="47">
        <f t="shared" si="0"/>
        <v>1077.45164</v>
      </c>
      <c r="N7" s="48">
        <v>1077.7042942</v>
      </c>
      <c r="O7" s="49">
        <v>1077.6951329999999</v>
      </c>
      <c r="P7" s="50">
        <v>1077.6751641000001</v>
      </c>
      <c r="Q7" s="51">
        <f>N7-M7</f>
        <v>0.25265420000005179</v>
      </c>
      <c r="R7" s="52">
        <f>O7-M7</f>
        <v>0.243492999999944</v>
      </c>
      <c r="S7" s="53">
        <f>P7-M7</f>
        <v>0.22352410000007694</v>
      </c>
      <c r="T7" s="40" t="e">
        <f>AVERAGE(#REF!)</f>
        <v>#REF!</v>
      </c>
      <c r="U7" s="41" t="e">
        <f>STDEV(#REF!)</f>
        <v>#REF!</v>
      </c>
      <c r="V7" s="42" t="e">
        <f>U7/T7*100</f>
        <v>#REF!</v>
      </c>
      <c r="W7" s="54"/>
      <c r="X7" s="54"/>
    </row>
    <row r="8" spans="1:24" ht="15">
      <c r="A8" s="1">
        <v>3</v>
      </c>
      <c r="B8" s="44" t="s">
        <v>27</v>
      </c>
      <c r="C8" s="45" t="s">
        <v>30</v>
      </c>
      <c r="D8" s="46" t="s">
        <v>31</v>
      </c>
      <c r="E8" s="30">
        <v>2</v>
      </c>
      <c r="F8" s="31"/>
      <c r="G8" s="31"/>
      <c r="H8" s="31">
        <v>1</v>
      </c>
      <c r="I8" s="31"/>
      <c r="J8" s="31">
        <v>1</v>
      </c>
      <c r="K8" s="31"/>
      <c r="L8" s="32"/>
      <c r="M8" s="47">
        <f t="shared" si="0"/>
        <v>1045.42544</v>
      </c>
      <c r="N8" s="48">
        <v>1045.6553326000001</v>
      </c>
      <c r="O8" s="49">
        <v>1045.6477629999999</v>
      </c>
      <c r="P8" s="50">
        <v>1045.6314738000001</v>
      </c>
      <c r="Q8" s="51">
        <f>N8-M8</f>
        <v>0.22989260000008471</v>
      </c>
      <c r="R8" s="52">
        <f>O8-M8</f>
        <v>0.2223229999999603</v>
      </c>
      <c r="S8" s="53">
        <f>P8-M8</f>
        <v>0.20603380000011384</v>
      </c>
      <c r="T8" s="40" t="e">
        <f>AVERAGE(#REF!)</f>
        <v>#REF!</v>
      </c>
      <c r="U8" s="41" t="e">
        <f>STDEV(#REF!)</f>
        <v>#REF!</v>
      </c>
      <c r="V8" s="42" t="e">
        <f>U8/T8*100</f>
        <v>#REF!</v>
      </c>
      <c r="W8" s="54"/>
      <c r="X8" s="54"/>
    </row>
    <row r="9" spans="1:24" ht="15">
      <c r="A9" s="1">
        <v>4</v>
      </c>
      <c r="B9" s="44" t="s">
        <v>27</v>
      </c>
      <c r="C9" s="45" t="s">
        <v>32</v>
      </c>
      <c r="D9" s="46" t="s">
        <v>33</v>
      </c>
      <c r="E9" s="30">
        <v>2</v>
      </c>
      <c r="F9" s="31"/>
      <c r="G9" s="31"/>
      <c r="H9" s="31"/>
      <c r="I9" s="31">
        <v>1</v>
      </c>
      <c r="J9" s="31"/>
      <c r="K9" s="31"/>
      <c r="L9" s="32"/>
      <c r="M9" s="47">
        <f t="shared" si="0"/>
        <v>1093.4465399999999</v>
      </c>
      <c r="N9" s="48">
        <v>1093.7092574000001</v>
      </c>
      <c r="O9" s="49">
        <v>1093.6933578999999</v>
      </c>
      <c r="P9" s="50">
        <v>1093.6658175</v>
      </c>
      <c r="Q9" s="51">
        <f>N9-M9</f>
        <v>0.26271740000015598</v>
      </c>
      <c r="R9" s="52">
        <f>O9-M9</f>
        <v>0.24681789999999637</v>
      </c>
      <c r="S9" s="53">
        <f>P9-M9</f>
        <v>0.21927750000008928</v>
      </c>
      <c r="T9" s="40" t="e">
        <f>AVERAGE(#REF!)</f>
        <v>#REF!</v>
      </c>
      <c r="U9" s="41" t="e">
        <f>STDEV(#REF!)</f>
        <v>#REF!</v>
      </c>
      <c r="V9" s="42" t="e">
        <f>U9/T9*100</f>
        <v>#REF!</v>
      </c>
      <c r="W9" s="54"/>
      <c r="X9" s="54"/>
    </row>
    <row r="10" spans="1:24" ht="15">
      <c r="A10" s="1">
        <v>5</v>
      </c>
      <c r="B10" s="44" t="s">
        <v>27</v>
      </c>
      <c r="C10" s="45" t="s">
        <v>34</v>
      </c>
      <c r="D10" s="46" t="s">
        <v>35</v>
      </c>
      <c r="E10" s="30">
        <v>2</v>
      </c>
      <c r="F10" s="31">
        <v>1</v>
      </c>
      <c r="G10" s="31"/>
      <c r="H10" s="31">
        <v>1</v>
      </c>
      <c r="I10" s="31"/>
      <c r="J10" s="31"/>
      <c r="K10" s="31"/>
      <c r="L10" s="32"/>
      <c r="M10" s="47">
        <f t="shared" si="0"/>
        <v>1280.5310399999998</v>
      </c>
      <c r="N10" s="48">
        <v>1280.8427056</v>
      </c>
      <c r="O10" s="49">
        <v>1280.8284612</v>
      </c>
      <c r="P10" s="50">
        <v>1280.8021065</v>
      </c>
      <c r="Q10" s="51">
        <f>N10-M10</f>
        <v>0.31166560000019672</v>
      </c>
      <c r="R10" s="52">
        <f>O10-M10</f>
        <v>0.29742120000014438</v>
      </c>
      <c r="S10" s="53">
        <f>P10-M10</f>
        <v>0.27106650000018817</v>
      </c>
      <c r="T10" s="40" t="e">
        <f>AVERAGE(#REF!)</f>
        <v>#REF!</v>
      </c>
      <c r="U10" s="41" t="e">
        <f>STDEV(#REF!)</f>
        <v>#REF!</v>
      </c>
      <c r="V10" s="42" t="e">
        <f>U10/T10*100</f>
        <v>#REF!</v>
      </c>
      <c r="W10" s="54"/>
      <c r="X10" s="54"/>
    </row>
    <row r="11" spans="1:24" ht="15">
      <c r="A11" s="1">
        <v>6</v>
      </c>
      <c r="B11" s="44" t="s">
        <v>27</v>
      </c>
      <c r="C11" s="45" t="s">
        <v>36</v>
      </c>
      <c r="D11" s="46" t="s">
        <v>37</v>
      </c>
      <c r="E11" s="30">
        <v>2</v>
      </c>
      <c r="F11" s="31">
        <v>1</v>
      </c>
      <c r="G11" s="31"/>
      <c r="H11" s="31"/>
      <c r="I11" s="31">
        <v>1</v>
      </c>
      <c r="J11" s="31"/>
      <c r="K11" s="31"/>
      <c r="L11" s="32"/>
      <c r="M11" s="47">
        <f t="shared" si="0"/>
        <v>1296.52594</v>
      </c>
      <c r="N11" s="55" t="s">
        <v>38</v>
      </c>
      <c r="O11" s="56" t="s">
        <v>38</v>
      </c>
      <c r="P11" s="57" t="s">
        <v>38</v>
      </c>
      <c r="Q11" s="58" t="s">
        <v>39</v>
      </c>
      <c r="R11" s="59" t="s">
        <v>39</v>
      </c>
      <c r="S11" s="60" t="s">
        <v>39</v>
      </c>
      <c r="T11" s="61" t="s">
        <v>39</v>
      </c>
      <c r="U11" s="62" t="s">
        <v>39</v>
      </c>
      <c r="V11" s="63" t="s">
        <v>39</v>
      </c>
      <c r="W11" s="54"/>
      <c r="X11" s="54"/>
    </row>
    <row r="12" spans="1:24" ht="15">
      <c r="A12" s="1">
        <v>7</v>
      </c>
      <c r="B12" s="44" t="s">
        <v>27</v>
      </c>
      <c r="C12" s="45" t="s">
        <v>40</v>
      </c>
      <c r="D12" s="46" t="s">
        <v>41</v>
      </c>
      <c r="E12" s="30">
        <v>2</v>
      </c>
      <c r="F12" s="31"/>
      <c r="G12" s="31"/>
      <c r="H12" s="31">
        <v>2</v>
      </c>
      <c r="I12" s="31"/>
      <c r="J12" s="31"/>
      <c r="K12" s="31"/>
      <c r="L12" s="32"/>
      <c r="M12" s="47">
        <f t="shared" si="0"/>
        <v>1382.5668799999999</v>
      </c>
      <c r="N12" s="48">
        <v>1382.8808220000001</v>
      </c>
      <c r="O12" s="49">
        <v>1382.8690769</v>
      </c>
      <c r="P12" s="50">
        <v>1382.8286118000001</v>
      </c>
      <c r="Q12" s="51">
        <f t="shared" ref="Q12:Q18" si="1">N12-M12</f>
        <v>0.31394200000022465</v>
      </c>
      <c r="R12" s="52">
        <f t="shared" ref="R12:R33" si="2">O12-M12</f>
        <v>0.30219690000012633</v>
      </c>
      <c r="S12" s="53">
        <f t="shared" ref="S12:S33" si="3">P12-M12</f>
        <v>0.26173180000023422</v>
      </c>
      <c r="T12" s="40" t="e">
        <f>AVERAGE(#REF!)</f>
        <v>#REF!</v>
      </c>
      <c r="U12" s="41" t="e">
        <f>STDEV(#REF!)</f>
        <v>#REF!</v>
      </c>
      <c r="V12" s="42" t="e">
        <f t="shared" ref="V12:V33" si="4">U12/T12*100</f>
        <v>#REF!</v>
      </c>
      <c r="W12" s="54"/>
      <c r="X12" s="54"/>
    </row>
    <row r="13" spans="1:24" ht="15">
      <c r="A13" s="1">
        <v>8</v>
      </c>
      <c r="B13" s="44" t="s">
        <v>27</v>
      </c>
      <c r="C13" s="45" t="s">
        <v>42</v>
      </c>
      <c r="D13" s="46" t="s">
        <v>43</v>
      </c>
      <c r="E13" s="30">
        <v>2</v>
      </c>
      <c r="F13" s="31"/>
      <c r="G13" s="31"/>
      <c r="H13" s="31">
        <v>2</v>
      </c>
      <c r="I13" s="31"/>
      <c r="J13" s="31">
        <v>1</v>
      </c>
      <c r="K13" s="31"/>
      <c r="L13" s="32"/>
      <c r="M13" s="47">
        <f t="shared" si="0"/>
        <v>1350.5406799999998</v>
      </c>
      <c r="N13" s="48">
        <v>1350.8625744000001</v>
      </c>
      <c r="O13" s="49">
        <v>1350.8651742</v>
      </c>
      <c r="P13" s="50">
        <v>1350.8160539</v>
      </c>
      <c r="Q13" s="51">
        <f t="shared" si="1"/>
        <v>0.32189440000024661</v>
      </c>
      <c r="R13" s="52">
        <f t="shared" si="2"/>
        <v>0.32449420000011742</v>
      </c>
      <c r="S13" s="53">
        <f t="shared" si="3"/>
        <v>0.27537390000020423</v>
      </c>
      <c r="T13" s="40" t="e">
        <f>AVERAGE(#REF!)</f>
        <v>#REF!</v>
      </c>
      <c r="U13" s="41" t="e">
        <f>STDEV(#REF!)</f>
        <v>#REF!</v>
      </c>
      <c r="V13" s="42" t="e">
        <f t="shared" si="4"/>
        <v>#REF!</v>
      </c>
      <c r="W13" s="54"/>
      <c r="X13" s="54"/>
    </row>
    <row r="14" spans="1:24" ht="15">
      <c r="A14" s="1">
        <v>9</v>
      </c>
      <c r="B14" s="44" t="s">
        <v>27</v>
      </c>
      <c r="C14" s="64" t="s">
        <v>44</v>
      </c>
      <c r="D14" s="65" t="s">
        <v>45</v>
      </c>
      <c r="E14" s="66">
        <v>3</v>
      </c>
      <c r="F14" s="67">
        <v>1</v>
      </c>
      <c r="G14" s="67"/>
      <c r="H14" s="67">
        <v>1</v>
      </c>
      <c r="I14" s="67"/>
      <c r="J14" s="67"/>
      <c r="K14" s="67"/>
      <c r="L14" s="68"/>
      <c r="M14" s="69">
        <f t="shared" si="0"/>
        <v>1442.58384</v>
      </c>
      <c r="N14" s="70">
        <v>1442.9286262000001</v>
      </c>
      <c r="O14" s="71">
        <v>1442.9261656000001</v>
      </c>
      <c r="P14" s="72">
        <v>1442.8883334</v>
      </c>
      <c r="Q14" s="73">
        <f t="shared" si="1"/>
        <v>0.34478620000004412</v>
      </c>
      <c r="R14" s="74">
        <f t="shared" si="2"/>
        <v>0.34232560000009471</v>
      </c>
      <c r="S14" s="75">
        <f t="shared" si="3"/>
        <v>0.30449339999995573</v>
      </c>
      <c r="T14" s="76" t="e">
        <f>AVERAGE(#REF!)</f>
        <v>#REF!</v>
      </c>
      <c r="U14" s="77" t="e">
        <f>STDEV(#REF!)</f>
        <v>#REF!</v>
      </c>
      <c r="V14" s="78" t="e">
        <f t="shared" si="4"/>
        <v>#REF!</v>
      </c>
      <c r="W14" s="79"/>
      <c r="X14" s="79" t="s">
        <v>46</v>
      </c>
    </row>
    <row r="15" spans="1:24" ht="15">
      <c r="A15" s="1">
        <v>10</v>
      </c>
      <c r="B15" s="44" t="s">
        <v>27</v>
      </c>
      <c r="C15" s="80" t="s">
        <v>47</v>
      </c>
      <c r="D15" s="81" t="s">
        <v>48</v>
      </c>
      <c r="E15" s="82">
        <v>3</v>
      </c>
      <c r="F15" s="83">
        <v>1</v>
      </c>
      <c r="G15" s="83"/>
      <c r="H15" s="83"/>
      <c r="I15" s="83">
        <v>1</v>
      </c>
      <c r="J15" s="83"/>
      <c r="K15" s="83"/>
      <c r="L15" s="84"/>
      <c r="M15" s="85">
        <f t="shared" si="0"/>
        <v>1458.5787399999999</v>
      </c>
      <c r="N15" s="86">
        <v>1458.9389076</v>
      </c>
      <c r="O15" s="87">
        <v>1458.92814</v>
      </c>
      <c r="P15" s="88">
        <v>1458.8869803</v>
      </c>
      <c r="Q15" s="89">
        <f t="shared" si="1"/>
        <v>0.36016760000006798</v>
      </c>
      <c r="R15" s="90">
        <f t="shared" si="2"/>
        <v>0.34940000000005966</v>
      </c>
      <c r="S15" s="91">
        <f t="shared" si="3"/>
        <v>0.30824030000007951</v>
      </c>
      <c r="T15" s="92" t="e">
        <f>AVERAGE(#REF!)</f>
        <v>#REF!</v>
      </c>
      <c r="U15" s="93" t="e">
        <f>STDEV(#REF!)</f>
        <v>#REF!</v>
      </c>
      <c r="V15" s="94" t="e">
        <f t="shared" si="4"/>
        <v>#REF!</v>
      </c>
      <c r="W15" s="95"/>
      <c r="X15" s="95" t="s">
        <v>46</v>
      </c>
    </row>
    <row r="16" spans="1:24" ht="15">
      <c r="A16" s="1">
        <v>11</v>
      </c>
      <c r="B16" s="44" t="s">
        <v>27</v>
      </c>
      <c r="C16" s="45" t="s">
        <v>49</v>
      </c>
      <c r="D16" s="46" t="s">
        <v>50</v>
      </c>
      <c r="E16" s="30">
        <v>3</v>
      </c>
      <c r="F16" s="31">
        <v>1</v>
      </c>
      <c r="G16" s="31"/>
      <c r="H16" s="31">
        <v>2</v>
      </c>
      <c r="I16" s="31"/>
      <c r="J16" s="31"/>
      <c r="K16" s="31"/>
      <c r="L16" s="32"/>
      <c r="M16" s="47">
        <f t="shared" si="0"/>
        <v>1747.6990800000001</v>
      </c>
      <c r="N16" s="48">
        <v>1748.1201643999998</v>
      </c>
      <c r="O16" s="49">
        <v>1748.1106564000002</v>
      </c>
      <c r="P16" s="50">
        <v>1748.064292</v>
      </c>
      <c r="Q16" s="51">
        <f t="shared" si="1"/>
        <v>0.4210843999996996</v>
      </c>
      <c r="R16" s="52">
        <f t="shared" si="2"/>
        <v>0.41157640000005813</v>
      </c>
      <c r="S16" s="53">
        <f t="shared" si="3"/>
        <v>0.36521199999992859</v>
      </c>
      <c r="T16" s="40" t="e">
        <f>AVERAGE(#REF!)</f>
        <v>#REF!</v>
      </c>
      <c r="U16" s="41" t="e">
        <f>STDEV(#REF!)</f>
        <v>#REF!</v>
      </c>
      <c r="V16" s="42" t="e">
        <f t="shared" si="4"/>
        <v>#REF!</v>
      </c>
      <c r="W16" s="54"/>
      <c r="X16" s="54"/>
    </row>
    <row r="17" spans="1:24" ht="15">
      <c r="A17" s="1">
        <v>12</v>
      </c>
      <c r="B17" s="44" t="s">
        <v>27</v>
      </c>
      <c r="C17" s="45" t="s">
        <v>51</v>
      </c>
      <c r="D17" s="46" t="s">
        <v>52</v>
      </c>
      <c r="E17" s="30">
        <v>3</v>
      </c>
      <c r="F17" s="31">
        <v>1</v>
      </c>
      <c r="G17" s="31"/>
      <c r="H17" s="31">
        <v>2</v>
      </c>
      <c r="I17" s="31"/>
      <c r="J17" s="31">
        <v>1</v>
      </c>
      <c r="K17" s="31"/>
      <c r="L17" s="32"/>
      <c r="M17" s="47">
        <f t="shared" si="0"/>
        <v>1715.6728800000001</v>
      </c>
      <c r="N17" s="48">
        <v>1716.0899055000002</v>
      </c>
      <c r="O17" s="49">
        <v>1716.0691114000001</v>
      </c>
      <c r="P17" s="50">
        <v>1716.0221336</v>
      </c>
      <c r="Q17" s="51">
        <f t="shared" si="1"/>
        <v>0.41702550000013616</v>
      </c>
      <c r="R17" s="52">
        <f t="shared" si="2"/>
        <v>0.39623140000003332</v>
      </c>
      <c r="S17" s="53">
        <f t="shared" si="3"/>
        <v>0.34925359999988359</v>
      </c>
      <c r="T17" s="40" t="e">
        <f>AVERAGE(#REF!)</f>
        <v>#REF!</v>
      </c>
      <c r="U17" s="41" t="e">
        <f>STDEV(#REF!)</f>
        <v>#REF!</v>
      </c>
      <c r="V17" s="42" t="e">
        <f t="shared" si="4"/>
        <v>#REF!</v>
      </c>
      <c r="W17" s="54"/>
      <c r="X17" s="54"/>
    </row>
    <row r="18" spans="1:24" ht="15">
      <c r="A18" s="1">
        <v>13</v>
      </c>
      <c r="B18" s="44" t="s">
        <v>27</v>
      </c>
      <c r="C18" s="45" t="s">
        <v>53</v>
      </c>
      <c r="D18" s="46" t="s">
        <v>54</v>
      </c>
      <c r="E18" s="30">
        <v>3</v>
      </c>
      <c r="F18" s="31">
        <v>1</v>
      </c>
      <c r="G18" s="31"/>
      <c r="H18" s="31">
        <v>1</v>
      </c>
      <c r="I18" s="31">
        <v>1</v>
      </c>
      <c r="J18" s="31"/>
      <c r="K18" s="31"/>
      <c r="L18" s="32"/>
      <c r="M18" s="47">
        <f t="shared" si="0"/>
        <v>1763.69398</v>
      </c>
      <c r="N18" s="48">
        <v>1764.1174298999999</v>
      </c>
      <c r="O18" s="49">
        <v>1764.1229091</v>
      </c>
      <c r="P18" s="50">
        <v>1764.0689066</v>
      </c>
      <c r="Q18" s="51">
        <f t="shared" si="1"/>
        <v>0.42344989999992322</v>
      </c>
      <c r="R18" s="52">
        <f t="shared" si="2"/>
        <v>0.42892910000000484</v>
      </c>
      <c r="S18" s="53">
        <f t="shared" si="3"/>
        <v>0.37492659999998068</v>
      </c>
      <c r="T18" s="40" t="e">
        <f>AVERAGE(#REF!)</f>
        <v>#REF!</v>
      </c>
      <c r="U18" s="41" t="e">
        <f>STDEV(#REF!)</f>
        <v>#REF!</v>
      </c>
      <c r="V18" s="42" t="e">
        <f t="shared" si="4"/>
        <v>#REF!</v>
      </c>
      <c r="W18" s="54"/>
      <c r="X18" s="54"/>
    </row>
    <row r="19" spans="1:24" ht="15">
      <c r="A19" s="1">
        <v>14</v>
      </c>
      <c r="B19" s="44" t="s">
        <v>27</v>
      </c>
      <c r="C19" s="45" t="s">
        <v>55</v>
      </c>
      <c r="D19" s="46" t="s">
        <v>56</v>
      </c>
      <c r="E19" s="30">
        <v>3</v>
      </c>
      <c r="F19" s="31">
        <v>1</v>
      </c>
      <c r="G19" s="31"/>
      <c r="H19" s="31"/>
      <c r="I19" s="31">
        <v>2</v>
      </c>
      <c r="J19" s="31"/>
      <c r="K19" s="31"/>
      <c r="L19" s="32"/>
      <c r="M19" s="47">
        <f t="shared" si="0"/>
        <v>1779.6888799999999</v>
      </c>
      <c r="N19" s="55" t="s">
        <v>38</v>
      </c>
      <c r="O19" s="49">
        <v>1780.070129</v>
      </c>
      <c r="P19" s="50">
        <v>1780.0359894999999</v>
      </c>
      <c r="Q19" s="58" t="s">
        <v>39</v>
      </c>
      <c r="R19" s="52">
        <f t="shared" si="2"/>
        <v>0.38124900000002526</v>
      </c>
      <c r="S19" s="53">
        <f t="shared" si="3"/>
        <v>0.34710949999998775</v>
      </c>
      <c r="T19" s="40" t="e">
        <f>AVERAGE(#REF!)</f>
        <v>#REF!</v>
      </c>
      <c r="U19" s="41" t="e">
        <f>STDEV(#REF!)</f>
        <v>#REF!</v>
      </c>
      <c r="V19" s="42" t="e">
        <f t="shared" si="4"/>
        <v>#REF!</v>
      </c>
      <c r="W19" s="54"/>
      <c r="X19" s="54"/>
    </row>
    <row r="20" spans="1:24" ht="15">
      <c r="A20" s="1">
        <v>15</v>
      </c>
      <c r="B20" s="44" t="s">
        <v>27</v>
      </c>
      <c r="C20" s="45" t="s">
        <v>57</v>
      </c>
      <c r="D20" s="46" t="s">
        <v>58</v>
      </c>
      <c r="E20" s="30">
        <v>3</v>
      </c>
      <c r="F20" s="31">
        <v>2</v>
      </c>
      <c r="G20" s="31"/>
      <c r="H20" s="31">
        <v>2</v>
      </c>
      <c r="I20" s="31"/>
      <c r="J20" s="31"/>
      <c r="K20" s="31"/>
      <c r="L20" s="32"/>
      <c r="M20" s="47">
        <f t="shared" si="0"/>
        <v>1950.7784799999999</v>
      </c>
      <c r="N20" s="48">
        <v>1951.2168224</v>
      </c>
      <c r="O20" s="49">
        <v>1951.2337085999998</v>
      </c>
      <c r="P20" s="50">
        <v>1951.1642494</v>
      </c>
      <c r="Q20" s="51">
        <f t="shared" ref="Q20:Q32" si="5">N20-M20</f>
        <v>0.43834240000001046</v>
      </c>
      <c r="R20" s="52">
        <f t="shared" si="2"/>
        <v>0.45522859999982757</v>
      </c>
      <c r="S20" s="53">
        <f t="shared" si="3"/>
        <v>0.38576940000007198</v>
      </c>
      <c r="T20" s="40" t="e">
        <f>AVERAGE(#REF!)</f>
        <v>#REF!</v>
      </c>
      <c r="U20" s="41" t="e">
        <f>STDEV(#REF!)</f>
        <v>#REF!</v>
      </c>
      <c r="V20" s="42" t="e">
        <f t="shared" si="4"/>
        <v>#REF!</v>
      </c>
      <c r="W20" s="54"/>
      <c r="X20" s="54"/>
    </row>
    <row r="21" spans="1:24" ht="15">
      <c r="A21" s="1">
        <v>16</v>
      </c>
      <c r="B21" s="44" t="s">
        <v>59</v>
      </c>
      <c r="C21" s="45" t="s">
        <v>60</v>
      </c>
      <c r="D21" s="46" t="s">
        <v>61</v>
      </c>
      <c r="E21" s="30">
        <v>3</v>
      </c>
      <c r="F21" s="31"/>
      <c r="G21" s="31"/>
      <c r="H21" s="31"/>
      <c r="I21" s="31"/>
      <c r="J21" s="31"/>
      <c r="K21" s="31"/>
      <c r="L21" s="32"/>
      <c r="M21" s="47">
        <f t="shared" si="0"/>
        <v>934.38919999999996</v>
      </c>
      <c r="N21" s="48">
        <v>934.59268099999997</v>
      </c>
      <c r="O21" s="49">
        <v>934.59228347999999</v>
      </c>
      <c r="P21" s="50">
        <v>934.57782545999987</v>
      </c>
      <c r="Q21" s="51">
        <f t="shared" si="5"/>
        <v>0.20348100000001068</v>
      </c>
      <c r="R21" s="52">
        <f t="shared" si="2"/>
        <v>0.20308348000003207</v>
      </c>
      <c r="S21" s="53">
        <f t="shared" si="3"/>
        <v>0.18862545999991198</v>
      </c>
      <c r="T21" s="40" t="e">
        <f>AVERAGE(#REF!)</f>
        <v>#REF!</v>
      </c>
      <c r="U21" s="41" t="e">
        <f>STDEV(#REF!)</f>
        <v>#REF!</v>
      </c>
      <c r="V21" s="42" t="e">
        <f t="shared" si="4"/>
        <v>#REF!</v>
      </c>
      <c r="W21" s="44"/>
      <c r="X21" s="44"/>
    </row>
    <row r="22" spans="1:24" ht="15">
      <c r="A22" s="1">
        <v>17</v>
      </c>
      <c r="B22" s="44" t="s">
        <v>59</v>
      </c>
      <c r="C22" s="96" t="s">
        <v>62</v>
      </c>
      <c r="D22" s="97" t="s">
        <v>63</v>
      </c>
      <c r="E22" s="98">
        <v>3</v>
      </c>
      <c r="F22" s="99">
        <v>1</v>
      </c>
      <c r="G22" s="99"/>
      <c r="H22" s="99"/>
      <c r="I22" s="99"/>
      <c r="J22" s="99"/>
      <c r="K22" s="99"/>
      <c r="L22" s="100"/>
      <c r="M22" s="101">
        <f t="shared" si="0"/>
        <v>1137.4685999999999</v>
      </c>
      <c r="N22" s="102">
        <v>1137.7372293000001</v>
      </c>
      <c r="O22" s="103">
        <v>1137.7341564000001</v>
      </c>
      <c r="P22" s="104">
        <v>1137.7115151</v>
      </c>
      <c r="Q22" s="105">
        <f t="shared" si="5"/>
        <v>0.26862930000015695</v>
      </c>
      <c r="R22" s="106">
        <f t="shared" si="2"/>
        <v>0.26555640000015046</v>
      </c>
      <c r="S22" s="107">
        <f t="shared" si="3"/>
        <v>0.2429151000001184</v>
      </c>
      <c r="T22" s="108" t="e">
        <f>AVERAGE(#REF!)</f>
        <v>#REF!</v>
      </c>
      <c r="U22" s="109" t="e">
        <f>STDEV(#REF!)</f>
        <v>#REF!</v>
      </c>
      <c r="V22" s="110" t="e">
        <f t="shared" si="4"/>
        <v>#REF!</v>
      </c>
      <c r="W22" s="111" t="s">
        <v>64</v>
      </c>
      <c r="X22" s="111"/>
    </row>
    <row r="23" spans="1:24" ht="15">
      <c r="A23" s="1">
        <v>18</v>
      </c>
      <c r="B23" s="44" t="s">
        <v>59</v>
      </c>
      <c r="C23" s="112" t="s">
        <v>65</v>
      </c>
      <c r="D23" s="113" t="s">
        <v>66</v>
      </c>
      <c r="E23" s="114">
        <v>4</v>
      </c>
      <c r="F23" s="115">
        <v>1</v>
      </c>
      <c r="G23" s="115"/>
      <c r="H23" s="115"/>
      <c r="I23" s="115"/>
      <c r="J23" s="115"/>
      <c r="K23" s="115"/>
      <c r="L23" s="116"/>
      <c r="M23" s="117">
        <f t="shared" si="0"/>
        <v>1299.5213999999999</v>
      </c>
      <c r="N23" s="118">
        <v>1299.8411917000001</v>
      </c>
      <c r="O23" s="119">
        <v>1299.8334447</v>
      </c>
      <c r="P23" s="120">
        <v>1299.8023002</v>
      </c>
      <c r="Q23" s="121">
        <f t="shared" si="5"/>
        <v>0.3197917000002235</v>
      </c>
      <c r="R23" s="122">
        <f t="shared" si="2"/>
        <v>0.31204470000011497</v>
      </c>
      <c r="S23" s="123">
        <f t="shared" si="3"/>
        <v>0.28090020000013283</v>
      </c>
      <c r="T23" s="124" t="e">
        <f>AVERAGE(#REF!)</f>
        <v>#REF!</v>
      </c>
      <c r="U23" s="125" t="e">
        <f>STDEV(#REF!)</f>
        <v>#REF!</v>
      </c>
      <c r="V23" s="126" t="e">
        <f t="shared" si="4"/>
        <v>#REF!</v>
      </c>
      <c r="W23" s="127" t="s">
        <v>64</v>
      </c>
      <c r="X23" s="127"/>
    </row>
    <row r="24" spans="1:24" ht="15">
      <c r="A24" s="1">
        <v>19</v>
      </c>
      <c r="B24" s="44" t="s">
        <v>59</v>
      </c>
      <c r="C24" s="128" t="s">
        <v>67</v>
      </c>
      <c r="D24" s="46" t="s">
        <v>68</v>
      </c>
      <c r="E24" s="30">
        <v>4</v>
      </c>
      <c r="F24" s="31">
        <v>1</v>
      </c>
      <c r="G24" s="31"/>
      <c r="H24" s="31">
        <v>1</v>
      </c>
      <c r="I24" s="31"/>
      <c r="J24" s="31"/>
      <c r="K24" s="31"/>
      <c r="L24" s="32"/>
      <c r="M24" s="47">
        <f t="shared" si="0"/>
        <v>1604.6366399999999</v>
      </c>
      <c r="N24" s="48">
        <v>1605.0302807</v>
      </c>
      <c r="O24" s="49">
        <v>1605.0054577000001</v>
      </c>
      <c r="P24" s="50">
        <v>1604.9635099</v>
      </c>
      <c r="Q24" s="51">
        <f t="shared" si="5"/>
        <v>0.39364070000010543</v>
      </c>
      <c r="R24" s="52">
        <f t="shared" si="2"/>
        <v>0.36881770000013603</v>
      </c>
      <c r="S24" s="53">
        <f t="shared" si="3"/>
        <v>0.3268699000000197</v>
      </c>
      <c r="T24" s="40" t="e">
        <f>AVERAGE(#REF!)</f>
        <v>#REF!</v>
      </c>
      <c r="U24" s="41" t="e">
        <f>STDEV(#REF!)</f>
        <v>#REF!</v>
      </c>
      <c r="V24" s="42" t="e">
        <f t="shared" si="4"/>
        <v>#REF!</v>
      </c>
      <c r="W24" s="54"/>
      <c r="X24" s="54"/>
    </row>
    <row r="25" spans="1:24" ht="15">
      <c r="A25" s="1">
        <v>20</v>
      </c>
      <c r="B25" s="44" t="s">
        <v>59</v>
      </c>
      <c r="C25" s="129" t="s">
        <v>69</v>
      </c>
      <c r="D25" s="130" t="s">
        <v>70</v>
      </c>
      <c r="E25" s="131">
        <v>5</v>
      </c>
      <c r="F25" s="132">
        <v>2</v>
      </c>
      <c r="G25" s="132"/>
      <c r="H25" s="132"/>
      <c r="I25" s="132"/>
      <c r="J25" s="132"/>
      <c r="K25" s="132"/>
      <c r="L25" s="133"/>
      <c r="M25" s="134">
        <f t="shared" si="0"/>
        <v>1664.6535999999999</v>
      </c>
      <c r="N25" s="135">
        <v>1665.0731082</v>
      </c>
      <c r="O25" s="136">
        <v>1665.0593102000003</v>
      </c>
      <c r="P25" s="137">
        <v>1665.0061542999999</v>
      </c>
      <c r="Q25" s="138">
        <f t="shared" si="5"/>
        <v>0.41950820000010935</v>
      </c>
      <c r="R25" s="139">
        <f t="shared" si="2"/>
        <v>0.40571020000038516</v>
      </c>
      <c r="S25" s="140">
        <f t="shared" si="3"/>
        <v>0.35255430000006527</v>
      </c>
      <c r="T25" s="141" t="e">
        <f>AVERAGE(#REF!)</f>
        <v>#REF!</v>
      </c>
      <c r="U25" s="142" t="e">
        <f>STDEV(#REF!)</f>
        <v>#REF!</v>
      </c>
      <c r="V25" s="143" t="e">
        <f t="shared" si="4"/>
        <v>#REF!</v>
      </c>
      <c r="W25" s="144" t="s">
        <v>64</v>
      </c>
      <c r="X25" s="144"/>
    </row>
    <row r="26" spans="1:24" ht="15">
      <c r="A26" s="1">
        <v>21</v>
      </c>
      <c r="B26" s="44" t="s">
        <v>71</v>
      </c>
      <c r="C26" s="45" t="s">
        <v>72</v>
      </c>
      <c r="D26" s="46" t="s">
        <v>73</v>
      </c>
      <c r="E26" s="30">
        <v>3</v>
      </c>
      <c r="F26" s="31">
        <v>1</v>
      </c>
      <c r="G26" s="31">
        <v>1</v>
      </c>
      <c r="H26" s="31"/>
      <c r="I26" s="31"/>
      <c r="J26" s="31"/>
      <c r="K26" s="31"/>
      <c r="L26" s="32"/>
      <c r="M26" s="47">
        <f t="shared" si="0"/>
        <v>1283.5264999999999</v>
      </c>
      <c r="N26" s="48">
        <v>1283.8398474999999</v>
      </c>
      <c r="O26" s="49">
        <v>1283.8302481999999</v>
      </c>
      <c r="P26" s="50">
        <v>1283.7937188000001</v>
      </c>
      <c r="Q26" s="51">
        <f t="shared" si="5"/>
        <v>0.31334749999996347</v>
      </c>
      <c r="R26" s="52">
        <f t="shared" si="2"/>
        <v>0.30374819999997271</v>
      </c>
      <c r="S26" s="53">
        <f t="shared" si="3"/>
        <v>0.26721880000013698</v>
      </c>
      <c r="T26" s="40" t="e">
        <f>AVERAGE(#REF!)</f>
        <v>#REF!</v>
      </c>
      <c r="U26" s="41" t="e">
        <f>STDEV(#REF!)</f>
        <v>#REF!</v>
      </c>
      <c r="V26" s="42" t="e">
        <f t="shared" si="4"/>
        <v>#REF!</v>
      </c>
      <c r="W26" s="54"/>
      <c r="X26" s="54"/>
    </row>
    <row r="27" spans="1:24" ht="15">
      <c r="A27" s="1">
        <v>22</v>
      </c>
      <c r="B27" s="44" t="s">
        <v>71</v>
      </c>
      <c r="C27" s="64" t="s">
        <v>74</v>
      </c>
      <c r="D27" s="65" t="s">
        <v>75</v>
      </c>
      <c r="E27" s="66">
        <v>3</v>
      </c>
      <c r="F27" s="67">
        <v>1</v>
      </c>
      <c r="G27" s="145"/>
      <c r="H27" s="145">
        <v>1</v>
      </c>
      <c r="I27" s="145"/>
      <c r="J27" s="145"/>
      <c r="K27" s="145"/>
      <c r="L27" s="68"/>
      <c r="M27" s="69">
        <f t="shared" si="0"/>
        <v>1442.58384</v>
      </c>
      <c r="N27" s="70">
        <v>1442.9286262000001</v>
      </c>
      <c r="O27" s="71">
        <v>1442.9261656000001</v>
      </c>
      <c r="P27" s="72">
        <v>1442.8883334</v>
      </c>
      <c r="Q27" s="73">
        <f t="shared" si="5"/>
        <v>0.34478620000004412</v>
      </c>
      <c r="R27" s="74">
        <f t="shared" si="2"/>
        <v>0.34232560000009471</v>
      </c>
      <c r="S27" s="75">
        <f t="shared" si="3"/>
        <v>0.30449339999995573</v>
      </c>
      <c r="T27" s="76" t="e">
        <f>AVERAGE(#REF!)</f>
        <v>#REF!</v>
      </c>
      <c r="U27" s="77" t="e">
        <f>STDEV(#REF!)</f>
        <v>#REF!</v>
      </c>
      <c r="V27" s="78" t="e">
        <f t="shared" si="4"/>
        <v>#REF!</v>
      </c>
      <c r="W27" s="79"/>
      <c r="X27" s="79" t="s">
        <v>46</v>
      </c>
    </row>
    <row r="28" spans="1:24" ht="15">
      <c r="A28" s="1">
        <v>23</v>
      </c>
      <c r="B28" s="44" t="s">
        <v>71</v>
      </c>
      <c r="C28" s="80" t="s">
        <v>76</v>
      </c>
      <c r="D28" s="81" t="s">
        <v>77</v>
      </c>
      <c r="E28" s="82">
        <v>3</v>
      </c>
      <c r="F28" s="83">
        <v>1</v>
      </c>
      <c r="G28" s="83"/>
      <c r="H28" s="83"/>
      <c r="I28" s="83">
        <v>1</v>
      </c>
      <c r="J28" s="83"/>
      <c r="K28" s="83"/>
      <c r="L28" s="84"/>
      <c r="M28" s="85">
        <f t="shared" si="0"/>
        <v>1458.5787399999999</v>
      </c>
      <c r="N28" s="86">
        <v>1458.9389076</v>
      </c>
      <c r="O28" s="87">
        <v>1458.92814</v>
      </c>
      <c r="P28" s="88">
        <v>1458.8869803</v>
      </c>
      <c r="Q28" s="89">
        <f t="shared" si="5"/>
        <v>0.36016760000006798</v>
      </c>
      <c r="R28" s="90">
        <f t="shared" si="2"/>
        <v>0.34940000000005966</v>
      </c>
      <c r="S28" s="91">
        <f t="shared" si="3"/>
        <v>0.30824030000007951</v>
      </c>
      <c r="T28" s="92" t="e">
        <f>AVERAGE(#REF!)</f>
        <v>#REF!</v>
      </c>
      <c r="U28" s="93" t="e">
        <f>STDEV(#REF!)</f>
        <v>#REF!</v>
      </c>
      <c r="V28" s="94" t="e">
        <f t="shared" si="4"/>
        <v>#REF!</v>
      </c>
      <c r="W28" s="95"/>
      <c r="X28" s="95" t="s">
        <v>46</v>
      </c>
    </row>
    <row r="29" spans="1:24" ht="15">
      <c r="A29" s="1">
        <v>24</v>
      </c>
      <c r="B29" s="44" t="s">
        <v>71</v>
      </c>
      <c r="C29" s="112" t="s">
        <v>78</v>
      </c>
      <c r="D29" s="113" t="s">
        <v>79</v>
      </c>
      <c r="E29" s="114">
        <v>4</v>
      </c>
      <c r="F29" s="115">
        <v>1</v>
      </c>
      <c r="G29" s="115"/>
      <c r="H29" s="115"/>
      <c r="I29" s="115"/>
      <c r="J29" s="115"/>
      <c r="K29" s="115"/>
      <c r="L29" s="116"/>
      <c r="M29" s="117">
        <f t="shared" si="0"/>
        <v>1299.5213999999999</v>
      </c>
      <c r="N29" s="118">
        <v>1299.8411917000001</v>
      </c>
      <c r="O29" s="119">
        <v>1299.8334447</v>
      </c>
      <c r="P29" s="120">
        <v>1299.8023002</v>
      </c>
      <c r="Q29" s="121">
        <f t="shared" si="5"/>
        <v>0.3197917000002235</v>
      </c>
      <c r="R29" s="122">
        <f t="shared" si="2"/>
        <v>0.31204470000011497</v>
      </c>
      <c r="S29" s="123">
        <f t="shared" si="3"/>
        <v>0.28090020000013283</v>
      </c>
      <c r="T29" s="124" t="e">
        <f>AVERAGE(#REF!)</f>
        <v>#REF!</v>
      </c>
      <c r="U29" s="125" t="e">
        <f>STDEV(#REF!)</f>
        <v>#REF!</v>
      </c>
      <c r="V29" s="126" t="e">
        <f t="shared" si="4"/>
        <v>#REF!</v>
      </c>
      <c r="W29" s="127" t="s">
        <v>80</v>
      </c>
      <c r="X29" s="127"/>
    </row>
    <row r="30" spans="1:24" ht="15">
      <c r="A30" s="1">
        <v>25</v>
      </c>
      <c r="B30" s="44" t="s">
        <v>71</v>
      </c>
      <c r="C30" s="45" t="s">
        <v>81</v>
      </c>
      <c r="D30" s="46" t="s">
        <v>82</v>
      </c>
      <c r="E30" s="30">
        <v>3</v>
      </c>
      <c r="F30" s="31">
        <v>2</v>
      </c>
      <c r="G30" s="31"/>
      <c r="H30" s="31"/>
      <c r="I30" s="31"/>
      <c r="J30" s="31"/>
      <c r="K30" s="31"/>
      <c r="L30" s="32"/>
      <c r="M30" s="47">
        <f t="shared" si="0"/>
        <v>1340.548</v>
      </c>
      <c r="N30" s="48">
        <v>1340.8709839999999</v>
      </c>
      <c r="O30" s="49">
        <v>1340.8657155000001</v>
      </c>
      <c r="P30" s="50">
        <v>1340.8172844000001</v>
      </c>
      <c r="Q30" s="51">
        <f t="shared" si="5"/>
        <v>0.32298399999990579</v>
      </c>
      <c r="R30" s="52">
        <f t="shared" si="2"/>
        <v>0.31771550000007664</v>
      </c>
      <c r="S30" s="53">
        <f t="shared" si="3"/>
        <v>0.26928440000006049</v>
      </c>
      <c r="T30" s="40" t="e">
        <f>AVERAGE(#REF!)</f>
        <v>#REF!</v>
      </c>
      <c r="U30" s="41" t="e">
        <f>STDEV(#REF!)</f>
        <v>#REF!</v>
      </c>
      <c r="V30" s="42" t="e">
        <f t="shared" si="4"/>
        <v>#REF!</v>
      </c>
      <c r="W30" s="54"/>
      <c r="X30" s="54"/>
    </row>
    <row r="31" spans="1:24" ht="15">
      <c r="A31" s="1">
        <v>26</v>
      </c>
      <c r="B31" s="44" t="s">
        <v>71</v>
      </c>
      <c r="C31" s="45" t="s">
        <v>83</v>
      </c>
      <c r="D31" s="46" t="s">
        <v>84</v>
      </c>
      <c r="E31" s="30">
        <v>3</v>
      </c>
      <c r="F31" s="31">
        <v>2</v>
      </c>
      <c r="G31" s="31">
        <v>1</v>
      </c>
      <c r="H31" s="31"/>
      <c r="I31" s="31"/>
      <c r="J31" s="31"/>
      <c r="K31" s="31"/>
      <c r="L31" s="32"/>
      <c r="M31" s="47">
        <f t="shared" si="0"/>
        <v>1486.6059</v>
      </c>
      <c r="N31" s="48">
        <v>1486.9397792</v>
      </c>
      <c r="O31" s="49">
        <v>1486.9314280999999</v>
      </c>
      <c r="P31" s="50">
        <v>1486.903634</v>
      </c>
      <c r="Q31" s="51">
        <f t="shared" si="5"/>
        <v>0.33387919999995574</v>
      </c>
      <c r="R31" s="52">
        <f t="shared" si="2"/>
        <v>0.3255280999999286</v>
      </c>
      <c r="S31" s="53">
        <f t="shared" si="3"/>
        <v>0.29773399999999128</v>
      </c>
      <c r="T31" s="40" t="e">
        <f>AVERAGE(#REF!)</f>
        <v>#REF!</v>
      </c>
      <c r="U31" s="41" t="e">
        <f>STDEV(#REF!)</f>
        <v>#REF!</v>
      </c>
      <c r="V31" s="42" t="e">
        <f t="shared" si="4"/>
        <v>#REF!</v>
      </c>
      <c r="W31" s="54"/>
      <c r="X31" s="54"/>
    </row>
    <row r="32" spans="1:24" ht="15">
      <c r="A32" s="1">
        <v>27</v>
      </c>
      <c r="B32" s="44" t="s">
        <v>71</v>
      </c>
      <c r="C32" s="45" t="s">
        <v>85</v>
      </c>
      <c r="D32" s="46" t="s">
        <v>86</v>
      </c>
      <c r="E32" s="30">
        <v>4</v>
      </c>
      <c r="F32" s="31">
        <v>2</v>
      </c>
      <c r="G32" s="31"/>
      <c r="H32" s="31">
        <v>1</v>
      </c>
      <c r="I32" s="31"/>
      <c r="J32" s="31"/>
      <c r="K32" s="31"/>
      <c r="L32" s="32"/>
      <c r="M32" s="47">
        <f t="shared" si="0"/>
        <v>1807.71604</v>
      </c>
      <c r="N32" s="48">
        <v>1808.1646160000003</v>
      </c>
      <c r="O32" s="49">
        <v>1808.1489925999999</v>
      </c>
      <c r="P32" s="50">
        <v>1808.0973864</v>
      </c>
      <c r="Q32" s="51">
        <f t="shared" si="5"/>
        <v>0.44857600000023012</v>
      </c>
      <c r="R32" s="52">
        <f t="shared" si="2"/>
        <v>0.43295259999990776</v>
      </c>
      <c r="S32" s="53">
        <f t="shared" si="3"/>
        <v>0.38134639999998399</v>
      </c>
      <c r="T32" s="40" t="e">
        <f>AVERAGE(#REF!)</f>
        <v>#REF!</v>
      </c>
      <c r="U32" s="41" t="e">
        <f>STDEV(#REF!)</f>
        <v>#REF!</v>
      </c>
      <c r="V32" s="42" t="e">
        <f t="shared" si="4"/>
        <v>#REF!</v>
      </c>
      <c r="W32" s="54"/>
      <c r="X32" s="54"/>
    </row>
    <row r="33" spans="1:24" ht="15">
      <c r="A33" s="1">
        <v>28</v>
      </c>
      <c r="B33" s="44" t="s">
        <v>71</v>
      </c>
      <c r="C33" s="45" t="s">
        <v>87</v>
      </c>
      <c r="D33" s="46" t="s">
        <v>88</v>
      </c>
      <c r="E33" s="30">
        <v>4</v>
      </c>
      <c r="F33" s="31">
        <v>3</v>
      </c>
      <c r="G33" s="31"/>
      <c r="H33" s="31"/>
      <c r="I33" s="31"/>
      <c r="J33" s="31"/>
      <c r="K33" s="31"/>
      <c r="L33" s="32"/>
      <c r="M33" s="47">
        <f t="shared" si="0"/>
        <v>1705.6802</v>
      </c>
      <c r="N33" s="55" t="s">
        <v>38</v>
      </c>
      <c r="O33" s="49">
        <v>1706.0519696000001</v>
      </c>
      <c r="P33" s="50">
        <v>1705.9895767</v>
      </c>
      <c r="Q33" s="58" t="s">
        <v>39</v>
      </c>
      <c r="R33" s="52">
        <f t="shared" si="2"/>
        <v>0.37176960000010695</v>
      </c>
      <c r="S33" s="53">
        <f t="shared" si="3"/>
        <v>0.30937670000002981</v>
      </c>
      <c r="T33" s="40" t="e">
        <f>AVERAGE(#REF!)</f>
        <v>#REF!</v>
      </c>
      <c r="U33" s="41" t="e">
        <f>STDEV(#REF!)</f>
        <v>#REF!</v>
      </c>
      <c r="V33" s="42" t="e">
        <f t="shared" si="4"/>
        <v>#REF!</v>
      </c>
      <c r="W33" s="54"/>
      <c r="X33" s="54"/>
    </row>
    <row r="34" spans="1:24" ht="15">
      <c r="A34" s="1">
        <v>29</v>
      </c>
      <c r="B34" s="44" t="s">
        <v>71</v>
      </c>
      <c r="C34" s="45" t="s">
        <v>89</v>
      </c>
      <c r="D34" s="46" t="s">
        <v>90</v>
      </c>
      <c r="E34" s="30">
        <v>4</v>
      </c>
      <c r="F34" s="31">
        <v>3</v>
      </c>
      <c r="G34" s="31">
        <v>1</v>
      </c>
      <c r="H34" s="31"/>
      <c r="I34" s="31"/>
      <c r="J34" s="31"/>
      <c r="K34" s="31"/>
      <c r="L34" s="32"/>
      <c r="M34" s="47">
        <f t="shared" si="0"/>
        <v>1851.7381</v>
      </c>
      <c r="N34" s="55" t="s">
        <v>38</v>
      </c>
      <c r="O34" s="56" t="s">
        <v>38</v>
      </c>
      <c r="P34" s="57" t="s">
        <v>38</v>
      </c>
      <c r="Q34" s="58" t="s">
        <v>39</v>
      </c>
      <c r="R34" s="59" t="s">
        <v>39</v>
      </c>
      <c r="S34" s="60" t="s">
        <v>39</v>
      </c>
      <c r="T34" s="61" t="s">
        <v>39</v>
      </c>
      <c r="U34" s="62" t="s">
        <v>39</v>
      </c>
      <c r="V34" s="63" t="s">
        <v>39</v>
      </c>
      <c r="W34" s="54"/>
      <c r="X34" s="54"/>
    </row>
    <row r="35" spans="1:24" ht="15">
      <c r="A35" s="1">
        <v>30</v>
      </c>
      <c r="B35" s="44" t="s">
        <v>71</v>
      </c>
      <c r="C35" s="129" t="s">
        <v>91</v>
      </c>
      <c r="D35" s="130" t="s">
        <v>70</v>
      </c>
      <c r="E35" s="131">
        <v>5</v>
      </c>
      <c r="F35" s="132">
        <v>2</v>
      </c>
      <c r="G35" s="132"/>
      <c r="H35" s="132"/>
      <c r="I35" s="132"/>
      <c r="J35" s="132"/>
      <c r="K35" s="132"/>
      <c r="L35" s="133"/>
      <c r="M35" s="134">
        <f t="shared" si="0"/>
        <v>1664.6535999999999</v>
      </c>
      <c r="N35" s="135">
        <v>1665.0731082</v>
      </c>
      <c r="O35" s="136">
        <v>1665.0593102000003</v>
      </c>
      <c r="P35" s="137">
        <v>1665.0061542999999</v>
      </c>
      <c r="Q35" s="138">
        <f>N35-M35</f>
        <v>0.41950820000010935</v>
      </c>
      <c r="R35" s="139">
        <f>O35-M35</f>
        <v>0.40571020000038516</v>
      </c>
      <c r="S35" s="140">
        <f>P35-M35</f>
        <v>0.35255430000006527</v>
      </c>
      <c r="T35" s="141" t="e">
        <f>AVERAGE(#REF!)</f>
        <v>#REF!</v>
      </c>
      <c r="U35" s="142" t="e">
        <f>STDEV(#REF!)</f>
        <v>#REF!</v>
      </c>
      <c r="V35" s="143" t="e">
        <f>U35/T35*100</f>
        <v>#REF!</v>
      </c>
      <c r="W35" s="144" t="s">
        <v>92</v>
      </c>
      <c r="X35" s="144"/>
    </row>
    <row r="36" spans="1:24" ht="15">
      <c r="A36" s="1">
        <v>31</v>
      </c>
      <c r="B36" s="44" t="s">
        <v>93</v>
      </c>
      <c r="C36" s="45" t="s">
        <v>94</v>
      </c>
      <c r="D36" s="46" t="s">
        <v>95</v>
      </c>
      <c r="E36" s="30">
        <v>5</v>
      </c>
      <c r="F36" s="31">
        <v>3</v>
      </c>
      <c r="G36" s="31"/>
      <c r="H36" s="31"/>
      <c r="I36" s="31"/>
      <c r="J36" s="31"/>
      <c r="K36" s="31"/>
      <c r="L36" s="32"/>
      <c r="M36" s="47">
        <f t="shared" si="0"/>
        <v>1867.7329999999999</v>
      </c>
      <c r="N36" s="48">
        <v>1868.1830390000002</v>
      </c>
      <c r="O36" s="49">
        <v>1868.1523551000002</v>
      </c>
      <c r="P36" s="50">
        <v>1868.1110498999999</v>
      </c>
      <c r="Q36" s="51">
        <f>N36-M36</f>
        <v>0.45003900000028807</v>
      </c>
      <c r="R36" s="52">
        <f>O36-M36</f>
        <v>0.41935510000030263</v>
      </c>
      <c r="S36" s="53">
        <f>P36-M36</f>
        <v>0.37804989999995087</v>
      </c>
      <c r="T36" s="40" t="e">
        <f>AVERAGE(#REF!)</f>
        <v>#REF!</v>
      </c>
      <c r="U36" s="41" t="e">
        <f>STDEV(#REF!)</f>
        <v>#REF!</v>
      </c>
      <c r="V36" s="42" t="e">
        <f>U36/T36*100</f>
        <v>#REF!</v>
      </c>
      <c r="W36" s="54"/>
      <c r="X36" s="54"/>
    </row>
    <row r="37" spans="1:24" ht="15">
      <c r="A37" s="1">
        <v>32</v>
      </c>
      <c r="B37" s="44" t="s">
        <v>71</v>
      </c>
      <c r="C37" s="45" t="s">
        <v>96</v>
      </c>
      <c r="D37" s="46" t="s">
        <v>97</v>
      </c>
      <c r="E37" s="30">
        <v>4</v>
      </c>
      <c r="F37" s="31">
        <v>3</v>
      </c>
      <c r="G37" s="31"/>
      <c r="H37" s="31">
        <v>1</v>
      </c>
      <c r="I37" s="31"/>
      <c r="J37" s="31"/>
      <c r="K37" s="31"/>
      <c r="L37" s="32"/>
      <c r="M37" s="47">
        <f t="shared" si="0"/>
        <v>2010.7954400000001</v>
      </c>
      <c r="N37" s="48">
        <v>2011.2472588999999</v>
      </c>
      <c r="O37" s="49">
        <v>2011.2572882999998</v>
      </c>
      <c r="P37" s="50">
        <v>2011.2126510000001</v>
      </c>
      <c r="Q37" s="51">
        <f>N37-M37</f>
        <v>0.4518188999998074</v>
      </c>
      <c r="R37" s="52">
        <f>O37-M37</f>
        <v>0.46184829999970134</v>
      </c>
      <c r="S37" s="53">
        <f>P37-M37</f>
        <v>0.41721099999995204</v>
      </c>
      <c r="T37" s="40" t="e">
        <f>AVERAGE(#REF!)</f>
        <v>#REF!</v>
      </c>
      <c r="U37" s="41" t="e">
        <f>STDEV(#REF!)</f>
        <v>#REF!</v>
      </c>
      <c r="V37" s="42" t="e">
        <f>U37/T37*100</f>
        <v>#REF!</v>
      </c>
      <c r="W37" s="54"/>
      <c r="X37" s="54"/>
    </row>
    <row r="38" spans="1:24" ht="15">
      <c r="A38" s="1">
        <v>33</v>
      </c>
      <c r="B38" s="44" t="s">
        <v>71</v>
      </c>
      <c r="C38" s="45" t="s">
        <v>98</v>
      </c>
      <c r="D38" s="46" t="s">
        <v>99</v>
      </c>
      <c r="E38" s="30">
        <v>5</v>
      </c>
      <c r="F38" s="31">
        <v>3</v>
      </c>
      <c r="G38" s="31">
        <v>1</v>
      </c>
      <c r="H38" s="31"/>
      <c r="I38" s="31"/>
      <c r="J38" s="31"/>
      <c r="K38" s="31"/>
      <c r="L38" s="32"/>
      <c r="M38" s="47">
        <f t="shared" si="0"/>
        <v>2013.7909</v>
      </c>
      <c r="N38" s="55" t="s">
        <v>38</v>
      </c>
      <c r="O38" s="56" t="s">
        <v>38</v>
      </c>
      <c r="P38" s="57" t="s">
        <v>38</v>
      </c>
      <c r="Q38" s="58" t="s">
        <v>39</v>
      </c>
      <c r="R38" s="59" t="s">
        <v>39</v>
      </c>
      <c r="S38" s="60" t="s">
        <v>39</v>
      </c>
      <c r="T38" s="61" t="s">
        <v>39</v>
      </c>
      <c r="U38" s="62" t="s">
        <v>39</v>
      </c>
      <c r="V38" s="63" t="s">
        <v>39</v>
      </c>
      <c r="W38" s="54"/>
      <c r="X38" s="54"/>
    </row>
    <row r="39" spans="1:24" ht="15">
      <c r="A39" s="1">
        <v>34</v>
      </c>
      <c r="B39" s="44" t="s">
        <v>71</v>
      </c>
      <c r="C39" s="45" t="s">
        <v>100</v>
      </c>
      <c r="D39" s="46" t="s">
        <v>101</v>
      </c>
      <c r="E39" s="30">
        <v>6</v>
      </c>
      <c r="F39" s="31">
        <v>3</v>
      </c>
      <c r="G39" s="31"/>
      <c r="H39" s="31"/>
      <c r="I39" s="31"/>
      <c r="J39" s="31"/>
      <c r="K39" s="31"/>
      <c r="L39" s="32"/>
      <c r="M39" s="47">
        <f t="shared" si="0"/>
        <v>2029.7857999999999</v>
      </c>
      <c r="N39" s="55" t="s">
        <v>38</v>
      </c>
      <c r="O39" s="49">
        <v>2030.217572</v>
      </c>
      <c r="P39" s="50">
        <v>2030.1757382000001</v>
      </c>
      <c r="Q39" s="58" t="s">
        <v>39</v>
      </c>
      <c r="R39" s="52">
        <f>O39-M39</f>
        <v>0.43177200000013727</v>
      </c>
      <c r="S39" s="53">
        <f>P39-M39</f>
        <v>0.38993820000018786</v>
      </c>
      <c r="T39" s="40" t="e">
        <f>AVERAGE(#REF!)</f>
        <v>#REF!</v>
      </c>
      <c r="U39" s="41" t="e">
        <f>STDEV(#REF!)</f>
        <v>#REF!</v>
      </c>
      <c r="V39" s="42" t="e">
        <f>U39/T39*100</f>
        <v>#REF!</v>
      </c>
      <c r="W39" s="54"/>
      <c r="X39" s="54"/>
    </row>
    <row r="40" spans="1:24" ht="15">
      <c r="A40" s="1">
        <v>35</v>
      </c>
      <c r="B40" s="44" t="s">
        <v>71</v>
      </c>
      <c r="C40" s="45" t="s">
        <v>102</v>
      </c>
      <c r="D40" s="46" t="s">
        <v>103</v>
      </c>
      <c r="E40" s="30">
        <v>5</v>
      </c>
      <c r="F40" s="31">
        <v>3</v>
      </c>
      <c r="G40" s="31">
        <v>2</v>
      </c>
      <c r="H40" s="31"/>
      <c r="I40" s="31"/>
      <c r="J40" s="31"/>
      <c r="K40" s="31"/>
      <c r="L40" s="32"/>
      <c r="M40" s="47">
        <f t="shared" si="0"/>
        <v>2159.8487999999998</v>
      </c>
      <c r="N40" s="55" t="s">
        <v>38</v>
      </c>
      <c r="O40" s="56" t="s">
        <v>38</v>
      </c>
      <c r="P40" s="57" t="s">
        <v>38</v>
      </c>
      <c r="Q40" s="58" t="s">
        <v>39</v>
      </c>
      <c r="R40" s="59" t="s">
        <v>39</v>
      </c>
      <c r="S40" s="60" t="s">
        <v>39</v>
      </c>
      <c r="T40" s="61" t="s">
        <v>39</v>
      </c>
      <c r="U40" s="62" t="s">
        <v>39</v>
      </c>
      <c r="V40" s="63" t="s">
        <v>39</v>
      </c>
      <c r="W40" s="54"/>
      <c r="X40" s="54"/>
    </row>
    <row r="41" spans="1:24" ht="15">
      <c r="A41" s="1">
        <v>36</v>
      </c>
      <c r="B41" s="44" t="s">
        <v>71</v>
      </c>
      <c r="C41" s="45" t="s">
        <v>104</v>
      </c>
      <c r="D41" s="46" t="s">
        <v>105</v>
      </c>
      <c r="E41" s="30">
        <v>5</v>
      </c>
      <c r="F41" s="31">
        <v>3</v>
      </c>
      <c r="G41" s="31"/>
      <c r="H41" s="31">
        <v>1</v>
      </c>
      <c r="I41" s="31"/>
      <c r="J41" s="31"/>
      <c r="K41" s="31"/>
      <c r="L41" s="32"/>
      <c r="M41" s="47">
        <f t="shared" si="0"/>
        <v>2172.8482399999998</v>
      </c>
      <c r="N41" s="55" t="s">
        <v>38</v>
      </c>
      <c r="O41" s="56" t="s">
        <v>38</v>
      </c>
      <c r="P41" s="57" t="s">
        <v>38</v>
      </c>
      <c r="Q41" s="58" t="s">
        <v>39</v>
      </c>
      <c r="R41" s="59" t="s">
        <v>39</v>
      </c>
      <c r="S41" s="60" t="s">
        <v>39</v>
      </c>
      <c r="T41" s="61" t="s">
        <v>39</v>
      </c>
      <c r="U41" s="62" t="s">
        <v>39</v>
      </c>
      <c r="V41" s="63" t="s">
        <v>39</v>
      </c>
      <c r="W41" s="54"/>
      <c r="X41" s="54"/>
    </row>
    <row r="42" spans="1:24" ht="15">
      <c r="A42" s="1">
        <v>37</v>
      </c>
      <c r="B42" s="44" t="s">
        <v>71</v>
      </c>
      <c r="C42" s="45" t="s">
        <v>106</v>
      </c>
      <c r="D42" s="46" t="s">
        <v>107</v>
      </c>
      <c r="E42" s="30">
        <v>6</v>
      </c>
      <c r="F42" s="31">
        <v>4</v>
      </c>
      <c r="G42" s="31"/>
      <c r="H42" s="31"/>
      <c r="I42" s="31"/>
      <c r="J42" s="31"/>
      <c r="K42" s="31"/>
      <c r="L42" s="32"/>
      <c r="M42" s="47">
        <f t="shared" si="0"/>
        <v>2232.8651999999997</v>
      </c>
      <c r="N42" s="55" t="s">
        <v>38</v>
      </c>
      <c r="O42" s="56" t="s">
        <v>38</v>
      </c>
      <c r="P42" s="57" t="s">
        <v>38</v>
      </c>
      <c r="Q42" s="58" t="s">
        <v>39</v>
      </c>
      <c r="R42" s="59" t="s">
        <v>39</v>
      </c>
      <c r="S42" s="60" t="s">
        <v>39</v>
      </c>
      <c r="T42" s="61" t="s">
        <v>39</v>
      </c>
      <c r="U42" s="62" t="s">
        <v>39</v>
      </c>
      <c r="V42" s="63" t="s">
        <v>39</v>
      </c>
      <c r="W42" s="54"/>
      <c r="X42" s="54"/>
    </row>
    <row r="43" spans="1:24" ht="15">
      <c r="A43" s="1">
        <v>38</v>
      </c>
      <c r="B43" s="44" t="s">
        <v>71</v>
      </c>
      <c r="C43" s="45" t="s">
        <v>108</v>
      </c>
      <c r="D43" s="46" t="s">
        <v>109</v>
      </c>
      <c r="E43" s="30">
        <v>5</v>
      </c>
      <c r="F43" s="31">
        <v>3</v>
      </c>
      <c r="G43" s="31">
        <v>1</v>
      </c>
      <c r="H43" s="31">
        <v>1</v>
      </c>
      <c r="I43" s="31"/>
      <c r="J43" s="31"/>
      <c r="K43" s="31"/>
      <c r="L43" s="32"/>
      <c r="M43" s="47">
        <f t="shared" si="0"/>
        <v>2318.9061399999996</v>
      </c>
      <c r="N43" s="55" t="s">
        <v>38</v>
      </c>
      <c r="O43" s="56" t="s">
        <v>38</v>
      </c>
      <c r="P43" s="57" t="s">
        <v>38</v>
      </c>
      <c r="Q43" s="58" t="s">
        <v>39</v>
      </c>
      <c r="R43" s="59" t="s">
        <v>39</v>
      </c>
      <c r="S43" s="60" t="s">
        <v>39</v>
      </c>
      <c r="T43" s="61" t="s">
        <v>39</v>
      </c>
      <c r="U43" s="62" t="s">
        <v>39</v>
      </c>
      <c r="V43" s="63" t="s">
        <v>39</v>
      </c>
      <c r="W43" s="54"/>
      <c r="X43" s="54"/>
    </row>
    <row r="44" spans="1:24" ht="15">
      <c r="A44" s="1">
        <v>39</v>
      </c>
      <c r="B44" s="44" t="s">
        <v>71</v>
      </c>
      <c r="C44" s="45" t="s">
        <v>110</v>
      </c>
      <c r="D44" s="46" t="s">
        <v>111</v>
      </c>
      <c r="E44" s="30">
        <v>5</v>
      </c>
      <c r="F44" s="31">
        <v>3</v>
      </c>
      <c r="G44" s="31"/>
      <c r="H44" s="31">
        <v>2</v>
      </c>
      <c r="I44" s="31"/>
      <c r="J44" s="31">
        <v>1</v>
      </c>
      <c r="K44" s="31"/>
      <c r="L44" s="32"/>
      <c r="M44" s="47">
        <f t="shared" si="0"/>
        <v>2445.9372799999996</v>
      </c>
      <c r="N44" s="55" t="s">
        <v>38</v>
      </c>
      <c r="O44" s="56" t="s">
        <v>38</v>
      </c>
      <c r="P44" s="57" t="s">
        <v>38</v>
      </c>
      <c r="Q44" s="58" t="s">
        <v>39</v>
      </c>
      <c r="R44" s="59" t="s">
        <v>39</v>
      </c>
      <c r="S44" s="60" t="s">
        <v>39</v>
      </c>
      <c r="T44" s="61" t="s">
        <v>39</v>
      </c>
      <c r="U44" s="62" t="s">
        <v>39</v>
      </c>
      <c r="V44" s="63" t="s">
        <v>39</v>
      </c>
      <c r="W44" s="54"/>
      <c r="X44" s="54"/>
    </row>
    <row r="45" spans="1:24" ht="15">
      <c r="A45" s="1">
        <v>40</v>
      </c>
      <c r="B45" s="44" t="s">
        <v>112</v>
      </c>
      <c r="C45" s="45" t="s">
        <v>113</v>
      </c>
      <c r="D45" s="46" t="s">
        <v>114</v>
      </c>
      <c r="E45" s="30">
        <v>2</v>
      </c>
      <c r="F45" s="31">
        <v>1</v>
      </c>
      <c r="G45" s="31"/>
      <c r="H45" s="31"/>
      <c r="I45" s="31"/>
      <c r="J45" s="31"/>
      <c r="K45" s="31"/>
      <c r="L45" s="32"/>
      <c r="M45" s="47">
        <f t="shared" si="0"/>
        <v>975.41579999999999</v>
      </c>
      <c r="N45" s="48">
        <v>975.64660633999995</v>
      </c>
      <c r="O45" s="49">
        <v>975.63734101</v>
      </c>
      <c r="P45" s="50">
        <v>975.62088088000007</v>
      </c>
      <c r="Q45" s="51">
        <f>N45-M45</f>
        <v>0.23080633999995825</v>
      </c>
      <c r="R45" s="52">
        <f t="shared" ref="R45:R52" si="6">O45-M45</f>
        <v>0.22154101000000992</v>
      </c>
      <c r="S45" s="53">
        <f>P45-M45</f>
        <v>0.20508088000008229</v>
      </c>
      <c r="T45" s="40" t="e">
        <f>AVERAGE(#REF!)</f>
        <v>#REF!</v>
      </c>
      <c r="U45" s="41" t="e">
        <f>STDEV(#REF!)</f>
        <v>#REF!</v>
      </c>
      <c r="V45" s="42" t="e">
        <f t="shared" ref="V45:V52" si="7">U45/T45*100</f>
        <v>#REF!</v>
      </c>
      <c r="W45" s="54"/>
      <c r="X45" s="54"/>
    </row>
    <row r="46" spans="1:24" ht="15">
      <c r="A46" s="1">
        <v>41</v>
      </c>
      <c r="B46" s="44" t="s">
        <v>112</v>
      </c>
      <c r="C46" s="45" t="s">
        <v>115</v>
      </c>
      <c r="D46" s="46" t="s">
        <v>116</v>
      </c>
      <c r="E46" s="30">
        <v>2</v>
      </c>
      <c r="F46" s="31">
        <v>2</v>
      </c>
      <c r="G46" s="31"/>
      <c r="H46" s="31"/>
      <c r="I46" s="31"/>
      <c r="J46" s="31"/>
      <c r="K46" s="31"/>
      <c r="L46" s="32"/>
      <c r="M46" s="47">
        <f t="shared" si="0"/>
        <v>1178.4952000000001</v>
      </c>
      <c r="N46" s="55" t="s">
        <v>38</v>
      </c>
      <c r="O46" s="49">
        <v>1178.7732176</v>
      </c>
      <c r="P46" s="57" t="s">
        <v>38</v>
      </c>
      <c r="Q46" s="58" t="s">
        <v>39</v>
      </c>
      <c r="R46" s="52">
        <f t="shared" si="6"/>
        <v>0.27801759999988462</v>
      </c>
      <c r="S46" s="60" t="s">
        <v>39</v>
      </c>
      <c r="T46" s="40" t="e">
        <f>AVERAGE(#REF!)</f>
        <v>#REF!</v>
      </c>
      <c r="U46" s="41" t="e">
        <f>STDEV(#REF!)</f>
        <v>#REF!</v>
      </c>
      <c r="V46" s="42" t="e">
        <f t="shared" si="7"/>
        <v>#REF!</v>
      </c>
      <c r="W46" s="54"/>
      <c r="X46" s="54"/>
    </row>
    <row r="47" spans="1:24" ht="15">
      <c r="A47" s="1">
        <v>42</v>
      </c>
      <c r="B47" s="44" t="s">
        <v>112</v>
      </c>
      <c r="C47" s="96" t="s">
        <v>117</v>
      </c>
      <c r="D47" s="97" t="s">
        <v>118</v>
      </c>
      <c r="E47" s="98">
        <v>3</v>
      </c>
      <c r="F47" s="99">
        <v>1</v>
      </c>
      <c r="G47" s="146"/>
      <c r="H47" s="146"/>
      <c r="I47" s="146"/>
      <c r="J47" s="146"/>
      <c r="K47" s="146"/>
      <c r="L47" s="100"/>
      <c r="M47" s="101">
        <f t="shared" si="0"/>
        <v>1137.4685999999999</v>
      </c>
      <c r="N47" s="102">
        <v>1137.7372293000001</v>
      </c>
      <c r="O47" s="103">
        <v>1137.7341564000001</v>
      </c>
      <c r="P47" s="104">
        <v>1137.7115151</v>
      </c>
      <c r="Q47" s="105">
        <f t="shared" ref="Q47:Q52" si="8">N47-M47</f>
        <v>0.26862930000015695</v>
      </c>
      <c r="R47" s="106">
        <f t="shared" si="6"/>
        <v>0.26555640000015046</v>
      </c>
      <c r="S47" s="107">
        <f t="shared" ref="S47:S52" si="9">P47-M47</f>
        <v>0.2429151000001184</v>
      </c>
      <c r="T47" s="108" t="e">
        <f>AVERAGE(#REF!)</f>
        <v>#REF!</v>
      </c>
      <c r="U47" s="109" t="e">
        <f>STDEV(#REF!)</f>
        <v>#REF!</v>
      </c>
      <c r="V47" s="110" t="e">
        <f t="shared" si="7"/>
        <v>#REF!</v>
      </c>
      <c r="W47" s="111" t="s">
        <v>80</v>
      </c>
      <c r="X47" s="147"/>
    </row>
    <row r="48" spans="1:24" ht="15">
      <c r="A48" s="1">
        <v>43</v>
      </c>
      <c r="B48" s="44" t="s">
        <v>112</v>
      </c>
      <c r="C48" s="45" t="s">
        <v>119</v>
      </c>
      <c r="D48" s="46" t="s">
        <v>120</v>
      </c>
      <c r="E48" s="30">
        <v>3</v>
      </c>
      <c r="F48" s="31">
        <v>1</v>
      </c>
      <c r="G48" s="148">
        <v>1</v>
      </c>
      <c r="H48" s="148">
        <v>1</v>
      </c>
      <c r="I48" s="148"/>
      <c r="J48" s="148"/>
      <c r="K48" s="148"/>
      <c r="L48" s="32"/>
      <c r="M48" s="47">
        <f t="shared" si="0"/>
        <v>1588.64174</v>
      </c>
      <c r="N48" s="48">
        <v>1588.9812049</v>
      </c>
      <c r="O48" s="49">
        <v>1588.9940329999999</v>
      </c>
      <c r="P48" s="50">
        <v>1588.9762464999999</v>
      </c>
      <c r="Q48" s="51">
        <f t="shared" si="8"/>
        <v>0.33946489999993901</v>
      </c>
      <c r="R48" s="52">
        <f t="shared" si="6"/>
        <v>0.35229299999991781</v>
      </c>
      <c r="S48" s="53">
        <f t="shared" si="9"/>
        <v>0.33450649999986126</v>
      </c>
      <c r="T48" s="40" t="e">
        <f>AVERAGE(#REF!)</f>
        <v>#REF!</v>
      </c>
      <c r="U48" s="41" t="e">
        <f>STDEV(#REF!)</f>
        <v>#REF!</v>
      </c>
      <c r="V48" s="42" t="e">
        <f t="shared" si="7"/>
        <v>#REF!</v>
      </c>
      <c r="W48" s="54"/>
      <c r="X48" s="54"/>
    </row>
    <row r="49" spans="1:24" ht="15">
      <c r="A49" s="1">
        <v>44</v>
      </c>
      <c r="B49" s="44" t="s">
        <v>112</v>
      </c>
      <c r="C49" s="45" t="s">
        <v>121</v>
      </c>
      <c r="D49" s="46" t="s">
        <v>122</v>
      </c>
      <c r="E49" s="30">
        <v>3</v>
      </c>
      <c r="F49" s="31">
        <v>1</v>
      </c>
      <c r="G49" s="148"/>
      <c r="H49" s="148">
        <v>1</v>
      </c>
      <c r="I49" s="148"/>
      <c r="J49" s="148">
        <v>1</v>
      </c>
      <c r="K49" s="148"/>
      <c r="L49" s="32"/>
      <c r="M49" s="47">
        <f t="shared" si="0"/>
        <v>1410.55764</v>
      </c>
      <c r="N49" s="48">
        <v>1410.8973721</v>
      </c>
      <c r="O49" s="49">
        <v>1410.8867276999999</v>
      </c>
      <c r="P49" s="50">
        <v>1410.8513797000001</v>
      </c>
      <c r="Q49" s="51">
        <f t="shared" si="8"/>
        <v>0.33973209999999199</v>
      </c>
      <c r="R49" s="52">
        <f t="shared" si="6"/>
        <v>0.32908769999994547</v>
      </c>
      <c r="S49" s="53">
        <f t="shared" si="9"/>
        <v>0.29373970000006011</v>
      </c>
      <c r="T49" s="40" t="e">
        <f>AVERAGE(#REF!)</f>
        <v>#REF!</v>
      </c>
      <c r="U49" s="41" t="e">
        <f>STDEV(#REF!)</f>
        <v>#REF!</v>
      </c>
      <c r="V49" s="42" t="e">
        <f t="shared" si="7"/>
        <v>#REF!</v>
      </c>
      <c r="W49" s="54"/>
      <c r="X49" s="54"/>
    </row>
    <row r="50" spans="1:24" ht="15">
      <c r="A50" s="1">
        <v>45</v>
      </c>
      <c r="B50" s="44" t="s">
        <v>112</v>
      </c>
      <c r="C50" s="45" t="s">
        <v>123</v>
      </c>
      <c r="D50" s="149" t="s">
        <v>124</v>
      </c>
      <c r="E50" s="30">
        <v>3</v>
      </c>
      <c r="F50" s="31">
        <v>2</v>
      </c>
      <c r="G50" s="148"/>
      <c r="H50" s="148">
        <v>1</v>
      </c>
      <c r="I50" s="148"/>
      <c r="J50" s="148"/>
      <c r="K50" s="148"/>
      <c r="L50" s="32"/>
      <c r="M50" s="47">
        <f t="shared" si="0"/>
        <v>1645.6632400000001</v>
      </c>
      <c r="N50" s="48">
        <v>1646.0610176</v>
      </c>
      <c r="O50" s="49">
        <v>1646.0550929000001</v>
      </c>
      <c r="P50" s="50">
        <v>1646.0034361000003</v>
      </c>
      <c r="Q50" s="51">
        <f t="shared" si="8"/>
        <v>0.39777759999992668</v>
      </c>
      <c r="R50" s="52">
        <f t="shared" si="6"/>
        <v>0.3918529000000035</v>
      </c>
      <c r="S50" s="53">
        <f t="shared" si="9"/>
        <v>0.34019610000018474</v>
      </c>
      <c r="T50" s="40" t="e">
        <f>AVERAGE(#REF!)</f>
        <v>#REF!</v>
      </c>
      <c r="U50" s="41" t="e">
        <f>STDEV(#REF!)</f>
        <v>#REF!</v>
      </c>
      <c r="V50" s="42" t="e">
        <f t="shared" si="7"/>
        <v>#REF!</v>
      </c>
      <c r="W50" s="54"/>
      <c r="X50" s="54"/>
    </row>
    <row r="51" spans="1:24" ht="15">
      <c r="A51" s="1">
        <v>46</v>
      </c>
      <c r="B51" s="44" t="s">
        <v>125</v>
      </c>
      <c r="C51" s="45" t="s">
        <v>126</v>
      </c>
      <c r="D51" s="46" t="s">
        <v>127</v>
      </c>
      <c r="E51" s="30">
        <v>4</v>
      </c>
      <c r="F51" s="31">
        <v>2</v>
      </c>
      <c r="G51" s="148"/>
      <c r="H51" s="148"/>
      <c r="I51" s="148"/>
      <c r="J51" s="148"/>
      <c r="K51" s="148"/>
      <c r="L51" s="32"/>
      <c r="M51" s="47">
        <f t="shared" si="0"/>
        <v>1502.6007999999999</v>
      </c>
      <c r="N51" s="48">
        <v>1502.9717886999999</v>
      </c>
      <c r="O51" s="49">
        <v>1502.9633143999999</v>
      </c>
      <c r="P51" s="50">
        <v>1502.9138505000001</v>
      </c>
      <c r="Q51" s="51">
        <f t="shared" si="8"/>
        <v>0.37098869999999806</v>
      </c>
      <c r="R51" s="52">
        <f t="shared" si="6"/>
        <v>0.36251440000000912</v>
      </c>
      <c r="S51" s="53">
        <f t="shared" si="9"/>
        <v>0.31305050000014489</v>
      </c>
      <c r="T51" s="40" t="e">
        <f>AVERAGE(#REF!)</f>
        <v>#REF!</v>
      </c>
      <c r="U51" s="41" t="e">
        <f>STDEV(#REF!)</f>
        <v>#REF!</v>
      </c>
      <c r="V51" s="42" t="e">
        <f t="shared" si="7"/>
        <v>#REF!</v>
      </c>
      <c r="W51" s="54"/>
      <c r="X51" s="54"/>
    </row>
    <row r="52" spans="1:24" ht="15.75" thickBot="1">
      <c r="A52" s="1">
        <v>47</v>
      </c>
      <c r="B52" s="150" t="s">
        <v>128</v>
      </c>
      <c r="C52" s="151" t="s">
        <v>129</v>
      </c>
      <c r="D52" s="152" t="s">
        <v>130</v>
      </c>
      <c r="E52" s="30">
        <v>4</v>
      </c>
      <c r="F52" s="31">
        <v>2</v>
      </c>
      <c r="G52" s="148">
        <v>1</v>
      </c>
      <c r="H52" s="148"/>
      <c r="I52" s="148"/>
      <c r="J52" s="148"/>
      <c r="K52" s="148"/>
      <c r="L52" s="32"/>
      <c r="M52" s="153">
        <f t="shared" si="0"/>
        <v>1648.6587</v>
      </c>
      <c r="N52" s="154">
        <v>1649.0723671999997</v>
      </c>
      <c r="O52" s="155">
        <v>1649.0508232</v>
      </c>
      <c r="P52" s="156">
        <v>1649.0058944000002</v>
      </c>
      <c r="Q52" s="157">
        <f t="shared" si="8"/>
        <v>0.41366719999973611</v>
      </c>
      <c r="R52" s="158">
        <f t="shared" si="6"/>
        <v>0.39212320000001455</v>
      </c>
      <c r="S52" s="159">
        <f t="shared" si="9"/>
        <v>0.34719440000026225</v>
      </c>
      <c r="T52" s="40" t="e">
        <f>AVERAGE(#REF!)</f>
        <v>#REF!</v>
      </c>
      <c r="U52" s="41" t="e">
        <f>STDEV(#REF!)</f>
        <v>#REF!</v>
      </c>
      <c r="V52" s="42" t="e">
        <f t="shared" si="7"/>
        <v>#REF!</v>
      </c>
      <c r="W52" s="160"/>
      <c r="X52" s="160"/>
    </row>
    <row r="53" spans="1:24" s="1" customFormat="1" ht="12.75">
      <c r="B53" s="161"/>
      <c r="D53" s="2" t="s">
        <v>131</v>
      </c>
      <c r="N53" s="162">
        <v>113</v>
      </c>
      <c r="O53" s="162">
        <v>169</v>
      </c>
      <c r="P53" s="162">
        <v>140</v>
      </c>
      <c r="Q53" s="163"/>
      <c r="R53" s="163"/>
      <c r="S53" s="163"/>
      <c r="T53" s="164"/>
      <c r="U53" s="164"/>
      <c r="V53" s="164"/>
      <c r="W53" s="161"/>
      <c r="X53" s="161"/>
    </row>
    <row r="54" spans="1:24" s="1" customFormat="1" ht="12.75">
      <c r="D54" s="2" t="s">
        <v>132</v>
      </c>
      <c r="N54" s="162">
        <v>30</v>
      </c>
      <c r="O54" s="162">
        <v>34</v>
      </c>
      <c r="P54" s="162">
        <v>33</v>
      </c>
    </row>
    <row r="55" spans="1:24" s="1" customFormat="1" ht="12.75">
      <c r="D55" s="165" t="s">
        <v>133</v>
      </c>
      <c r="N55" s="166">
        <f>N54/N53%</f>
        <v>26.548672566371685</v>
      </c>
      <c r="O55" s="166">
        <f>O54/O53%</f>
        <v>20.118343195266274</v>
      </c>
      <c r="P55" s="166">
        <f>P54/P53%</f>
        <v>23.571428571428573</v>
      </c>
    </row>
    <row r="56" spans="1:24" s="1" customFormat="1" ht="15" hidden="1">
      <c r="M56" s="167"/>
      <c r="N56" s="167" t="s">
        <v>134</v>
      </c>
      <c r="O56" s="167" t="s">
        <v>135</v>
      </c>
      <c r="P56" s="167" t="s">
        <v>136</v>
      </c>
    </row>
    <row r="57" spans="1:24" s="1" customFormat="1" ht="15" hidden="1">
      <c r="M57" s="168" t="s">
        <v>137</v>
      </c>
      <c r="N57" s="168">
        <v>0.36860322315444916</v>
      </c>
      <c r="O57" s="168">
        <v>0.32905192368805486</v>
      </c>
      <c r="P57" s="168">
        <v>0.32796249452016479</v>
      </c>
    </row>
    <row r="58" spans="1:24" s="1" customFormat="1" ht="15" hidden="1">
      <c r="M58" s="169" t="s">
        <v>138</v>
      </c>
      <c r="N58" s="170">
        <v>0.15999475442957867</v>
      </c>
      <c r="O58" s="170">
        <v>0.14282724191750013</v>
      </c>
      <c r="P58" s="170">
        <v>0.14235436772314738</v>
      </c>
    </row>
    <row r="59" spans="1:24" s="1" customFormat="1" ht="15" hidden="1">
      <c r="M59" s="171" t="s">
        <v>139</v>
      </c>
      <c r="N59" s="172">
        <v>0.20860846872487052</v>
      </c>
      <c r="O59" s="172">
        <v>0.18622468177055473</v>
      </c>
      <c r="P59" s="172">
        <v>0.18560812679701744</v>
      </c>
    </row>
    <row r="60" spans="1:24" s="1" customFormat="1" hidden="1"/>
    <row r="61" spans="1:24" s="1" customFormat="1" hidden="1"/>
    <row r="62" spans="1:24" s="1" customFormat="1" ht="15" hidden="1">
      <c r="M62" s="173">
        <v>1442</v>
      </c>
      <c r="N62" s="174" t="s">
        <v>140</v>
      </c>
      <c r="O62" s="174" t="s">
        <v>140</v>
      </c>
      <c r="P62" s="174" t="s">
        <v>140</v>
      </c>
      <c r="Q62" s="174" t="s">
        <v>140</v>
      </c>
      <c r="R62" s="174" t="s">
        <v>140</v>
      </c>
    </row>
    <row r="63" spans="1:24" s="1" customFormat="1" ht="15" hidden="1">
      <c r="M63" s="175" t="s">
        <v>141</v>
      </c>
      <c r="N63" s="176">
        <v>6.9819268881877239</v>
      </c>
      <c r="O63" s="176">
        <v>6.2353919592070168</v>
      </c>
      <c r="P63" s="176">
        <v>5.7782683010446085</v>
      </c>
      <c r="Q63" s="3">
        <v>0.3866998305517263</v>
      </c>
      <c r="R63" s="3">
        <v>0.3325052885089067</v>
      </c>
    </row>
    <row r="64" spans="1:24" s="1" customFormat="1" ht="12.75" hidden="1">
      <c r="M64" s="177" t="s">
        <v>142</v>
      </c>
      <c r="N64" s="178">
        <v>2.8206984628278406</v>
      </c>
      <c r="O64" s="178">
        <v>2.5190983515196348</v>
      </c>
      <c r="P64" s="178">
        <v>2.3344203936220218</v>
      </c>
      <c r="Q64" s="178">
        <v>0.15622673154289743</v>
      </c>
      <c r="R64" s="178">
        <v>0.13433213655759832</v>
      </c>
    </row>
    <row r="65" spans="1:18" s="1" customFormat="1" ht="12.75" hidden="1">
      <c r="M65" s="177" t="s">
        <v>143</v>
      </c>
      <c r="N65" s="178">
        <v>4.1612284253598837</v>
      </c>
      <c r="O65" s="178">
        <v>3.716293607687382</v>
      </c>
      <c r="P65" s="178">
        <v>3.4438479074225872</v>
      </c>
      <c r="Q65" s="178">
        <v>0.23047309900882887</v>
      </c>
      <c r="R65" s="178">
        <v>0.19817315195130839</v>
      </c>
    </row>
    <row r="66" spans="1:18" s="1" customFormat="1" hidden="1"/>
    <row r="67" spans="1:18" s="1" customFormat="1" hidden="1"/>
    <row r="68" spans="1:18" s="1" customFormat="1" hidden="1"/>
    <row r="69" spans="1:18" s="1" customFormat="1" hidden="1"/>
    <row r="70" spans="1:18" s="1" customFormat="1" hidden="1"/>
    <row r="71" spans="1:18" s="1" customFormat="1" hidden="1"/>
    <row r="72" spans="1:18" s="1" customFormat="1" hidden="1"/>
    <row r="73" spans="1:18" s="1" customFormat="1" hidden="1"/>
    <row r="74" spans="1:18" s="1" customFormat="1" hidden="1"/>
    <row r="75" spans="1:18" s="1" customFormat="1" ht="13.5" hidden="1">
      <c r="M75" s="179"/>
      <c r="N75" s="179"/>
      <c r="O75" s="179"/>
      <c r="P75" s="179"/>
    </row>
    <row r="76" spans="1:18" s="1" customFormat="1" hidden="1">
      <c r="A76" s="180"/>
    </row>
    <row r="77" spans="1:18" s="1" customFormat="1" ht="12.75">
      <c r="A77" s="180"/>
      <c r="C77" s="181" t="s">
        <v>144</v>
      </c>
    </row>
    <row r="78" spans="1:18" ht="12.75">
      <c r="C78" s="181" t="s">
        <v>145</v>
      </c>
    </row>
    <row r="79" spans="1:18" ht="12.75">
      <c r="C79" s="181" t="s">
        <v>146</v>
      </c>
    </row>
    <row r="80" spans="1:18" ht="12.75">
      <c r="C80" s="181" t="s">
        <v>147</v>
      </c>
    </row>
    <row r="81" spans="3:3" ht="12.75">
      <c r="C81" s="181" t="s">
        <v>148</v>
      </c>
    </row>
  </sheetData>
  <mergeCells count="12">
    <mergeCell ref="Q4:S4"/>
    <mergeCell ref="T4:T5"/>
    <mergeCell ref="U4:U5"/>
    <mergeCell ref="V4:V5"/>
    <mergeCell ref="W4:W5"/>
    <mergeCell ref="X4:X5"/>
    <mergeCell ref="B3:C3"/>
    <mergeCell ref="B4:B5"/>
    <mergeCell ref="C4:C5"/>
    <mergeCell ref="D4:D5"/>
    <mergeCell ref="M4:M5"/>
    <mergeCell ref="N4:P4"/>
  </mergeCells>
  <phoneticPr fontId="2"/>
  <pageMargins left="0.7" right="0.7" top="0.75" bottom="0.75" header="0.3" footer="0.3"/>
  <pageSetup paperSize="8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Table S4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Yasuro Shinohara</dc:creator>
  <cp:lastModifiedBy>Yasuro Shinohara</cp:lastModifiedBy>
  <dcterms:created xsi:type="dcterms:W3CDTF">2015-03-27T09:24:54Z</dcterms:created>
  <dcterms:modified xsi:type="dcterms:W3CDTF">2015-03-27T09:25:19Z</dcterms:modified>
</cp:coreProperties>
</file>