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60" windowWidth="22960" windowHeight="10120" activeTab="0"/>
  </bookViews>
  <sheets>
    <sheet name="combined" sheetId="1" r:id="rId1"/>
  </sheets>
  <definedNames/>
  <calcPr fullCalcOnLoad="1"/>
</workbook>
</file>

<file path=xl/sharedStrings.xml><?xml version="1.0" encoding="utf-8"?>
<sst xmlns="http://schemas.openxmlformats.org/spreadsheetml/2006/main" count="2826" uniqueCount="919">
  <si>
    <t>No. 37</t>
  </si>
  <si>
    <t>Acc No.</t>
  </si>
  <si>
    <t>Locus</t>
  </si>
  <si>
    <t>Genbank</t>
  </si>
  <si>
    <t>Gene</t>
  </si>
  <si>
    <t xml:space="preserve">Protein name </t>
  </si>
  <si>
    <t>Functional Category (Subtilist)</t>
  </si>
  <si>
    <t>Mol Wt. (kD)</t>
  </si>
  <si>
    <t>pI</t>
  </si>
  <si>
    <t>PSORTb</t>
  </si>
  <si>
    <t>SignalP</t>
  </si>
  <si>
    <t>SecretomeP</t>
  </si>
  <si>
    <t>MOWSE 37</t>
  </si>
  <si>
    <t>No. Pep 37</t>
  </si>
  <si>
    <t>Coverage 37</t>
  </si>
  <si>
    <t>PAI 37</t>
  </si>
  <si>
    <t>emPAI 37</t>
  </si>
  <si>
    <t>Molar% 37</t>
  </si>
  <si>
    <t>N (obs)</t>
  </si>
  <si>
    <t>No. 41</t>
  </si>
  <si>
    <t>MOWSE 41</t>
  </si>
  <si>
    <t>No. Pep 41</t>
  </si>
  <si>
    <t>Coverage 41</t>
  </si>
  <si>
    <t>PAI 41</t>
  </si>
  <si>
    <t>emPAI 41</t>
  </si>
  <si>
    <t>Molar% 41</t>
  </si>
  <si>
    <t>Fold Change (Ratio M% 41/37)</t>
  </si>
  <si>
    <t xml:space="preserve">Protein Name </t>
  </si>
  <si>
    <t>gi115251246</t>
  </si>
  <si>
    <t>CD2193</t>
  </si>
  <si>
    <t xml:space="preserve">CAJ69077.1 </t>
  </si>
  <si>
    <t>cell surface protein</t>
  </si>
  <si>
    <t>1.1 Cell wall</t>
  </si>
  <si>
    <t>Cell wall</t>
  </si>
  <si>
    <t>Yes VDA-LT 26-27</t>
  </si>
  <si>
    <t>Yes 0.894801</t>
  </si>
  <si>
    <t>gi115251837</t>
  </si>
  <si>
    <t>CD2784</t>
  </si>
  <si>
    <t>CAJ69672.1</t>
  </si>
  <si>
    <t>cell surface protein (putative N-acetylmuramoyl-L-alanine amidase,autolysin)</t>
  </si>
  <si>
    <t>Yes ALA-AE 26-27</t>
  </si>
  <si>
    <t>Yes 0.857591</t>
  </si>
  <si>
    <t>gi115251846</t>
  </si>
  <si>
    <t>CD2793</t>
  </si>
  <si>
    <t>CAJ69681.1</t>
  </si>
  <si>
    <t>cell surface protein (S-layer precursor protein)</t>
  </si>
  <si>
    <t>Yes VFA-AT 24-25</t>
  </si>
  <si>
    <t>Yes 0.863011</t>
  </si>
  <si>
    <t>gi115251723</t>
  </si>
  <si>
    <t>CD2672</t>
  </si>
  <si>
    <t>CAJ69558.1</t>
  </si>
  <si>
    <t>appA</t>
  </si>
  <si>
    <t>oligopeptide ABC transporter, substrate-binding protein</t>
  </si>
  <si>
    <t>1.2 Transport binding proteins and lipoproteins</t>
  </si>
  <si>
    <t>Yes ACA-SN 23-24</t>
  </si>
  <si>
    <t>Yes 0.859971</t>
  </si>
  <si>
    <t>gi115251808</t>
  </si>
  <si>
    <t>CD2755</t>
  </si>
  <si>
    <t>CAJ69643.1</t>
  </si>
  <si>
    <t>phosphoenolpyruvate-protein phosphotransferase (PTS system, EI component )</t>
  </si>
  <si>
    <t>1.2 Transport/binding proteins and lipoproteins</t>
  </si>
  <si>
    <t>Cytoplasmic</t>
  </si>
  <si>
    <t>No</t>
  </si>
  <si>
    <t>gi115251809</t>
  </si>
  <si>
    <t>CD2756</t>
  </si>
  <si>
    <t>CAJ69644.1</t>
  </si>
  <si>
    <t>ptsH</t>
  </si>
  <si>
    <t>PTS system, phosphocarrier (Hpr) protein</t>
  </si>
  <si>
    <t>gi115252071</t>
  </si>
  <si>
    <t>CD3014</t>
  </si>
  <si>
    <t>CAJ69908.1</t>
  </si>
  <si>
    <t>PTS system, mannose-specfic IIB component</t>
  </si>
  <si>
    <t>Extracellular</t>
  </si>
  <si>
    <t>gi115249887</t>
  </si>
  <si>
    <t>CD0873</t>
  </si>
  <si>
    <t xml:space="preserve">CAJ67706.1 </t>
  </si>
  <si>
    <t>ABC transporter, substrate-binding lipoprotein</t>
  </si>
  <si>
    <t>1.2 Transport/binding proteins/lipoproteins</t>
  </si>
  <si>
    <t>Unknown</t>
  </si>
  <si>
    <t>Yes SQG-GD 27-28</t>
  </si>
  <si>
    <t>Yes 0.773062</t>
  </si>
  <si>
    <t>gi115249400</t>
  </si>
  <si>
    <t>CD0394</t>
  </si>
  <si>
    <t>CAJ67215.1</t>
  </si>
  <si>
    <t>ldhA</t>
  </si>
  <si>
    <t xml:space="preserve">(R)-2-hydroxyisocaproate dehydrogenase </t>
  </si>
  <si>
    <t>1.4 Membrane bioenergetics (electron transport chain and ATP synthase)</t>
  </si>
  <si>
    <t>gi115249406</t>
  </si>
  <si>
    <t>CD0400</t>
  </si>
  <si>
    <t>CAJ67221.1</t>
  </si>
  <si>
    <t>electron transfer flavoprotein beta-subunit</t>
  </si>
  <si>
    <t>gi115249407</t>
  </si>
  <si>
    <t>CD0401</t>
  </si>
  <si>
    <t>CAJ67222.1</t>
  </si>
  <si>
    <t>electron transfer flavoprotein alpha-subunit</t>
  </si>
  <si>
    <t>gi115249842</t>
  </si>
  <si>
    <t>CD0825</t>
  </si>
  <si>
    <t>CAJ67659.1</t>
  </si>
  <si>
    <t>rbr</t>
  </si>
  <si>
    <t>rubrerythrin</t>
  </si>
  <si>
    <t>gi115249844</t>
  </si>
  <si>
    <t>CD0827</t>
  </si>
  <si>
    <t>CAJ67661.1</t>
  </si>
  <si>
    <t>rbo</t>
  </si>
  <si>
    <t>rubredoxin oxidoreductase (desulfoferrodoxin)</t>
  </si>
  <si>
    <t>gi115250155</t>
  </si>
  <si>
    <t>CD1125</t>
  </si>
  <si>
    <t>CAJ67976.1</t>
  </si>
  <si>
    <t>nitroreductase-family protein</t>
  </si>
  <si>
    <t>gi115250515</t>
  </si>
  <si>
    <t>CD1474</t>
  </si>
  <si>
    <t>CAJ68339.1</t>
  </si>
  <si>
    <t>putative ruberythrin</t>
  </si>
  <si>
    <t>gi115250565</t>
  </si>
  <si>
    <t>CD1524</t>
  </si>
  <si>
    <t>CAJ68389.1</t>
  </si>
  <si>
    <t>putative rubrerythrin</t>
  </si>
  <si>
    <t>gi115250664</t>
  </si>
  <si>
    <t>CD1623</t>
  </si>
  <si>
    <t>CAJ68488.1</t>
  </si>
  <si>
    <t>putative nitric oxide reductase flavoprotein</t>
  </si>
  <si>
    <t>gi115251248</t>
  </si>
  <si>
    <t>CD2195</t>
  </si>
  <si>
    <t>CAJ69079.1</t>
  </si>
  <si>
    <t>ftnA</t>
  </si>
  <si>
    <t>ferritin (ferroxidase diiron center [ion binding])</t>
  </si>
  <si>
    <t>gi115251628</t>
  </si>
  <si>
    <t>CD2572</t>
  </si>
  <si>
    <t>CAJ69461.1</t>
  </si>
  <si>
    <t>putative nitroreductase</t>
  </si>
  <si>
    <t>gi115251733</t>
  </si>
  <si>
    <t>CD2682</t>
  </si>
  <si>
    <t>CAJ69568.1</t>
  </si>
  <si>
    <t>pyruvate-flavodoxin oxidoreductase</t>
  </si>
  <si>
    <t>gi115252530</t>
  </si>
  <si>
    <t>CD3470</t>
  </si>
  <si>
    <t>CAJ70373.1</t>
  </si>
  <si>
    <t>atpA</t>
  </si>
  <si>
    <t>ATP synthase alpha chain (F1 sector subunit)</t>
  </si>
  <si>
    <t>gi115252670</t>
  </si>
  <si>
    <t>CD3605A</t>
  </si>
  <si>
    <t xml:space="preserve"> CAJ70513.1</t>
  </si>
  <si>
    <t>ferredoxin</t>
  </si>
  <si>
    <t>gi115249247</t>
  </si>
  <si>
    <t>CD0239</t>
  </si>
  <si>
    <t>CAJ67060.1</t>
  </si>
  <si>
    <t>fliC</t>
  </si>
  <si>
    <t>flagellin subunit</t>
  </si>
  <si>
    <t>1.5 Mobility and chemotaxis</t>
  </si>
  <si>
    <t>Yes 0.706823</t>
  </si>
  <si>
    <t>gi115252635</t>
  </si>
  <si>
    <t>CD3571</t>
  </si>
  <si>
    <t>CAJ70478.1</t>
  </si>
  <si>
    <t>putative preprotein translocase</t>
  </si>
  <si>
    <t>1.6 Protein secretion</t>
  </si>
  <si>
    <t>gi115249124</t>
  </si>
  <si>
    <t>CD0115</t>
  </si>
  <si>
    <t>CAJ66935.1</t>
  </si>
  <si>
    <t>ferredoxin (4Fe-4S ferredoxin, iron-sulfur binding domain protein, delta subunit)</t>
  </si>
  <si>
    <t>2.1.1 Specific pathways</t>
  </si>
  <si>
    <t>gi115249125</t>
  </si>
  <si>
    <t>CD0116</t>
  </si>
  <si>
    <t>CAJ66936.1</t>
  </si>
  <si>
    <t>putative oxidoreductase, thiamine diP-binding subunit (2-ketoisovalerate ferredoxin reductase)</t>
  </si>
  <si>
    <t>gi115249126</t>
  </si>
  <si>
    <t>CD0117</t>
  </si>
  <si>
    <t xml:space="preserve">CAJ66937.1 </t>
  </si>
  <si>
    <t>putative subunit of oxidoreductase (putative ferredoxin/flavodoxin oxidoreductase,beta subunit)</t>
  </si>
  <si>
    <t>gi115249127</t>
  </si>
  <si>
    <t>CD0118</t>
  </si>
  <si>
    <t>CAJ66938.1</t>
  </si>
  <si>
    <t>putative subunit of oxidoreductase (putative ferredoxin/flavodoxin oxidoreductase,gamma subunit)</t>
  </si>
  <si>
    <t>gi115249776</t>
  </si>
  <si>
    <t>CD0759</t>
  </si>
  <si>
    <t>CAJ67593.1</t>
  </si>
  <si>
    <t>formate acetyltransferase</t>
  </si>
  <si>
    <t>gi115249807</t>
  </si>
  <si>
    <t>CD0790</t>
  </si>
  <si>
    <t xml:space="preserve">CAJ67624.1 </t>
  </si>
  <si>
    <t>putative NUDIX-family hydrolase</t>
  </si>
  <si>
    <t>gi115250207</t>
  </si>
  <si>
    <t>CD1175</t>
  </si>
  <si>
    <t xml:space="preserve">CAJ68028.1 </t>
  </si>
  <si>
    <t>ackA</t>
  </si>
  <si>
    <t>acetate kinase</t>
  </si>
  <si>
    <t>gi115250297</t>
  </si>
  <si>
    <t>CD1263</t>
  </si>
  <si>
    <t>CAJ68119.1</t>
  </si>
  <si>
    <t>putative FMN-dependent dehydrogenase</t>
  </si>
  <si>
    <t>gi115251040</t>
  </si>
  <si>
    <t>CD1993</t>
  </si>
  <si>
    <t>CAJ68871.1</t>
  </si>
  <si>
    <t>putative decarboxylase (Carboxymuconolactone decarboxylase family)</t>
  </si>
  <si>
    <t>Yes 0.517857</t>
  </si>
  <si>
    <t>gi115251631</t>
  </si>
  <si>
    <t>CD2575</t>
  </si>
  <si>
    <t xml:space="preserve">CAJ69464.1 </t>
  </si>
  <si>
    <t>rpe</t>
  </si>
  <si>
    <t>ribulose-phosphate 3-epimerase (Pentose-5-phosphate 3-epimerase)</t>
  </si>
  <si>
    <t>gi115251648</t>
  </si>
  <si>
    <t>CD2591</t>
  </si>
  <si>
    <t xml:space="preserve">CAJ69481.1 </t>
  </si>
  <si>
    <t>ltaE</t>
  </si>
  <si>
    <t>low-specificity L-threonine aldolase</t>
  </si>
  <si>
    <t>gi115252023</t>
  </si>
  <si>
    <t>CD2966</t>
  </si>
  <si>
    <t>CAJ69859.1</t>
  </si>
  <si>
    <t>aldehyde-alcohol dehydrogenase</t>
  </si>
  <si>
    <t>gi115252540</t>
  </si>
  <si>
    <t>CD3480</t>
  </si>
  <si>
    <t>CAJ70383.1</t>
  </si>
  <si>
    <t>rpiB2</t>
  </si>
  <si>
    <t>ribose-5-phosphate isomerase 2</t>
  </si>
  <si>
    <t>gi115249409</t>
  </si>
  <si>
    <t>CD0403</t>
  </si>
  <si>
    <t>CAJ67224.1</t>
  </si>
  <si>
    <t>putative fructose-bisphosphate aldolase</t>
  </si>
  <si>
    <t>2.1.2 Main glycolytic pathways</t>
  </si>
  <si>
    <t>gi115251376</t>
  </si>
  <si>
    <t>CD2321</t>
  </si>
  <si>
    <t>CAJ69208.1</t>
  </si>
  <si>
    <t>tkt</t>
  </si>
  <si>
    <t xml:space="preserve">transketolase, central and C-terminal </t>
  </si>
  <si>
    <t>gi115251377</t>
  </si>
  <si>
    <t>CD2322</t>
  </si>
  <si>
    <t>CAJ69209.1</t>
  </si>
  <si>
    <t>tkt.</t>
  </si>
  <si>
    <t>transketolase, N Terminal</t>
  </si>
  <si>
    <t>gi115251384</t>
  </si>
  <si>
    <t>CD2329</t>
  </si>
  <si>
    <t xml:space="preserve">CAJ69216.1 </t>
  </si>
  <si>
    <t>tal</t>
  </si>
  <si>
    <t>transaldolase</t>
  </si>
  <si>
    <t>gi115252227</t>
  </si>
  <si>
    <t>CD3170</t>
  </si>
  <si>
    <t>CAJ70067.1</t>
  </si>
  <si>
    <t>enolase</t>
  </si>
  <si>
    <t>gi115252228</t>
  </si>
  <si>
    <t>CD3171</t>
  </si>
  <si>
    <t xml:space="preserve">CAJ70068.1 </t>
  </si>
  <si>
    <t>gpmI</t>
  </si>
  <si>
    <t>2,3-bisphosphoglycerate-independent phosphoglycerate mutase</t>
  </si>
  <si>
    <t>gi115252229</t>
  </si>
  <si>
    <t>CD3172</t>
  </si>
  <si>
    <t>CAJ70069.1</t>
  </si>
  <si>
    <t>tpi</t>
  </si>
  <si>
    <t>triosephosphate isomerase</t>
  </si>
  <si>
    <t>gi115252230</t>
  </si>
  <si>
    <t>CD3173</t>
  </si>
  <si>
    <t>CAJ70070.1</t>
  </si>
  <si>
    <t>pgk</t>
  </si>
  <si>
    <t>phosphoglycerate kinase</t>
  </si>
  <si>
    <t>gi115252231</t>
  </si>
  <si>
    <t>CD3174</t>
  </si>
  <si>
    <t>CAJ70071.1</t>
  </si>
  <si>
    <t>glyceraldehyde-3-phosphate dehydrogenase 2</t>
  </si>
  <si>
    <t>gi115252341</t>
  </si>
  <si>
    <t>CD3285</t>
  </si>
  <si>
    <t xml:space="preserve">CAJ70182.1 </t>
  </si>
  <si>
    <t>pgi</t>
  </si>
  <si>
    <t>glucose-6-phosphate isomerase</t>
  </si>
  <si>
    <t>gi115252454</t>
  </si>
  <si>
    <t>CD3394</t>
  </si>
  <si>
    <t>CAJ70297.1</t>
  </si>
  <si>
    <t>pyruvate kinase</t>
  </si>
  <si>
    <t>gi115252455</t>
  </si>
  <si>
    <t>CD3395</t>
  </si>
  <si>
    <t>CAJ70298.1</t>
  </si>
  <si>
    <t>pfkA</t>
  </si>
  <si>
    <t>6-phosphofructokinase</t>
  </si>
  <si>
    <t>gi115251397</t>
  </si>
  <si>
    <t>CD2342</t>
  </si>
  <si>
    <t>CAJ69229.1</t>
  </si>
  <si>
    <t>sucD</t>
  </si>
  <si>
    <t>succinate-semialdehyde dehydrogenase [NAD(P)+]</t>
  </si>
  <si>
    <t>gi115249115</t>
  </si>
  <si>
    <t>CD0107</t>
  </si>
  <si>
    <t>CAJ66926.1</t>
  </si>
  <si>
    <t>aspC</t>
  </si>
  <si>
    <t>aspartate aminotransferase</t>
  </si>
  <si>
    <t>2.2 Metabolism of amino acids and related molecules</t>
  </si>
  <si>
    <t>Cyt Membrane</t>
  </si>
  <si>
    <t>Yes 0.629863</t>
  </si>
  <si>
    <t>gi115249129</t>
  </si>
  <si>
    <t>CD0120</t>
  </si>
  <si>
    <t>CAJ66940.1</t>
  </si>
  <si>
    <t>glucosamine--fructose-6-phosphate aminotransferase [isomerizing]</t>
  </si>
  <si>
    <t>gi115249398</t>
  </si>
  <si>
    <t>CD0392</t>
  </si>
  <si>
    <t xml:space="preserve">CAJ67213.1 </t>
  </si>
  <si>
    <t>Radical SAM-superfamily protein</t>
  </si>
  <si>
    <t>gi115249401</t>
  </si>
  <si>
    <t>CD0395</t>
  </si>
  <si>
    <t>CAJ67216.1</t>
  </si>
  <si>
    <t>hadA</t>
  </si>
  <si>
    <t>isocaprenoyl-CoA:2-hydroxyisocaproate CoA-transferase</t>
  </si>
  <si>
    <t>gi115249403</t>
  </si>
  <si>
    <t>CD0397</t>
  </si>
  <si>
    <t>CAJ67218.1</t>
  </si>
  <si>
    <t>hadB</t>
  </si>
  <si>
    <t>subunit of oxygen-sensitive 2-hydroxyisocaproyl-CoA dehydratase</t>
  </si>
  <si>
    <t>gi115249404</t>
  </si>
  <si>
    <t>CD0398</t>
  </si>
  <si>
    <t>CAJ67219.1</t>
  </si>
  <si>
    <t>gi115249724</t>
  </si>
  <si>
    <t>CD0708</t>
  </si>
  <si>
    <t>CAJ67541.1</t>
  </si>
  <si>
    <t>putative aminoacyl-histidine dipeptidase</t>
  </si>
  <si>
    <t>gi115250578</t>
  </si>
  <si>
    <t>CD1537</t>
  </si>
  <si>
    <t xml:space="preserve">CAJ68402.1 </t>
  </si>
  <si>
    <t>aspB</t>
  </si>
  <si>
    <t>putative glutamate synthase [NADPH] small chain</t>
  </si>
  <si>
    <t>gi115250635</t>
  </si>
  <si>
    <t>CD1594</t>
  </si>
  <si>
    <t>CAJ68459.1</t>
  </si>
  <si>
    <t>cysK</t>
  </si>
  <si>
    <t>putative O-acetylserine sulfhydrylase</t>
  </si>
  <si>
    <t>gi115250736</t>
  </si>
  <si>
    <t>CD1693</t>
  </si>
  <si>
    <t>CAJ68560.1</t>
  </si>
  <si>
    <t>putative dinitrogenase iron-molybdenum cofactor</t>
  </si>
  <si>
    <t>gi115251108</t>
  </si>
  <si>
    <t>CD2054</t>
  </si>
  <si>
    <t xml:space="preserve"> CAJ68939.1 </t>
  </si>
  <si>
    <t>lysC</t>
  </si>
  <si>
    <t>aspartokinase</t>
  </si>
  <si>
    <t>gi115251567</t>
  </si>
  <si>
    <t>CD2514</t>
  </si>
  <si>
    <t>CAJ69400.1</t>
  </si>
  <si>
    <t>tdcB</t>
  </si>
  <si>
    <t>threonine dehydratase catabolic</t>
  </si>
  <si>
    <t>gi115251586</t>
  </si>
  <si>
    <t>CD2532</t>
  </si>
  <si>
    <t>CAJ69419.1</t>
  </si>
  <si>
    <t>putative aminotransferase (alanine--glyoxylate transaminase)</t>
  </si>
  <si>
    <t>gi115251664</t>
  </si>
  <si>
    <t>CD2613</t>
  </si>
  <si>
    <t xml:space="preserve">CAJ69499.1 </t>
  </si>
  <si>
    <t>probable peptidase, M24 family, cleaving Xaa-Pro dipeptides</t>
  </si>
  <si>
    <t>gi115251674</t>
  </si>
  <si>
    <t>CD2623</t>
  </si>
  <si>
    <t>CAJ69509.1</t>
  </si>
  <si>
    <t>putative alanine racemase (pyridoxal 5'-phosphate-dependent enzyme)</t>
  </si>
  <si>
    <t>gi115252096</t>
  </si>
  <si>
    <t>CD3041</t>
  </si>
  <si>
    <t>CAJ69934.1</t>
  </si>
  <si>
    <t>pepI</t>
  </si>
  <si>
    <t>proline iminopeptidase</t>
  </si>
  <si>
    <t>gi115252280</t>
  </si>
  <si>
    <t>CD3223</t>
  </si>
  <si>
    <t>CAJ70121.1</t>
  </si>
  <si>
    <t>dapA2</t>
  </si>
  <si>
    <t>dihydrodipicolinate synthase 2</t>
  </si>
  <si>
    <t>gi115252282</t>
  </si>
  <si>
    <t>CD3225</t>
  </si>
  <si>
    <t xml:space="preserve">CAJ70123.1 </t>
  </si>
  <si>
    <t>dapA3</t>
  </si>
  <si>
    <t>dihydrodipicolinate synthase</t>
  </si>
  <si>
    <t>gi115252284</t>
  </si>
  <si>
    <t>CD3227</t>
  </si>
  <si>
    <t>CAJ70125.1</t>
  </si>
  <si>
    <t>dapH</t>
  </si>
  <si>
    <t>2,3,4,5-tetrahydropyridine-2,6-dicarboxylate N-succinyltransferase</t>
  </si>
  <si>
    <t>gi115252294</t>
  </si>
  <si>
    <t>CD3237</t>
  </si>
  <si>
    <t>CAJ70135.1</t>
  </si>
  <si>
    <t>prdF</t>
  </si>
  <si>
    <t>putative proline racemase</t>
  </si>
  <si>
    <t>gi115252300</t>
  </si>
  <si>
    <t>CD3244</t>
  </si>
  <si>
    <t>CAJ70141.1</t>
  </si>
  <si>
    <t>prdA</t>
  </si>
  <si>
    <t>D-proline reductase subunit proprotein</t>
  </si>
  <si>
    <t>gi115252633</t>
  </si>
  <si>
    <t>CD3570</t>
  </si>
  <si>
    <t xml:space="preserve">CAJ70476.1 </t>
  </si>
  <si>
    <t>probable dipeptidase, M19 family</t>
  </si>
  <si>
    <t>gi115252729</t>
  </si>
  <si>
    <t>CD3664</t>
  </si>
  <si>
    <t>CAJ70573.1</t>
  </si>
  <si>
    <t>putative amino acid aminotransferase</t>
  </si>
  <si>
    <t>gi115249189</t>
  </si>
  <si>
    <t>CD0179</t>
  </si>
  <si>
    <t>CAJ67001.1</t>
  </si>
  <si>
    <t>NAD-specific glutamate dehydrogenase</t>
  </si>
  <si>
    <t>2.2 Metabolism of aminoacids and related molecules</t>
  </si>
  <si>
    <t>gi115249098</t>
  </si>
  <si>
    <t>CD0091</t>
  </si>
  <si>
    <t xml:space="preserve">CAJ66909.1 </t>
  </si>
  <si>
    <t>adenylate kinase</t>
  </si>
  <si>
    <t>2.3 Metabolism of nucleotides and nucleic acids</t>
  </si>
  <si>
    <t>gi115249197</t>
  </si>
  <si>
    <t>CD0187</t>
  </si>
  <si>
    <t>CAJ67009.1</t>
  </si>
  <si>
    <t>pyrE</t>
  </si>
  <si>
    <t>orotate phosphoribosyltransferase</t>
  </si>
  <si>
    <t>gi115249206</t>
  </si>
  <si>
    <t>CD0198</t>
  </si>
  <si>
    <t xml:space="preserve">CAJ67019.1 </t>
  </si>
  <si>
    <t>guaA</t>
  </si>
  <si>
    <t>GMP synthase [glutamine-hydrolyzing] Glutamine amidotransferase</t>
  </si>
  <si>
    <t>gi115250577</t>
  </si>
  <si>
    <t>CD1536</t>
  </si>
  <si>
    <t>CAJ68401.1</t>
  </si>
  <si>
    <t>putative dehydrogenase, electron transfer subunit (Ferredoxin--NADP(+) reductase)</t>
  </si>
  <si>
    <t>gi115251192</t>
  </si>
  <si>
    <t>CD2138</t>
  </si>
  <si>
    <t>CAJ69023.1</t>
  </si>
  <si>
    <t>pyrH</t>
  </si>
  <si>
    <t>uridylate kinase (Uridine monophosphate kinase)</t>
  </si>
  <si>
    <t>gi115251390</t>
  </si>
  <si>
    <t>CD2335</t>
  </si>
  <si>
    <t xml:space="preserve">CAJ69222.1 </t>
  </si>
  <si>
    <t>guaB</t>
  </si>
  <si>
    <t>inosine-5'-monophosphate dehydrogenase (IMP dehydrogenase)</t>
  </si>
  <si>
    <t>gi115251455</t>
  </si>
  <si>
    <t>CD2403</t>
  </si>
  <si>
    <t>CAJ69288.1</t>
  </si>
  <si>
    <t>dut</t>
  </si>
  <si>
    <t>deoxyuridine 5'-triphosphate nucleotidohydrolase (dUTPase)</t>
  </si>
  <si>
    <t>gi115251566</t>
  </si>
  <si>
    <t>CD2513</t>
  </si>
  <si>
    <t>CAJ69399.1</t>
  </si>
  <si>
    <t>putative translation inhibitor endoribonuclease</t>
  </si>
  <si>
    <t>gi115251756</t>
  </si>
  <si>
    <t>CD2705</t>
  </si>
  <si>
    <t>CAJ69591.1</t>
  </si>
  <si>
    <t>putative amidohydrolas</t>
  </si>
  <si>
    <t>gi115251797</t>
  </si>
  <si>
    <t>CD2745</t>
  </si>
  <si>
    <t>CAJ69632.1</t>
  </si>
  <si>
    <t>apt</t>
  </si>
  <si>
    <t>adenine phosphoribosyltransferase</t>
  </si>
  <si>
    <t>gi115252575</t>
  </si>
  <si>
    <t>CD3514</t>
  </si>
  <si>
    <t xml:space="preserve">CAJ70418.1 </t>
  </si>
  <si>
    <t>prs</t>
  </si>
  <si>
    <t>ribose-phosphate pyrophosphokinase</t>
  </si>
  <si>
    <t>gi115249137</t>
  </si>
  <si>
    <t>CD0128</t>
  </si>
  <si>
    <t>CAJ66948.1</t>
  </si>
  <si>
    <t>fabZ</t>
  </si>
  <si>
    <t>(3R)-hydroxymyristoyl-[acyl carrier protein] dehydratase</t>
  </si>
  <si>
    <t>2.4 Metabolism of lipids</t>
  </si>
  <si>
    <t>gi115249405</t>
  </si>
  <si>
    <t>CD0399</t>
  </si>
  <si>
    <t>CAJ67220.1</t>
  </si>
  <si>
    <t>acyl-CoA dehydrogenase, short-chain specific</t>
  </si>
  <si>
    <t>gi115250075</t>
  </si>
  <si>
    <t>CD1054</t>
  </si>
  <si>
    <t xml:space="preserve">CAJ67895.1 </t>
  </si>
  <si>
    <t>bcd2</t>
  </si>
  <si>
    <t>butyryl-CoA dehydrogenase</t>
  </si>
  <si>
    <t>2.4 Metabolism of Lipids</t>
  </si>
  <si>
    <t>gi115250076</t>
  </si>
  <si>
    <t>CD1055</t>
  </si>
  <si>
    <t>CAJ67896.1</t>
  </si>
  <si>
    <t>gi115250077</t>
  </si>
  <si>
    <t>CD1056</t>
  </si>
  <si>
    <t>CAJ67897.1</t>
  </si>
  <si>
    <t>gi115250078</t>
  </si>
  <si>
    <t>CD1057</t>
  </si>
  <si>
    <t>CAJ67898.1</t>
  </si>
  <si>
    <t>crt2</t>
  </si>
  <si>
    <t>3-hydroxybutyryl-CoA dehydratase (Crotonase)</t>
  </si>
  <si>
    <t>gi115250079</t>
  </si>
  <si>
    <t>CD1058</t>
  </si>
  <si>
    <t>CAJ67899.1</t>
  </si>
  <si>
    <t>3-hydroxybutyryl-CoA dehydrogenase</t>
  </si>
  <si>
    <t>gi115250080</t>
  </si>
  <si>
    <t>CD1059</t>
  </si>
  <si>
    <t>CAJ67900.1</t>
  </si>
  <si>
    <t>acetyl-CoA acetyltransferase</t>
  </si>
  <si>
    <t>gi115251396</t>
  </si>
  <si>
    <t>CD2341</t>
  </si>
  <si>
    <t xml:space="preserve">CAJ69228.1 </t>
  </si>
  <si>
    <t>abfD</t>
  </si>
  <si>
    <t>gamma-aminobutyrate metabolism dehydratase/isomerase</t>
  </si>
  <si>
    <t>gi115252223</t>
  </si>
  <si>
    <t>CD3167</t>
  </si>
  <si>
    <t>CAJ70063.1</t>
  </si>
  <si>
    <t>putative phosphatidylethanolamine-binding regulatory protein</t>
  </si>
  <si>
    <t>gi115249735</t>
  </si>
  <si>
    <t>CD0718</t>
  </si>
  <si>
    <t>CAJ67552.1</t>
  </si>
  <si>
    <t>fhs</t>
  </si>
  <si>
    <t>formate--tetrahydrofolate ligase</t>
  </si>
  <si>
    <t>2.5 Metabolism of coenzymes and prosthetic groups</t>
  </si>
  <si>
    <t>gi115249811</t>
  </si>
  <si>
    <t>CD0794</t>
  </si>
  <si>
    <t>CAJ67628.1</t>
  </si>
  <si>
    <t>nadE</t>
  </si>
  <si>
    <t>NH3-dependent NAD(+) synthetase</t>
  </si>
  <si>
    <t>gi115252479</t>
  </si>
  <si>
    <t>CD3419</t>
  </si>
  <si>
    <t xml:space="preserve">CAJ70322.1 </t>
  </si>
  <si>
    <t>hemB</t>
  </si>
  <si>
    <t>delta-aminolevulinic acid dehydratase</t>
  </si>
  <si>
    <t>Yes LRA-SK 12-13</t>
  </si>
  <si>
    <t>gi115249342</t>
  </si>
  <si>
    <t>CD0333</t>
  </si>
  <si>
    <t>CAJ67155.1</t>
  </si>
  <si>
    <t>ppaC</t>
  </si>
  <si>
    <t>manganese-dependent inorganic pyrophosphatase</t>
  </si>
  <si>
    <t>2.6 Metabolism of phosphate</t>
  </si>
  <si>
    <t>gi115249009</t>
  </si>
  <si>
    <t>CD0006</t>
  </si>
  <si>
    <t>CAJ66820.1</t>
  </si>
  <si>
    <t>gyrA</t>
  </si>
  <si>
    <t>DNA gyrase subunit A</t>
  </si>
  <si>
    <t>3.4 DNA packaging and segregation</t>
  </si>
  <si>
    <t>gi115249013</t>
  </si>
  <si>
    <t>CD0010</t>
  </si>
  <si>
    <t xml:space="preserve">CAJ66824.1 </t>
  </si>
  <si>
    <t>rsbW</t>
  </si>
  <si>
    <t xml:space="preserve">anti-sigma-B factor (serine-protein kinase) RsbW </t>
  </si>
  <si>
    <t>3.5.1 Transcription initiation</t>
  </si>
  <si>
    <t>gi115249180</t>
  </si>
  <si>
    <t>CD0171</t>
  </si>
  <si>
    <t>CAJ66992.1</t>
  </si>
  <si>
    <t>rex</t>
  </si>
  <si>
    <t>putative DNA-binding protein (Transcriptional regulator, Redox-sensing repressor Rex )</t>
  </si>
  <si>
    <t>3.5.2 RNA synthesis Regulation</t>
  </si>
  <si>
    <t>gi115250371</t>
  </si>
  <si>
    <t>CD1335</t>
  </si>
  <si>
    <t>CAJ68193.1</t>
  </si>
  <si>
    <t>MarR-family transcriptional regulator</t>
  </si>
  <si>
    <t>Yes 0.505274</t>
  </si>
  <si>
    <t>gi115249070</t>
  </si>
  <si>
    <t>CD0066</t>
  </si>
  <si>
    <t xml:space="preserve">CAJ66881.1 </t>
  </si>
  <si>
    <t>rpoB</t>
  </si>
  <si>
    <t>DNA-directed RNA polymerase beta chain</t>
  </si>
  <si>
    <t>3.5.3 Transcription elongation</t>
  </si>
  <si>
    <t>gi115249071</t>
  </si>
  <si>
    <t>CD0067</t>
  </si>
  <si>
    <t xml:space="preserve">CAJ66882.1 </t>
  </si>
  <si>
    <t>rpoC</t>
  </si>
  <si>
    <t>DNA-directed RNA polymerase beta' chain</t>
  </si>
  <si>
    <t>gi115249106</t>
  </si>
  <si>
    <t>CD0098</t>
  </si>
  <si>
    <t>CAJ66917.1</t>
  </si>
  <si>
    <t>rpoA</t>
  </si>
  <si>
    <t>DNA-directed RNA polymerase alpha chain</t>
  </si>
  <si>
    <t>gi115252616</t>
  </si>
  <si>
    <t>CD3553</t>
  </si>
  <si>
    <t>CAJ70459.1</t>
  </si>
  <si>
    <t>greA</t>
  </si>
  <si>
    <t xml:space="preserve">transcription elongation factor greA (Transcript cleavage factor GreA) </t>
  </si>
  <si>
    <t>gi115249065</t>
  </si>
  <si>
    <t>CD0061</t>
  </si>
  <si>
    <t>CAJ66876.1</t>
  </si>
  <si>
    <t>rplK</t>
  </si>
  <si>
    <t>50S ribosomal protein L11</t>
  </si>
  <si>
    <t>3.7.1 Protein Synthesis ribosomal proteins</t>
  </si>
  <si>
    <t>gi115249066</t>
  </si>
  <si>
    <t>CD0062</t>
  </si>
  <si>
    <t>CAJ66877.1</t>
  </si>
  <si>
    <t>rplA</t>
  </si>
  <si>
    <t>50S ribosomal protein L1</t>
  </si>
  <si>
    <t>gi115249067</t>
  </si>
  <si>
    <t>CD0063</t>
  </si>
  <si>
    <t xml:space="preserve">CAJ66878.1 </t>
  </si>
  <si>
    <t>rplJ</t>
  </si>
  <si>
    <t>50S ribosomal protein L10</t>
  </si>
  <si>
    <t>gi115249068</t>
  </si>
  <si>
    <t>CD0064</t>
  </si>
  <si>
    <t>CAJ66879.1</t>
  </si>
  <si>
    <t>rplL</t>
  </si>
  <si>
    <t>50S ribosomal protein L7/L12</t>
  </si>
  <si>
    <t>gi115249073</t>
  </si>
  <si>
    <t>CD0069</t>
  </si>
  <si>
    <t>CAJ66884.1</t>
  </si>
  <si>
    <t>30S ribosomal protein S7</t>
  </si>
  <si>
    <t>gi115249076</t>
  </si>
  <si>
    <t>CD0072</t>
  </si>
  <si>
    <t>CAJ66887.1</t>
  </si>
  <si>
    <t>rpsJ</t>
  </si>
  <si>
    <t>30S ribosomal protein S10</t>
  </si>
  <si>
    <t>Yes 0.562771</t>
  </si>
  <si>
    <t>gi115249077</t>
  </si>
  <si>
    <t>CD0073</t>
  </si>
  <si>
    <t>CAJ66888.1</t>
  </si>
  <si>
    <t>rplC</t>
  </si>
  <si>
    <t>50S ribosomal protein L3</t>
  </si>
  <si>
    <t>gi115249078</t>
  </si>
  <si>
    <t>CD0074</t>
  </si>
  <si>
    <t xml:space="preserve">CAJ66889.1 </t>
  </si>
  <si>
    <t>rplD</t>
  </si>
  <si>
    <t>50S ribosomal protein L4</t>
  </si>
  <si>
    <t>Yes 0.634191</t>
  </si>
  <si>
    <t>gi115249079</t>
  </si>
  <si>
    <t>CD0075</t>
  </si>
  <si>
    <t>CAJ66890.1</t>
  </si>
  <si>
    <t>rplW</t>
  </si>
  <si>
    <t>50S ribosomal protein L23</t>
  </si>
  <si>
    <t>gi115249080</t>
  </si>
  <si>
    <t>CD0076</t>
  </si>
  <si>
    <t>CAJ66891.1</t>
  </si>
  <si>
    <t>rplB</t>
  </si>
  <si>
    <t>50S ribosomal protein L2</t>
  </si>
  <si>
    <t>gi115249081</t>
  </si>
  <si>
    <t>CD0077</t>
  </si>
  <si>
    <t>CAJ66892.1</t>
  </si>
  <si>
    <t>rpsS</t>
  </si>
  <si>
    <t>30S ribosomal protein S19</t>
  </si>
  <si>
    <t>Yes AMN-AS 23-24</t>
  </si>
  <si>
    <t>Yes 0.762249</t>
  </si>
  <si>
    <t>gi115249082</t>
  </si>
  <si>
    <t>CD0078</t>
  </si>
  <si>
    <t>CAJ66893.1</t>
  </si>
  <si>
    <t>rplV</t>
  </si>
  <si>
    <t>50S ribosomal protein L22</t>
  </si>
  <si>
    <t>gi115249083</t>
  </si>
  <si>
    <t>CD0079</t>
  </si>
  <si>
    <t>CAJ66894.1</t>
  </si>
  <si>
    <t>rpsC</t>
  </si>
  <si>
    <t>30S ribosomal protein S3</t>
  </si>
  <si>
    <t>gi115249085</t>
  </si>
  <si>
    <t>CD0080A</t>
  </si>
  <si>
    <t>CAJ66896.1</t>
  </si>
  <si>
    <t>rpmC</t>
  </si>
  <si>
    <t>50S ribosomal protein L29</t>
  </si>
  <si>
    <t>gi115249088</t>
  </si>
  <si>
    <t>CD0083</t>
  </si>
  <si>
    <t xml:space="preserve">CAJ66899.1 </t>
  </si>
  <si>
    <t>rplX</t>
  </si>
  <si>
    <t>50S ribosomal protein L24</t>
  </si>
  <si>
    <t>Yes 0.907242</t>
  </si>
  <si>
    <t>gi115249089</t>
  </si>
  <si>
    <t>CD0084</t>
  </si>
  <si>
    <t>CAJ66900.1</t>
  </si>
  <si>
    <t>rplE</t>
  </si>
  <si>
    <t>50S ribosomal protein L5</t>
  </si>
  <si>
    <t>gi115249091</t>
  </si>
  <si>
    <t>CD0085</t>
  </si>
  <si>
    <t xml:space="preserve">CAJ66902.1 </t>
  </si>
  <si>
    <t>rpsH</t>
  </si>
  <si>
    <t>30S ribosomal protein S8</t>
  </si>
  <si>
    <t>gi115249092</t>
  </si>
  <si>
    <t>CD0086</t>
  </si>
  <si>
    <t>CAJ66903.1</t>
  </si>
  <si>
    <t>rplF</t>
  </si>
  <si>
    <t>50S ribosomal protein L6</t>
  </si>
  <si>
    <t>gi115249093</t>
  </si>
  <si>
    <t>CD0087</t>
  </si>
  <si>
    <t>CAJ66904.1</t>
  </si>
  <si>
    <t>rplR</t>
  </si>
  <si>
    <t>50S ribosomal protein L18</t>
  </si>
  <si>
    <t>gi115249094</t>
  </si>
  <si>
    <t>CD0088</t>
  </si>
  <si>
    <t xml:space="preserve">CAJ66905.1 </t>
  </si>
  <si>
    <t>rpsE</t>
  </si>
  <si>
    <t>30S ribosomal protein S5</t>
  </si>
  <si>
    <t>gi115249096</t>
  </si>
  <si>
    <t>CD0089</t>
  </si>
  <si>
    <t>CAJ66907.1</t>
  </si>
  <si>
    <t>rplO</t>
  </si>
  <si>
    <t>50S ribosomal protein L15</t>
  </si>
  <si>
    <t>gi115249103</t>
  </si>
  <si>
    <t>CD0095</t>
  </si>
  <si>
    <t>CAJ66914.1</t>
  </si>
  <si>
    <t>rpsM</t>
  </si>
  <si>
    <t>30S ribosomal protein S13</t>
  </si>
  <si>
    <t>gi115249104</t>
  </si>
  <si>
    <t>CD0096</t>
  </si>
  <si>
    <t>CAJ66915.1</t>
  </si>
  <si>
    <t>rpsK</t>
  </si>
  <si>
    <t>30S ribosomal protein S11</t>
  </si>
  <si>
    <t>gi115249105</t>
  </si>
  <si>
    <t>CD0097</t>
  </si>
  <si>
    <t xml:space="preserve">CAJ66916.1 </t>
  </si>
  <si>
    <t>rpsD</t>
  </si>
  <si>
    <t>30S ribosomal protein S4</t>
  </si>
  <si>
    <t>gi115249107</t>
  </si>
  <si>
    <t>CD0099</t>
  </si>
  <si>
    <t>CAJ66918.1</t>
  </si>
  <si>
    <t>rplQ</t>
  </si>
  <si>
    <t>50S ribosomal protein L17</t>
  </si>
  <si>
    <t>gi115249112</t>
  </si>
  <si>
    <t>CD0104</t>
  </si>
  <si>
    <t>CAJ66923.1</t>
  </si>
  <si>
    <t>rplM</t>
  </si>
  <si>
    <t>50S ribosomal protein L13</t>
  </si>
  <si>
    <t>gi115249113</t>
  </si>
  <si>
    <t>CD0105</t>
  </si>
  <si>
    <t xml:space="preserve">CAJ66924.1 </t>
  </si>
  <si>
    <t>rpsI</t>
  </si>
  <si>
    <t>30S ribosomal protein S9</t>
  </si>
  <si>
    <t>gi115249703</t>
  </si>
  <si>
    <t>CD0687</t>
  </si>
  <si>
    <t xml:space="preserve">CAJ67520.1 </t>
  </si>
  <si>
    <t>rplT</t>
  </si>
  <si>
    <t>50S ribosomal protein L20</t>
  </si>
  <si>
    <t>Yes RPA-NT 35-36</t>
  </si>
  <si>
    <t>gi115250193</t>
  </si>
  <si>
    <t>CD1161</t>
  </si>
  <si>
    <t>CAJ68014.1</t>
  </si>
  <si>
    <t>rplU</t>
  </si>
  <si>
    <t>50S ribosomal protein L21</t>
  </si>
  <si>
    <t>Yes 0.551236</t>
  </si>
  <si>
    <t>gi115250287</t>
  </si>
  <si>
    <t>CD1253</t>
  </si>
  <si>
    <t>CAJ68109.1</t>
  </si>
  <si>
    <t>rpsP</t>
  </si>
  <si>
    <t>30S ribosomal protein S16</t>
  </si>
  <si>
    <t>Yes 0.611549</t>
  </si>
  <si>
    <t>gi115250291</t>
  </si>
  <si>
    <t>CD1257</t>
  </si>
  <si>
    <t>CAJ68113.1</t>
  </si>
  <si>
    <t>rplS</t>
  </si>
  <si>
    <t>50S ribosomal protein L19</t>
  </si>
  <si>
    <t>gi115250352</t>
  </si>
  <si>
    <t>CD1316</t>
  </si>
  <si>
    <t xml:space="preserve">CAJ68174.1 </t>
  </si>
  <si>
    <t>rpsO</t>
  </si>
  <si>
    <t>30S ribosomal protein S15</t>
  </si>
  <si>
    <t>gi115251499</t>
  </si>
  <si>
    <t>CD2446</t>
  </si>
  <si>
    <t>CAJ69332.1</t>
  </si>
  <si>
    <t>rpsU</t>
  </si>
  <si>
    <t>putative tRNA binding protein (GatB/Yqey)</t>
  </si>
  <si>
    <t>gi115252728</t>
  </si>
  <si>
    <t>CD3663</t>
  </si>
  <si>
    <t>CAJ70572.1</t>
  </si>
  <si>
    <t>rpsF</t>
  </si>
  <si>
    <t>30S ribosomal protein S6</t>
  </si>
  <si>
    <t>gi115251194</t>
  </si>
  <si>
    <t>CD2140</t>
  </si>
  <si>
    <t>CAJ69025.1</t>
  </si>
  <si>
    <t>rpsB</t>
  </si>
  <si>
    <t>30S ribosomal protein S2</t>
  </si>
  <si>
    <t>3.7.1 Protein synthesis, ribosomal proteins</t>
  </si>
  <si>
    <t>gi115249053</t>
  </si>
  <si>
    <t>CD0050</t>
  </si>
  <si>
    <t>CAJ66864.1</t>
  </si>
  <si>
    <t>putative dual-specificity prolyl/cysteinyl-tRNA synthetase</t>
  </si>
  <si>
    <t>3.7.2 Aminoacyl-tRNA synthetases</t>
  </si>
  <si>
    <t>gi115249589</t>
  </si>
  <si>
    <t>CD0574</t>
  </si>
  <si>
    <t>CAJ67406.1</t>
  </si>
  <si>
    <t>thrS</t>
  </si>
  <si>
    <t>threonyl-tRNA synthetase</t>
  </si>
  <si>
    <t>gi115249716</t>
  </si>
  <si>
    <t>CD0700</t>
  </si>
  <si>
    <t>CAJ67533.1</t>
  </si>
  <si>
    <t>pheT</t>
  </si>
  <si>
    <t>phenylalanyl-tRNA synthetase beta chain</t>
  </si>
  <si>
    <t>gi115251299</t>
  </si>
  <si>
    <t>CD2245</t>
  </si>
  <si>
    <t>CAJ69130.1</t>
  </si>
  <si>
    <t>asnC</t>
  </si>
  <si>
    <t>asparaginyl-tRNA synthetase</t>
  </si>
  <si>
    <t>gi115251485</t>
  </si>
  <si>
    <t>CD2432</t>
  </si>
  <si>
    <t>CAJ69318.1</t>
  </si>
  <si>
    <t>glyS</t>
  </si>
  <si>
    <t>glycyl-tRNA synthetase beta chain</t>
  </si>
  <si>
    <t>gi115251486</t>
  </si>
  <si>
    <t>CD2433</t>
  </si>
  <si>
    <t>CAJ69319.1</t>
  </si>
  <si>
    <t>glyQ</t>
  </si>
  <si>
    <t>glycyl-tRNA synthetase alpha chain</t>
  </si>
  <si>
    <t>gi115251575</t>
  </si>
  <si>
    <t>CD2521</t>
  </si>
  <si>
    <t>CAJ69408.1</t>
  </si>
  <si>
    <t>leuS</t>
  </si>
  <si>
    <t>leucyl-tRNA synthetase</t>
  </si>
  <si>
    <t>gi115251669</t>
  </si>
  <si>
    <t>CD2618</t>
  </si>
  <si>
    <t>CAJ69504.1</t>
  </si>
  <si>
    <t>ileS</t>
  </si>
  <si>
    <t>isoleucyl-tRNA synthetase</t>
  </si>
  <si>
    <t>gi115252312</t>
  </si>
  <si>
    <t>CD3256</t>
  </si>
  <si>
    <t>CAJ70153.1</t>
  </si>
  <si>
    <t>valS</t>
  </si>
  <si>
    <t>valyl-tRNA synthetase</t>
  </si>
  <si>
    <t>gi115249061</t>
  </si>
  <si>
    <t>CD0058</t>
  </si>
  <si>
    <t xml:space="preserve">CAJ66872.1 </t>
  </si>
  <si>
    <t>tuf1</t>
  </si>
  <si>
    <t>elongation factor TU</t>
  </si>
  <si>
    <t>3.7.4 Protein synthesis, elongation</t>
  </si>
  <si>
    <t>gi115249074</t>
  </si>
  <si>
    <t>CD0070</t>
  </si>
  <si>
    <t>CAJ66885.1</t>
  </si>
  <si>
    <t>translation elongation factor G</t>
  </si>
  <si>
    <t>gi115250279</t>
  </si>
  <si>
    <t>CD1246</t>
  </si>
  <si>
    <t>CAJ68101.1</t>
  </si>
  <si>
    <t>efp</t>
  </si>
  <si>
    <t>elongation factor P</t>
  </si>
  <si>
    <t>gi115251191</t>
  </si>
  <si>
    <t>CD2137</t>
  </si>
  <si>
    <t>CAJ69022.1</t>
  </si>
  <si>
    <t>frr</t>
  </si>
  <si>
    <t>ribosome recycling factor</t>
  </si>
  <si>
    <t>3.7.5 Translation termination</t>
  </si>
  <si>
    <t>gi115249203</t>
  </si>
  <si>
    <t>CD0193</t>
  </si>
  <si>
    <t>CAJ67015.1</t>
  </si>
  <si>
    <t>groS</t>
  </si>
  <si>
    <t>10 kDa chaperonin (GroES)</t>
  </si>
  <si>
    <t>3.9 Protein folding</t>
  </si>
  <si>
    <t>gi115249204</t>
  </si>
  <si>
    <t>CD0194</t>
  </si>
  <si>
    <t>CAJ67016.1</t>
  </si>
  <si>
    <t>groel</t>
  </si>
  <si>
    <t>60 kDa chaperonin</t>
  </si>
  <si>
    <t>gi115249282</t>
  </si>
  <si>
    <t>CD0273</t>
  </si>
  <si>
    <t>CAJ67095.1</t>
  </si>
  <si>
    <t>htpG</t>
  </si>
  <si>
    <t>chaperone protein (heat shock protein) HtpG, HSP90</t>
  </si>
  <si>
    <t>gi115251074</t>
  </si>
  <si>
    <t>CD2020</t>
  </si>
  <si>
    <t xml:space="preserve"> CAJ68905.1 </t>
  </si>
  <si>
    <t>clpB</t>
  </si>
  <si>
    <t>chaperone clpB</t>
  </si>
  <si>
    <t>gi115251515</t>
  </si>
  <si>
    <t>CD2461</t>
  </si>
  <si>
    <t>CAJ69348.1</t>
  </si>
  <si>
    <t>dnaK</t>
  </si>
  <si>
    <t>chaperone protein DnaK</t>
  </si>
  <si>
    <t>gi115252361</t>
  </si>
  <si>
    <t>CD3305</t>
  </si>
  <si>
    <t>CAJ70202.1</t>
  </si>
  <si>
    <t>clpP1</t>
  </si>
  <si>
    <t>ATP-dependent Clp protease proteolytic subunit</t>
  </si>
  <si>
    <t>gi115252362</t>
  </si>
  <si>
    <t>CD3306</t>
  </si>
  <si>
    <t xml:space="preserve">CAJ70203.1 </t>
  </si>
  <si>
    <t>tig</t>
  </si>
  <si>
    <t>trigger factor</t>
  </si>
  <si>
    <t>gi115250391</t>
  </si>
  <si>
    <t>CD1355</t>
  </si>
  <si>
    <t>CAJ68213.1</t>
  </si>
  <si>
    <t>cspB</t>
  </si>
  <si>
    <t>putative cold shock protein CspB</t>
  </si>
  <si>
    <t>4.1 Adaptation to atypical conditions</t>
  </si>
  <si>
    <t>gi115250843</t>
  </si>
  <si>
    <t>CD1797</t>
  </si>
  <si>
    <t xml:space="preserve">CAJ68667.1 </t>
  </si>
  <si>
    <t xml:space="preserve">Coenzyme A disulfide reductase (CoA-disulfide reductase) (CoADR) </t>
  </si>
  <si>
    <t>gi115251501</t>
  </si>
  <si>
    <t>CD2447</t>
  </si>
  <si>
    <t>CAJ69334.1</t>
  </si>
  <si>
    <t>histidine triad nucleotide-binding protein</t>
  </si>
  <si>
    <t>gi115250675</t>
  </si>
  <si>
    <t>CD1634</t>
  </si>
  <si>
    <t>CAJ68499.1</t>
  </si>
  <si>
    <t>terD</t>
  </si>
  <si>
    <t>tellurium resistance protein</t>
  </si>
  <si>
    <t>4.2 Detoxification</t>
  </si>
  <si>
    <t>Yes 0.618172</t>
  </si>
  <si>
    <t>gi115250676</t>
  </si>
  <si>
    <t>CD1635</t>
  </si>
  <si>
    <t xml:space="preserve">CAJ68500.1 </t>
  </si>
  <si>
    <t>gi115250845</t>
  </si>
  <si>
    <t>CD1799</t>
  </si>
  <si>
    <t xml:space="preserve">CAJ68669.1 </t>
  </si>
  <si>
    <t>gi115251734</t>
  </si>
  <si>
    <t>CD2683</t>
  </si>
  <si>
    <t xml:space="preserve">CAJ69569.1 </t>
  </si>
  <si>
    <t>putative propanediol utilization protein</t>
  </si>
  <si>
    <t>gi115249997</t>
  </si>
  <si>
    <t>CD0976</t>
  </si>
  <si>
    <t>CAJ67817.1</t>
  </si>
  <si>
    <t>putative phage protein</t>
  </si>
  <si>
    <t>4.4 Phage-related functions</t>
  </si>
  <si>
    <t>gi115249020</t>
  </si>
  <si>
    <t>CD0017</t>
  </si>
  <si>
    <t>CAJ66831.1</t>
  </si>
  <si>
    <t>conserved hypothetical protein (baB/EbfC DNA-binding family)</t>
  </si>
  <si>
    <t>5.2 Similar to unknown proteins from other organisms</t>
  </si>
  <si>
    <t>gi115249824</t>
  </si>
  <si>
    <t>CD0807</t>
  </si>
  <si>
    <t>CAJ67641.1</t>
  </si>
  <si>
    <t>conserved hypothetical protein</t>
  </si>
  <si>
    <t>gi115251115</t>
  </si>
  <si>
    <t>CD2061</t>
  </si>
  <si>
    <t xml:space="preserve">CAJ68946.1 </t>
  </si>
  <si>
    <t xml:space="preserve">conserved hypothetical protein DUF1121 family, YkgG family, COG1556 </t>
  </si>
  <si>
    <t>gi115251448</t>
  </si>
  <si>
    <t>CD2396</t>
  </si>
  <si>
    <t>CAJ69281.1</t>
  </si>
  <si>
    <t>gi115251487</t>
  </si>
  <si>
    <t>CD2434</t>
  </si>
  <si>
    <t>CAJ69320.1</t>
  </si>
  <si>
    <t>gi115251678</t>
  </si>
  <si>
    <t>CD2627</t>
  </si>
  <si>
    <t xml:space="preserve">CAJ69513.1 </t>
  </si>
  <si>
    <t>gi115252075</t>
  </si>
  <si>
    <t>CD3018</t>
  </si>
  <si>
    <t>CAJ69912.1</t>
  </si>
  <si>
    <t>conserved hypothetical protein (putative redox-active protein)</t>
  </si>
  <si>
    <t>gi115252732</t>
  </si>
  <si>
    <t>CD3667</t>
  </si>
  <si>
    <t>CAJ70576.1</t>
  </si>
  <si>
    <t xml:space="preserve">conserved hypothetical protein (SirA family), </t>
  </si>
  <si>
    <t>log 2 ratio</t>
  </si>
  <si>
    <t>abs fold change</t>
  </si>
  <si>
    <t>↑</t>
  </si>
  <si>
    <t>↓</t>
  </si>
  <si>
    <t>slpA</t>
  </si>
  <si>
    <t>cwp6</t>
  </si>
  <si>
    <t>cwp24</t>
  </si>
  <si>
    <t>Microarray</t>
  </si>
  <si>
    <t>Up</t>
  </si>
  <si>
    <t>array p val</t>
  </si>
  <si>
    <t>fold ch</t>
  </si>
  <si>
    <t>log value</t>
  </si>
  <si>
    <t>direction</t>
  </si>
  <si>
    <t>Down</t>
  </si>
  <si>
    <t>↓↓</t>
  </si>
  <si>
    <t>↑↑</t>
  </si>
  <si>
    <t>gel+array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</si>
</sst>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</numFmts>
  <fonts count="59"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name val="Calibri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2"/>
      <color indexed="9"/>
      <name val="Calibri"/>
      <family val="2"/>
    </font>
    <font>
      <sz val="12"/>
      <color indexed="46"/>
      <name val="Calibri"/>
      <family val="2"/>
    </font>
    <font>
      <sz val="12"/>
      <color indexed="13"/>
      <name val="Calibri"/>
      <family val="2"/>
    </font>
    <font>
      <sz val="12"/>
      <color indexed="41"/>
      <name val="Calibri"/>
      <family val="2"/>
    </font>
    <font>
      <sz val="12"/>
      <color indexed="10"/>
      <name val="Calibri"/>
      <family val="2"/>
    </font>
    <font>
      <sz val="12"/>
      <color indexed="48"/>
      <name val="Calibri"/>
      <family val="2"/>
    </font>
    <font>
      <sz val="12"/>
      <color indexed="17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0"/>
    </font>
    <font>
      <b/>
      <sz val="10"/>
      <color rgb="FFDD0806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164" fontId="7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6" fillId="36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8" borderId="0" xfId="0" applyFont="1" applyFill="1" applyAlignment="1">
      <alignment/>
    </xf>
    <xf numFmtId="0" fontId="6" fillId="39" borderId="0" xfId="0" applyFont="1" applyFill="1" applyAlignment="1">
      <alignment/>
    </xf>
    <xf numFmtId="164" fontId="8" fillId="0" borderId="0" xfId="0" applyNumberFormat="1" applyFont="1" applyAlignment="1">
      <alignment horizontal="center"/>
    </xf>
    <xf numFmtId="0" fontId="6" fillId="35" borderId="0" xfId="0" applyFont="1" applyFill="1" applyAlignment="1">
      <alignment/>
    </xf>
    <xf numFmtId="0" fontId="6" fillId="40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42" borderId="0" xfId="0" applyFont="1" applyFill="1" applyAlignment="1">
      <alignment/>
    </xf>
    <xf numFmtId="0" fontId="6" fillId="43" borderId="0" xfId="0" applyFont="1" applyFill="1" applyAlignment="1">
      <alignment/>
    </xf>
    <xf numFmtId="0" fontId="6" fillId="44" borderId="0" xfId="0" applyFont="1" applyFill="1" applyAlignment="1">
      <alignment/>
    </xf>
    <xf numFmtId="0" fontId="9" fillId="45" borderId="0" xfId="0" applyFont="1" applyFill="1" applyAlignment="1">
      <alignment/>
    </xf>
    <xf numFmtId="0" fontId="6" fillId="0" borderId="0" xfId="0" applyFont="1" applyAlignment="1">
      <alignment/>
    </xf>
    <xf numFmtId="0" fontId="10" fillId="46" borderId="0" xfId="0" applyFont="1" applyFill="1" applyAlignment="1">
      <alignment/>
    </xf>
    <xf numFmtId="0" fontId="11" fillId="41" borderId="0" xfId="0" applyFont="1" applyFill="1" applyAlignment="1">
      <alignment/>
    </xf>
    <xf numFmtId="0" fontId="9" fillId="47" borderId="0" xfId="0" applyFont="1" applyFill="1" applyAlignment="1">
      <alignment/>
    </xf>
    <xf numFmtId="0" fontId="12" fillId="48" borderId="0" xfId="0" applyFont="1" applyFill="1" applyAlignment="1">
      <alignment/>
    </xf>
    <xf numFmtId="0" fontId="13" fillId="49" borderId="0" xfId="0" applyFont="1" applyFill="1" applyAlignment="1">
      <alignment/>
    </xf>
    <xf numFmtId="0" fontId="6" fillId="5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51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52" borderId="0" xfId="0" applyFont="1" applyFill="1" applyBorder="1" applyAlignment="1">
      <alignment horizontal="left"/>
    </xf>
    <xf numFmtId="0" fontId="23" fillId="52" borderId="0" xfId="0" applyFont="1" applyFill="1" applyBorder="1" applyAlignment="1">
      <alignment horizontal="center"/>
    </xf>
    <xf numFmtId="0" fontId="23" fillId="52" borderId="0" xfId="0" applyFont="1" applyFill="1" applyBorder="1" applyAlignment="1">
      <alignment/>
    </xf>
    <xf numFmtId="0" fontId="25" fillId="52" borderId="0" xfId="57" applyFont="1" applyFill="1" applyBorder="1">
      <alignment/>
      <protection/>
    </xf>
    <xf numFmtId="0" fontId="23" fillId="53" borderId="0" xfId="0" applyFont="1" applyFill="1" applyBorder="1" applyAlignment="1">
      <alignment horizontal="left"/>
    </xf>
    <xf numFmtId="0" fontId="23" fillId="53" borderId="0" xfId="0" applyFont="1" applyFill="1" applyBorder="1" applyAlignment="1">
      <alignment horizontal="center"/>
    </xf>
    <xf numFmtId="0" fontId="23" fillId="52" borderId="0" xfId="0" applyFont="1" applyFill="1" applyBorder="1" applyAlignment="1">
      <alignment horizontal="left" wrapText="1"/>
    </xf>
    <xf numFmtId="0" fontId="23" fillId="52" borderId="0" xfId="0" applyFont="1" applyFill="1" applyBorder="1" applyAlignment="1">
      <alignment horizontal="center" wrapText="1"/>
    </xf>
    <xf numFmtId="0" fontId="25" fillId="52" borderId="0" xfId="57" applyFont="1" applyFill="1">
      <alignment/>
      <protection/>
    </xf>
    <xf numFmtId="0" fontId="23" fillId="52" borderId="0" xfId="0" applyFont="1" applyFill="1" applyAlignment="1">
      <alignment/>
    </xf>
    <xf numFmtId="0" fontId="23" fillId="53" borderId="0" xfId="0" applyFont="1" applyFill="1" applyBorder="1" applyAlignment="1">
      <alignment horizontal="left" wrapText="1"/>
    </xf>
    <xf numFmtId="0" fontId="23" fillId="53" borderId="0" xfId="0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16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jor chaperon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427"/>
  <sheetViews>
    <sheetView tabSelected="1" workbookViewId="0" topLeftCell="A1">
      <selection activeCell="A2" sqref="A2"/>
    </sheetView>
  </sheetViews>
  <sheetFormatPr defaultColWidth="8.8515625" defaultRowHeight="12.75"/>
  <cols>
    <col min="1" max="1" width="7.28125" style="43" customWidth="1"/>
    <col min="2" max="2" width="11.421875" style="43" customWidth="1"/>
    <col min="3" max="3" width="8.8515625" style="43" bestFit="1" customWidth="1"/>
    <col min="4" max="4" width="12.140625" style="43" hidden="1" customWidth="1"/>
    <col min="5" max="5" width="6.8515625" style="9" bestFit="1" customWidth="1"/>
    <col min="6" max="6" width="23.00390625" style="43" hidden="1" customWidth="1"/>
    <col min="7" max="7" width="59.421875" style="43" hidden="1" customWidth="1"/>
    <col min="8" max="8" width="25.8515625" style="43" hidden="1" customWidth="1"/>
    <col min="9" max="9" width="13.28125" style="43" hidden="1" customWidth="1"/>
    <col min="10" max="10" width="5.00390625" style="43" hidden="1" customWidth="1"/>
    <col min="11" max="11" width="7.7109375" style="43" customWidth="1"/>
    <col min="12" max="12" width="16.00390625" style="43" bestFit="1" customWidth="1"/>
    <col min="13" max="13" width="11.8515625" style="43" bestFit="1" customWidth="1"/>
    <col min="14" max="14" width="12.140625" style="44" customWidth="1"/>
    <col min="15" max="15" width="11.8515625" style="44" customWidth="1"/>
    <col min="16" max="16" width="14.00390625" style="44" customWidth="1"/>
    <col min="17" max="19" width="12.00390625" style="0" customWidth="1"/>
    <col min="20" max="20" width="10.28125" style="0" customWidth="1"/>
    <col min="21" max="21" width="7.28125" style="43" customWidth="1"/>
    <col min="22" max="22" width="12.140625" style="44" customWidth="1"/>
    <col min="23" max="23" width="11.8515625" style="44" customWidth="1"/>
    <col min="24" max="24" width="14.00390625" style="44" customWidth="1"/>
    <col min="25" max="27" width="12.00390625" style="0" customWidth="1"/>
    <col min="28" max="28" width="8.28125" style="0" customWidth="1"/>
    <col min="29" max="29" width="25.140625" style="6" customWidth="1"/>
    <col min="30" max="30" width="8.8515625" style="43" customWidth="1"/>
    <col min="31" max="31" width="31.8515625" style="43" customWidth="1"/>
    <col min="32" max="32" width="12.140625" style="43" customWidth="1"/>
    <col min="33" max="33" width="8.8515625" style="0" customWidth="1"/>
    <col min="34" max="34" width="9.140625" style="47" customWidth="1"/>
    <col min="35" max="35" width="9.140625" style="50" customWidth="1"/>
    <col min="36" max="40" width="8.8515625" style="0" customWidth="1"/>
    <col min="41" max="41" width="8.8515625" style="43" customWidth="1"/>
    <col min="42" max="42" width="21.00390625" style="0" bestFit="1" customWidth="1"/>
  </cols>
  <sheetData>
    <row r="1" spans="1:41" ht="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5</v>
      </c>
      <c r="H1" s="4" t="s">
        <v>6</v>
      </c>
      <c r="I1" s="5" t="s">
        <v>7</v>
      </c>
      <c r="J1" s="5" t="s">
        <v>8</v>
      </c>
      <c r="K1" s="2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2" t="s">
        <v>15</v>
      </c>
      <c r="R1" s="2" t="s">
        <v>16</v>
      </c>
      <c r="S1" s="2" t="s">
        <v>17</v>
      </c>
      <c r="T1" s="5" t="s">
        <v>18</v>
      </c>
      <c r="U1" s="1" t="s">
        <v>19</v>
      </c>
      <c r="V1" s="5" t="s">
        <v>20</v>
      </c>
      <c r="W1" s="5" t="s">
        <v>21</v>
      </c>
      <c r="X1" s="5" t="s">
        <v>22</v>
      </c>
      <c r="Y1" s="2" t="s">
        <v>23</v>
      </c>
      <c r="Z1" s="2" t="s">
        <v>24</v>
      </c>
      <c r="AA1" s="2" t="s">
        <v>25</v>
      </c>
      <c r="AB1" s="5" t="s">
        <v>18</v>
      </c>
      <c r="AC1" s="6" t="s">
        <v>26</v>
      </c>
      <c r="AD1" s="2" t="s">
        <v>2</v>
      </c>
      <c r="AE1" s="4" t="s">
        <v>27</v>
      </c>
      <c r="AF1" s="4" t="s">
        <v>6</v>
      </c>
      <c r="AG1" t="s">
        <v>902</v>
      </c>
      <c r="AH1" s="47" t="s">
        <v>903</v>
      </c>
      <c r="AJ1" t="s">
        <v>909</v>
      </c>
      <c r="AK1" t="s">
        <v>911</v>
      </c>
      <c r="AL1" t="s">
        <v>912</v>
      </c>
      <c r="AM1" t="s">
        <v>914</v>
      </c>
      <c r="AN1" t="s">
        <v>913</v>
      </c>
      <c r="AO1" s="2" t="s">
        <v>2</v>
      </c>
    </row>
    <row r="2" spans="1:44" ht="15">
      <c r="A2" s="7">
        <v>126</v>
      </c>
      <c r="B2" s="7" t="s">
        <v>36</v>
      </c>
      <c r="C2" s="8" t="s">
        <v>37</v>
      </c>
      <c r="D2" s="7" t="s">
        <v>38</v>
      </c>
      <c r="E2" s="9" t="s">
        <v>907</v>
      </c>
      <c r="F2" s="7" t="s">
        <v>39</v>
      </c>
      <c r="G2" s="10" t="s">
        <v>39</v>
      </c>
      <c r="H2" s="10" t="s">
        <v>32</v>
      </c>
      <c r="I2" s="11">
        <v>73.05</v>
      </c>
      <c r="J2" s="11">
        <v>7.17</v>
      </c>
      <c r="K2" s="7" t="s">
        <v>33</v>
      </c>
      <c r="L2" s="11" t="s">
        <v>40</v>
      </c>
      <c r="M2" s="11" t="s">
        <v>41</v>
      </c>
      <c r="N2" s="12">
        <v>150</v>
      </c>
      <c r="O2" s="12">
        <v>3</v>
      </c>
      <c r="P2" s="12">
        <v>6</v>
      </c>
      <c r="Q2" s="13">
        <f aca="true" t="shared" si="0" ref="Q2:Q33">O2/T2</f>
        <v>0.05357142857142857</v>
      </c>
      <c r="R2" s="13">
        <f aca="true" t="shared" si="1" ref="R2:R33">POWER(10,Q2)-1</f>
        <v>0.13128343663202013</v>
      </c>
      <c r="S2" s="13">
        <f aca="true" t="shared" si="2" ref="S2:S33">(R2/255.936)*100</f>
        <v>0.05129541628845497</v>
      </c>
      <c r="T2" s="12">
        <v>56</v>
      </c>
      <c r="U2" s="14">
        <v>177</v>
      </c>
      <c r="V2" s="15">
        <v>58</v>
      </c>
      <c r="W2" s="15">
        <v>1</v>
      </c>
      <c r="X2" s="15">
        <v>2</v>
      </c>
      <c r="Y2" s="16">
        <f aca="true" t="shared" si="3" ref="Y2:Y33">W2/AB2</f>
        <v>0.017857142857142856</v>
      </c>
      <c r="Z2" s="16">
        <f aca="true" t="shared" si="4" ref="Z2:Z33">POWER(10,Y2)-1</f>
        <v>0.04197462512395389</v>
      </c>
      <c r="AA2" s="16">
        <f aca="true" t="shared" si="5" ref="AA2:AA33">(Z2/183.865)*100</f>
        <v>0.022829045834690607</v>
      </c>
      <c r="AB2" s="15">
        <v>56</v>
      </c>
      <c r="AC2" s="17">
        <f aca="true" t="shared" si="6" ref="AC2:AC33">AA2/S2</f>
        <v>0.4450504057967598</v>
      </c>
      <c r="AD2" s="8" t="s">
        <v>37</v>
      </c>
      <c r="AE2" s="10" t="s">
        <v>39</v>
      </c>
      <c r="AF2" s="10" t="s">
        <v>32</v>
      </c>
      <c r="AG2">
        <f aca="true" t="shared" si="7" ref="AG2:AG33">LOG(AC2,2)</f>
        <v>-1.1679593518987372</v>
      </c>
      <c r="AH2" s="48">
        <f>2^-AG2</f>
        <v>2.246936497473205</v>
      </c>
      <c r="AI2" s="51" t="s">
        <v>916</v>
      </c>
      <c r="AK2" s="53">
        <v>0.29354233</v>
      </c>
      <c r="AL2" s="53">
        <v>1.3260373</v>
      </c>
      <c r="AM2" s="54" t="s">
        <v>910</v>
      </c>
      <c r="AN2" s="53">
        <v>0.40712135747778133</v>
      </c>
      <c r="AO2" s="8" t="s">
        <v>37</v>
      </c>
      <c r="AR2" s="52"/>
    </row>
    <row r="3" spans="1:44" ht="15">
      <c r="A3" s="7">
        <v>24</v>
      </c>
      <c r="B3" s="7" t="s">
        <v>42</v>
      </c>
      <c r="C3" s="8" t="s">
        <v>43</v>
      </c>
      <c r="D3" s="7" t="s">
        <v>44</v>
      </c>
      <c r="E3" s="9" t="s">
        <v>906</v>
      </c>
      <c r="F3" s="7" t="s">
        <v>45</v>
      </c>
      <c r="G3" s="10" t="s">
        <v>45</v>
      </c>
      <c r="H3" s="10" t="s">
        <v>32</v>
      </c>
      <c r="I3" s="11">
        <v>76.14</v>
      </c>
      <c r="J3" s="11">
        <v>4.95</v>
      </c>
      <c r="K3" s="7" t="s">
        <v>33</v>
      </c>
      <c r="L3" s="11" t="s">
        <v>46</v>
      </c>
      <c r="M3" s="11" t="s">
        <v>47</v>
      </c>
      <c r="N3" s="12">
        <v>645</v>
      </c>
      <c r="O3" s="12">
        <v>9</v>
      </c>
      <c r="P3" s="12">
        <v>22</v>
      </c>
      <c r="Q3" s="13">
        <f t="shared" si="0"/>
        <v>0.16071428571428573</v>
      </c>
      <c r="R3" s="13">
        <f t="shared" si="1"/>
        <v>0.44781904686087315</v>
      </c>
      <c r="S3" s="13">
        <f t="shared" si="2"/>
        <v>0.17497305844463973</v>
      </c>
      <c r="T3" s="12">
        <v>56</v>
      </c>
      <c r="U3" s="14">
        <v>29</v>
      </c>
      <c r="V3" s="15">
        <v>534</v>
      </c>
      <c r="W3" s="15">
        <v>9</v>
      </c>
      <c r="X3" s="15">
        <v>17</v>
      </c>
      <c r="Y3" s="16">
        <f t="shared" si="3"/>
        <v>0.16071428571428573</v>
      </c>
      <c r="Z3" s="16">
        <f t="shared" si="4"/>
        <v>0.44781904686087315</v>
      </c>
      <c r="AA3" s="16">
        <f t="shared" si="5"/>
        <v>0.2435586146688457</v>
      </c>
      <c r="AB3" s="15">
        <v>56</v>
      </c>
      <c r="AC3" s="18">
        <f t="shared" si="6"/>
        <v>1.3919778098061077</v>
      </c>
      <c r="AD3" s="8" t="s">
        <v>43</v>
      </c>
      <c r="AE3" s="10" t="s">
        <v>45</v>
      </c>
      <c r="AF3" s="10" t="s">
        <v>32</v>
      </c>
      <c r="AG3">
        <f t="shared" si="7"/>
        <v>0.47713621266806644</v>
      </c>
      <c r="AH3" s="49">
        <f>2^AG3</f>
        <v>1.3919778098061077</v>
      </c>
      <c r="AI3" s="52" t="s">
        <v>904</v>
      </c>
      <c r="AK3" s="53">
        <v>0.4866607</v>
      </c>
      <c r="AL3" s="53">
        <v>1.2855233</v>
      </c>
      <c r="AM3" s="54" t="s">
        <v>915</v>
      </c>
      <c r="AN3" s="53">
        <v>-0.3623557591329212</v>
      </c>
      <c r="AO3" s="8" t="s">
        <v>43</v>
      </c>
      <c r="AQ3" s="71"/>
      <c r="AR3" s="72"/>
    </row>
    <row r="4" spans="1:44" ht="15">
      <c r="A4" s="7">
        <v>107</v>
      </c>
      <c r="B4" s="7" t="s">
        <v>28</v>
      </c>
      <c r="C4" s="8" t="s">
        <v>29</v>
      </c>
      <c r="D4" s="7" t="s">
        <v>30</v>
      </c>
      <c r="E4" s="9" t="s">
        <v>908</v>
      </c>
      <c r="F4" s="7" t="s">
        <v>31</v>
      </c>
      <c r="G4" s="10" t="s">
        <v>31</v>
      </c>
      <c r="H4" s="10" t="s">
        <v>32</v>
      </c>
      <c r="I4" s="11">
        <v>51.32</v>
      </c>
      <c r="J4" s="11">
        <v>7.26</v>
      </c>
      <c r="K4" s="7" t="s">
        <v>33</v>
      </c>
      <c r="L4" s="11" t="s">
        <v>34</v>
      </c>
      <c r="M4" s="11" t="s">
        <v>35</v>
      </c>
      <c r="N4" s="12">
        <v>173</v>
      </c>
      <c r="O4" s="12">
        <v>3</v>
      </c>
      <c r="P4" s="12">
        <v>11</v>
      </c>
      <c r="Q4" s="13">
        <f t="shared" si="0"/>
        <v>0.08571428571428572</v>
      </c>
      <c r="R4" s="13">
        <f t="shared" si="1"/>
        <v>0.21818791201011556</v>
      </c>
      <c r="S4" s="13">
        <f t="shared" si="2"/>
        <v>0.085250965870419</v>
      </c>
      <c r="T4" s="12">
        <v>35</v>
      </c>
      <c r="U4" s="14">
        <v>156</v>
      </c>
      <c r="V4" s="15">
        <v>70</v>
      </c>
      <c r="W4" s="15">
        <v>1</v>
      </c>
      <c r="X4" s="15">
        <v>3</v>
      </c>
      <c r="Y4" s="16">
        <f t="shared" si="3"/>
        <v>0.02857142857142857</v>
      </c>
      <c r="Z4" s="16">
        <f t="shared" si="4"/>
        <v>0.06800043251457577</v>
      </c>
      <c r="AA4" s="16">
        <f t="shared" si="5"/>
        <v>0.03698389172195674</v>
      </c>
      <c r="AB4" s="15">
        <v>35</v>
      </c>
      <c r="AC4" s="17">
        <f t="shared" si="6"/>
        <v>0.43382372673844016</v>
      </c>
      <c r="AD4" s="8" t="s">
        <v>29</v>
      </c>
      <c r="AE4" s="10" t="s">
        <v>31</v>
      </c>
      <c r="AF4" s="10" t="s">
        <v>32</v>
      </c>
      <c r="AG4">
        <f t="shared" si="7"/>
        <v>-1.2048191356720137</v>
      </c>
      <c r="AH4" s="48">
        <f>2^-AG4</f>
        <v>2.305083697284536</v>
      </c>
      <c r="AI4" s="51" t="s">
        <v>916</v>
      </c>
      <c r="AK4" s="53">
        <v>0.8508087</v>
      </c>
      <c r="AL4" s="53">
        <v>1.0434369</v>
      </c>
      <c r="AM4" s="54" t="s">
        <v>915</v>
      </c>
      <c r="AN4" s="53">
        <v>-0.06134335870609821</v>
      </c>
      <c r="AO4" s="8" t="s">
        <v>29</v>
      </c>
      <c r="AQ4" s="71"/>
      <c r="AR4" s="72"/>
    </row>
    <row r="5" spans="1:44" ht="15">
      <c r="A5" s="7">
        <v>57</v>
      </c>
      <c r="B5" s="7" t="s">
        <v>48</v>
      </c>
      <c r="C5" s="8" t="s">
        <v>49</v>
      </c>
      <c r="D5" s="7" t="s">
        <v>50</v>
      </c>
      <c r="E5" s="9" t="s">
        <v>51</v>
      </c>
      <c r="F5" s="7" t="s">
        <v>52</v>
      </c>
      <c r="G5" s="19" t="s">
        <v>52</v>
      </c>
      <c r="H5" s="19" t="s">
        <v>53</v>
      </c>
      <c r="I5" s="11">
        <v>58.17</v>
      </c>
      <c r="J5" s="11">
        <v>5.44</v>
      </c>
      <c r="K5" s="7" t="s">
        <v>33</v>
      </c>
      <c r="L5" s="11" t="s">
        <v>54</v>
      </c>
      <c r="M5" s="11" t="s">
        <v>55</v>
      </c>
      <c r="N5" s="12">
        <v>355</v>
      </c>
      <c r="O5" s="12">
        <v>7</v>
      </c>
      <c r="P5" s="12">
        <v>16</v>
      </c>
      <c r="Q5" s="13">
        <f t="shared" si="0"/>
        <v>0.20588235294117646</v>
      </c>
      <c r="R5" s="13">
        <f t="shared" si="1"/>
        <v>0.6065060038537282</v>
      </c>
      <c r="S5" s="13">
        <f t="shared" si="2"/>
        <v>0.23697565166827966</v>
      </c>
      <c r="T5" s="12">
        <v>34</v>
      </c>
      <c r="U5" s="14">
        <v>65</v>
      </c>
      <c r="V5" s="15">
        <v>212</v>
      </c>
      <c r="W5" s="15">
        <v>4</v>
      </c>
      <c r="X5" s="15">
        <v>9</v>
      </c>
      <c r="Y5" s="16">
        <f t="shared" si="3"/>
        <v>0.11764705882352941</v>
      </c>
      <c r="Z5" s="16">
        <f t="shared" si="4"/>
        <v>0.31113393742156426</v>
      </c>
      <c r="AA5" s="16">
        <f t="shared" si="5"/>
        <v>0.16921868622171932</v>
      </c>
      <c r="AB5" s="15">
        <v>34</v>
      </c>
      <c r="AC5" s="18">
        <f t="shared" si="6"/>
        <v>0.7140762564864382</v>
      </c>
      <c r="AD5" s="8" t="s">
        <v>49</v>
      </c>
      <c r="AE5" s="19" t="s">
        <v>52</v>
      </c>
      <c r="AF5" s="19" t="s">
        <v>53</v>
      </c>
      <c r="AG5">
        <f t="shared" si="7"/>
        <v>-0.48584994643082213</v>
      </c>
      <c r="AH5" s="48">
        <f>2^-AG5</f>
        <v>1.400410657708225</v>
      </c>
      <c r="AI5" s="51" t="s">
        <v>905</v>
      </c>
      <c r="AK5" s="53">
        <v>0.38026553</v>
      </c>
      <c r="AL5" s="53">
        <v>1.0603408</v>
      </c>
      <c r="AM5" s="54" t="s">
        <v>910</v>
      </c>
      <c r="AN5" s="53">
        <v>0.08452803030595071</v>
      </c>
      <c r="AO5" s="8" t="s">
        <v>49</v>
      </c>
      <c r="AQ5" s="71"/>
      <c r="AR5" s="72"/>
    </row>
    <row r="6" spans="1:45" ht="15">
      <c r="A6" s="7">
        <v>16</v>
      </c>
      <c r="B6" s="7" t="s">
        <v>56</v>
      </c>
      <c r="C6" s="8" t="s">
        <v>57</v>
      </c>
      <c r="D6" s="7" t="s">
        <v>58</v>
      </c>
      <c r="F6" s="7" t="s">
        <v>59</v>
      </c>
      <c r="G6" s="19" t="s">
        <v>59</v>
      </c>
      <c r="H6" s="19" t="s">
        <v>60</v>
      </c>
      <c r="I6" s="11">
        <v>63.16</v>
      </c>
      <c r="J6" s="11">
        <v>4.91</v>
      </c>
      <c r="K6" s="7" t="s">
        <v>61</v>
      </c>
      <c r="L6" s="11" t="s">
        <v>62</v>
      </c>
      <c r="M6" s="11" t="s">
        <v>62</v>
      </c>
      <c r="N6" s="12">
        <v>826</v>
      </c>
      <c r="O6" s="12">
        <v>15</v>
      </c>
      <c r="P6" s="12">
        <v>28</v>
      </c>
      <c r="Q6" s="13">
        <f t="shared" si="0"/>
        <v>0.40540540540540543</v>
      </c>
      <c r="R6" s="13">
        <f t="shared" si="1"/>
        <v>1.5433457613046495</v>
      </c>
      <c r="S6" s="13">
        <f t="shared" si="2"/>
        <v>0.6030201930578931</v>
      </c>
      <c r="T6" s="12">
        <v>37</v>
      </c>
      <c r="U6" s="14">
        <v>74</v>
      </c>
      <c r="V6" s="15">
        <v>181</v>
      </c>
      <c r="W6" s="15">
        <v>4</v>
      </c>
      <c r="X6" s="15">
        <v>10</v>
      </c>
      <c r="Y6" s="16">
        <f t="shared" si="3"/>
        <v>0.10810810810810811</v>
      </c>
      <c r="Z6" s="16">
        <f t="shared" si="4"/>
        <v>0.2826498305280607</v>
      </c>
      <c r="AA6" s="16">
        <f t="shared" si="5"/>
        <v>0.1537268270350859</v>
      </c>
      <c r="AB6" s="15">
        <v>37</v>
      </c>
      <c r="AC6" s="17">
        <f t="shared" si="6"/>
        <v>0.2549281579702047</v>
      </c>
      <c r="AD6" s="8" t="s">
        <v>57</v>
      </c>
      <c r="AE6" s="19" t="s">
        <v>59</v>
      </c>
      <c r="AF6" s="19" t="s">
        <v>60</v>
      </c>
      <c r="AG6">
        <f t="shared" si="7"/>
        <v>-1.9718373605214576</v>
      </c>
      <c r="AH6" s="48">
        <f>2^-AG6</f>
        <v>3.922673775867777</v>
      </c>
      <c r="AI6" s="51" t="s">
        <v>916</v>
      </c>
      <c r="AK6" s="73">
        <v>0.025818214</v>
      </c>
      <c r="AL6" s="55">
        <v>1.4649602</v>
      </c>
      <c r="AM6" s="56" t="s">
        <v>915</v>
      </c>
      <c r="AN6" s="55">
        <v>-0.5508614700791935</v>
      </c>
      <c r="AO6" s="8" t="s">
        <v>57</v>
      </c>
      <c r="AR6" s="52"/>
      <c r="AS6" s="75"/>
    </row>
    <row r="7" spans="1:41" ht="15">
      <c r="A7" s="7">
        <v>189</v>
      </c>
      <c r="B7" s="7" t="s">
        <v>68</v>
      </c>
      <c r="C7" s="8" t="s">
        <v>69</v>
      </c>
      <c r="D7" s="7" t="s">
        <v>70</v>
      </c>
      <c r="F7" s="7" t="s">
        <v>71</v>
      </c>
      <c r="G7" s="19" t="s">
        <v>71</v>
      </c>
      <c r="H7" s="19" t="s">
        <v>60</v>
      </c>
      <c r="I7" s="11">
        <v>11.49</v>
      </c>
      <c r="J7" s="11">
        <v>8.99</v>
      </c>
      <c r="K7" s="7" t="s">
        <v>72</v>
      </c>
      <c r="L7" s="11" t="s">
        <v>62</v>
      </c>
      <c r="M7" s="11" t="s">
        <v>62</v>
      </c>
      <c r="N7" s="12">
        <v>62</v>
      </c>
      <c r="O7" s="12">
        <v>1</v>
      </c>
      <c r="P7" s="12">
        <v>15</v>
      </c>
      <c r="Q7" s="13">
        <f t="shared" si="0"/>
        <v>0.125</v>
      </c>
      <c r="R7" s="13">
        <f t="shared" si="1"/>
        <v>0.33352143216332397</v>
      </c>
      <c r="S7" s="13">
        <f t="shared" si="2"/>
        <v>0.13031438803580736</v>
      </c>
      <c r="T7" s="12">
        <v>8</v>
      </c>
      <c r="U7" s="14">
        <v>157</v>
      </c>
      <c r="V7" s="15">
        <v>70</v>
      </c>
      <c r="W7" s="15">
        <v>1</v>
      </c>
      <c r="X7" s="15">
        <v>15</v>
      </c>
      <c r="Y7" s="16">
        <f t="shared" si="3"/>
        <v>0.125</v>
      </c>
      <c r="Z7" s="16">
        <f t="shared" si="4"/>
        <v>0.33352143216332397</v>
      </c>
      <c r="AA7" s="16">
        <f t="shared" si="5"/>
        <v>0.1813947364443064</v>
      </c>
      <c r="AB7" s="15">
        <v>8</v>
      </c>
      <c r="AC7" s="18">
        <f t="shared" si="6"/>
        <v>1.391977809806108</v>
      </c>
      <c r="AD7" s="8" t="s">
        <v>69</v>
      </c>
      <c r="AE7" s="19" t="s">
        <v>71</v>
      </c>
      <c r="AF7" s="19" t="s">
        <v>60</v>
      </c>
      <c r="AG7">
        <f t="shared" si="7"/>
        <v>0.47713621266806666</v>
      </c>
      <c r="AH7" s="49">
        <f>2^AG7</f>
        <v>1.391977809806108</v>
      </c>
      <c r="AI7" s="52" t="s">
        <v>904</v>
      </c>
      <c r="AK7" s="53">
        <v>0.060644444</v>
      </c>
      <c r="AL7" s="53">
        <v>1.6709086</v>
      </c>
      <c r="AM7" s="54" t="s">
        <v>915</v>
      </c>
      <c r="AN7" s="53">
        <v>-0.7406328190166009</v>
      </c>
      <c r="AO7" s="8" t="s">
        <v>69</v>
      </c>
    </row>
    <row r="8" spans="1:44" ht="15">
      <c r="A8" s="7">
        <v>96</v>
      </c>
      <c r="B8" s="7" t="s">
        <v>63</v>
      </c>
      <c r="C8" s="8" t="s">
        <v>64</v>
      </c>
      <c r="D8" s="7" t="s">
        <v>65</v>
      </c>
      <c r="E8" s="9" t="s">
        <v>66</v>
      </c>
      <c r="F8" s="7" t="s">
        <v>67</v>
      </c>
      <c r="G8" s="19" t="s">
        <v>67</v>
      </c>
      <c r="H8" s="19" t="s">
        <v>60</v>
      </c>
      <c r="I8" s="11">
        <v>9.07</v>
      </c>
      <c r="J8" s="11">
        <v>5.13</v>
      </c>
      <c r="K8" s="7" t="s">
        <v>61</v>
      </c>
      <c r="L8" s="11" t="s">
        <v>62</v>
      </c>
      <c r="M8" s="11" t="s">
        <v>62</v>
      </c>
      <c r="N8" s="12">
        <v>208</v>
      </c>
      <c r="O8" s="12">
        <v>3</v>
      </c>
      <c r="P8" s="12">
        <v>28</v>
      </c>
      <c r="Q8" s="13">
        <f t="shared" si="0"/>
        <v>0.5</v>
      </c>
      <c r="R8" s="13">
        <f t="shared" si="1"/>
        <v>2.1622776601683795</v>
      </c>
      <c r="S8" s="13">
        <f t="shared" si="2"/>
        <v>0.8448509237342068</v>
      </c>
      <c r="T8" s="12">
        <v>6</v>
      </c>
      <c r="U8" s="14">
        <v>134</v>
      </c>
      <c r="V8" s="15">
        <v>88</v>
      </c>
      <c r="W8" s="15">
        <v>2</v>
      </c>
      <c r="X8" s="15">
        <v>28</v>
      </c>
      <c r="Y8" s="16">
        <f t="shared" si="3"/>
        <v>0.3333333333333333</v>
      </c>
      <c r="Z8" s="16">
        <f t="shared" si="4"/>
        <v>1.1544346900318838</v>
      </c>
      <c r="AA8" s="16">
        <f t="shared" si="5"/>
        <v>0.6278708237195136</v>
      </c>
      <c r="AB8" s="15">
        <v>6</v>
      </c>
      <c r="AC8" s="18">
        <f t="shared" si="6"/>
        <v>0.743173506805615</v>
      </c>
      <c r="AD8" s="8" t="s">
        <v>64</v>
      </c>
      <c r="AE8" s="19" t="s">
        <v>67</v>
      </c>
      <c r="AF8" s="19" t="s">
        <v>60</v>
      </c>
      <c r="AG8">
        <f t="shared" si="7"/>
        <v>-0.42822902250132866</v>
      </c>
      <c r="AH8" s="48">
        <f>2^-AG8</f>
        <v>1.3455807975425593</v>
      </c>
      <c r="AI8" s="51" t="s">
        <v>905</v>
      </c>
      <c r="AK8" s="53">
        <v>0.6183265</v>
      </c>
      <c r="AL8" s="53">
        <v>1.2135633</v>
      </c>
      <c r="AM8" s="54" t="s">
        <v>910</v>
      </c>
      <c r="AN8" s="53">
        <v>0.279249362064929</v>
      </c>
      <c r="AO8" s="8" t="s">
        <v>64</v>
      </c>
      <c r="AQ8" s="71"/>
      <c r="AR8" s="51"/>
    </row>
    <row r="9" spans="1:44" ht="15">
      <c r="A9" s="7">
        <v>198</v>
      </c>
      <c r="B9" s="7" t="s">
        <v>73</v>
      </c>
      <c r="C9" s="8" t="s">
        <v>74</v>
      </c>
      <c r="D9" s="7" t="s">
        <v>75</v>
      </c>
      <c r="F9" s="7" t="s">
        <v>76</v>
      </c>
      <c r="G9" s="19" t="s">
        <v>76</v>
      </c>
      <c r="H9" s="19" t="s">
        <v>77</v>
      </c>
      <c r="I9" s="11">
        <v>36.07</v>
      </c>
      <c r="J9" s="11">
        <v>5.5</v>
      </c>
      <c r="K9" s="7" t="s">
        <v>78</v>
      </c>
      <c r="L9" s="11" t="s">
        <v>79</v>
      </c>
      <c r="M9" s="11" t="s">
        <v>80</v>
      </c>
      <c r="N9" s="12">
        <v>57</v>
      </c>
      <c r="O9" s="12">
        <v>1</v>
      </c>
      <c r="P9" s="12">
        <v>6</v>
      </c>
      <c r="Q9" s="13">
        <f t="shared" si="0"/>
        <v>0.058823529411764705</v>
      </c>
      <c r="R9" s="13">
        <f t="shared" si="1"/>
        <v>0.14504756993828183</v>
      </c>
      <c r="S9" s="13">
        <f t="shared" si="2"/>
        <v>0.056673375350979084</v>
      </c>
      <c r="T9" s="12">
        <v>17</v>
      </c>
      <c r="U9" s="14">
        <v>153</v>
      </c>
      <c r="V9" s="15">
        <v>73</v>
      </c>
      <c r="W9" s="15">
        <v>1</v>
      </c>
      <c r="X9" s="15">
        <v>6</v>
      </c>
      <c r="Y9" s="16">
        <f t="shared" si="3"/>
        <v>0.058823529411764705</v>
      </c>
      <c r="Z9" s="16">
        <f t="shared" si="4"/>
        <v>0.14504756993828183</v>
      </c>
      <c r="AA9" s="16">
        <f t="shared" si="5"/>
        <v>0.07888808089537531</v>
      </c>
      <c r="AB9" s="15">
        <v>17</v>
      </c>
      <c r="AC9" s="18">
        <f t="shared" si="6"/>
        <v>1.3919778098061077</v>
      </c>
      <c r="AD9" s="8" t="s">
        <v>74</v>
      </c>
      <c r="AE9" s="19" t="s">
        <v>76</v>
      </c>
      <c r="AF9" s="19" t="s">
        <v>77</v>
      </c>
      <c r="AG9">
        <f t="shared" si="7"/>
        <v>0.47713621266806644</v>
      </c>
      <c r="AH9" s="49">
        <f aca="true" t="shared" si="8" ref="AH9:AH17">2^AG9</f>
        <v>1.3919778098061077</v>
      </c>
      <c r="AI9" s="52" t="s">
        <v>904</v>
      </c>
      <c r="AK9" s="53">
        <v>0.53465927</v>
      </c>
      <c r="AL9" s="53">
        <v>1.691533</v>
      </c>
      <c r="AM9" s="54" t="s">
        <v>915</v>
      </c>
      <c r="AN9" s="53">
        <v>-0.7583313228439595</v>
      </c>
      <c r="AO9" s="8" t="s">
        <v>74</v>
      </c>
      <c r="AQ9" s="71"/>
      <c r="AR9" s="51"/>
    </row>
    <row r="10" spans="1:44" ht="15">
      <c r="A10" s="7">
        <v>186</v>
      </c>
      <c r="B10" s="7" t="s">
        <v>105</v>
      </c>
      <c r="C10" s="8" t="s">
        <v>106</v>
      </c>
      <c r="D10" s="7" t="s">
        <v>107</v>
      </c>
      <c r="F10" s="7" t="s">
        <v>108</v>
      </c>
      <c r="G10" s="20" t="s">
        <v>108</v>
      </c>
      <c r="H10" s="20" t="s">
        <v>86</v>
      </c>
      <c r="I10" s="11">
        <v>32.73</v>
      </c>
      <c r="J10" s="11">
        <v>5.37</v>
      </c>
      <c r="K10" s="7" t="s">
        <v>61</v>
      </c>
      <c r="L10" s="11" t="s">
        <v>62</v>
      </c>
      <c r="M10" s="11" t="s">
        <v>62</v>
      </c>
      <c r="N10" s="12">
        <v>63</v>
      </c>
      <c r="O10" s="12">
        <v>2</v>
      </c>
      <c r="P10" s="12">
        <v>8</v>
      </c>
      <c r="Q10" s="13">
        <f t="shared" si="0"/>
        <v>0.07142857142857142</v>
      </c>
      <c r="R10" s="13">
        <f t="shared" si="1"/>
        <v>0.1787686347935873</v>
      </c>
      <c r="S10" s="13">
        <f t="shared" si="2"/>
        <v>0.0698489602062966</v>
      </c>
      <c r="T10" s="12">
        <v>28</v>
      </c>
      <c r="U10" s="14">
        <v>146</v>
      </c>
      <c r="V10" s="15">
        <v>76</v>
      </c>
      <c r="W10" s="15">
        <v>2</v>
      </c>
      <c r="X10" s="15">
        <v>6</v>
      </c>
      <c r="Y10" s="16">
        <f t="shared" si="3"/>
        <v>0.07142857142857142</v>
      </c>
      <c r="Z10" s="16">
        <f t="shared" si="4"/>
        <v>0.1787686347935873</v>
      </c>
      <c r="AA10" s="16">
        <f t="shared" si="5"/>
        <v>0.09722820264519473</v>
      </c>
      <c r="AB10" s="15">
        <v>28</v>
      </c>
      <c r="AC10" s="18">
        <f t="shared" si="6"/>
        <v>1.3919778098061077</v>
      </c>
      <c r="AD10" s="8" t="s">
        <v>106</v>
      </c>
      <c r="AE10" s="20" t="s">
        <v>108</v>
      </c>
      <c r="AF10" s="20" t="s">
        <v>86</v>
      </c>
      <c r="AG10">
        <f t="shared" si="7"/>
        <v>0.47713621266806644</v>
      </c>
      <c r="AH10" s="49">
        <f t="shared" si="8"/>
        <v>1.3919778098061077</v>
      </c>
      <c r="AI10" s="52" t="s">
        <v>904</v>
      </c>
      <c r="AK10" s="53">
        <v>0.06329327</v>
      </c>
      <c r="AL10" s="53">
        <v>2.1116426</v>
      </c>
      <c r="AM10" s="54" t="s">
        <v>915</v>
      </c>
      <c r="AN10" s="53">
        <v>-1.0783656761547114</v>
      </c>
      <c r="AO10" s="8" t="s">
        <v>106</v>
      </c>
      <c r="AR10" s="52"/>
    </row>
    <row r="11" spans="1:44" ht="15">
      <c r="A11" s="7">
        <v>1</v>
      </c>
      <c r="B11" s="7" t="s">
        <v>130</v>
      </c>
      <c r="C11" s="8" t="s">
        <v>131</v>
      </c>
      <c r="D11" s="7" t="s">
        <v>132</v>
      </c>
      <c r="F11" s="7" t="s">
        <v>133</v>
      </c>
      <c r="G11" s="20" t="s">
        <v>133</v>
      </c>
      <c r="H11" s="20" t="s">
        <v>86</v>
      </c>
      <c r="I11" s="11">
        <v>128.9</v>
      </c>
      <c r="J11" s="11">
        <v>5.58</v>
      </c>
      <c r="K11" s="7" t="s">
        <v>61</v>
      </c>
      <c r="L11" s="11" t="s">
        <v>62</v>
      </c>
      <c r="M11" s="11" t="s">
        <v>62</v>
      </c>
      <c r="N11" s="12">
        <v>2608</v>
      </c>
      <c r="O11" s="12">
        <v>45</v>
      </c>
      <c r="P11" s="12">
        <v>41</v>
      </c>
      <c r="Q11" s="13">
        <f t="shared" si="0"/>
        <v>0.703125</v>
      </c>
      <c r="R11" s="13">
        <f t="shared" si="1"/>
        <v>4.048065716667471</v>
      </c>
      <c r="S11" s="13">
        <f t="shared" si="2"/>
        <v>1.5816710883453173</v>
      </c>
      <c r="T11" s="12">
        <v>64</v>
      </c>
      <c r="U11" s="14">
        <v>1</v>
      </c>
      <c r="V11" s="15">
        <v>2383</v>
      </c>
      <c r="W11" s="15">
        <v>41</v>
      </c>
      <c r="X11" s="15">
        <v>37</v>
      </c>
      <c r="Y11" s="16">
        <f t="shared" si="3"/>
        <v>0.640625</v>
      </c>
      <c r="Z11" s="16">
        <f t="shared" si="4"/>
        <v>3.37144481261109</v>
      </c>
      <c r="AA11" s="16">
        <f t="shared" si="5"/>
        <v>1.8336523061001766</v>
      </c>
      <c r="AB11" s="15">
        <v>64</v>
      </c>
      <c r="AC11" s="18">
        <f t="shared" si="6"/>
        <v>1.159313285557032</v>
      </c>
      <c r="AD11" s="8" t="s">
        <v>131</v>
      </c>
      <c r="AE11" s="20" t="s">
        <v>133</v>
      </c>
      <c r="AF11" s="20" t="s">
        <v>86</v>
      </c>
      <c r="AG11">
        <f t="shared" si="7"/>
        <v>0.21327048389787445</v>
      </c>
      <c r="AH11" s="49">
        <f t="shared" si="8"/>
        <v>1.159313285557032</v>
      </c>
      <c r="AI11" s="52" t="s">
        <v>904</v>
      </c>
      <c r="AK11" s="53">
        <v>0.16570629</v>
      </c>
      <c r="AL11" s="53">
        <v>1.3655076</v>
      </c>
      <c r="AM11" s="54" t="s">
        <v>910</v>
      </c>
      <c r="AN11" s="53">
        <v>0.4494373437273649</v>
      </c>
      <c r="AO11" s="8" t="s">
        <v>131</v>
      </c>
      <c r="AQ11" s="71"/>
      <c r="AR11" s="72"/>
    </row>
    <row r="12" spans="1:44" ht="15">
      <c r="A12" s="7">
        <v>92</v>
      </c>
      <c r="B12" s="7" t="s">
        <v>134</v>
      </c>
      <c r="C12" s="8" t="s">
        <v>135</v>
      </c>
      <c r="D12" s="7" t="s">
        <v>136</v>
      </c>
      <c r="E12" s="9" t="s">
        <v>137</v>
      </c>
      <c r="F12" s="7" t="s">
        <v>138</v>
      </c>
      <c r="G12" s="20" t="s">
        <v>138</v>
      </c>
      <c r="H12" s="20" t="s">
        <v>86</v>
      </c>
      <c r="I12" s="11">
        <v>54.67</v>
      </c>
      <c r="J12" s="11">
        <v>5</v>
      </c>
      <c r="K12" s="7" t="s">
        <v>61</v>
      </c>
      <c r="L12" s="11" t="s">
        <v>62</v>
      </c>
      <c r="M12" s="11" t="s">
        <v>62</v>
      </c>
      <c r="N12" s="12">
        <v>220</v>
      </c>
      <c r="O12" s="12">
        <v>4</v>
      </c>
      <c r="P12" s="12">
        <v>10</v>
      </c>
      <c r="Q12" s="13">
        <f t="shared" si="0"/>
        <v>0.13333333333333333</v>
      </c>
      <c r="R12" s="13">
        <f t="shared" si="1"/>
        <v>0.3593563908785258</v>
      </c>
      <c r="S12" s="13">
        <f t="shared" si="2"/>
        <v>0.14040869236001413</v>
      </c>
      <c r="T12" s="12">
        <v>30</v>
      </c>
      <c r="U12" s="14">
        <v>61</v>
      </c>
      <c r="V12" s="15">
        <v>232</v>
      </c>
      <c r="W12" s="15">
        <v>4</v>
      </c>
      <c r="X12" s="15">
        <v>11</v>
      </c>
      <c r="Y12" s="16">
        <f t="shared" si="3"/>
        <v>0.13333333333333333</v>
      </c>
      <c r="Z12" s="16">
        <f t="shared" si="4"/>
        <v>0.3593563908785258</v>
      </c>
      <c r="AA12" s="16">
        <f t="shared" si="5"/>
        <v>0.19544578406903204</v>
      </c>
      <c r="AB12" s="15">
        <v>30</v>
      </c>
      <c r="AC12" s="18">
        <f t="shared" si="6"/>
        <v>1.3919778098061077</v>
      </c>
      <c r="AD12" s="8" t="s">
        <v>135</v>
      </c>
      <c r="AE12" s="20" t="s">
        <v>138</v>
      </c>
      <c r="AF12" s="20" t="s">
        <v>86</v>
      </c>
      <c r="AG12">
        <f t="shared" si="7"/>
        <v>0.47713621266806644</v>
      </c>
      <c r="AH12" s="49">
        <f t="shared" si="8"/>
        <v>1.3919778098061077</v>
      </c>
      <c r="AI12" s="52" t="s">
        <v>904</v>
      </c>
      <c r="AK12" s="53">
        <v>0.17728052</v>
      </c>
      <c r="AL12" s="53">
        <v>1.362264</v>
      </c>
      <c r="AM12" s="54" t="s">
        <v>915</v>
      </c>
      <c r="AN12" s="53">
        <v>-0.4460063175811943</v>
      </c>
      <c r="AO12" s="8" t="s">
        <v>135</v>
      </c>
      <c r="AR12" s="52"/>
    </row>
    <row r="13" spans="1:44" ht="15">
      <c r="A13" s="7">
        <v>127</v>
      </c>
      <c r="B13" s="7" t="s">
        <v>117</v>
      </c>
      <c r="C13" s="8" t="s">
        <v>118</v>
      </c>
      <c r="D13" s="7" t="s">
        <v>119</v>
      </c>
      <c r="F13" s="7" t="s">
        <v>120</v>
      </c>
      <c r="G13" s="20" t="s">
        <v>120</v>
      </c>
      <c r="H13" s="20" t="s">
        <v>86</v>
      </c>
      <c r="I13" s="11">
        <v>94.31</v>
      </c>
      <c r="J13" s="11">
        <v>5.07</v>
      </c>
      <c r="K13" s="7" t="s">
        <v>61</v>
      </c>
      <c r="L13" s="11" t="s">
        <v>62</v>
      </c>
      <c r="M13" s="11" t="s">
        <v>62</v>
      </c>
      <c r="N13" s="12">
        <v>149</v>
      </c>
      <c r="O13" s="12">
        <v>4</v>
      </c>
      <c r="P13" s="12">
        <v>6</v>
      </c>
      <c r="Q13" s="13">
        <f t="shared" si="0"/>
        <v>0.07692307692307693</v>
      </c>
      <c r="R13" s="13">
        <f t="shared" si="1"/>
        <v>0.19377664171443643</v>
      </c>
      <c r="S13" s="13">
        <f t="shared" si="2"/>
        <v>0.07571292890192721</v>
      </c>
      <c r="T13" s="12">
        <v>52</v>
      </c>
      <c r="U13" s="14">
        <v>108</v>
      </c>
      <c r="V13" s="15">
        <v>127</v>
      </c>
      <c r="W13" s="15">
        <v>3</v>
      </c>
      <c r="X13" s="15">
        <v>4</v>
      </c>
      <c r="Y13" s="16">
        <f t="shared" si="3"/>
        <v>0.057692307692307696</v>
      </c>
      <c r="Z13" s="16">
        <f t="shared" si="4"/>
        <v>0.1420689062920002</v>
      </c>
      <c r="AA13" s="16">
        <f t="shared" si="5"/>
        <v>0.07726805335001234</v>
      </c>
      <c r="AB13" s="15">
        <v>52</v>
      </c>
      <c r="AC13" s="18">
        <f t="shared" si="6"/>
        <v>1.0205397475786404</v>
      </c>
      <c r="AD13" s="8" t="s">
        <v>118</v>
      </c>
      <c r="AE13" s="20" t="s">
        <v>120</v>
      </c>
      <c r="AF13" s="20" t="s">
        <v>86</v>
      </c>
      <c r="AG13">
        <f t="shared" si="7"/>
        <v>0.029332372980998375</v>
      </c>
      <c r="AH13" s="49">
        <f t="shared" si="8"/>
        <v>1.0205397475786404</v>
      </c>
      <c r="AI13" s="52" t="s">
        <v>904</v>
      </c>
      <c r="AK13" s="53">
        <v>0.20687112</v>
      </c>
      <c r="AL13" s="53">
        <v>1.2856216</v>
      </c>
      <c r="AM13" s="54" t="s">
        <v>915</v>
      </c>
      <c r="AN13" s="53">
        <v>-0.3624660733533204</v>
      </c>
      <c r="AO13" s="8" t="s">
        <v>118</v>
      </c>
      <c r="AR13" s="52"/>
    </row>
    <row r="14" spans="1:44" ht="15">
      <c r="A14" s="7">
        <v>211</v>
      </c>
      <c r="B14" s="7" t="s">
        <v>126</v>
      </c>
      <c r="C14" s="8" t="s">
        <v>127</v>
      </c>
      <c r="D14" s="7" t="s">
        <v>128</v>
      </c>
      <c r="F14" s="7" t="s">
        <v>129</v>
      </c>
      <c r="G14" s="20" t="s">
        <v>129</v>
      </c>
      <c r="H14" s="20" t="s">
        <v>86</v>
      </c>
      <c r="I14" s="11">
        <v>24.76</v>
      </c>
      <c r="J14" s="11">
        <v>6.27</v>
      </c>
      <c r="K14" s="7" t="s">
        <v>61</v>
      </c>
      <c r="L14" s="11" t="s">
        <v>62</v>
      </c>
      <c r="M14" s="11" t="s">
        <v>62</v>
      </c>
      <c r="N14" s="12">
        <v>53</v>
      </c>
      <c r="O14" s="12">
        <v>1</v>
      </c>
      <c r="P14" s="12">
        <v>5</v>
      </c>
      <c r="Q14" s="13">
        <f t="shared" si="0"/>
        <v>0.058823529411764705</v>
      </c>
      <c r="R14" s="13">
        <f t="shared" si="1"/>
        <v>0.14504756993828183</v>
      </c>
      <c r="S14" s="13">
        <f t="shared" si="2"/>
        <v>0.056673375350979084</v>
      </c>
      <c r="T14" s="12">
        <v>17</v>
      </c>
      <c r="U14" s="14">
        <v>194</v>
      </c>
      <c r="V14" s="15">
        <v>49</v>
      </c>
      <c r="W14" s="15">
        <v>1</v>
      </c>
      <c r="X14" s="15">
        <v>5</v>
      </c>
      <c r="Y14" s="16">
        <f t="shared" si="3"/>
        <v>0.058823529411764705</v>
      </c>
      <c r="Z14" s="16">
        <f t="shared" si="4"/>
        <v>0.14504756993828183</v>
      </c>
      <c r="AA14" s="16">
        <f t="shared" si="5"/>
        <v>0.07888808089537531</v>
      </c>
      <c r="AB14" s="15">
        <v>17</v>
      </c>
      <c r="AC14" s="18">
        <f t="shared" si="6"/>
        <v>1.3919778098061077</v>
      </c>
      <c r="AD14" s="8" t="s">
        <v>127</v>
      </c>
      <c r="AE14" s="20" t="s">
        <v>129</v>
      </c>
      <c r="AF14" s="20" t="s">
        <v>86</v>
      </c>
      <c r="AG14">
        <f t="shared" si="7"/>
        <v>0.47713621266806644</v>
      </c>
      <c r="AH14" s="49">
        <f t="shared" si="8"/>
        <v>1.3919778098061077</v>
      </c>
      <c r="AI14" s="52" t="s">
        <v>904</v>
      </c>
      <c r="AK14" s="55">
        <v>0.238342</v>
      </c>
      <c r="AL14" s="55">
        <v>1.4695123</v>
      </c>
      <c r="AM14" s="56" t="s">
        <v>910</v>
      </c>
      <c r="AN14" s="55">
        <v>0.5553374345760017</v>
      </c>
      <c r="AO14" s="8" t="s">
        <v>127</v>
      </c>
      <c r="AR14" s="52"/>
    </row>
    <row r="15" spans="1:41" ht="15">
      <c r="A15" s="7">
        <v>163</v>
      </c>
      <c r="B15" s="7" t="s">
        <v>139</v>
      </c>
      <c r="C15" s="8" t="s">
        <v>140</v>
      </c>
      <c r="D15" s="7" t="s">
        <v>141</v>
      </c>
      <c r="F15" s="7" t="s">
        <v>142</v>
      </c>
      <c r="G15" s="20" t="s">
        <v>142</v>
      </c>
      <c r="H15" s="20" t="s">
        <v>86</v>
      </c>
      <c r="I15" s="11">
        <v>6.43</v>
      </c>
      <c r="J15" s="11">
        <v>4.26</v>
      </c>
      <c r="K15" s="7" t="s">
        <v>78</v>
      </c>
      <c r="L15" s="11" t="s">
        <v>62</v>
      </c>
      <c r="M15" s="11" t="s">
        <v>62</v>
      </c>
      <c r="N15" s="12">
        <v>91</v>
      </c>
      <c r="O15" s="12">
        <v>1</v>
      </c>
      <c r="P15" s="12">
        <v>22</v>
      </c>
      <c r="Q15" s="13">
        <f t="shared" si="0"/>
        <v>1</v>
      </c>
      <c r="R15" s="13">
        <f t="shared" si="1"/>
        <v>9</v>
      </c>
      <c r="S15" s="13">
        <f t="shared" si="2"/>
        <v>3.5165041260315077</v>
      </c>
      <c r="T15" s="12">
        <v>1</v>
      </c>
      <c r="U15" s="14">
        <v>158</v>
      </c>
      <c r="V15" s="15">
        <v>70</v>
      </c>
      <c r="W15" s="15">
        <v>1</v>
      </c>
      <c r="X15" s="15">
        <v>22</v>
      </c>
      <c r="Y15" s="16">
        <f t="shared" si="3"/>
        <v>1</v>
      </c>
      <c r="Z15" s="16">
        <f t="shared" si="4"/>
        <v>9</v>
      </c>
      <c r="AA15" s="16">
        <f t="shared" si="5"/>
        <v>4.894895711527479</v>
      </c>
      <c r="AB15" s="15">
        <v>1</v>
      </c>
      <c r="AC15" s="18">
        <f t="shared" si="6"/>
        <v>1.3919778098061075</v>
      </c>
      <c r="AD15" s="8" t="s">
        <v>140</v>
      </c>
      <c r="AE15" s="20" t="s">
        <v>142</v>
      </c>
      <c r="AF15" s="20" t="s">
        <v>86</v>
      </c>
      <c r="AG15">
        <f t="shared" si="7"/>
        <v>0.47713621266806616</v>
      </c>
      <c r="AH15" s="49">
        <f t="shared" si="8"/>
        <v>1.3919778098061075</v>
      </c>
      <c r="AI15" s="52" t="s">
        <v>904</v>
      </c>
      <c r="AK15" s="53">
        <v>0.36706188</v>
      </c>
      <c r="AL15" s="53">
        <v>1.4079082</v>
      </c>
      <c r="AM15" s="54" t="s">
        <v>915</v>
      </c>
      <c r="AN15" s="53">
        <v>-0.493553268831467</v>
      </c>
      <c r="AO15" s="8" t="s">
        <v>140</v>
      </c>
    </row>
    <row r="16" spans="1:44" ht="15">
      <c r="A16" s="7">
        <v>21</v>
      </c>
      <c r="B16" s="7" t="s">
        <v>109</v>
      </c>
      <c r="C16" s="8" t="s">
        <v>110</v>
      </c>
      <c r="D16" s="7" t="s">
        <v>111</v>
      </c>
      <c r="F16" s="7" t="s">
        <v>112</v>
      </c>
      <c r="G16" s="20" t="s">
        <v>112</v>
      </c>
      <c r="H16" s="20" t="s">
        <v>86</v>
      </c>
      <c r="I16" s="11">
        <v>20.01</v>
      </c>
      <c r="J16" s="11">
        <v>5.49</v>
      </c>
      <c r="K16" s="7" t="s">
        <v>61</v>
      </c>
      <c r="L16" s="11" t="s">
        <v>62</v>
      </c>
      <c r="M16" s="11" t="s">
        <v>62</v>
      </c>
      <c r="N16" s="12">
        <v>697</v>
      </c>
      <c r="O16" s="12">
        <v>10</v>
      </c>
      <c r="P16" s="12">
        <v>58</v>
      </c>
      <c r="Q16" s="13">
        <f t="shared" si="0"/>
        <v>0.625</v>
      </c>
      <c r="R16" s="13">
        <f t="shared" si="1"/>
        <v>3.216965034285823</v>
      </c>
      <c r="S16" s="13">
        <f t="shared" si="2"/>
        <v>1.2569412018183541</v>
      </c>
      <c r="T16" s="12">
        <v>16</v>
      </c>
      <c r="U16" s="14">
        <v>18</v>
      </c>
      <c r="V16" s="15">
        <v>688</v>
      </c>
      <c r="W16" s="15">
        <v>10</v>
      </c>
      <c r="X16" s="15">
        <v>56</v>
      </c>
      <c r="Y16" s="16">
        <f t="shared" si="3"/>
        <v>0.625</v>
      </c>
      <c r="Z16" s="16">
        <f t="shared" si="4"/>
        <v>3.216965034285823</v>
      </c>
      <c r="AA16" s="16">
        <f t="shared" si="5"/>
        <v>1.7496342611621696</v>
      </c>
      <c r="AB16" s="15">
        <v>16</v>
      </c>
      <c r="AC16" s="18">
        <f t="shared" si="6"/>
        <v>1.391977809806108</v>
      </c>
      <c r="AD16" s="8" t="s">
        <v>110</v>
      </c>
      <c r="AE16" s="20" t="s">
        <v>112</v>
      </c>
      <c r="AF16" s="20" t="s">
        <v>86</v>
      </c>
      <c r="AG16">
        <f t="shared" si="7"/>
        <v>0.47713621266806666</v>
      </c>
      <c r="AH16" s="49">
        <f t="shared" si="8"/>
        <v>1.391977809806108</v>
      </c>
      <c r="AI16" s="52" t="s">
        <v>904</v>
      </c>
      <c r="AK16" s="53">
        <v>0.40710196</v>
      </c>
      <c r="AL16" s="53">
        <v>1.301576</v>
      </c>
      <c r="AM16" s="54" t="s">
        <v>915</v>
      </c>
      <c r="AN16" s="53">
        <v>-0.3802595542483052</v>
      </c>
      <c r="AO16" s="8" t="s">
        <v>110</v>
      </c>
      <c r="AR16" s="52"/>
    </row>
    <row r="17" spans="1:44" ht="15">
      <c r="A17" s="7">
        <v>17</v>
      </c>
      <c r="B17" s="7" t="s">
        <v>113</v>
      </c>
      <c r="C17" s="8" t="s">
        <v>114</v>
      </c>
      <c r="D17" s="7" t="s">
        <v>115</v>
      </c>
      <c r="F17" s="7" t="s">
        <v>116</v>
      </c>
      <c r="G17" s="20" t="s">
        <v>116</v>
      </c>
      <c r="H17" s="20" t="s">
        <v>86</v>
      </c>
      <c r="I17" s="11">
        <v>19.99</v>
      </c>
      <c r="J17" s="11">
        <v>5.63</v>
      </c>
      <c r="K17" s="7" t="s">
        <v>61</v>
      </c>
      <c r="L17" s="11" t="s">
        <v>62</v>
      </c>
      <c r="M17" s="11" t="s">
        <v>62</v>
      </c>
      <c r="N17" s="12">
        <v>820</v>
      </c>
      <c r="O17" s="12">
        <v>12</v>
      </c>
      <c r="P17" s="12">
        <v>64</v>
      </c>
      <c r="Q17" s="13">
        <f t="shared" si="0"/>
        <v>0.9230769230769231</v>
      </c>
      <c r="R17" s="13">
        <f t="shared" si="1"/>
        <v>7.376776400682921</v>
      </c>
      <c r="S17" s="13">
        <f t="shared" si="2"/>
        <v>2.882273849979261</v>
      </c>
      <c r="T17" s="12">
        <v>13</v>
      </c>
      <c r="U17" s="14">
        <v>15</v>
      </c>
      <c r="V17" s="15">
        <v>778</v>
      </c>
      <c r="W17" s="15">
        <v>12</v>
      </c>
      <c r="X17" s="15">
        <v>61</v>
      </c>
      <c r="Y17" s="16">
        <f t="shared" si="3"/>
        <v>0.9230769230769231</v>
      </c>
      <c r="Z17" s="16">
        <f t="shared" si="4"/>
        <v>7.376776400682921</v>
      </c>
      <c r="AA17" s="16">
        <f t="shared" si="5"/>
        <v>4.012061240955549</v>
      </c>
      <c r="AB17" s="15">
        <v>13</v>
      </c>
      <c r="AC17" s="18">
        <f t="shared" si="6"/>
        <v>1.3919778098061075</v>
      </c>
      <c r="AD17" s="8" t="s">
        <v>114</v>
      </c>
      <c r="AE17" s="20" t="s">
        <v>116</v>
      </c>
      <c r="AF17" s="20" t="s">
        <v>86</v>
      </c>
      <c r="AG17">
        <f t="shared" si="7"/>
        <v>0.47713621266806616</v>
      </c>
      <c r="AH17" s="49">
        <f t="shared" si="8"/>
        <v>1.3919778098061075</v>
      </c>
      <c r="AI17" s="52" t="s">
        <v>904</v>
      </c>
      <c r="AK17" s="53">
        <v>0.50844777</v>
      </c>
      <c r="AL17" s="53">
        <v>1.2303053</v>
      </c>
      <c r="AM17" s="54" t="s">
        <v>915</v>
      </c>
      <c r="AN17" s="53">
        <v>-0.2990163644605153</v>
      </c>
      <c r="AO17" s="8" t="s">
        <v>114</v>
      </c>
      <c r="AR17" s="52"/>
    </row>
    <row r="18" spans="1:44" ht="15">
      <c r="A18" s="7">
        <v>134</v>
      </c>
      <c r="B18" s="7" t="s">
        <v>121</v>
      </c>
      <c r="C18" s="8" t="s">
        <v>122</v>
      </c>
      <c r="D18" s="7" t="s">
        <v>123</v>
      </c>
      <c r="E18" s="9" t="s">
        <v>124</v>
      </c>
      <c r="F18" s="7" t="s">
        <v>125</v>
      </c>
      <c r="G18" s="20" t="s">
        <v>125</v>
      </c>
      <c r="H18" s="20" t="s">
        <v>86</v>
      </c>
      <c r="I18" s="11">
        <v>19.56</v>
      </c>
      <c r="J18" s="11">
        <v>4.8</v>
      </c>
      <c r="K18" s="7" t="s">
        <v>61</v>
      </c>
      <c r="L18" s="11" t="s">
        <v>62</v>
      </c>
      <c r="M18" s="11" t="s">
        <v>62</v>
      </c>
      <c r="N18" s="12">
        <v>135</v>
      </c>
      <c r="O18" s="12">
        <v>2</v>
      </c>
      <c r="P18" s="12">
        <v>21</v>
      </c>
      <c r="Q18" s="13">
        <f t="shared" si="0"/>
        <v>0.4</v>
      </c>
      <c r="R18" s="13">
        <f t="shared" si="1"/>
        <v>1.5118864315095806</v>
      </c>
      <c r="S18" s="13">
        <f t="shared" si="2"/>
        <v>0.590728319388277</v>
      </c>
      <c r="T18" s="12">
        <v>5</v>
      </c>
      <c r="U18" s="14">
        <v>129</v>
      </c>
      <c r="V18" s="15">
        <v>93</v>
      </c>
      <c r="W18" s="15">
        <v>1</v>
      </c>
      <c r="X18" s="15">
        <v>10</v>
      </c>
      <c r="Y18" s="16">
        <f t="shared" si="3"/>
        <v>0.2</v>
      </c>
      <c r="Z18" s="16">
        <f t="shared" si="4"/>
        <v>0.5848931924611136</v>
      </c>
      <c r="AA18" s="16">
        <f t="shared" si="5"/>
        <v>0.3181101310532802</v>
      </c>
      <c r="AB18" s="15">
        <v>5</v>
      </c>
      <c r="AC18" s="17">
        <f t="shared" si="6"/>
        <v>0.5385049617778542</v>
      </c>
      <c r="AD18" s="8" t="s">
        <v>122</v>
      </c>
      <c r="AE18" s="20" t="s">
        <v>125</v>
      </c>
      <c r="AF18" s="20" t="s">
        <v>86</v>
      </c>
      <c r="AG18">
        <f t="shared" si="7"/>
        <v>-0.8929684570829198</v>
      </c>
      <c r="AH18" s="48">
        <f>2^-AG18</f>
        <v>1.8569931030877356</v>
      </c>
      <c r="AI18" s="51" t="s">
        <v>916</v>
      </c>
      <c r="AK18" s="53">
        <v>0.7042107</v>
      </c>
      <c r="AL18" s="53">
        <v>1.1394899</v>
      </c>
      <c r="AM18" s="54" t="s">
        <v>910</v>
      </c>
      <c r="AN18" s="53">
        <v>0.18838813716618547</v>
      </c>
      <c r="AO18" s="8" t="s">
        <v>122</v>
      </c>
      <c r="AQ18" s="71"/>
      <c r="AR18" s="72"/>
    </row>
    <row r="19" spans="1:44" ht="15">
      <c r="A19" s="7">
        <v>20</v>
      </c>
      <c r="B19" s="7" t="s">
        <v>91</v>
      </c>
      <c r="C19" s="8" t="s">
        <v>92</v>
      </c>
      <c r="D19" s="7" t="s">
        <v>93</v>
      </c>
      <c r="F19" s="7" t="s">
        <v>94</v>
      </c>
      <c r="G19" s="20" t="s">
        <v>94</v>
      </c>
      <c r="H19" s="20" t="s">
        <v>86</v>
      </c>
      <c r="I19" s="11">
        <v>37.15</v>
      </c>
      <c r="J19" s="11">
        <v>5.2</v>
      </c>
      <c r="K19" s="7" t="s">
        <v>61</v>
      </c>
      <c r="L19" s="11" t="s">
        <v>62</v>
      </c>
      <c r="M19" s="11" t="s">
        <v>62</v>
      </c>
      <c r="N19" s="12">
        <v>750</v>
      </c>
      <c r="O19" s="12">
        <v>15</v>
      </c>
      <c r="P19" s="12">
        <v>48</v>
      </c>
      <c r="Q19" s="13">
        <f t="shared" si="0"/>
        <v>0.6818181818181818</v>
      </c>
      <c r="R19" s="13">
        <f t="shared" si="1"/>
        <v>3.8063808630643914</v>
      </c>
      <c r="S19" s="13">
        <f t="shared" si="2"/>
        <v>1.487239334468145</v>
      </c>
      <c r="T19" s="12">
        <v>22</v>
      </c>
      <c r="U19" s="14">
        <v>16</v>
      </c>
      <c r="V19" s="15">
        <v>714</v>
      </c>
      <c r="W19" s="15">
        <v>14</v>
      </c>
      <c r="X19" s="15">
        <v>44</v>
      </c>
      <c r="Y19" s="16">
        <f t="shared" si="3"/>
        <v>0.6363636363636364</v>
      </c>
      <c r="Z19" s="16">
        <f t="shared" si="4"/>
        <v>3.328761281083059</v>
      </c>
      <c r="AA19" s="16">
        <f t="shared" si="5"/>
        <v>1.810437702163576</v>
      </c>
      <c r="AB19" s="15">
        <v>22</v>
      </c>
      <c r="AC19" s="18">
        <f t="shared" si="6"/>
        <v>1.2173142951541225</v>
      </c>
      <c r="AD19" s="8" t="s">
        <v>92</v>
      </c>
      <c r="AE19" s="20" t="s">
        <v>94</v>
      </c>
      <c r="AF19" s="20" t="s">
        <v>86</v>
      </c>
      <c r="AG19">
        <f t="shared" si="7"/>
        <v>0.28370170175745746</v>
      </c>
      <c r="AH19" s="49">
        <f>2^AG19</f>
        <v>1.2173142951541225</v>
      </c>
      <c r="AI19" s="52" t="s">
        <v>904</v>
      </c>
      <c r="AK19" s="53">
        <v>0.8416423</v>
      </c>
      <c r="AL19" s="53">
        <v>1.0681471</v>
      </c>
      <c r="AM19" s="54" t="s">
        <v>910</v>
      </c>
      <c r="AN19" s="53">
        <v>0.09511034161990774</v>
      </c>
      <c r="AO19" s="8" t="s">
        <v>92</v>
      </c>
      <c r="AQ19" s="71"/>
      <c r="AR19" s="72"/>
    </row>
    <row r="20" spans="1:44" ht="15">
      <c r="A20" s="7">
        <v>110</v>
      </c>
      <c r="B20" s="7" t="s">
        <v>95</v>
      </c>
      <c r="C20" s="8" t="s">
        <v>96</v>
      </c>
      <c r="D20" s="7" t="s">
        <v>97</v>
      </c>
      <c r="E20" s="9" t="s">
        <v>98</v>
      </c>
      <c r="F20" s="7" t="s">
        <v>99</v>
      </c>
      <c r="G20" s="20" t="s">
        <v>99</v>
      </c>
      <c r="H20" s="20" t="s">
        <v>86</v>
      </c>
      <c r="I20" s="11">
        <v>20.62</v>
      </c>
      <c r="J20" s="11">
        <v>5.5</v>
      </c>
      <c r="K20" s="7" t="s">
        <v>61</v>
      </c>
      <c r="L20" s="11" t="s">
        <v>62</v>
      </c>
      <c r="M20" s="11" t="s">
        <v>62</v>
      </c>
      <c r="N20" s="12">
        <v>167</v>
      </c>
      <c r="O20" s="12">
        <v>3</v>
      </c>
      <c r="P20" s="12">
        <v>18</v>
      </c>
      <c r="Q20" s="13">
        <f t="shared" si="0"/>
        <v>0.17647058823529413</v>
      </c>
      <c r="R20" s="13">
        <f t="shared" si="1"/>
        <v>0.5013107289081735</v>
      </c>
      <c r="S20" s="13">
        <f t="shared" si="2"/>
        <v>0.1958734718477172</v>
      </c>
      <c r="T20" s="12">
        <v>17</v>
      </c>
      <c r="U20" s="14">
        <v>86</v>
      </c>
      <c r="V20" s="15">
        <v>160</v>
      </c>
      <c r="W20" s="15">
        <v>3</v>
      </c>
      <c r="X20" s="15">
        <v>23</v>
      </c>
      <c r="Y20" s="16">
        <f t="shared" si="3"/>
        <v>0.17647058823529413</v>
      </c>
      <c r="Z20" s="16">
        <f t="shared" si="4"/>
        <v>0.5013107289081735</v>
      </c>
      <c r="AA20" s="16">
        <f t="shared" si="5"/>
        <v>0.2726515263417037</v>
      </c>
      <c r="AB20" s="15">
        <v>17</v>
      </c>
      <c r="AC20" s="18">
        <f t="shared" si="6"/>
        <v>1.3919778098061077</v>
      </c>
      <c r="AD20" s="8" t="s">
        <v>96</v>
      </c>
      <c r="AE20" s="20" t="s">
        <v>99</v>
      </c>
      <c r="AF20" s="20" t="s">
        <v>86</v>
      </c>
      <c r="AG20">
        <f t="shared" si="7"/>
        <v>0.47713621266806644</v>
      </c>
      <c r="AH20" s="49">
        <f>2^AG20</f>
        <v>1.3919778098061077</v>
      </c>
      <c r="AI20" s="52" t="s">
        <v>904</v>
      </c>
      <c r="AK20" s="53">
        <v>0.8812934</v>
      </c>
      <c r="AL20" s="53">
        <v>1.0675853</v>
      </c>
      <c r="AM20" s="54" t="s">
        <v>915</v>
      </c>
      <c r="AN20" s="53">
        <v>-0.09435134569638694</v>
      </c>
      <c r="AO20" s="8" t="s">
        <v>96</v>
      </c>
      <c r="AR20" s="52"/>
    </row>
    <row r="21" spans="1:44" ht="15">
      <c r="A21" s="7">
        <v>58</v>
      </c>
      <c r="B21" s="7" t="s">
        <v>81</v>
      </c>
      <c r="C21" s="8" t="s">
        <v>82</v>
      </c>
      <c r="D21" s="7" t="s">
        <v>83</v>
      </c>
      <c r="E21" s="9" t="s">
        <v>84</v>
      </c>
      <c r="F21" s="7" t="s">
        <v>85</v>
      </c>
      <c r="G21" s="20" t="s">
        <v>85</v>
      </c>
      <c r="H21" s="20" t="s">
        <v>86</v>
      </c>
      <c r="I21" s="11">
        <v>36.52</v>
      </c>
      <c r="J21" s="11">
        <v>5.19</v>
      </c>
      <c r="K21" s="7" t="s">
        <v>61</v>
      </c>
      <c r="L21" s="11" t="s">
        <v>62</v>
      </c>
      <c r="M21" s="11" t="s">
        <v>62</v>
      </c>
      <c r="N21" s="12">
        <v>352</v>
      </c>
      <c r="O21" s="12">
        <v>6</v>
      </c>
      <c r="P21" s="12">
        <v>34</v>
      </c>
      <c r="Q21" s="13">
        <f t="shared" si="0"/>
        <v>0.3</v>
      </c>
      <c r="R21" s="13">
        <f t="shared" si="1"/>
        <v>0.9952623149688797</v>
      </c>
      <c r="S21" s="13">
        <f t="shared" si="2"/>
        <v>0.38887155967463727</v>
      </c>
      <c r="T21" s="12">
        <v>20</v>
      </c>
      <c r="U21" s="14">
        <v>80</v>
      </c>
      <c r="V21" s="15">
        <v>166</v>
      </c>
      <c r="W21" s="15">
        <v>4</v>
      </c>
      <c r="X21" s="15">
        <v>22</v>
      </c>
      <c r="Y21" s="16">
        <f t="shared" si="3"/>
        <v>0.2</v>
      </c>
      <c r="Z21" s="16">
        <f t="shared" si="4"/>
        <v>0.5848931924611136</v>
      </c>
      <c r="AA21" s="16">
        <f t="shared" si="5"/>
        <v>0.3181101310532802</v>
      </c>
      <c r="AB21" s="15">
        <v>20</v>
      </c>
      <c r="AC21" s="18">
        <f t="shared" si="6"/>
        <v>0.8180339321277131</v>
      </c>
      <c r="AD21" s="8" t="s">
        <v>82</v>
      </c>
      <c r="AE21" s="20" t="s">
        <v>85</v>
      </c>
      <c r="AF21" s="20" t="s">
        <v>86</v>
      </c>
      <c r="AG21">
        <f t="shared" si="7"/>
        <v>-0.28976740734740164</v>
      </c>
      <c r="AH21" s="48">
        <f>2^-AG21</f>
        <v>1.2224431783642418</v>
      </c>
      <c r="AI21" s="51" t="s">
        <v>905</v>
      </c>
      <c r="AK21" s="53">
        <v>0.894422</v>
      </c>
      <c r="AL21" s="53">
        <v>1.0400425</v>
      </c>
      <c r="AM21" s="54" t="s">
        <v>915</v>
      </c>
      <c r="AN21" s="53">
        <v>-0.05664248344949315</v>
      </c>
      <c r="AO21" s="8" t="s">
        <v>82</v>
      </c>
      <c r="AR21" s="52"/>
    </row>
    <row r="22" spans="1:44" ht="15">
      <c r="A22" s="7">
        <v>28</v>
      </c>
      <c r="B22" s="7" t="s">
        <v>87</v>
      </c>
      <c r="C22" s="8" t="s">
        <v>88</v>
      </c>
      <c r="D22" s="7" t="s">
        <v>89</v>
      </c>
      <c r="F22" s="7" t="s">
        <v>90</v>
      </c>
      <c r="G22" s="20" t="s">
        <v>90</v>
      </c>
      <c r="H22" s="20" t="s">
        <v>86</v>
      </c>
      <c r="I22" s="11">
        <v>28.68</v>
      </c>
      <c r="J22" s="11">
        <v>5.03</v>
      </c>
      <c r="K22" s="7" t="s">
        <v>61</v>
      </c>
      <c r="L22" s="11" t="s">
        <v>62</v>
      </c>
      <c r="M22" s="11" t="s">
        <v>62</v>
      </c>
      <c r="N22" s="12">
        <v>590</v>
      </c>
      <c r="O22" s="12">
        <v>8</v>
      </c>
      <c r="P22" s="12">
        <v>43</v>
      </c>
      <c r="Q22" s="13">
        <f t="shared" si="0"/>
        <v>0.3076923076923077</v>
      </c>
      <c r="R22" s="13">
        <f t="shared" si="1"/>
        <v>1.0309176209047357</v>
      </c>
      <c r="S22" s="13">
        <f t="shared" si="2"/>
        <v>0.4028028963900099</v>
      </c>
      <c r="T22" s="12">
        <v>26</v>
      </c>
      <c r="U22" s="14">
        <v>30</v>
      </c>
      <c r="V22" s="15">
        <v>521</v>
      </c>
      <c r="W22" s="15">
        <v>8</v>
      </c>
      <c r="X22" s="15">
        <v>43</v>
      </c>
      <c r="Y22" s="16">
        <f t="shared" si="3"/>
        <v>0.3076923076923077</v>
      </c>
      <c r="Z22" s="16">
        <f t="shared" si="4"/>
        <v>1.0309176209047357</v>
      </c>
      <c r="AA22" s="16">
        <f t="shared" si="5"/>
        <v>0.5606926935005225</v>
      </c>
      <c r="AB22" s="15">
        <v>26</v>
      </c>
      <c r="AC22" s="18">
        <f t="shared" si="6"/>
        <v>1.3919778098061077</v>
      </c>
      <c r="AD22" s="8" t="s">
        <v>88</v>
      </c>
      <c r="AE22" s="20" t="s">
        <v>90</v>
      </c>
      <c r="AF22" s="20" t="s">
        <v>86</v>
      </c>
      <c r="AG22">
        <f t="shared" si="7"/>
        <v>0.47713621266806644</v>
      </c>
      <c r="AH22" s="49">
        <f>2^AG22</f>
        <v>1.3919778098061077</v>
      </c>
      <c r="AI22" s="52" t="s">
        <v>904</v>
      </c>
      <c r="AK22" s="53">
        <v>0.89793473</v>
      </c>
      <c r="AL22" s="53">
        <v>1.054849</v>
      </c>
      <c r="AM22" s="54" t="s">
        <v>910</v>
      </c>
      <c r="AN22" s="53">
        <v>0.07703649415269062</v>
      </c>
      <c r="AO22" s="8" t="s">
        <v>88</v>
      </c>
      <c r="AR22" s="52"/>
    </row>
    <row r="23" spans="1:44" ht="15">
      <c r="A23" s="7">
        <v>194</v>
      </c>
      <c r="B23" s="7" t="s">
        <v>100</v>
      </c>
      <c r="C23" s="8" t="s">
        <v>101</v>
      </c>
      <c r="D23" s="7" t="s">
        <v>102</v>
      </c>
      <c r="E23" s="9" t="s">
        <v>103</v>
      </c>
      <c r="F23" s="7" t="s">
        <v>104</v>
      </c>
      <c r="G23" s="20" t="s">
        <v>104</v>
      </c>
      <c r="H23" s="20" t="s">
        <v>86</v>
      </c>
      <c r="I23" s="11">
        <v>14.06</v>
      </c>
      <c r="J23" s="11">
        <v>6.04</v>
      </c>
      <c r="K23" s="7" t="s">
        <v>78</v>
      </c>
      <c r="L23" s="11" t="s">
        <v>62</v>
      </c>
      <c r="M23" s="11" t="s">
        <v>62</v>
      </c>
      <c r="N23" s="12">
        <v>58</v>
      </c>
      <c r="O23" s="12">
        <v>1</v>
      </c>
      <c r="P23" s="12">
        <v>10</v>
      </c>
      <c r="Q23" s="13">
        <f t="shared" si="0"/>
        <v>0.16666666666666666</v>
      </c>
      <c r="R23" s="13">
        <f t="shared" si="1"/>
        <v>0.4677992676220697</v>
      </c>
      <c r="S23" s="13">
        <f t="shared" si="2"/>
        <v>0.18277978386083618</v>
      </c>
      <c r="T23" s="12">
        <v>6</v>
      </c>
      <c r="U23" s="14">
        <v>170</v>
      </c>
      <c r="V23" s="15">
        <v>62</v>
      </c>
      <c r="W23" s="15">
        <v>1</v>
      </c>
      <c r="X23" s="15">
        <v>10</v>
      </c>
      <c r="Y23" s="16">
        <f t="shared" si="3"/>
        <v>0.16666666666666666</v>
      </c>
      <c r="Z23" s="16">
        <f t="shared" si="4"/>
        <v>0.4677992676220697</v>
      </c>
      <c r="AA23" s="16">
        <f t="shared" si="5"/>
        <v>0.2544254032154405</v>
      </c>
      <c r="AB23" s="15">
        <v>6</v>
      </c>
      <c r="AC23" s="18">
        <f t="shared" si="6"/>
        <v>1.3919778098061077</v>
      </c>
      <c r="AD23" s="8" t="s">
        <v>101</v>
      </c>
      <c r="AE23" s="20" t="s">
        <v>104</v>
      </c>
      <c r="AF23" s="20" t="s">
        <v>86</v>
      </c>
      <c r="AG23">
        <f t="shared" si="7"/>
        <v>0.47713621266806644</v>
      </c>
      <c r="AH23" s="49">
        <f>2^AG23</f>
        <v>1.3919778098061077</v>
      </c>
      <c r="AI23" s="52" t="s">
        <v>904</v>
      </c>
      <c r="AK23" s="53">
        <v>0.9203902</v>
      </c>
      <c r="AL23" s="53">
        <v>1.036515</v>
      </c>
      <c r="AM23" s="54" t="s">
        <v>910</v>
      </c>
      <c r="AN23" s="53">
        <v>0.05174099466153627</v>
      </c>
      <c r="AO23" s="8" t="s">
        <v>101</v>
      </c>
      <c r="AR23" s="52"/>
    </row>
    <row r="24" spans="1:44" ht="15">
      <c r="A24" s="7">
        <v>44</v>
      </c>
      <c r="B24" s="7" t="s">
        <v>143</v>
      </c>
      <c r="C24" s="8" t="s">
        <v>144</v>
      </c>
      <c r="D24" s="7" t="s">
        <v>145</v>
      </c>
      <c r="E24" s="9" t="s">
        <v>146</v>
      </c>
      <c r="F24" s="7" t="s">
        <v>147</v>
      </c>
      <c r="G24" s="20" t="s">
        <v>147</v>
      </c>
      <c r="H24" s="21" t="s">
        <v>148</v>
      </c>
      <c r="I24" s="11">
        <v>30.78</v>
      </c>
      <c r="J24" s="11">
        <v>8.32</v>
      </c>
      <c r="K24" s="7" t="s">
        <v>72</v>
      </c>
      <c r="L24" s="11" t="s">
        <v>62</v>
      </c>
      <c r="M24" s="11" t="s">
        <v>149</v>
      </c>
      <c r="N24" s="12">
        <v>431</v>
      </c>
      <c r="O24" s="12">
        <v>6</v>
      </c>
      <c r="P24" s="12">
        <v>30</v>
      </c>
      <c r="Q24" s="13">
        <f t="shared" si="0"/>
        <v>0.2727272727272727</v>
      </c>
      <c r="R24" s="13">
        <f t="shared" si="1"/>
        <v>0.8738174228603841</v>
      </c>
      <c r="S24" s="13">
        <f t="shared" si="2"/>
        <v>0.34142028587630663</v>
      </c>
      <c r="T24" s="12">
        <v>22</v>
      </c>
      <c r="U24" s="14">
        <v>100</v>
      </c>
      <c r="V24" s="15">
        <v>136</v>
      </c>
      <c r="W24" s="15">
        <v>2</v>
      </c>
      <c r="X24" s="15">
        <v>10</v>
      </c>
      <c r="Y24" s="16">
        <f t="shared" si="3"/>
        <v>0.09090909090909091</v>
      </c>
      <c r="Z24" s="16">
        <f t="shared" si="4"/>
        <v>0.23284673944206613</v>
      </c>
      <c r="AA24" s="16">
        <f t="shared" si="5"/>
        <v>0.12664005625979177</v>
      </c>
      <c r="AB24" s="15">
        <v>22</v>
      </c>
      <c r="AC24" s="17">
        <f t="shared" si="6"/>
        <v>0.37092129993023404</v>
      </c>
      <c r="AD24" s="8" t="s">
        <v>144</v>
      </c>
      <c r="AE24" s="20" t="s">
        <v>147</v>
      </c>
      <c r="AF24" s="21" t="s">
        <v>148</v>
      </c>
      <c r="AG24">
        <f t="shared" si="7"/>
        <v>-1.4308149787816857</v>
      </c>
      <c r="AH24" s="48">
        <f>2^-AG24</f>
        <v>2.695989688885724</v>
      </c>
      <c r="AI24" s="51" t="s">
        <v>916</v>
      </c>
      <c r="AK24" s="63">
        <v>0.01091693</v>
      </c>
      <c r="AL24" s="63">
        <v>3.9982238</v>
      </c>
      <c r="AM24" s="64" t="s">
        <v>915</v>
      </c>
      <c r="AN24" s="63">
        <v>-1.9993592289893785</v>
      </c>
      <c r="AO24" s="8" t="s">
        <v>144</v>
      </c>
      <c r="AQ24" s="71"/>
      <c r="AR24" s="51"/>
    </row>
    <row r="25" spans="1:44" ht="15">
      <c r="A25" s="7">
        <v>125</v>
      </c>
      <c r="B25" s="7" t="s">
        <v>150</v>
      </c>
      <c r="C25" s="8" t="s">
        <v>151</v>
      </c>
      <c r="D25" s="7" t="s">
        <v>152</v>
      </c>
      <c r="F25" s="7" t="s">
        <v>153</v>
      </c>
      <c r="G25" s="22" t="s">
        <v>153</v>
      </c>
      <c r="H25" s="22" t="s">
        <v>154</v>
      </c>
      <c r="I25" s="11">
        <v>19.13</v>
      </c>
      <c r="J25" s="11">
        <v>5.03</v>
      </c>
      <c r="K25" s="7" t="s">
        <v>61</v>
      </c>
      <c r="L25" s="11" t="s">
        <v>62</v>
      </c>
      <c r="M25" s="11" t="s">
        <v>62</v>
      </c>
      <c r="N25" s="12">
        <v>152</v>
      </c>
      <c r="O25" s="12">
        <v>3</v>
      </c>
      <c r="P25" s="12">
        <v>20</v>
      </c>
      <c r="Q25" s="13">
        <f t="shared" si="0"/>
        <v>0.23076923076923078</v>
      </c>
      <c r="R25" s="13">
        <f t="shared" si="1"/>
        <v>0.7012542798525891</v>
      </c>
      <c r="S25" s="13">
        <f t="shared" si="2"/>
        <v>0.2739959520554315</v>
      </c>
      <c r="T25" s="12">
        <v>13</v>
      </c>
      <c r="U25" s="14">
        <v>143</v>
      </c>
      <c r="V25" s="15">
        <v>80</v>
      </c>
      <c r="W25" s="15">
        <v>2</v>
      </c>
      <c r="X25" s="15">
        <v>16</v>
      </c>
      <c r="Y25" s="16">
        <f t="shared" si="3"/>
        <v>0.15384615384615385</v>
      </c>
      <c r="Z25" s="16">
        <f t="shared" si="4"/>
        <v>0.4251026703029981</v>
      </c>
      <c r="AA25" s="16">
        <f t="shared" si="5"/>
        <v>0.2312036930916695</v>
      </c>
      <c r="AB25" s="15">
        <v>13</v>
      </c>
      <c r="AC25" s="18">
        <f t="shared" si="6"/>
        <v>0.843821565089747</v>
      </c>
      <c r="AD25" s="8" t="s">
        <v>151</v>
      </c>
      <c r="AE25" s="22" t="s">
        <v>153</v>
      </c>
      <c r="AF25" s="22" t="s">
        <v>154</v>
      </c>
      <c r="AG25">
        <f t="shared" si="7"/>
        <v>-0.24499013668483097</v>
      </c>
      <c r="AH25" s="48">
        <f>2^-AG25</f>
        <v>1.1850846688110444</v>
      </c>
      <c r="AI25" s="51" t="s">
        <v>905</v>
      </c>
      <c r="AK25" s="53">
        <v>0.8997226</v>
      </c>
      <c r="AL25" s="53">
        <v>1.0751458</v>
      </c>
      <c r="AM25" s="54" t="s">
        <v>915</v>
      </c>
      <c r="AN25" s="53">
        <v>-0.10453231625560033</v>
      </c>
      <c r="AO25" s="8" t="s">
        <v>151</v>
      </c>
      <c r="AQ25" s="71"/>
      <c r="AR25" s="72"/>
    </row>
    <row r="26" spans="1:41" ht="15">
      <c r="A26" s="7">
        <v>136</v>
      </c>
      <c r="B26" s="7" t="s">
        <v>194</v>
      </c>
      <c r="C26" s="8" t="s">
        <v>195</v>
      </c>
      <c r="D26" s="7" t="s">
        <v>196</v>
      </c>
      <c r="E26" s="9" t="s">
        <v>197</v>
      </c>
      <c r="F26" s="7" t="s">
        <v>198</v>
      </c>
      <c r="G26" s="23" t="s">
        <v>198</v>
      </c>
      <c r="H26" s="23" t="s">
        <v>159</v>
      </c>
      <c r="I26" s="11">
        <v>24.2</v>
      </c>
      <c r="J26" s="11">
        <v>5.17</v>
      </c>
      <c r="K26" s="7" t="s">
        <v>61</v>
      </c>
      <c r="L26" s="11" t="s">
        <v>62</v>
      </c>
      <c r="M26" s="11" t="s">
        <v>62</v>
      </c>
      <c r="N26" s="12">
        <v>135</v>
      </c>
      <c r="O26" s="12">
        <v>2</v>
      </c>
      <c r="P26" s="12">
        <v>12</v>
      </c>
      <c r="Q26" s="13">
        <f t="shared" si="0"/>
        <v>0.2857142857142857</v>
      </c>
      <c r="R26" s="13">
        <f t="shared" si="1"/>
        <v>0.9306977288832501</v>
      </c>
      <c r="S26" s="13">
        <f t="shared" si="2"/>
        <v>0.3636447115229003</v>
      </c>
      <c r="T26" s="12">
        <v>7</v>
      </c>
      <c r="U26" s="14">
        <v>174</v>
      </c>
      <c r="V26" s="15">
        <v>59</v>
      </c>
      <c r="W26" s="15">
        <v>1</v>
      </c>
      <c r="X26" s="15">
        <v>7</v>
      </c>
      <c r="Y26" s="16">
        <f t="shared" si="3"/>
        <v>0.14285714285714285</v>
      </c>
      <c r="Z26" s="16">
        <f t="shared" si="4"/>
        <v>0.3894954943731377</v>
      </c>
      <c r="AA26" s="16">
        <f t="shared" si="5"/>
        <v>0.2118377583407052</v>
      </c>
      <c r="AB26" s="15">
        <v>7</v>
      </c>
      <c r="AC26" s="17">
        <f t="shared" si="6"/>
        <v>0.5825404622373145</v>
      </c>
      <c r="AD26" s="8" t="s">
        <v>195</v>
      </c>
      <c r="AE26" s="23" t="s">
        <v>198</v>
      </c>
      <c r="AF26" s="23" t="s">
        <v>159</v>
      </c>
      <c r="AG26">
        <f t="shared" si="7"/>
        <v>-0.7795698345766351</v>
      </c>
      <c r="AH26" s="48">
        <f>2^-AG26</f>
        <v>1.7166189558050329</v>
      </c>
      <c r="AI26" s="51" t="s">
        <v>916</v>
      </c>
      <c r="AK26" s="53">
        <v>0.054921992</v>
      </c>
      <c r="AL26" s="53">
        <v>1.5118843</v>
      </c>
      <c r="AM26" s="54" t="s">
        <v>910</v>
      </c>
      <c r="AN26" s="53">
        <v>0.5963477386310715</v>
      </c>
      <c r="AO26" s="8" t="s">
        <v>195</v>
      </c>
    </row>
    <row r="27" spans="1:44" ht="15">
      <c r="A27" s="7">
        <v>99</v>
      </c>
      <c r="B27" s="7" t="s">
        <v>176</v>
      </c>
      <c r="C27" s="8" t="s">
        <v>177</v>
      </c>
      <c r="D27" s="7" t="s">
        <v>178</v>
      </c>
      <c r="F27" s="7" t="s">
        <v>179</v>
      </c>
      <c r="G27" s="23" t="s">
        <v>179</v>
      </c>
      <c r="H27" s="23" t="s">
        <v>159</v>
      </c>
      <c r="I27" s="11">
        <v>16.55</v>
      </c>
      <c r="J27" s="11">
        <v>6.55</v>
      </c>
      <c r="K27" s="7" t="s">
        <v>78</v>
      </c>
      <c r="L27" s="11" t="s">
        <v>62</v>
      </c>
      <c r="M27" s="11" t="s">
        <v>62</v>
      </c>
      <c r="N27" s="12">
        <v>193</v>
      </c>
      <c r="O27" s="12">
        <v>4</v>
      </c>
      <c r="P27" s="12">
        <v>31</v>
      </c>
      <c r="Q27" s="13">
        <f t="shared" si="0"/>
        <v>0.3076923076923077</v>
      </c>
      <c r="R27" s="13">
        <f t="shared" si="1"/>
        <v>1.0309176209047357</v>
      </c>
      <c r="S27" s="13">
        <f t="shared" si="2"/>
        <v>0.4028028963900099</v>
      </c>
      <c r="T27" s="12">
        <v>13</v>
      </c>
      <c r="U27" s="14">
        <v>110</v>
      </c>
      <c r="V27" s="15">
        <v>125</v>
      </c>
      <c r="W27" s="15">
        <v>2</v>
      </c>
      <c r="X27" s="15">
        <v>16</v>
      </c>
      <c r="Y27" s="16">
        <f t="shared" si="3"/>
        <v>0.15384615384615385</v>
      </c>
      <c r="Z27" s="16">
        <f t="shared" si="4"/>
        <v>0.4251026703029981</v>
      </c>
      <c r="AA27" s="16">
        <f t="shared" si="5"/>
        <v>0.2312036930916695</v>
      </c>
      <c r="AB27" s="15">
        <v>13</v>
      </c>
      <c r="AC27" s="17">
        <f t="shared" si="6"/>
        <v>0.5739871663380712</v>
      </c>
      <c r="AD27" s="8" t="s">
        <v>177</v>
      </c>
      <c r="AE27" s="23" t="s">
        <v>179</v>
      </c>
      <c r="AF27" s="23" t="s">
        <v>159</v>
      </c>
      <c r="AG27">
        <f t="shared" si="7"/>
        <v>-0.8009096145498257</v>
      </c>
      <c r="AH27" s="48">
        <f>2^-AG27</f>
        <v>1.7421992313518253</v>
      </c>
      <c r="AI27" s="51" t="s">
        <v>916</v>
      </c>
      <c r="AK27" s="55">
        <v>0.060644444</v>
      </c>
      <c r="AL27" s="55">
        <v>1.4612126</v>
      </c>
      <c r="AM27" s="56" t="s">
        <v>910</v>
      </c>
      <c r="AN27" s="55">
        <v>0.5471660991897528</v>
      </c>
      <c r="AO27" s="8" t="s">
        <v>177</v>
      </c>
      <c r="AR27" s="52"/>
    </row>
    <row r="28" spans="1:41" ht="15">
      <c r="A28" s="7">
        <v>105</v>
      </c>
      <c r="B28" s="7" t="s">
        <v>189</v>
      </c>
      <c r="C28" s="8" t="s">
        <v>190</v>
      </c>
      <c r="D28" s="7" t="s">
        <v>191</v>
      </c>
      <c r="F28" s="7" t="s">
        <v>192</v>
      </c>
      <c r="G28" s="23" t="s">
        <v>192</v>
      </c>
      <c r="H28" s="23" t="s">
        <v>159</v>
      </c>
      <c r="I28" s="11">
        <v>12.43</v>
      </c>
      <c r="J28" s="11">
        <v>5.56</v>
      </c>
      <c r="K28" s="7" t="s">
        <v>78</v>
      </c>
      <c r="L28" s="11" t="s">
        <v>62</v>
      </c>
      <c r="M28" s="11" t="s">
        <v>193</v>
      </c>
      <c r="N28" s="12">
        <v>174</v>
      </c>
      <c r="O28" s="12">
        <v>3</v>
      </c>
      <c r="P28" s="12">
        <v>29</v>
      </c>
      <c r="Q28" s="13">
        <f t="shared" si="0"/>
        <v>0.23076923076923078</v>
      </c>
      <c r="R28" s="13">
        <f t="shared" si="1"/>
        <v>0.7012542798525891</v>
      </c>
      <c r="S28" s="13">
        <f t="shared" si="2"/>
        <v>0.2739959520554315</v>
      </c>
      <c r="T28" s="12">
        <v>13</v>
      </c>
      <c r="U28" s="14">
        <v>91</v>
      </c>
      <c r="V28" s="15">
        <v>156</v>
      </c>
      <c r="W28" s="15">
        <v>3</v>
      </c>
      <c r="X28" s="15">
        <v>29</v>
      </c>
      <c r="Y28" s="16">
        <f t="shared" si="3"/>
        <v>0.23076923076923078</v>
      </c>
      <c r="Z28" s="16">
        <f t="shared" si="4"/>
        <v>0.7012542798525891</v>
      </c>
      <c r="AA28" s="16">
        <f t="shared" si="5"/>
        <v>0.3813962852378588</v>
      </c>
      <c r="AB28" s="15">
        <v>13</v>
      </c>
      <c r="AC28" s="18">
        <f t="shared" si="6"/>
        <v>1.3919778098061077</v>
      </c>
      <c r="AD28" s="8" t="s">
        <v>190</v>
      </c>
      <c r="AE28" s="23" t="s">
        <v>192</v>
      </c>
      <c r="AF28" s="23" t="s">
        <v>159</v>
      </c>
      <c r="AG28">
        <f t="shared" si="7"/>
        <v>0.47713621266806644</v>
      </c>
      <c r="AH28" s="49">
        <f>2^AG28</f>
        <v>1.3919778098061077</v>
      </c>
      <c r="AI28" s="52" t="s">
        <v>904</v>
      </c>
      <c r="AK28" s="53">
        <v>0.11073224</v>
      </c>
      <c r="AL28" s="53">
        <v>1.9234071</v>
      </c>
      <c r="AM28" s="54" t="s">
        <v>915</v>
      </c>
      <c r="AN28" s="53">
        <v>-0.9436641495690412</v>
      </c>
      <c r="AO28" s="8" t="s">
        <v>190</v>
      </c>
    </row>
    <row r="29" spans="1:44" ht="15">
      <c r="A29" s="7">
        <v>167</v>
      </c>
      <c r="B29" s="7" t="s">
        <v>199</v>
      </c>
      <c r="C29" s="8" t="s">
        <v>200</v>
      </c>
      <c r="D29" s="7" t="s">
        <v>201</v>
      </c>
      <c r="E29" s="9" t="s">
        <v>202</v>
      </c>
      <c r="F29" s="7" t="s">
        <v>203</v>
      </c>
      <c r="G29" s="23" t="s">
        <v>203</v>
      </c>
      <c r="H29" s="23" t="s">
        <v>159</v>
      </c>
      <c r="I29" s="11">
        <v>37.9</v>
      </c>
      <c r="J29" s="11">
        <v>5.63</v>
      </c>
      <c r="K29" s="7" t="s">
        <v>61</v>
      </c>
      <c r="L29" s="11" t="s">
        <v>62</v>
      </c>
      <c r="M29" s="11" t="s">
        <v>62</v>
      </c>
      <c r="N29" s="12">
        <v>81</v>
      </c>
      <c r="O29" s="12">
        <v>1</v>
      </c>
      <c r="P29" s="12">
        <v>5</v>
      </c>
      <c r="Q29" s="13">
        <f t="shared" si="0"/>
        <v>0.037037037037037035</v>
      </c>
      <c r="R29" s="13">
        <f t="shared" si="1"/>
        <v>0.08902296226373019</v>
      </c>
      <c r="S29" s="13">
        <f t="shared" si="2"/>
        <v>0.034783290456883824</v>
      </c>
      <c r="T29" s="12">
        <v>27</v>
      </c>
      <c r="U29" s="14">
        <v>152</v>
      </c>
      <c r="V29" s="15">
        <v>74</v>
      </c>
      <c r="W29" s="15">
        <v>1</v>
      </c>
      <c r="X29" s="15">
        <v>5</v>
      </c>
      <c r="Y29" s="16">
        <f t="shared" si="3"/>
        <v>0.037037037037037035</v>
      </c>
      <c r="Z29" s="16">
        <f t="shared" si="4"/>
        <v>0.08902296226373019</v>
      </c>
      <c r="AA29" s="16">
        <f t="shared" si="5"/>
        <v>0.04841756846802284</v>
      </c>
      <c r="AB29" s="15">
        <v>27</v>
      </c>
      <c r="AC29" s="18">
        <f t="shared" si="6"/>
        <v>1.3919778098061077</v>
      </c>
      <c r="AD29" s="8" t="s">
        <v>200</v>
      </c>
      <c r="AE29" s="23" t="s">
        <v>203</v>
      </c>
      <c r="AF29" s="23" t="s">
        <v>159</v>
      </c>
      <c r="AG29">
        <f t="shared" si="7"/>
        <v>0.47713621266806644</v>
      </c>
      <c r="AH29" s="49">
        <f>2^AG29</f>
        <v>1.3919778098061077</v>
      </c>
      <c r="AI29" s="52" t="s">
        <v>904</v>
      </c>
      <c r="AK29" s="53">
        <v>0.14553265</v>
      </c>
      <c r="AL29" s="53">
        <v>1.6096779</v>
      </c>
      <c r="AM29" s="54" t="s">
        <v>910</v>
      </c>
      <c r="AN29" s="53">
        <v>0.6867720308476504</v>
      </c>
      <c r="AO29" s="8" t="s">
        <v>200</v>
      </c>
      <c r="AR29" s="52"/>
    </row>
    <row r="30" spans="1:44" ht="15">
      <c r="A30" s="7">
        <v>147</v>
      </c>
      <c r="B30" s="7" t="s">
        <v>185</v>
      </c>
      <c r="C30" s="8" t="s">
        <v>186</v>
      </c>
      <c r="D30" s="7" t="s">
        <v>187</v>
      </c>
      <c r="F30" s="7" t="s">
        <v>188</v>
      </c>
      <c r="G30" s="23" t="s">
        <v>188</v>
      </c>
      <c r="H30" s="23" t="s">
        <v>159</v>
      </c>
      <c r="I30" s="11">
        <v>35.53</v>
      </c>
      <c r="J30" s="11">
        <v>6.76</v>
      </c>
      <c r="K30" s="7" t="s">
        <v>61</v>
      </c>
      <c r="L30" s="11" t="s">
        <v>62</v>
      </c>
      <c r="M30" s="11" t="s">
        <v>62</v>
      </c>
      <c r="N30" s="12">
        <v>111</v>
      </c>
      <c r="O30" s="12">
        <v>2</v>
      </c>
      <c r="P30" s="12">
        <v>12</v>
      </c>
      <c r="Q30" s="13">
        <f t="shared" si="0"/>
        <v>0.10526315789473684</v>
      </c>
      <c r="R30" s="13">
        <f t="shared" si="1"/>
        <v>0.2742749857031337</v>
      </c>
      <c r="S30" s="13">
        <f t="shared" si="2"/>
        <v>0.10716545765470026</v>
      </c>
      <c r="T30" s="12">
        <v>19</v>
      </c>
      <c r="U30" s="14">
        <v>133</v>
      </c>
      <c r="V30" s="15">
        <v>88</v>
      </c>
      <c r="W30" s="15">
        <v>2</v>
      </c>
      <c r="X30" s="15">
        <v>7</v>
      </c>
      <c r="Y30" s="16">
        <f t="shared" si="3"/>
        <v>0.10526315789473684</v>
      </c>
      <c r="Z30" s="16">
        <f t="shared" si="4"/>
        <v>0.2742749857031337</v>
      </c>
      <c r="AA30" s="16">
        <f t="shared" si="5"/>
        <v>0.14917193903305886</v>
      </c>
      <c r="AB30" s="15">
        <v>19</v>
      </c>
      <c r="AC30" s="18">
        <f t="shared" si="6"/>
        <v>1.391977809806108</v>
      </c>
      <c r="AD30" s="8" t="s">
        <v>186</v>
      </c>
      <c r="AE30" s="23" t="s">
        <v>188</v>
      </c>
      <c r="AF30" s="23" t="s">
        <v>159</v>
      </c>
      <c r="AG30">
        <f t="shared" si="7"/>
        <v>0.47713621266806666</v>
      </c>
      <c r="AH30" s="49">
        <f>2^AG30</f>
        <v>1.391977809806108</v>
      </c>
      <c r="AI30" s="52" t="s">
        <v>904</v>
      </c>
      <c r="AK30" s="53">
        <v>0.22094378</v>
      </c>
      <c r="AL30" s="53">
        <v>1.7088753</v>
      </c>
      <c r="AM30" s="54" t="s">
        <v>910</v>
      </c>
      <c r="AN30" s="53">
        <v>0.7730471245533054</v>
      </c>
      <c r="AO30" s="8" t="s">
        <v>186</v>
      </c>
      <c r="AR30" s="52"/>
    </row>
    <row r="31" spans="1:44" ht="15">
      <c r="A31" s="7">
        <v>9</v>
      </c>
      <c r="B31" s="7" t="s">
        <v>172</v>
      </c>
      <c r="C31" s="8" t="s">
        <v>173</v>
      </c>
      <c r="D31" s="7" t="s">
        <v>174</v>
      </c>
      <c r="F31" s="7" t="s">
        <v>175</v>
      </c>
      <c r="G31" s="23" t="s">
        <v>175</v>
      </c>
      <c r="H31" s="23" t="s">
        <v>159</v>
      </c>
      <c r="I31" s="11">
        <v>83.57</v>
      </c>
      <c r="J31" s="11">
        <v>5.58</v>
      </c>
      <c r="K31" s="7" t="s">
        <v>61</v>
      </c>
      <c r="L31" s="11" t="s">
        <v>62</v>
      </c>
      <c r="M31" s="11" t="s">
        <v>62</v>
      </c>
      <c r="N31" s="12">
        <v>1019</v>
      </c>
      <c r="O31" s="12">
        <v>21</v>
      </c>
      <c r="P31" s="12">
        <v>34</v>
      </c>
      <c r="Q31" s="13">
        <f t="shared" si="0"/>
        <v>0.6363636363636364</v>
      </c>
      <c r="R31" s="13">
        <f t="shared" si="1"/>
        <v>3.328761281083059</v>
      </c>
      <c r="S31" s="13">
        <f t="shared" si="2"/>
        <v>1.300622531055834</v>
      </c>
      <c r="T31" s="12">
        <v>33</v>
      </c>
      <c r="U31" s="14">
        <v>19</v>
      </c>
      <c r="V31" s="15">
        <v>686</v>
      </c>
      <c r="W31" s="15">
        <v>13</v>
      </c>
      <c r="X31" s="15">
        <v>17</v>
      </c>
      <c r="Y31" s="16">
        <f t="shared" si="3"/>
        <v>0.3939393939393939</v>
      </c>
      <c r="Z31" s="16">
        <f t="shared" si="4"/>
        <v>1.477076355991711</v>
      </c>
      <c r="AA31" s="16">
        <f t="shared" si="5"/>
        <v>0.8033483022824959</v>
      </c>
      <c r="AB31" s="15">
        <v>33</v>
      </c>
      <c r="AC31" s="17">
        <f t="shared" si="6"/>
        <v>0.617664451522568</v>
      </c>
      <c r="AD31" s="8" t="s">
        <v>173</v>
      </c>
      <c r="AE31" s="23" t="s">
        <v>175</v>
      </c>
      <c r="AF31" s="23" t="s">
        <v>159</v>
      </c>
      <c r="AG31">
        <f t="shared" si="7"/>
        <v>-0.695104793316803</v>
      </c>
      <c r="AH31" s="48">
        <f>2^-AG31</f>
        <v>1.619002028585196</v>
      </c>
      <c r="AI31" s="51" t="s">
        <v>916</v>
      </c>
      <c r="AK31" s="53">
        <v>0.22745818</v>
      </c>
      <c r="AL31" s="53">
        <v>1.3474882</v>
      </c>
      <c r="AM31" s="54" t="s">
        <v>910</v>
      </c>
      <c r="AN31" s="53">
        <v>0.43027263930355336</v>
      </c>
      <c r="AO31" s="8" t="s">
        <v>173</v>
      </c>
      <c r="AR31" s="52"/>
    </row>
    <row r="32" spans="1:44" ht="15">
      <c r="A32" s="7">
        <v>76</v>
      </c>
      <c r="B32" s="7" t="s">
        <v>168</v>
      </c>
      <c r="C32" s="8" t="s">
        <v>169</v>
      </c>
      <c r="D32" s="7" t="s">
        <v>170</v>
      </c>
      <c r="F32" s="7" t="s">
        <v>171</v>
      </c>
      <c r="G32" s="23" t="s">
        <v>171</v>
      </c>
      <c r="H32" s="23" t="s">
        <v>159</v>
      </c>
      <c r="I32" s="11">
        <v>19.79</v>
      </c>
      <c r="J32" s="11">
        <v>5.08</v>
      </c>
      <c r="K32" s="7" t="s">
        <v>61</v>
      </c>
      <c r="L32" s="11" t="s">
        <v>62</v>
      </c>
      <c r="M32" s="11" t="s">
        <v>62</v>
      </c>
      <c r="N32" s="12">
        <v>262</v>
      </c>
      <c r="O32" s="12">
        <v>5</v>
      </c>
      <c r="P32" s="12">
        <v>28</v>
      </c>
      <c r="Q32" s="13">
        <f t="shared" si="0"/>
        <v>0.38461538461538464</v>
      </c>
      <c r="R32" s="13">
        <f t="shared" si="1"/>
        <v>1.424462017082329</v>
      </c>
      <c r="S32" s="13">
        <f t="shared" si="2"/>
        <v>0.5565696178272416</v>
      </c>
      <c r="T32" s="12">
        <v>13</v>
      </c>
      <c r="U32" s="14">
        <v>48</v>
      </c>
      <c r="V32" s="15">
        <v>278</v>
      </c>
      <c r="W32" s="15">
        <v>5</v>
      </c>
      <c r="X32" s="15">
        <v>28</v>
      </c>
      <c r="Y32" s="16">
        <f t="shared" si="3"/>
        <v>0.38461538461538464</v>
      </c>
      <c r="Z32" s="16">
        <f t="shared" si="4"/>
        <v>1.424462017082329</v>
      </c>
      <c r="AA32" s="16">
        <f t="shared" si="5"/>
        <v>0.774732557627786</v>
      </c>
      <c r="AB32" s="15">
        <v>13</v>
      </c>
      <c r="AC32" s="18">
        <f t="shared" si="6"/>
        <v>1.3919778098061075</v>
      </c>
      <c r="AD32" s="8" t="s">
        <v>169</v>
      </c>
      <c r="AE32" s="23" t="s">
        <v>171</v>
      </c>
      <c r="AF32" s="23" t="s">
        <v>159</v>
      </c>
      <c r="AG32">
        <f t="shared" si="7"/>
        <v>0.47713621266806616</v>
      </c>
      <c r="AH32" s="49">
        <f>2^AG32</f>
        <v>1.3919778098061075</v>
      </c>
      <c r="AI32" s="52" t="s">
        <v>904</v>
      </c>
      <c r="AK32" s="53">
        <v>0.35972205</v>
      </c>
      <c r="AL32" s="53">
        <v>1.2825665</v>
      </c>
      <c r="AM32" s="54" t="s">
        <v>910</v>
      </c>
      <c r="AN32" s="53">
        <v>0.35903363030249846</v>
      </c>
      <c r="AO32" s="8" t="s">
        <v>169</v>
      </c>
      <c r="AR32" s="52"/>
    </row>
    <row r="33" spans="1:44" ht="15">
      <c r="A33" s="7">
        <v>75</v>
      </c>
      <c r="B33" s="7" t="s">
        <v>270</v>
      </c>
      <c r="C33" s="8" t="s">
        <v>271</v>
      </c>
      <c r="D33" s="7" t="s">
        <v>272</v>
      </c>
      <c r="E33" s="9" t="s">
        <v>273</v>
      </c>
      <c r="F33" s="7" t="s">
        <v>274</v>
      </c>
      <c r="G33" s="23" t="s">
        <v>274</v>
      </c>
      <c r="H33" s="23" t="s">
        <v>159</v>
      </c>
      <c r="I33" s="11">
        <v>50.69</v>
      </c>
      <c r="J33" s="11">
        <v>5.72</v>
      </c>
      <c r="K33" s="7" t="s">
        <v>61</v>
      </c>
      <c r="L33" s="11" t="s">
        <v>62</v>
      </c>
      <c r="M33" s="11" t="s">
        <v>62</v>
      </c>
      <c r="N33" s="12">
        <v>275</v>
      </c>
      <c r="O33" s="12">
        <v>5</v>
      </c>
      <c r="P33" s="12">
        <v>14</v>
      </c>
      <c r="Q33" s="13">
        <f t="shared" si="0"/>
        <v>0.14285714285714285</v>
      </c>
      <c r="R33" s="13">
        <f t="shared" si="1"/>
        <v>0.3894954943731377</v>
      </c>
      <c r="S33" s="13">
        <f t="shared" si="2"/>
        <v>0.15218472367042452</v>
      </c>
      <c r="T33" s="12">
        <v>35</v>
      </c>
      <c r="U33" s="14">
        <v>89</v>
      </c>
      <c r="V33" s="15">
        <v>159</v>
      </c>
      <c r="W33" s="15">
        <v>3</v>
      </c>
      <c r="X33" s="15">
        <v>8</v>
      </c>
      <c r="Y33" s="16">
        <f t="shared" si="3"/>
        <v>0.08571428571428572</v>
      </c>
      <c r="Z33" s="16">
        <f t="shared" si="4"/>
        <v>0.21818791201011556</v>
      </c>
      <c r="AA33" s="16">
        <f t="shared" si="5"/>
        <v>0.11866745275616107</v>
      </c>
      <c r="AB33" s="15">
        <v>35</v>
      </c>
      <c r="AC33" s="18">
        <f t="shared" si="6"/>
        <v>0.7797592944555369</v>
      </c>
      <c r="AD33" s="8" t="s">
        <v>271</v>
      </c>
      <c r="AE33" s="23" t="s">
        <v>274</v>
      </c>
      <c r="AF33" s="23" t="s">
        <v>159</v>
      </c>
      <c r="AG33">
        <f t="shared" si="7"/>
        <v>-0.3588992507698268</v>
      </c>
      <c r="AH33" s="48">
        <f>2^-AG33</f>
        <v>1.2824470411708848</v>
      </c>
      <c r="AI33" s="51" t="s">
        <v>905</v>
      </c>
      <c r="AK33" s="53">
        <v>0.40731224</v>
      </c>
      <c r="AL33" s="53">
        <v>1.1753337</v>
      </c>
      <c r="AM33" s="54" t="s">
        <v>910</v>
      </c>
      <c r="AN33" s="53">
        <v>0.23307042401189507</v>
      </c>
      <c r="AO33" s="8" t="s">
        <v>271</v>
      </c>
      <c r="AQ33" s="71"/>
      <c r="AR33" s="51"/>
    </row>
    <row r="34" spans="1:44" ht="15">
      <c r="A34" s="7">
        <v>70</v>
      </c>
      <c r="B34" s="7" t="s">
        <v>164</v>
      </c>
      <c r="C34" s="8" t="s">
        <v>165</v>
      </c>
      <c r="D34" s="7" t="s">
        <v>166</v>
      </c>
      <c r="F34" s="7" t="s">
        <v>167</v>
      </c>
      <c r="G34" s="23" t="s">
        <v>167</v>
      </c>
      <c r="H34" s="23" t="s">
        <v>159</v>
      </c>
      <c r="I34" s="11">
        <v>26.77</v>
      </c>
      <c r="J34" s="11">
        <v>6.86</v>
      </c>
      <c r="K34" s="7" t="s">
        <v>78</v>
      </c>
      <c r="L34" s="11" t="s">
        <v>62</v>
      </c>
      <c r="M34" s="11" t="s">
        <v>62</v>
      </c>
      <c r="N34" s="12">
        <v>295</v>
      </c>
      <c r="O34" s="12">
        <v>6</v>
      </c>
      <c r="P34" s="12">
        <v>31</v>
      </c>
      <c r="Q34" s="13">
        <f aca="true" t="shared" si="9" ref="Q34:Q65">O34/T34</f>
        <v>0.6666666666666666</v>
      </c>
      <c r="R34" s="13">
        <f aca="true" t="shared" si="10" ref="R34:R65">POWER(10,Q34)-1</f>
        <v>3.6415888336127793</v>
      </c>
      <c r="S34" s="13">
        <f aca="true" t="shared" si="11" ref="S34:S65">(R34/255.936)*100</f>
        <v>1.4228513509677339</v>
      </c>
      <c r="T34" s="12">
        <v>9</v>
      </c>
      <c r="U34" s="14">
        <v>83</v>
      </c>
      <c r="V34" s="15">
        <v>162</v>
      </c>
      <c r="W34" s="15">
        <v>4</v>
      </c>
      <c r="X34" s="15">
        <v>16</v>
      </c>
      <c r="Y34" s="16">
        <f aca="true" t="shared" si="12" ref="Y34:Y65">W34/AB34</f>
        <v>0.4444444444444444</v>
      </c>
      <c r="Z34" s="16">
        <f aca="true" t="shared" si="13" ref="Z34:Z65">POWER(10,Y34)-1</f>
        <v>1.7825594022071245</v>
      </c>
      <c r="AA34" s="16">
        <f aca="true" t="shared" si="14" ref="AA34:AA65">(Z34/183.865)*100</f>
        <v>0.9694935970451823</v>
      </c>
      <c r="AB34" s="15">
        <v>9</v>
      </c>
      <c r="AC34" s="17">
        <f aca="true" t="shared" si="15" ref="AC34:AC65">AA34/S34</f>
        <v>0.6813737755428871</v>
      </c>
      <c r="AD34" s="8" t="s">
        <v>165</v>
      </c>
      <c r="AE34" s="23" t="s">
        <v>167</v>
      </c>
      <c r="AF34" s="23" t="s">
        <v>159</v>
      </c>
      <c r="AG34">
        <f aca="true" t="shared" si="16" ref="AG34:AG65">LOG(AC34,2)</f>
        <v>-0.5534816722876872</v>
      </c>
      <c r="AH34" s="48">
        <f>2^-AG34</f>
        <v>1.4676232574452197</v>
      </c>
      <c r="AI34" s="51" t="s">
        <v>905</v>
      </c>
      <c r="AK34" s="53">
        <v>0.41531208</v>
      </c>
      <c r="AL34" s="53">
        <v>1.2123487</v>
      </c>
      <c r="AM34" s="54" t="s">
        <v>910</v>
      </c>
      <c r="AN34" s="53">
        <v>0.2778047115227127</v>
      </c>
      <c r="AO34" s="8" t="s">
        <v>165</v>
      </c>
      <c r="AR34" s="52"/>
    </row>
    <row r="35" spans="1:44" ht="15">
      <c r="A35" s="7">
        <v>72</v>
      </c>
      <c r="B35" s="7" t="s">
        <v>180</v>
      </c>
      <c r="C35" s="8" t="s">
        <v>181</v>
      </c>
      <c r="D35" s="7" t="s">
        <v>182</v>
      </c>
      <c r="E35" s="9" t="s">
        <v>183</v>
      </c>
      <c r="F35" s="7" t="s">
        <v>184</v>
      </c>
      <c r="G35" s="23" t="s">
        <v>184</v>
      </c>
      <c r="H35" s="23" t="s">
        <v>159</v>
      </c>
      <c r="I35" s="11">
        <v>43.32</v>
      </c>
      <c r="J35" s="11">
        <v>5.63</v>
      </c>
      <c r="K35" s="7" t="s">
        <v>61</v>
      </c>
      <c r="L35" s="11" t="s">
        <v>62</v>
      </c>
      <c r="M35" s="11" t="s">
        <v>62</v>
      </c>
      <c r="N35" s="12">
        <v>280</v>
      </c>
      <c r="O35" s="12">
        <v>5</v>
      </c>
      <c r="P35" s="12">
        <v>15</v>
      </c>
      <c r="Q35" s="13">
        <f t="shared" si="9"/>
        <v>0.18518518518518517</v>
      </c>
      <c r="R35" s="13">
        <f t="shared" si="10"/>
        <v>0.53174046370208</v>
      </c>
      <c r="S35" s="13">
        <f t="shared" si="11"/>
        <v>0.2077630593984746</v>
      </c>
      <c r="T35" s="12">
        <v>27</v>
      </c>
      <c r="U35" s="14">
        <v>81</v>
      </c>
      <c r="V35" s="15">
        <v>164</v>
      </c>
      <c r="W35" s="15">
        <v>3</v>
      </c>
      <c r="X35" s="15">
        <v>9</v>
      </c>
      <c r="Y35" s="16">
        <f t="shared" si="12"/>
        <v>0.1111111111111111</v>
      </c>
      <c r="Z35" s="16">
        <f t="shared" si="13"/>
        <v>0.2915496650148839</v>
      </c>
      <c r="AA35" s="16">
        <f t="shared" si="14"/>
        <v>0.15856724499762534</v>
      </c>
      <c r="AB35" s="15">
        <v>27</v>
      </c>
      <c r="AC35" s="18">
        <f t="shared" si="15"/>
        <v>0.7632119273595446</v>
      </c>
      <c r="AD35" s="8" t="s">
        <v>181</v>
      </c>
      <c r="AE35" s="23" t="s">
        <v>184</v>
      </c>
      <c r="AF35" s="23" t="s">
        <v>159</v>
      </c>
      <c r="AG35">
        <f t="shared" si="16"/>
        <v>-0.3898443771497991</v>
      </c>
      <c r="AH35" s="48">
        <f>2^-AG35</f>
        <v>1.3102520599483582</v>
      </c>
      <c r="AI35" s="51" t="s">
        <v>905</v>
      </c>
      <c r="AK35" s="53">
        <v>0.57976705</v>
      </c>
      <c r="AL35" s="53">
        <v>1.0955589</v>
      </c>
      <c r="AM35" s="54" t="s">
        <v>910</v>
      </c>
      <c r="AN35" s="53">
        <v>0.13166704932461146</v>
      </c>
      <c r="AO35" s="8" t="s">
        <v>181</v>
      </c>
      <c r="AR35" s="52"/>
    </row>
    <row r="36" spans="1:44" ht="15">
      <c r="A36" s="7">
        <v>80</v>
      </c>
      <c r="B36" s="7" t="s">
        <v>160</v>
      </c>
      <c r="C36" s="8" t="s">
        <v>161</v>
      </c>
      <c r="D36" s="7" t="s">
        <v>162</v>
      </c>
      <c r="F36" s="7" t="s">
        <v>163</v>
      </c>
      <c r="G36" s="23" t="s">
        <v>163</v>
      </c>
      <c r="H36" s="23" t="s">
        <v>159</v>
      </c>
      <c r="I36" s="11">
        <v>39.15</v>
      </c>
      <c r="J36" s="11">
        <v>5.39</v>
      </c>
      <c r="K36" s="7" t="s">
        <v>61</v>
      </c>
      <c r="L36" s="11" t="s">
        <v>62</v>
      </c>
      <c r="M36" s="11" t="s">
        <v>62</v>
      </c>
      <c r="N36" s="12">
        <v>254</v>
      </c>
      <c r="O36" s="12">
        <v>5</v>
      </c>
      <c r="P36" s="12">
        <v>14</v>
      </c>
      <c r="Q36" s="13">
        <f t="shared" si="9"/>
        <v>0.2631578947368421</v>
      </c>
      <c r="R36" s="13">
        <f t="shared" si="10"/>
        <v>0.8329807108324359</v>
      </c>
      <c r="S36" s="13">
        <f t="shared" si="11"/>
        <v>0.325464456282991</v>
      </c>
      <c r="T36" s="12">
        <v>19</v>
      </c>
      <c r="U36" s="14">
        <v>54</v>
      </c>
      <c r="V36" s="15">
        <v>261</v>
      </c>
      <c r="W36" s="15">
        <v>5</v>
      </c>
      <c r="X36" s="15">
        <v>19</v>
      </c>
      <c r="Y36" s="16">
        <f t="shared" si="12"/>
        <v>0.2631578947368421</v>
      </c>
      <c r="Z36" s="16">
        <f t="shared" si="13"/>
        <v>0.8329807108324359</v>
      </c>
      <c r="AA36" s="16">
        <f t="shared" si="14"/>
        <v>0.4530393010265335</v>
      </c>
      <c r="AB36" s="15">
        <v>19</v>
      </c>
      <c r="AC36" s="18">
        <f t="shared" si="15"/>
        <v>1.3919778098061077</v>
      </c>
      <c r="AD36" s="8" t="s">
        <v>161</v>
      </c>
      <c r="AE36" s="23" t="s">
        <v>163</v>
      </c>
      <c r="AF36" s="23" t="s">
        <v>159</v>
      </c>
      <c r="AG36">
        <f t="shared" si="16"/>
        <v>0.47713621266806644</v>
      </c>
      <c r="AH36" s="49">
        <f>2^AG36</f>
        <v>1.3919778098061077</v>
      </c>
      <c r="AI36" s="52" t="s">
        <v>904</v>
      </c>
      <c r="AK36" s="53">
        <v>0.60063165</v>
      </c>
      <c r="AL36" s="53">
        <v>1.1364223</v>
      </c>
      <c r="AM36" s="54" t="s">
        <v>910</v>
      </c>
      <c r="AN36" s="53">
        <v>0.18449904690386634</v>
      </c>
      <c r="AO36" s="8" t="s">
        <v>161</v>
      </c>
      <c r="AR36" s="52"/>
    </row>
    <row r="37" spans="1:44" ht="15">
      <c r="A37" s="7">
        <v>5</v>
      </c>
      <c r="B37" s="7" t="s">
        <v>204</v>
      </c>
      <c r="C37" s="8" t="s">
        <v>205</v>
      </c>
      <c r="D37" s="7" t="s">
        <v>206</v>
      </c>
      <c r="F37" s="7" t="s">
        <v>207</v>
      </c>
      <c r="G37" s="23" t="s">
        <v>207</v>
      </c>
      <c r="H37" s="23" t="s">
        <v>159</v>
      </c>
      <c r="I37" s="11">
        <v>94.68</v>
      </c>
      <c r="J37" s="11">
        <v>5.88</v>
      </c>
      <c r="K37" s="7" t="s">
        <v>61</v>
      </c>
      <c r="L37" s="11" t="s">
        <v>62</v>
      </c>
      <c r="M37" s="11" t="s">
        <v>62</v>
      </c>
      <c r="N37" s="12">
        <v>1321</v>
      </c>
      <c r="O37" s="12">
        <v>26</v>
      </c>
      <c r="P37" s="12">
        <v>35</v>
      </c>
      <c r="Q37" s="13">
        <f t="shared" si="9"/>
        <v>0.3880597014925373</v>
      </c>
      <c r="R37" s="13">
        <f t="shared" si="10"/>
        <v>1.4437664687235339</v>
      </c>
      <c r="S37" s="13">
        <f t="shared" si="11"/>
        <v>0.5641123049213608</v>
      </c>
      <c r="T37" s="12">
        <v>67</v>
      </c>
      <c r="U37" s="14">
        <v>4</v>
      </c>
      <c r="V37" s="15">
        <v>1136</v>
      </c>
      <c r="W37" s="15">
        <v>20</v>
      </c>
      <c r="X37" s="15">
        <v>29</v>
      </c>
      <c r="Y37" s="16">
        <f t="shared" si="12"/>
        <v>0.29850746268656714</v>
      </c>
      <c r="Z37" s="16">
        <f t="shared" si="13"/>
        <v>0.988416978008356</v>
      </c>
      <c r="AA37" s="16">
        <f t="shared" si="14"/>
        <v>0.5375775585393392</v>
      </c>
      <c r="AB37" s="15">
        <v>67</v>
      </c>
      <c r="AC37" s="18">
        <f t="shared" si="15"/>
        <v>0.9529619436581505</v>
      </c>
      <c r="AD37" s="8" t="s">
        <v>205</v>
      </c>
      <c r="AE37" s="23" t="s">
        <v>207</v>
      </c>
      <c r="AF37" s="23" t="s">
        <v>159</v>
      </c>
      <c r="AG37">
        <f t="shared" si="16"/>
        <v>-0.06950949333549256</v>
      </c>
      <c r="AH37" s="48">
        <f>2^-AG37</f>
        <v>1.0493598476359756</v>
      </c>
      <c r="AI37" s="51" t="s">
        <v>905</v>
      </c>
      <c r="AK37" s="53">
        <v>0.69579554</v>
      </c>
      <c r="AL37" s="53">
        <v>1.1385803</v>
      </c>
      <c r="AM37" s="54" t="s">
        <v>910</v>
      </c>
      <c r="AN37" s="53">
        <v>0.18723604318863313</v>
      </c>
      <c r="AO37" s="8" t="s">
        <v>205</v>
      </c>
      <c r="AR37" s="52"/>
    </row>
    <row r="38" spans="1:44" ht="15">
      <c r="A38" s="7">
        <v>83</v>
      </c>
      <c r="B38" s="7" t="s">
        <v>208</v>
      </c>
      <c r="C38" s="8" t="s">
        <v>209</v>
      </c>
      <c r="D38" s="7" t="s">
        <v>210</v>
      </c>
      <c r="E38" s="9" t="s">
        <v>211</v>
      </c>
      <c r="F38" s="7" t="s">
        <v>212</v>
      </c>
      <c r="G38" s="23" t="s">
        <v>212</v>
      </c>
      <c r="H38" s="23" t="s">
        <v>159</v>
      </c>
      <c r="I38" s="11">
        <v>16.27</v>
      </c>
      <c r="J38" s="11">
        <v>6.18</v>
      </c>
      <c r="K38" s="7" t="s">
        <v>61</v>
      </c>
      <c r="L38" s="11" t="s">
        <v>62</v>
      </c>
      <c r="M38" s="11" t="s">
        <v>62</v>
      </c>
      <c r="N38" s="12">
        <v>244</v>
      </c>
      <c r="O38" s="12">
        <v>5</v>
      </c>
      <c r="P38" s="12">
        <v>51</v>
      </c>
      <c r="Q38" s="13">
        <f t="shared" si="9"/>
        <v>0.7142857142857143</v>
      </c>
      <c r="R38" s="13">
        <f t="shared" si="10"/>
        <v>4.179474679231212</v>
      </c>
      <c r="S38" s="13">
        <f t="shared" si="11"/>
        <v>1.6330155504623074</v>
      </c>
      <c r="T38" s="12">
        <v>7</v>
      </c>
      <c r="U38" s="14">
        <v>69</v>
      </c>
      <c r="V38" s="15">
        <v>205</v>
      </c>
      <c r="W38" s="15">
        <v>5</v>
      </c>
      <c r="X38" s="15">
        <v>51</v>
      </c>
      <c r="Y38" s="16">
        <f t="shared" si="12"/>
        <v>0.7142857142857143</v>
      </c>
      <c r="Z38" s="16">
        <f t="shared" si="13"/>
        <v>4.179474679231212</v>
      </c>
      <c r="AA38" s="16">
        <f t="shared" si="14"/>
        <v>2.2731214093118384</v>
      </c>
      <c r="AB38" s="15">
        <v>7</v>
      </c>
      <c r="AC38" s="18">
        <f t="shared" si="15"/>
        <v>1.391977809806108</v>
      </c>
      <c r="AD38" s="8" t="s">
        <v>209</v>
      </c>
      <c r="AE38" s="23" t="s">
        <v>212</v>
      </c>
      <c r="AF38" s="23" t="s">
        <v>159</v>
      </c>
      <c r="AG38">
        <f t="shared" si="16"/>
        <v>0.47713621266806666</v>
      </c>
      <c r="AH38" s="49">
        <f>2^AG38</f>
        <v>1.391977809806108</v>
      </c>
      <c r="AI38" s="52" t="s">
        <v>904</v>
      </c>
      <c r="AK38" s="53">
        <v>0.7096125</v>
      </c>
      <c r="AL38" s="53">
        <v>1.056422</v>
      </c>
      <c r="AM38" s="54" t="s">
        <v>910</v>
      </c>
      <c r="AN38" s="53">
        <v>0.079186251070892</v>
      </c>
      <c r="AO38" s="8" t="s">
        <v>209</v>
      </c>
      <c r="AQ38" s="71"/>
      <c r="AR38" s="72"/>
    </row>
    <row r="39" spans="1:41" ht="15">
      <c r="A39" s="7">
        <v>165</v>
      </c>
      <c r="B39" s="7" t="s">
        <v>155</v>
      </c>
      <c r="C39" s="8" t="s">
        <v>156</v>
      </c>
      <c r="D39" s="7" t="s">
        <v>157</v>
      </c>
      <c r="F39" s="7" t="s">
        <v>158</v>
      </c>
      <c r="G39" s="23" t="s">
        <v>158</v>
      </c>
      <c r="H39" s="23" t="s">
        <v>159</v>
      </c>
      <c r="I39" s="11">
        <v>7.69</v>
      </c>
      <c r="J39" s="11">
        <v>7.51</v>
      </c>
      <c r="K39" s="7" t="s">
        <v>78</v>
      </c>
      <c r="L39" s="11" t="s">
        <v>62</v>
      </c>
      <c r="M39" s="11" t="s">
        <v>62</v>
      </c>
      <c r="N39" s="12">
        <v>85</v>
      </c>
      <c r="O39" s="12">
        <v>2</v>
      </c>
      <c r="P39" s="12">
        <v>25</v>
      </c>
      <c r="Q39" s="13">
        <f t="shared" si="9"/>
        <v>0.2857142857142857</v>
      </c>
      <c r="R39" s="13">
        <f t="shared" si="10"/>
        <v>0.9306977288832501</v>
      </c>
      <c r="S39" s="13">
        <f t="shared" si="11"/>
        <v>0.3636447115229003</v>
      </c>
      <c r="T39" s="12">
        <v>7</v>
      </c>
      <c r="U39" s="14">
        <v>77</v>
      </c>
      <c r="V39" s="15">
        <v>171</v>
      </c>
      <c r="W39" s="15">
        <v>3</v>
      </c>
      <c r="X39" s="15">
        <v>41</v>
      </c>
      <c r="Y39" s="16">
        <f t="shared" si="12"/>
        <v>0.42857142857142855</v>
      </c>
      <c r="Z39" s="16">
        <f t="shared" si="13"/>
        <v>1.682695795279726</v>
      </c>
      <c r="AA39" s="16">
        <f t="shared" si="14"/>
        <v>0.915180048013339</v>
      </c>
      <c r="AB39" s="15">
        <v>7</v>
      </c>
      <c r="AC39" s="24">
        <f t="shared" si="15"/>
        <v>2.5166873572302895</v>
      </c>
      <c r="AD39" s="8" t="s">
        <v>156</v>
      </c>
      <c r="AE39" s="23" t="s">
        <v>158</v>
      </c>
      <c r="AF39" s="23" t="s">
        <v>159</v>
      </c>
      <c r="AG39">
        <f t="shared" si="16"/>
        <v>1.3315260046639088</v>
      </c>
      <c r="AH39" s="49">
        <f>2^AG39</f>
        <v>2.5166873572302895</v>
      </c>
      <c r="AI39" s="52" t="s">
        <v>917</v>
      </c>
      <c r="AK39" s="53">
        <v>0.8015197</v>
      </c>
      <c r="AL39" s="53">
        <v>1.071139</v>
      </c>
      <c r="AM39" s="54" t="s">
        <v>910</v>
      </c>
      <c r="AN39" s="53">
        <v>0.09914570847154182</v>
      </c>
      <c r="AO39" s="8" t="s">
        <v>156</v>
      </c>
    </row>
    <row r="40" spans="1:44" ht="15">
      <c r="A40" s="7">
        <v>63</v>
      </c>
      <c r="B40" s="7" t="s">
        <v>237</v>
      </c>
      <c r="C40" s="8" t="s">
        <v>238</v>
      </c>
      <c r="D40" s="7" t="s">
        <v>239</v>
      </c>
      <c r="E40" s="9" t="s">
        <v>240</v>
      </c>
      <c r="F40" s="7" t="s">
        <v>241</v>
      </c>
      <c r="G40" s="25" t="s">
        <v>241</v>
      </c>
      <c r="H40" s="25" t="s">
        <v>217</v>
      </c>
      <c r="I40" s="11">
        <v>56.38</v>
      </c>
      <c r="J40" s="11">
        <v>5.19</v>
      </c>
      <c r="K40" s="7" t="s">
        <v>61</v>
      </c>
      <c r="L40" s="11" t="s">
        <v>62</v>
      </c>
      <c r="M40" s="11" t="s">
        <v>62</v>
      </c>
      <c r="N40" s="12">
        <v>335</v>
      </c>
      <c r="O40" s="12">
        <v>8</v>
      </c>
      <c r="P40" s="12">
        <v>22</v>
      </c>
      <c r="Q40" s="13">
        <f t="shared" si="9"/>
        <v>1.3333333333333333</v>
      </c>
      <c r="R40" s="13">
        <f t="shared" si="10"/>
        <v>20.544346900318843</v>
      </c>
      <c r="S40" s="13">
        <f t="shared" si="11"/>
        <v>8.027142293510426</v>
      </c>
      <c r="T40" s="12">
        <v>6</v>
      </c>
      <c r="U40" s="14">
        <v>63</v>
      </c>
      <c r="V40" s="15">
        <v>218</v>
      </c>
      <c r="W40" s="15">
        <v>5</v>
      </c>
      <c r="X40" s="15">
        <v>13</v>
      </c>
      <c r="Y40" s="16">
        <f t="shared" si="12"/>
        <v>0.8333333333333334</v>
      </c>
      <c r="Z40" s="16">
        <f t="shared" si="13"/>
        <v>5.812920690579614</v>
      </c>
      <c r="AA40" s="16">
        <f t="shared" si="14"/>
        <v>3.161515617751945</v>
      </c>
      <c r="AB40" s="15">
        <v>6</v>
      </c>
      <c r="AC40" s="17">
        <f t="shared" si="15"/>
        <v>0.39385319235064314</v>
      </c>
      <c r="AD40" s="8" t="s">
        <v>238</v>
      </c>
      <c r="AE40" s="25" t="s">
        <v>241</v>
      </c>
      <c r="AF40" s="25" t="s">
        <v>217</v>
      </c>
      <c r="AG40">
        <f t="shared" si="16"/>
        <v>-1.3442701254505367</v>
      </c>
      <c r="AH40" s="48">
        <f>2^-AG40</f>
        <v>2.5390171247100395</v>
      </c>
      <c r="AI40" s="51" t="s">
        <v>916</v>
      </c>
      <c r="AK40" s="53">
        <v>0.10424317</v>
      </c>
      <c r="AL40" s="53">
        <v>1.7082293</v>
      </c>
      <c r="AM40" s="54" t="s">
        <v>915</v>
      </c>
      <c r="AN40" s="53">
        <v>-0.7725016446124704</v>
      </c>
      <c r="AO40" s="8" t="s">
        <v>238</v>
      </c>
      <c r="AR40" s="52"/>
    </row>
    <row r="41" spans="1:44" ht="15">
      <c r="A41" s="7">
        <v>48</v>
      </c>
      <c r="B41" s="7" t="s">
        <v>228</v>
      </c>
      <c r="C41" s="8" t="s">
        <v>229</v>
      </c>
      <c r="D41" s="7" t="s">
        <v>230</v>
      </c>
      <c r="E41" s="9" t="s">
        <v>231</v>
      </c>
      <c r="F41" s="7" t="s">
        <v>232</v>
      </c>
      <c r="G41" s="25" t="s">
        <v>232</v>
      </c>
      <c r="H41" s="25" t="s">
        <v>217</v>
      </c>
      <c r="I41" s="11">
        <v>23.4</v>
      </c>
      <c r="J41" s="11">
        <v>5.46</v>
      </c>
      <c r="K41" s="7" t="s">
        <v>61</v>
      </c>
      <c r="L41" s="11" t="s">
        <v>62</v>
      </c>
      <c r="M41" s="11" t="s">
        <v>62</v>
      </c>
      <c r="N41" s="12">
        <v>413</v>
      </c>
      <c r="O41" s="12">
        <v>8</v>
      </c>
      <c r="P41" s="12">
        <v>45</v>
      </c>
      <c r="Q41" s="13">
        <f t="shared" si="9"/>
        <v>0.23529411764705882</v>
      </c>
      <c r="R41" s="13">
        <f t="shared" si="10"/>
        <v>0.7190722018585745</v>
      </c>
      <c r="S41" s="13">
        <f t="shared" si="11"/>
        <v>0.28095781830558203</v>
      </c>
      <c r="T41" s="12">
        <v>34</v>
      </c>
      <c r="U41" s="14">
        <v>32</v>
      </c>
      <c r="V41" s="15">
        <v>422</v>
      </c>
      <c r="W41" s="15">
        <v>8</v>
      </c>
      <c r="X41" s="15">
        <v>46</v>
      </c>
      <c r="Y41" s="16">
        <f t="shared" si="12"/>
        <v>0.23529411764705882</v>
      </c>
      <c r="Z41" s="16">
        <f t="shared" si="13"/>
        <v>0.7190722018585745</v>
      </c>
      <c r="AA41" s="16">
        <f t="shared" si="14"/>
        <v>0.3910870485729064</v>
      </c>
      <c r="AB41" s="15">
        <v>34</v>
      </c>
      <c r="AC41" s="18">
        <f t="shared" si="15"/>
        <v>1.3919778098061075</v>
      </c>
      <c r="AD41" s="8" t="s">
        <v>229</v>
      </c>
      <c r="AE41" s="25" t="s">
        <v>232</v>
      </c>
      <c r="AF41" s="25" t="s">
        <v>217</v>
      </c>
      <c r="AG41">
        <f t="shared" si="16"/>
        <v>0.47713621266806616</v>
      </c>
      <c r="AH41" s="49">
        <f>2^AG41</f>
        <v>1.3919778098061075</v>
      </c>
      <c r="AI41" s="52" t="s">
        <v>904</v>
      </c>
      <c r="AK41" s="53">
        <v>0.1391116</v>
      </c>
      <c r="AL41" s="53">
        <v>1.8976188</v>
      </c>
      <c r="AM41" s="54" t="s">
        <v>910</v>
      </c>
      <c r="AN41" s="53">
        <v>0.9241902080680204</v>
      </c>
      <c r="AO41" s="8" t="s">
        <v>229</v>
      </c>
      <c r="AQ41" s="71"/>
      <c r="AR41" s="72"/>
    </row>
    <row r="42" spans="1:44" ht="15">
      <c r="A42" s="7">
        <v>97</v>
      </c>
      <c r="B42" s="7" t="s">
        <v>218</v>
      </c>
      <c r="C42" s="8" t="s">
        <v>219</v>
      </c>
      <c r="D42" s="7" t="s">
        <v>220</v>
      </c>
      <c r="E42" s="9" t="s">
        <v>221</v>
      </c>
      <c r="F42" s="7" t="s">
        <v>222</v>
      </c>
      <c r="G42" s="25" t="s">
        <v>222</v>
      </c>
      <c r="H42" s="25" t="s">
        <v>217</v>
      </c>
      <c r="I42" s="11">
        <v>32.35</v>
      </c>
      <c r="J42" s="11">
        <v>5.16</v>
      </c>
      <c r="K42" s="7" t="s">
        <v>61</v>
      </c>
      <c r="L42" s="11" t="s">
        <v>62</v>
      </c>
      <c r="M42" s="11" t="s">
        <v>62</v>
      </c>
      <c r="N42" s="12">
        <v>207</v>
      </c>
      <c r="O42" s="12">
        <v>5</v>
      </c>
      <c r="P42" s="12">
        <v>19</v>
      </c>
      <c r="Q42" s="13">
        <f t="shared" si="9"/>
        <v>0.3333333333333333</v>
      </c>
      <c r="R42" s="13">
        <f t="shared" si="10"/>
        <v>1.1544346900318838</v>
      </c>
      <c r="S42" s="13">
        <f t="shared" si="11"/>
        <v>0.4510638167478916</v>
      </c>
      <c r="T42" s="12">
        <v>15</v>
      </c>
      <c r="U42" s="14">
        <v>84</v>
      </c>
      <c r="V42" s="15">
        <v>162</v>
      </c>
      <c r="W42" s="15">
        <v>3</v>
      </c>
      <c r="X42" s="15">
        <v>15</v>
      </c>
      <c r="Y42" s="16">
        <f t="shared" si="12"/>
        <v>0.2</v>
      </c>
      <c r="Z42" s="16">
        <f t="shared" si="13"/>
        <v>0.5848931924611136</v>
      </c>
      <c r="AA42" s="16">
        <f t="shared" si="14"/>
        <v>0.3181101310532802</v>
      </c>
      <c r="AB42" s="15">
        <v>15</v>
      </c>
      <c r="AC42" s="18">
        <f t="shared" si="15"/>
        <v>0.7052441788543596</v>
      </c>
      <c r="AD42" s="8" t="s">
        <v>219</v>
      </c>
      <c r="AE42" s="25" t="s">
        <v>222</v>
      </c>
      <c r="AF42" s="25" t="s">
        <v>217</v>
      </c>
      <c r="AG42">
        <f t="shared" si="16"/>
        <v>-0.5038052421553628</v>
      </c>
      <c r="AH42" s="48">
        <f>2^-AG42</f>
        <v>1.417948605580069</v>
      </c>
      <c r="AI42" s="51" t="s">
        <v>905</v>
      </c>
      <c r="AK42" s="53">
        <v>0.15914217</v>
      </c>
      <c r="AL42" s="53">
        <v>2.1736622</v>
      </c>
      <c r="AM42" s="54" t="s">
        <v>910</v>
      </c>
      <c r="AN42" s="53">
        <v>1.1201277544172923</v>
      </c>
      <c r="AO42" s="8" t="s">
        <v>219</v>
      </c>
      <c r="AR42" s="52"/>
    </row>
    <row r="43" spans="1:44" ht="15">
      <c r="A43" s="7">
        <v>103</v>
      </c>
      <c r="B43" s="7" t="s">
        <v>223</v>
      </c>
      <c r="C43" s="8" t="s">
        <v>224</v>
      </c>
      <c r="D43" s="7" t="s">
        <v>225</v>
      </c>
      <c r="E43" s="9" t="s">
        <v>226</v>
      </c>
      <c r="F43" s="7" t="s">
        <v>227</v>
      </c>
      <c r="G43" s="25" t="s">
        <v>227</v>
      </c>
      <c r="H43" s="25" t="s">
        <v>217</v>
      </c>
      <c r="I43" s="11">
        <v>29.15</v>
      </c>
      <c r="J43" s="11">
        <v>5.83</v>
      </c>
      <c r="K43" s="7" t="s">
        <v>61</v>
      </c>
      <c r="L43" s="11" t="s">
        <v>62</v>
      </c>
      <c r="M43" s="11" t="s">
        <v>62</v>
      </c>
      <c r="N43" s="12">
        <v>180</v>
      </c>
      <c r="O43" s="12">
        <v>4</v>
      </c>
      <c r="P43" s="12">
        <v>12</v>
      </c>
      <c r="Q43" s="13">
        <f t="shared" si="9"/>
        <v>0.3076923076923077</v>
      </c>
      <c r="R43" s="13">
        <f t="shared" si="10"/>
        <v>1.0309176209047357</v>
      </c>
      <c r="S43" s="13">
        <f t="shared" si="11"/>
        <v>0.4028028963900099</v>
      </c>
      <c r="T43" s="12">
        <v>13</v>
      </c>
      <c r="U43" s="14">
        <v>96</v>
      </c>
      <c r="V43" s="15">
        <v>145</v>
      </c>
      <c r="W43" s="15">
        <v>3</v>
      </c>
      <c r="X43" s="15">
        <v>12</v>
      </c>
      <c r="Y43" s="16">
        <f t="shared" si="12"/>
        <v>0.23076923076923078</v>
      </c>
      <c r="Z43" s="16">
        <f t="shared" si="13"/>
        <v>0.7012542798525891</v>
      </c>
      <c r="AA43" s="16">
        <f t="shared" si="14"/>
        <v>0.3813962852378588</v>
      </c>
      <c r="AB43" s="15">
        <v>13</v>
      </c>
      <c r="AC43" s="18">
        <f t="shared" si="15"/>
        <v>0.9468558658738532</v>
      </c>
      <c r="AD43" s="8" t="s">
        <v>224</v>
      </c>
      <c r="AE43" s="25" t="s">
        <v>227</v>
      </c>
      <c r="AF43" s="25" t="s">
        <v>217</v>
      </c>
      <c r="AG43">
        <f t="shared" si="16"/>
        <v>-0.07878326519692844</v>
      </c>
      <c r="AH43" s="48">
        <f>2^-AG43</f>
        <v>1.0561269524132906</v>
      </c>
      <c r="AI43" s="51" t="s">
        <v>905</v>
      </c>
      <c r="AK43" s="53">
        <v>0.20878418</v>
      </c>
      <c r="AL43" s="53">
        <v>2.2753537</v>
      </c>
      <c r="AM43" s="54" t="s">
        <v>910</v>
      </c>
      <c r="AN43" s="53">
        <v>1.1860908273213193</v>
      </c>
      <c r="AO43" s="8" t="s">
        <v>224</v>
      </c>
      <c r="AQ43" s="71"/>
      <c r="AR43" s="72"/>
    </row>
    <row r="44" spans="1:44" ht="15">
      <c r="A44" s="7">
        <v>4</v>
      </c>
      <c r="B44" s="7" t="s">
        <v>252</v>
      </c>
      <c r="C44" s="8" t="s">
        <v>253</v>
      </c>
      <c r="D44" s="7" t="s">
        <v>254</v>
      </c>
      <c r="F44" s="7" t="s">
        <v>255</v>
      </c>
      <c r="G44" s="25" t="s">
        <v>255</v>
      </c>
      <c r="H44" s="25" t="s">
        <v>217</v>
      </c>
      <c r="I44" s="11">
        <v>36.04</v>
      </c>
      <c r="J44" s="11">
        <v>6</v>
      </c>
      <c r="K44" s="7" t="s">
        <v>61</v>
      </c>
      <c r="L44" s="11" t="s">
        <v>62</v>
      </c>
      <c r="M44" s="11" t="s">
        <v>62</v>
      </c>
      <c r="N44" s="12">
        <v>1353</v>
      </c>
      <c r="O44" s="12">
        <v>21</v>
      </c>
      <c r="P44" s="12">
        <v>54</v>
      </c>
      <c r="Q44" s="13">
        <f t="shared" si="9"/>
        <v>0.7777777777777778</v>
      </c>
      <c r="R44" s="13">
        <f t="shared" si="10"/>
        <v>4.99484250318941</v>
      </c>
      <c r="S44" s="13">
        <f t="shared" si="11"/>
        <v>1.9515982523714563</v>
      </c>
      <c r="T44" s="12">
        <v>27</v>
      </c>
      <c r="U44" s="14">
        <v>5</v>
      </c>
      <c r="V44" s="15">
        <v>1100</v>
      </c>
      <c r="W44" s="15">
        <v>18</v>
      </c>
      <c r="X44" s="15">
        <v>44</v>
      </c>
      <c r="Y44" s="16">
        <f t="shared" si="12"/>
        <v>0.6666666666666666</v>
      </c>
      <c r="Z44" s="16">
        <f t="shared" si="13"/>
        <v>3.6415888336127793</v>
      </c>
      <c r="AA44" s="16">
        <f t="shared" si="14"/>
        <v>1.9805775071997278</v>
      </c>
      <c r="AB44" s="15">
        <v>27</v>
      </c>
      <c r="AC44" s="18">
        <f t="shared" si="15"/>
        <v>1.014848985846886</v>
      </c>
      <c r="AD44" s="8" t="s">
        <v>253</v>
      </c>
      <c r="AE44" s="25" t="s">
        <v>255</v>
      </c>
      <c r="AF44" s="25" t="s">
        <v>217</v>
      </c>
      <c r="AG44">
        <f t="shared" si="16"/>
        <v>0.021265063785992265</v>
      </c>
      <c r="AH44" s="49">
        <f>2^AG44</f>
        <v>1.014848985846886</v>
      </c>
      <c r="AI44" s="52" t="s">
        <v>904</v>
      </c>
      <c r="AK44" s="53">
        <v>0.26225844</v>
      </c>
      <c r="AL44" s="53">
        <v>1.164069</v>
      </c>
      <c r="AM44" s="54" t="s">
        <v>915</v>
      </c>
      <c r="AN44" s="53">
        <v>-0.2191765762938582</v>
      </c>
      <c r="AO44" s="8" t="s">
        <v>253</v>
      </c>
      <c r="AQ44" s="71"/>
      <c r="AR44" s="72"/>
    </row>
    <row r="45" spans="1:44" ht="15">
      <c r="A45" s="7">
        <v>12</v>
      </c>
      <c r="B45" s="7" t="s">
        <v>242</v>
      </c>
      <c r="C45" s="8" t="s">
        <v>243</v>
      </c>
      <c r="D45" s="7" t="s">
        <v>244</v>
      </c>
      <c r="E45" s="9" t="s">
        <v>245</v>
      </c>
      <c r="F45" s="7" t="s">
        <v>246</v>
      </c>
      <c r="G45" s="25" t="s">
        <v>246</v>
      </c>
      <c r="H45" s="25" t="s">
        <v>217</v>
      </c>
      <c r="I45" s="11">
        <v>27.2</v>
      </c>
      <c r="J45" s="11">
        <v>5.14</v>
      </c>
      <c r="K45" s="7" t="s">
        <v>61</v>
      </c>
      <c r="L45" s="11" t="s">
        <v>62</v>
      </c>
      <c r="M45" s="11" t="s">
        <v>62</v>
      </c>
      <c r="N45" s="12">
        <v>943</v>
      </c>
      <c r="O45" s="12">
        <v>15</v>
      </c>
      <c r="P45" s="12">
        <v>59</v>
      </c>
      <c r="Q45" s="13">
        <f t="shared" si="9"/>
        <v>0.9375</v>
      </c>
      <c r="R45" s="13">
        <f t="shared" si="10"/>
        <v>7.659643233600656</v>
      </c>
      <c r="S45" s="13">
        <f t="shared" si="11"/>
        <v>2.9927963372095587</v>
      </c>
      <c r="T45" s="12">
        <v>16</v>
      </c>
      <c r="U45" s="14">
        <v>22</v>
      </c>
      <c r="V45" s="15">
        <v>635</v>
      </c>
      <c r="W45" s="15">
        <v>10</v>
      </c>
      <c r="X45" s="15">
        <v>47</v>
      </c>
      <c r="Y45" s="16">
        <f t="shared" si="12"/>
        <v>0.625</v>
      </c>
      <c r="Z45" s="16">
        <f t="shared" si="13"/>
        <v>3.216965034285823</v>
      </c>
      <c r="AA45" s="16">
        <f t="shared" si="14"/>
        <v>1.7496342611621696</v>
      </c>
      <c r="AB45" s="15">
        <v>16</v>
      </c>
      <c r="AC45" s="17">
        <f t="shared" si="15"/>
        <v>0.5846152106673266</v>
      </c>
      <c r="AD45" s="8" t="s">
        <v>243</v>
      </c>
      <c r="AE45" s="25" t="s">
        <v>246</v>
      </c>
      <c r="AF45" s="25" t="s">
        <v>217</v>
      </c>
      <c r="AG45">
        <f t="shared" si="16"/>
        <v>-0.7744407288483551</v>
      </c>
      <c r="AH45" s="48">
        <f>2^-AG45</f>
        <v>1.7105268247442962</v>
      </c>
      <c r="AI45" s="51" t="s">
        <v>916</v>
      </c>
      <c r="AK45" s="53">
        <v>0.2982607</v>
      </c>
      <c r="AL45" s="53">
        <v>1.598538</v>
      </c>
      <c r="AM45" s="54" t="s">
        <v>915</v>
      </c>
      <c r="AN45" s="53">
        <v>-0.6767530398706617</v>
      </c>
      <c r="AO45" s="8" t="s">
        <v>243</v>
      </c>
      <c r="AQ45" s="71"/>
      <c r="AR45" s="72"/>
    </row>
    <row r="46" spans="1:44" ht="15">
      <c r="A46" s="7">
        <v>41</v>
      </c>
      <c r="B46" s="7" t="s">
        <v>256</v>
      </c>
      <c r="C46" s="8" t="s">
        <v>257</v>
      </c>
      <c r="D46" s="7" t="s">
        <v>258</v>
      </c>
      <c r="E46" s="9" t="s">
        <v>259</v>
      </c>
      <c r="F46" s="7" t="s">
        <v>260</v>
      </c>
      <c r="G46" s="25" t="s">
        <v>260</v>
      </c>
      <c r="H46" s="25" t="s">
        <v>217</v>
      </c>
      <c r="I46" s="11">
        <v>50.54</v>
      </c>
      <c r="J46" s="11">
        <v>5.7</v>
      </c>
      <c r="K46" s="7" t="s">
        <v>61</v>
      </c>
      <c r="L46" s="11" t="s">
        <v>62</v>
      </c>
      <c r="M46" s="11" t="s">
        <v>62</v>
      </c>
      <c r="N46" s="12">
        <v>446</v>
      </c>
      <c r="O46" s="12">
        <v>8</v>
      </c>
      <c r="P46" s="12">
        <v>22</v>
      </c>
      <c r="Q46" s="13">
        <f t="shared" si="9"/>
        <v>0.3076923076923077</v>
      </c>
      <c r="R46" s="13">
        <f t="shared" si="10"/>
        <v>1.0309176209047357</v>
      </c>
      <c r="S46" s="13">
        <f t="shared" si="11"/>
        <v>0.4028028963900099</v>
      </c>
      <c r="T46" s="12">
        <v>26</v>
      </c>
      <c r="U46" s="14">
        <v>45</v>
      </c>
      <c r="V46" s="15">
        <v>291</v>
      </c>
      <c r="W46" s="15">
        <v>6</v>
      </c>
      <c r="X46" s="15">
        <v>14</v>
      </c>
      <c r="Y46" s="16">
        <f t="shared" si="12"/>
        <v>0.23076923076923078</v>
      </c>
      <c r="Z46" s="16">
        <f t="shared" si="13"/>
        <v>0.7012542798525891</v>
      </c>
      <c r="AA46" s="16">
        <f t="shared" si="14"/>
        <v>0.3813962852378588</v>
      </c>
      <c r="AB46" s="15">
        <v>26</v>
      </c>
      <c r="AC46" s="18">
        <f t="shared" si="15"/>
        <v>0.9468558658738532</v>
      </c>
      <c r="AD46" s="8" t="s">
        <v>257</v>
      </c>
      <c r="AE46" s="25" t="s">
        <v>260</v>
      </c>
      <c r="AF46" s="25" t="s">
        <v>217</v>
      </c>
      <c r="AG46">
        <f t="shared" si="16"/>
        <v>-0.07878326519692844</v>
      </c>
      <c r="AH46" s="48">
        <f>2^-AG46</f>
        <v>1.0561269524132906</v>
      </c>
      <c r="AI46" s="51" t="s">
        <v>905</v>
      </c>
      <c r="AK46" s="53">
        <v>0.44393164</v>
      </c>
      <c r="AL46" s="53">
        <v>1.3587956</v>
      </c>
      <c r="AM46" s="54" t="s">
        <v>910</v>
      </c>
      <c r="AN46" s="53">
        <v>0.44232845165735124</v>
      </c>
      <c r="AO46" s="8" t="s">
        <v>257</v>
      </c>
      <c r="AR46" s="52"/>
    </row>
    <row r="47" spans="1:44" ht="15">
      <c r="A47" s="7">
        <v>15</v>
      </c>
      <c r="B47" s="7" t="s">
        <v>213</v>
      </c>
      <c r="C47" s="8" t="s">
        <v>214</v>
      </c>
      <c r="D47" s="7" t="s">
        <v>215</v>
      </c>
      <c r="F47" s="7" t="s">
        <v>216</v>
      </c>
      <c r="G47" s="25" t="s">
        <v>216</v>
      </c>
      <c r="H47" s="25" t="s">
        <v>217</v>
      </c>
      <c r="I47" s="11">
        <v>32.92</v>
      </c>
      <c r="J47" s="11">
        <v>5.33</v>
      </c>
      <c r="K47" s="7" t="s">
        <v>61</v>
      </c>
      <c r="L47" s="11" t="s">
        <v>62</v>
      </c>
      <c r="M47" s="11" t="s">
        <v>62</v>
      </c>
      <c r="N47" s="12">
        <v>877</v>
      </c>
      <c r="O47" s="12">
        <v>17</v>
      </c>
      <c r="P47" s="12">
        <v>51</v>
      </c>
      <c r="Q47" s="13">
        <f t="shared" si="9"/>
        <v>0.7727272727272727</v>
      </c>
      <c r="R47" s="13">
        <f t="shared" si="10"/>
        <v>4.925530975545678</v>
      </c>
      <c r="S47" s="13">
        <f t="shared" si="11"/>
        <v>1.9245166664891529</v>
      </c>
      <c r="T47" s="12">
        <v>22</v>
      </c>
      <c r="U47" s="14">
        <v>8</v>
      </c>
      <c r="V47" s="15">
        <v>960</v>
      </c>
      <c r="W47" s="15">
        <v>16</v>
      </c>
      <c r="X47" s="15">
        <v>40</v>
      </c>
      <c r="Y47" s="16">
        <f t="shared" si="12"/>
        <v>0.7272727272727273</v>
      </c>
      <c r="Z47" s="16">
        <f t="shared" si="13"/>
        <v>4.336699231206311</v>
      </c>
      <c r="AA47" s="16">
        <f t="shared" si="14"/>
        <v>2.358632274335143</v>
      </c>
      <c r="AB47" s="15">
        <v>22</v>
      </c>
      <c r="AC47" s="18">
        <f t="shared" si="15"/>
        <v>1.2255712384335629</v>
      </c>
      <c r="AD47" s="8" t="s">
        <v>214</v>
      </c>
      <c r="AE47" s="25" t="s">
        <v>216</v>
      </c>
      <c r="AF47" s="25" t="s">
        <v>217</v>
      </c>
      <c r="AG47">
        <f t="shared" si="16"/>
        <v>0.29345434576963836</v>
      </c>
      <c r="AH47" s="49">
        <f>2^AG47</f>
        <v>1.2255712384335629</v>
      </c>
      <c r="AI47" s="52" t="s">
        <v>904</v>
      </c>
      <c r="AK47" s="53">
        <v>0.63357794</v>
      </c>
      <c r="AL47" s="53">
        <v>1.3200926</v>
      </c>
      <c r="AM47" s="54" t="s">
        <v>910</v>
      </c>
      <c r="AN47" s="53">
        <v>0.4006391332769939</v>
      </c>
      <c r="AO47" s="8" t="s">
        <v>214</v>
      </c>
      <c r="AQ47" s="71"/>
      <c r="AR47" s="72"/>
    </row>
    <row r="48" spans="1:44" ht="15">
      <c r="A48" s="7">
        <v>33</v>
      </c>
      <c r="B48" s="7" t="s">
        <v>247</v>
      </c>
      <c r="C48" s="8" t="s">
        <v>248</v>
      </c>
      <c r="D48" s="7" t="s">
        <v>249</v>
      </c>
      <c r="E48" s="9" t="s">
        <v>250</v>
      </c>
      <c r="F48" s="7" t="s">
        <v>251</v>
      </c>
      <c r="G48" s="25" t="s">
        <v>251</v>
      </c>
      <c r="H48" s="25" t="s">
        <v>217</v>
      </c>
      <c r="I48" s="11">
        <v>43.07</v>
      </c>
      <c r="J48" s="11">
        <v>5.18</v>
      </c>
      <c r="K48" s="7" t="s">
        <v>61</v>
      </c>
      <c r="L48" s="11" t="s">
        <v>62</v>
      </c>
      <c r="M48" s="11" t="s">
        <v>62</v>
      </c>
      <c r="N48" s="12">
        <v>516</v>
      </c>
      <c r="O48" s="12">
        <v>8</v>
      </c>
      <c r="P48" s="12">
        <v>29</v>
      </c>
      <c r="Q48" s="13">
        <f t="shared" si="9"/>
        <v>0.4</v>
      </c>
      <c r="R48" s="13">
        <f t="shared" si="10"/>
        <v>1.5118864315095806</v>
      </c>
      <c r="S48" s="13">
        <f t="shared" si="11"/>
        <v>0.590728319388277</v>
      </c>
      <c r="T48" s="12">
        <v>20</v>
      </c>
      <c r="U48" s="14">
        <v>75</v>
      </c>
      <c r="V48" s="15">
        <v>180</v>
      </c>
      <c r="W48" s="15">
        <v>3</v>
      </c>
      <c r="X48" s="15">
        <v>11</v>
      </c>
      <c r="Y48" s="16">
        <f t="shared" si="12"/>
        <v>0.15</v>
      </c>
      <c r="Z48" s="16">
        <f t="shared" si="13"/>
        <v>0.4125375446227544</v>
      </c>
      <c r="AA48" s="16">
        <f t="shared" si="14"/>
        <v>0.22436980644644405</v>
      </c>
      <c r="AB48" s="15">
        <v>20</v>
      </c>
      <c r="AC48" s="17">
        <f t="shared" si="15"/>
        <v>0.3798189439754438</v>
      </c>
      <c r="AD48" s="8" t="s">
        <v>248</v>
      </c>
      <c r="AE48" s="25" t="s">
        <v>251</v>
      </c>
      <c r="AF48" s="25" t="s">
        <v>217</v>
      </c>
      <c r="AG48">
        <f t="shared" si="16"/>
        <v>-1.3966162312697605</v>
      </c>
      <c r="AH48" s="48">
        <f>2^-AG48</f>
        <v>2.6328333956524617</v>
      </c>
      <c r="AI48" s="51" t="s">
        <v>916</v>
      </c>
      <c r="AK48" s="53">
        <v>0.89596426</v>
      </c>
      <c r="AL48" s="53">
        <v>1.0635108</v>
      </c>
      <c r="AM48" s="54" t="s">
        <v>915</v>
      </c>
      <c r="AN48" s="53">
        <v>-0.08883468400599283</v>
      </c>
      <c r="AO48" s="8" t="s">
        <v>248</v>
      </c>
      <c r="AR48" s="52"/>
    </row>
    <row r="49" spans="1:44" ht="15">
      <c r="A49" s="7">
        <v>42</v>
      </c>
      <c r="B49" s="7" t="s">
        <v>265</v>
      </c>
      <c r="C49" s="8" t="s">
        <v>266</v>
      </c>
      <c r="D49" s="7" t="s">
        <v>267</v>
      </c>
      <c r="E49" s="9" t="s">
        <v>268</v>
      </c>
      <c r="F49" s="7" t="s">
        <v>269</v>
      </c>
      <c r="G49" s="25" t="s">
        <v>269</v>
      </c>
      <c r="H49" s="25" t="s">
        <v>217</v>
      </c>
      <c r="I49" s="11">
        <v>34.21</v>
      </c>
      <c r="J49" s="11">
        <v>7.41</v>
      </c>
      <c r="K49" s="7" t="s">
        <v>61</v>
      </c>
      <c r="L49" s="11" t="s">
        <v>62</v>
      </c>
      <c r="M49" s="11" t="s">
        <v>62</v>
      </c>
      <c r="N49" s="12">
        <v>443</v>
      </c>
      <c r="O49" s="12">
        <v>8</v>
      </c>
      <c r="P49" s="12">
        <v>27</v>
      </c>
      <c r="Q49" s="13">
        <f t="shared" si="9"/>
        <v>0.2962962962962963</v>
      </c>
      <c r="R49" s="13">
        <f t="shared" si="10"/>
        <v>0.9783188827841645</v>
      </c>
      <c r="S49" s="13">
        <f t="shared" si="11"/>
        <v>0.3822513764316722</v>
      </c>
      <c r="T49" s="12">
        <v>27</v>
      </c>
      <c r="U49" s="14">
        <v>33</v>
      </c>
      <c r="V49" s="15">
        <v>416</v>
      </c>
      <c r="W49" s="15">
        <v>7</v>
      </c>
      <c r="X49" s="15">
        <v>27</v>
      </c>
      <c r="Y49" s="16">
        <f t="shared" si="12"/>
        <v>0.25925925925925924</v>
      </c>
      <c r="Z49" s="16">
        <f t="shared" si="13"/>
        <v>0.8165997883753275</v>
      </c>
      <c r="AA49" s="16">
        <f t="shared" si="14"/>
        <v>0.44413008912807084</v>
      </c>
      <c r="AB49" s="15">
        <v>27</v>
      </c>
      <c r="AC49" s="18">
        <f t="shared" si="15"/>
        <v>1.1618796334339938</v>
      </c>
      <c r="AD49" s="8" t="s">
        <v>266</v>
      </c>
      <c r="AE49" s="25" t="s">
        <v>269</v>
      </c>
      <c r="AF49" s="25" t="s">
        <v>217</v>
      </c>
      <c r="AG49">
        <f t="shared" si="16"/>
        <v>0.21646061844775108</v>
      </c>
      <c r="AH49" s="49">
        <f>2^AG49</f>
        <v>1.1618796334339938</v>
      </c>
      <c r="AI49" s="52" t="s">
        <v>904</v>
      </c>
      <c r="AK49" s="53">
        <v>0.9203902</v>
      </c>
      <c r="AL49" s="53">
        <v>1.0313921</v>
      </c>
      <c r="AM49" s="54" t="s">
        <v>915</v>
      </c>
      <c r="AN49" s="53">
        <v>-0.04459290029639169</v>
      </c>
      <c r="AO49" s="8" t="s">
        <v>266</v>
      </c>
      <c r="AQ49" s="71"/>
      <c r="AR49" s="72"/>
    </row>
    <row r="50" spans="1:44" ht="15">
      <c r="A50" s="7">
        <v>13</v>
      </c>
      <c r="B50" s="7" t="s">
        <v>233</v>
      </c>
      <c r="C50" s="8" t="s">
        <v>234</v>
      </c>
      <c r="D50" s="7" t="s">
        <v>235</v>
      </c>
      <c r="F50" s="7" t="s">
        <v>236</v>
      </c>
      <c r="G50" s="25" t="s">
        <v>236</v>
      </c>
      <c r="H50" s="25" t="s">
        <v>217</v>
      </c>
      <c r="I50" s="11">
        <v>46.1</v>
      </c>
      <c r="J50" s="11">
        <v>4.66</v>
      </c>
      <c r="K50" s="7" t="s">
        <v>61</v>
      </c>
      <c r="L50" s="11" t="s">
        <v>62</v>
      </c>
      <c r="M50" s="11" t="s">
        <v>62</v>
      </c>
      <c r="N50" s="12">
        <v>918</v>
      </c>
      <c r="O50" s="12">
        <v>14</v>
      </c>
      <c r="P50" s="12">
        <v>43</v>
      </c>
      <c r="Q50" s="13">
        <f t="shared" si="9"/>
        <v>0.6086956521739131</v>
      </c>
      <c r="R50" s="13">
        <f t="shared" si="10"/>
        <v>3.0615859883769803</v>
      </c>
      <c r="S50" s="13">
        <f t="shared" si="11"/>
        <v>1.1962310844808781</v>
      </c>
      <c r="T50" s="12">
        <v>23</v>
      </c>
      <c r="U50" s="14">
        <v>11</v>
      </c>
      <c r="V50" s="15">
        <v>857</v>
      </c>
      <c r="W50" s="15">
        <v>12</v>
      </c>
      <c r="X50" s="15">
        <v>34</v>
      </c>
      <c r="Y50" s="16">
        <f t="shared" si="12"/>
        <v>0.5217391304347826</v>
      </c>
      <c r="Z50" s="16">
        <f t="shared" si="13"/>
        <v>2.3245979322709416</v>
      </c>
      <c r="AA50" s="16">
        <f t="shared" si="14"/>
        <v>1.2642960499665197</v>
      </c>
      <c r="AB50" s="15">
        <v>23</v>
      </c>
      <c r="AC50" s="18">
        <f t="shared" si="15"/>
        <v>1.056899512450957</v>
      </c>
      <c r="AD50" s="8" t="s">
        <v>234</v>
      </c>
      <c r="AE50" s="25" t="s">
        <v>236</v>
      </c>
      <c r="AF50" s="25" t="s">
        <v>217</v>
      </c>
      <c r="AG50">
        <f t="shared" si="16"/>
        <v>0.07983821514983003</v>
      </c>
      <c r="AH50" s="49">
        <f>2^AG50</f>
        <v>1.056899512450957</v>
      </c>
      <c r="AI50" s="52" t="s">
        <v>904</v>
      </c>
      <c r="AK50" s="53">
        <v>0.9947573</v>
      </c>
      <c r="AL50" s="53">
        <v>1.0044079</v>
      </c>
      <c r="AM50" s="54" t="s">
        <v>910</v>
      </c>
      <c r="AN50" s="53">
        <v>0.0063452810398532565</v>
      </c>
      <c r="AO50" s="8" t="s">
        <v>234</v>
      </c>
      <c r="AQ50" s="71"/>
      <c r="AR50" s="72"/>
    </row>
    <row r="51" spans="1:44" ht="15">
      <c r="A51" s="7">
        <v>14</v>
      </c>
      <c r="B51" s="7" t="s">
        <v>261</v>
      </c>
      <c r="C51" s="8" t="s">
        <v>262</v>
      </c>
      <c r="D51" s="7" t="s">
        <v>263</v>
      </c>
      <c r="F51" s="7" t="s">
        <v>264</v>
      </c>
      <c r="G51" s="25" t="s">
        <v>264</v>
      </c>
      <c r="H51" s="25" t="s">
        <v>217</v>
      </c>
      <c r="I51" s="11">
        <v>63.12</v>
      </c>
      <c r="J51" s="11">
        <v>5.11</v>
      </c>
      <c r="K51" s="7" t="s">
        <v>61</v>
      </c>
      <c r="L51" s="11" t="s">
        <v>62</v>
      </c>
      <c r="M51" s="11" t="s">
        <v>62</v>
      </c>
      <c r="N51" s="12">
        <v>907</v>
      </c>
      <c r="O51" s="12">
        <v>16</v>
      </c>
      <c r="P51" s="12">
        <v>32</v>
      </c>
      <c r="Q51" s="13">
        <f t="shared" si="9"/>
        <v>0.5333333333333333</v>
      </c>
      <c r="R51" s="13">
        <f t="shared" si="10"/>
        <v>2.4145488738336023</v>
      </c>
      <c r="S51" s="13">
        <f t="shared" si="11"/>
        <v>0.9434190085933993</v>
      </c>
      <c r="T51" s="12">
        <v>30</v>
      </c>
      <c r="U51" s="14">
        <v>12</v>
      </c>
      <c r="V51" s="15">
        <v>855</v>
      </c>
      <c r="W51" s="15">
        <v>16</v>
      </c>
      <c r="X51" s="15">
        <v>31</v>
      </c>
      <c r="Y51" s="16">
        <f t="shared" si="12"/>
        <v>0.5333333333333333</v>
      </c>
      <c r="Z51" s="16">
        <f t="shared" si="13"/>
        <v>2.4145488738336023</v>
      </c>
      <c r="AA51" s="16">
        <f t="shared" si="14"/>
        <v>1.3132183253112895</v>
      </c>
      <c r="AB51" s="15">
        <v>30</v>
      </c>
      <c r="AC51" s="18">
        <f t="shared" si="15"/>
        <v>1.3919778098061077</v>
      </c>
      <c r="AD51" s="8" t="s">
        <v>262</v>
      </c>
      <c r="AE51" s="25" t="s">
        <v>264</v>
      </c>
      <c r="AF51" s="25" t="s">
        <v>217</v>
      </c>
      <c r="AG51">
        <f t="shared" si="16"/>
        <v>0.47713621266806644</v>
      </c>
      <c r="AH51" s="49">
        <f>2^AG51</f>
        <v>1.3919778098061077</v>
      </c>
      <c r="AI51" s="52" t="s">
        <v>904</v>
      </c>
      <c r="AK51" s="53">
        <v>0.99760985</v>
      </c>
      <c r="AL51" s="53">
        <v>1.0016277</v>
      </c>
      <c r="AM51" s="54" t="s">
        <v>915</v>
      </c>
      <c r="AN51" s="53">
        <v>-0.0023463656459927415</v>
      </c>
      <c r="AO51" s="8" t="s">
        <v>262</v>
      </c>
      <c r="AQ51" s="71"/>
      <c r="AR51" s="72"/>
    </row>
    <row r="52" spans="1:44" ht="15">
      <c r="A52" s="7">
        <v>158</v>
      </c>
      <c r="B52" s="7" t="s">
        <v>359</v>
      </c>
      <c r="C52" s="8" t="s">
        <v>360</v>
      </c>
      <c r="D52" s="7" t="s">
        <v>361</v>
      </c>
      <c r="E52" s="9" t="s">
        <v>362</v>
      </c>
      <c r="F52" s="7" t="s">
        <v>363</v>
      </c>
      <c r="G52" s="26" t="s">
        <v>363</v>
      </c>
      <c r="H52" s="26" t="s">
        <v>280</v>
      </c>
      <c r="I52" s="11">
        <v>25.33</v>
      </c>
      <c r="J52" s="11">
        <v>5.67</v>
      </c>
      <c r="K52" s="7" t="s">
        <v>61</v>
      </c>
      <c r="L52" s="11" t="s">
        <v>62</v>
      </c>
      <c r="M52" s="11" t="s">
        <v>62</v>
      </c>
      <c r="N52" s="12">
        <v>97</v>
      </c>
      <c r="O52" s="12">
        <v>2</v>
      </c>
      <c r="P52" s="12">
        <v>8</v>
      </c>
      <c r="Q52" s="13">
        <f t="shared" si="9"/>
        <v>0.16666666666666666</v>
      </c>
      <c r="R52" s="13">
        <f t="shared" si="10"/>
        <v>0.4677992676220697</v>
      </c>
      <c r="S52" s="13">
        <f t="shared" si="11"/>
        <v>0.18277978386083618</v>
      </c>
      <c r="T52" s="12">
        <v>12</v>
      </c>
      <c r="U52" s="14">
        <v>180</v>
      </c>
      <c r="V52" s="15">
        <v>56</v>
      </c>
      <c r="W52" s="15">
        <v>1</v>
      </c>
      <c r="X52" s="15">
        <v>5</v>
      </c>
      <c r="Y52" s="16">
        <f t="shared" si="12"/>
        <v>0.08333333333333333</v>
      </c>
      <c r="Z52" s="16">
        <f t="shared" si="13"/>
        <v>0.21152765862858858</v>
      </c>
      <c r="AA52" s="16">
        <f t="shared" si="14"/>
        <v>0.11504509212116965</v>
      </c>
      <c r="AB52" s="15">
        <v>12</v>
      </c>
      <c r="AC52" s="17">
        <f t="shared" si="15"/>
        <v>0.6294191277125156</v>
      </c>
      <c r="AD52" s="8" t="s">
        <v>360</v>
      </c>
      <c r="AE52" s="26" t="s">
        <v>363</v>
      </c>
      <c r="AF52" s="26" t="s">
        <v>280</v>
      </c>
      <c r="AG52">
        <f t="shared" si="16"/>
        <v>-0.6679070728498817</v>
      </c>
      <c r="AH52" s="48">
        <f>2^-AG52</f>
        <v>1.588766460965809</v>
      </c>
      <c r="AI52" s="51" t="s">
        <v>916</v>
      </c>
      <c r="AK52" s="73">
        <v>0.01386022</v>
      </c>
      <c r="AL52" s="55">
        <v>1.3471694</v>
      </c>
      <c r="AM52" s="56" t="s">
        <v>915</v>
      </c>
      <c r="AN52" s="55">
        <v>-0.4299312740917498</v>
      </c>
      <c r="AO52" s="8" t="s">
        <v>360</v>
      </c>
      <c r="AQ52" s="71"/>
      <c r="AR52" s="72"/>
    </row>
    <row r="53" spans="1:44" ht="15">
      <c r="A53" s="7">
        <v>32</v>
      </c>
      <c r="B53" s="7" t="s">
        <v>308</v>
      </c>
      <c r="C53" s="8" t="s">
        <v>309</v>
      </c>
      <c r="D53" s="7" t="s">
        <v>310</v>
      </c>
      <c r="E53" s="9" t="s">
        <v>311</v>
      </c>
      <c r="F53" s="7" t="s">
        <v>312</v>
      </c>
      <c r="G53" s="26" t="s">
        <v>312</v>
      </c>
      <c r="H53" s="26" t="s">
        <v>280</v>
      </c>
      <c r="I53" s="11">
        <v>49.6</v>
      </c>
      <c r="J53" s="11">
        <v>5.21</v>
      </c>
      <c r="K53" s="7" t="s">
        <v>61</v>
      </c>
      <c r="L53" s="11" t="s">
        <v>62</v>
      </c>
      <c r="M53" s="11" t="s">
        <v>62</v>
      </c>
      <c r="N53" s="12">
        <v>517</v>
      </c>
      <c r="O53" s="12">
        <v>8</v>
      </c>
      <c r="P53" s="12">
        <v>26</v>
      </c>
      <c r="Q53" s="13">
        <f t="shared" si="9"/>
        <v>0.23529411764705882</v>
      </c>
      <c r="R53" s="13">
        <f t="shared" si="10"/>
        <v>0.7190722018585745</v>
      </c>
      <c r="S53" s="13">
        <f t="shared" si="11"/>
        <v>0.28095781830558203</v>
      </c>
      <c r="T53" s="12">
        <v>34</v>
      </c>
      <c r="U53" s="14">
        <v>25</v>
      </c>
      <c r="V53" s="15">
        <v>571</v>
      </c>
      <c r="W53" s="15">
        <v>9</v>
      </c>
      <c r="X53" s="15">
        <v>27</v>
      </c>
      <c r="Y53" s="16">
        <f t="shared" si="12"/>
        <v>0.2647058823529412</v>
      </c>
      <c r="Z53" s="16">
        <f t="shared" si="13"/>
        <v>0.8395257958039715</v>
      </c>
      <c r="AA53" s="16">
        <f t="shared" si="14"/>
        <v>0.456599024177506</v>
      </c>
      <c r="AB53" s="15">
        <v>34</v>
      </c>
      <c r="AC53" s="24">
        <f t="shared" si="15"/>
        <v>1.6251515153811769</v>
      </c>
      <c r="AD53" s="8" t="s">
        <v>309</v>
      </c>
      <c r="AE53" s="26" t="s">
        <v>312</v>
      </c>
      <c r="AF53" s="26" t="s">
        <v>280</v>
      </c>
      <c r="AG53">
        <f t="shared" si="16"/>
        <v>0.7005742290942992</v>
      </c>
      <c r="AH53" s="49">
        <f>2^AG53</f>
        <v>1.6251515153811769</v>
      </c>
      <c r="AI53" s="52" t="s">
        <v>917</v>
      </c>
      <c r="AK53" s="74">
        <v>0.018571403</v>
      </c>
      <c r="AL53" s="53">
        <v>1.4997495</v>
      </c>
      <c r="AM53" s="54" t="s">
        <v>910</v>
      </c>
      <c r="AN53" s="53">
        <v>0.5847215505294268</v>
      </c>
      <c r="AO53" s="8" t="s">
        <v>309</v>
      </c>
      <c r="AR53" s="52"/>
    </row>
    <row r="54" spans="1:44" ht="15">
      <c r="A54" s="7">
        <v>175</v>
      </c>
      <c r="B54" s="7" t="s">
        <v>364</v>
      </c>
      <c r="C54" s="8" t="s">
        <v>365</v>
      </c>
      <c r="D54" s="7" t="s">
        <v>366</v>
      </c>
      <c r="E54" s="9" t="s">
        <v>367</v>
      </c>
      <c r="F54" s="7" t="s">
        <v>368</v>
      </c>
      <c r="G54" s="26" t="s">
        <v>368</v>
      </c>
      <c r="H54" s="26" t="s">
        <v>280</v>
      </c>
      <c r="I54" s="11">
        <v>36.22</v>
      </c>
      <c r="J54" s="11">
        <v>5.42</v>
      </c>
      <c r="K54" s="7" t="s">
        <v>61</v>
      </c>
      <c r="L54" s="11" t="s">
        <v>62</v>
      </c>
      <c r="M54" s="11" t="s">
        <v>62</v>
      </c>
      <c r="N54" s="12">
        <v>73</v>
      </c>
      <c r="O54" s="12">
        <v>1</v>
      </c>
      <c r="P54" s="12">
        <v>4</v>
      </c>
      <c r="Q54" s="13">
        <f t="shared" si="9"/>
        <v>0.047619047619047616</v>
      </c>
      <c r="R54" s="13">
        <f t="shared" si="10"/>
        <v>0.11588399250774839</v>
      </c>
      <c r="S54" s="13">
        <f t="shared" si="11"/>
        <v>0.04527850419938906</v>
      </c>
      <c r="T54" s="12">
        <v>21</v>
      </c>
      <c r="U54" s="14">
        <v>145</v>
      </c>
      <c r="V54" s="15">
        <v>77</v>
      </c>
      <c r="W54" s="15">
        <v>1</v>
      </c>
      <c r="X54" s="15">
        <v>4</v>
      </c>
      <c r="Y54" s="16">
        <f t="shared" si="12"/>
        <v>0.047619047619047616</v>
      </c>
      <c r="Z54" s="16">
        <f t="shared" si="13"/>
        <v>0.11588399250774839</v>
      </c>
      <c r="AA54" s="16">
        <f t="shared" si="14"/>
        <v>0.06302667310676223</v>
      </c>
      <c r="AB54" s="15">
        <v>21</v>
      </c>
      <c r="AC54" s="18">
        <f t="shared" si="15"/>
        <v>1.3919778098061077</v>
      </c>
      <c r="AD54" s="8" t="s">
        <v>365</v>
      </c>
      <c r="AE54" s="26" t="s">
        <v>368</v>
      </c>
      <c r="AF54" s="26" t="s">
        <v>280</v>
      </c>
      <c r="AG54">
        <f t="shared" si="16"/>
        <v>0.47713621266806644</v>
      </c>
      <c r="AH54" s="49">
        <f>2^AG54</f>
        <v>1.3919778098061077</v>
      </c>
      <c r="AI54" s="52" t="s">
        <v>904</v>
      </c>
      <c r="AK54" s="59">
        <v>0.026048407</v>
      </c>
      <c r="AL54" s="59">
        <v>3.3833253</v>
      </c>
      <c r="AM54" s="60" t="s">
        <v>910</v>
      </c>
      <c r="AN54" s="59">
        <v>1.758441896060228</v>
      </c>
      <c r="AO54" s="8" t="s">
        <v>365</v>
      </c>
      <c r="AR54" s="52"/>
    </row>
    <row r="55" spans="1:44" ht="15">
      <c r="A55" s="7">
        <v>177</v>
      </c>
      <c r="B55" s="7" t="s">
        <v>313</v>
      </c>
      <c r="C55" s="8" t="s">
        <v>314</v>
      </c>
      <c r="D55" s="7" t="s">
        <v>315</v>
      </c>
      <c r="E55" s="9" t="s">
        <v>316</v>
      </c>
      <c r="F55" s="7" t="s">
        <v>317</v>
      </c>
      <c r="G55" s="26" t="s">
        <v>317</v>
      </c>
      <c r="H55" s="26" t="s">
        <v>280</v>
      </c>
      <c r="I55" s="11">
        <v>32.67</v>
      </c>
      <c r="J55" s="11">
        <v>5.46</v>
      </c>
      <c r="K55" s="7" t="s">
        <v>78</v>
      </c>
      <c r="L55" s="11" t="s">
        <v>62</v>
      </c>
      <c r="M55" s="11" t="s">
        <v>62</v>
      </c>
      <c r="N55" s="12">
        <v>72</v>
      </c>
      <c r="O55" s="12">
        <v>1</v>
      </c>
      <c r="P55" s="12">
        <v>4</v>
      </c>
      <c r="Q55" s="13">
        <f t="shared" si="9"/>
        <v>0.047619047619047616</v>
      </c>
      <c r="R55" s="13">
        <f t="shared" si="10"/>
        <v>0.11588399250774839</v>
      </c>
      <c r="S55" s="13">
        <f t="shared" si="11"/>
        <v>0.04527850419938906</v>
      </c>
      <c r="T55" s="12">
        <v>21</v>
      </c>
      <c r="U55" s="14">
        <v>154</v>
      </c>
      <c r="V55" s="15">
        <v>72</v>
      </c>
      <c r="W55" s="15">
        <v>2</v>
      </c>
      <c r="X55" s="15">
        <v>7</v>
      </c>
      <c r="Y55" s="16">
        <f t="shared" si="12"/>
        <v>0.09523809523809523</v>
      </c>
      <c r="Z55" s="16">
        <f t="shared" si="13"/>
        <v>0.24519708473503288</v>
      </c>
      <c r="AA55" s="16">
        <f t="shared" si="14"/>
        <v>0.13335712872761693</v>
      </c>
      <c r="AB55" s="15">
        <v>21</v>
      </c>
      <c r="AC55" s="24">
        <f t="shared" si="15"/>
        <v>2.945263565694741</v>
      </c>
      <c r="AD55" s="8" t="s">
        <v>314</v>
      </c>
      <c r="AE55" s="26" t="s">
        <v>317</v>
      </c>
      <c r="AF55" s="26" t="s">
        <v>280</v>
      </c>
      <c r="AG55">
        <f t="shared" si="16"/>
        <v>1.55839674370143</v>
      </c>
      <c r="AH55" s="49">
        <f>2^AG55</f>
        <v>2.9452635656947415</v>
      </c>
      <c r="AI55" s="52" t="s">
        <v>917</v>
      </c>
      <c r="AK55" s="63">
        <v>0.043428004</v>
      </c>
      <c r="AL55" s="63">
        <v>4.1135545</v>
      </c>
      <c r="AM55" s="64" t="s">
        <v>915</v>
      </c>
      <c r="AN55" s="63">
        <v>-2.040385557731845</v>
      </c>
      <c r="AO55" s="8" t="s">
        <v>314</v>
      </c>
      <c r="AQ55" s="71"/>
      <c r="AR55" s="72"/>
    </row>
    <row r="56" spans="1:44" ht="15">
      <c r="A56" s="7">
        <v>34</v>
      </c>
      <c r="B56" s="7" t="s">
        <v>378</v>
      </c>
      <c r="C56" s="8" t="s">
        <v>379</v>
      </c>
      <c r="D56" s="7" t="s">
        <v>380</v>
      </c>
      <c r="F56" s="7" t="s">
        <v>381</v>
      </c>
      <c r="G56" s="26" t="s">
        <v>381</v>
      </c>
      <c r="H56" s="26" t="s">
        <v>280</v>
      </c>
      <c r="I56" s="11">
        <v>44.8</v>
      </c>
      <c r="J56" s="11">
        <v>5.19</v>
      </c>
      <c r="K56" s="7" t="s">
        <v>61</v>
      </c>
      <c r="L56" s="11" t="s">
        <v>62</v>
      </c>
      <c r="M56" s="11" t="s">
        <v>62</v>
      </c>
      <c r="N56" s="12">
        <v>509</v>
      </c>
      <c r="O56" s="12">
        <v>9</v>
      </c>
      <c r="P56" s="12">
        <v>26</v>
      </c>
      <c r="Q56" s="13">
        <f t="shared" si="9"/>
        <v>0.3333333333333333</v>
      </c>
      <c r="R56" s="13">
        <f t="shared" si="10"/>
        <v>1.1544346900318838</v>
      </c>
      <c r="S56" s="13">
        <f t="shared" si="11"/>
        <v>0.4510638167478916</v>
      </c>
      <c r="T56" s="12">
        <v>27</v>
      </c>
      <c r="U56" s="14">
        <v>24</v>
      </c>
      <c r="V56" s="15">
        <v>579</v>
      </c>
      <c r="W56" s="15">
        <v>12</v>
      </c>
      <c r="X56" s="15">
        <v>33</v>
      </c>
      <c r="Y56" s="16">
        <f t="shared" si="12"/>
        <v>0.4444444444444444</v>
      </c>
      <c r="Z56" s="16">
        <f t="shared" si="13"/>
        <v>1.7825594022071245</v>
      </c>
      <c r="AA56" s="16">
        <f t="shared" si="14"/>
        <v>0.9694935970451823</v>
      </c>
      <c r="AB56" s="15">
        <v>27</v>
      </c>
      <c r="AC56" s="24">
        <f t="shared" si="15"/>
        <v>2.1493490744504813</v>
      </c>
      <c r="AD56" s="8" t="s">
        <v>379</v>
      </c>
      <c r="AE56" s="26" t="s">
        <v>381</v>
      </c>
      <c r="AF56" s="26" t="s">
        <v>280</v>
      </c>
      <c r="AG56">
        <f t="shared" si="16"/>
        <v>1.1038998090016512</v>
      </c>
      <c r="AH56" s="49">
        <f>2^AG56</f>
        <v>2.1493490744504813</v>
      </c>
      <c r="AI56" s="52" t="s">
        <v>917</v>
      </c>
      <c r="AK56" s="73">
        <v>0.044182997</v>
      </c>
      <c r="AL56" s="55">
        <v>1.449567</v>
      </c>
      <c r="AM56" s="56" t="s">
        <v>910</v>
      </c>
      <c r="AN56" s="55">
        <v>0.5356220173136567</v>
      </c>
      <c r="AO56" s="8" t="s">
        <v>379</v>
      </c>
      <c r="AR56" s="52"/>
    </row>
    <row r="57" spans="1:44" ht="15">
      <c r="A57" s="7">
        <v>135</v>
      </c>
      <c r="B57" s="7" t="s">
        <v>327</v>
      </c>
      <c r="C57" s="8" t="s">
        <v>328</v>
      </c>
      <c r="D57" s="7" t="s">
        <v>329</v>
      </c>
      <c r="E57" s="9" t="s">
        <v>330</v>
      </c>
      <c r="F57" s="7" t="s">
        <v>331</v>
      </c>
      <c r="G57" s="26" t="s">
        <v>331</v>
      </c>
      <c r="H57" s="26" t="s">
        <v>280</v>
      </c>
      <c r="I57" s="11">
        <v>42.99</v>
      </c>
      <c r="J57" s="11">
        <v>5.43</v>
      </c>
      <c r="K57" s="7" t="s">
        <v>61</v>
      </c>
      <c r="L57" s="11" t="s">
        <v>62</v>
      </c>
      <c r="M57" s="11" t="s">
        <v>62</v>
      </c>
      <c r="N57" s="12">
        <v>135</v>
      </c>
      <c r="O57" s="12">
        <v>2</v>
      </c>
      <c r="P57" s="12">
        <v>9</v>
      </c>
      <c r="Q57" s="13">
        <f t="shared" si="9"/>
        <v>0.08333333333333333</v>
      </c>
      <c r="R57" s="13">
        <f t="shared" si="10"/>
        <v>0.21152765862858858</v>
      </c>
      <c r="S57" s="13">
        <f t="shared" si="11"/>
        <v>0.08264865381524622</v>
      </c>
      <c r="T57" s="12">
        <v>24</v>
      </c>
      <c r="U57" s="14">
        <v>185</v>
      </c>
      <c r="V57" s="15">
        <v>54</v>
      </c>
      <c r="W57" s="15">
        <v>1</v>
      </c>
      <c r="X57" s="15">
        <v>5</v>
      </c>
      <c r="Y57" s="16">
        <f t="shared" si="12"/>
        <v>0.041666666666666664</v>
      </c>
      <c r="Z57" s="16">
        <f t="shared" si="13"/>
        <v>0.10069417125220959</v>
      </c>
      <c r="AA57" s="16">
        <f t="shared" si="14"/>
        <v>0.054765274115361584</v>
      </c>
      <c r="AB57" s="15">
        <v>24</v>
      </c>
      <c r="AC57" s="17">
        <f t="shared" si="15"/>
        <v>0.6626275394368132</v>
      </c>
      <c r="AD57" s="8" t="s">
        <v>328</v>
      </c>
      <c r="AE57" s="26" t="s">
        <v>331</v>
      </c>
      <c r="AF57" s="26" t="s">
        <v>280</v>
      </c>
      <c r="AG57">
        <f t="shared" si="16"/>
        <v>-0.5937299304311902</v>
      </c>
      <c r="AH57" s="48">
        <f>2^-AG57</f>
        <v>1.509143433504031</v>
      </c>
      <c r="AI57" s="51" t="s">
        <v>916</v>
      </c>
      <c r="AK57" s="53">
        <v>0.059989493</v>
      </c>
      <c r="AL57" s="53">
        <v>1.5972997</v>
      </c>
      <c r="AM57" s="54" t="s">
        <v>910</v>
      </c>
      <c r="AN57" s="53">
        <v>0.6756350298049204</v>
      </c>
      <c r="AO57" s="8" t="s">
        <v>328</v>
      </c>
      <c r="AR57" s="52"/>
    </row>
    <row r="58" spans="1:44" ht="15">
      <c r="A58" s="7">
        <v>73</v>
      </c>
      <c r="B58" s="7" t="s">
        <v>340</v>
      </c>
      <c r="C58" s="8" t="s">
        <v>341</v>
      </c>
      <c r="D58" s="7" t="s">
        <v>342</v>
      </c>
      <c r="F58" s="7" t="s">
        <v>343</v>
      </c>
      <c r="G58" s="26" t="s">
        <v>343</v>
      </c>
      <c r="H58" s="26" t="s">
        <v>280</v>
      </c>
      <c r="I58" s="11">
        <v>26.98</v>
      </c>
      <c r="J58" s="11">
        <v>6.01</v>
      </c>
      <c r="K58" s="7" t="s">
        <v>61</v>
      </c>
      <c r="L58" s="11" t="s">
        <v>62</v>
      </c>
      <c r="M58" s="11" t="s">
        <v>62</v>
      </c>
      <c r="N58" s="12">
        <v>280</v>
      </c>
      <c r="O58" s="12">
        <v>6</v>
      </c>
      <c r="P58" s="12">
        <v>21</v>
      </c>
      <c r="Q58" s="13">
        <f t="shared" si="9"/>
        <v>0.25</v>
      </c>
      <c r="R58" s="13">
        <f t="shared" si="10"/>
        <v>0.778279410038923</v>
      </c>
      <c r="S58" s="13">
        <f t="shared" si="11"/>
        <v>0.3040914174008045</v>
      </c>
      <c r="T58" s="12">
        <v>24</v>
      </c>
      <c r="U58" s="14">
        <v>66</v>
      </c>
      <c r="V58" s="15">
        <v>209</v>
      </c>
      <c r="W58" s="15">
        <v>4</v>
      </c>
      <c r="X58" s="15">
        <v>22</v>
      </c>
      <c r="Y58" s="16">
        <f t="shared" si="12"/>
        <v>0.16666666666666666</v>
      </c>
      <c r="Z58" s="16">
        <f t="shared" si="13"/>
        <v>0.4677992676220697</v>
      </c>
      <c r="AA58" s="16">
        <f t="shared" si="14"/>
        <v>0.2544254032154405</v>
      </c>
      <c r="AB58" s="15">
        <v>24</v>
      </c>
      <c r="AC58" s="18">
        <f t="shared" si="15"/>
        <v>0.8366740679172072</v>
      </c>
      <c r="AD58" s="8" t="s">
        <v>341</v>
      </c>
      <c r="AE58" s="26" t="s">
        <v>343</v>
      </c>
      <c r="AF58" s="26" t="s">
        <v>280</v>
      </c>
      <c r="AG58">
        <f t="shared" si="16"/>
        <v>-0.25726237435360705</v>
      </c>
      <c r="AH58" s="48">
        <f>2^-AG58</f>
        <v>1.1952085505522738</v>
      </c>
      <c r="AI58" s="51" t="s">
        <v>905</v>
      </c>
      <c r="AK58" s="53">
        <v>0.13297614</v>
      </c>
      <c r="AL58" s="53">
        <v>1.2201461</v>
      </c>
      <c r="AM58" s="54" t="s">
        <v>910</v>
      </c>
      <c r="AN58" s="53">
        <v>0.2870539060879419</v>
      </c>
      <c r="AO58" s="8" t="s">
        <v>341</v>
      </c>
      <c r="AR58" s="52"/>
    </row>
    <row r="59" spans="1:44" ht="15">
      <c r="A59" s="7">
        <v>77</v>
      </c>
      <c r="B59" s="7" t="s">
        <v>354</v>
      </c>
      <c r="C59" s="8" t="s">
        <v>355</v>
      </c>
      <c r="D59" s="7" t="s">
        <v>356</v>
      </c>
      <c r="E59" s="9" t="s">
        <v>357</v>
      </c>
      <c r="F59" s="7" t="s">
        <v>358</v>
      </c>
      <c r="G59" s="26" t="s">
        <v>358</v>
      </c>
      <c r="H59" s="26" t="s">
        <v>280</v>
      </c>
      <c r="I59" s="11">
        <v>31.6</v>
      </c>
      <c r="J59" s="11">
        <v>4.89</v>
      </c>
      <c r="K59" s="7" t="s">
        <v>61</v>
      </c>
      <c r="L59" s="11" t="s">
        <v>62</v>
      </c>
      <c r="M59" s="11" t="s">
        <v>62</v>
      </c>
      <c r="N59" s="12">
        <v>261</v>
      </c>
      <c r="O59" s="12">
        <v>5</v>
      </c>
      <c r="P59" s="12">
        <v>23</v>
      </c>
      <c r="Q59" s="13">
        <f t="shared" si="9"/>
        <v>0.38461538461538464</v>
      </c>
      <c r="R59" s="13">
        <f t="shared" si="10"/>
        <v>1.424462017082329</v>
      </c>
      <c r="S59" s="13">
        <f t="shared" si="11"/>
        <v>0.5565696178272416</v>
      </c>
      <c r="T59" s="12">
        <v>13</v>
      </c>
      <c r="U59" s="14">
        <v>49</v>
      </c>
      <c r="V59" s="15">
        <v>277</v>
      </c>
      <c r="W59" s="15">
        <v>5</v>
      </c>
      <c r="X59" s="15">
        <v>23</v>
      </c>
      <c r="Y59" s="16">
        <f t="shared" si="12"/>
        <v>0.38461538461538464</v>
      </c>
      <c r="Z59" s="16">
        <f t="shared" si="13"/>
        <v>1.424462017082329</v>
      </c>
      <c r="AA59" s="16">
        <f t="shared" si="14"/>
        <v>0.774732557627786</v>
      </c>
      <c r="AB59" s="15">
        <v>13</v>
      </c>
      <c r="AC59" s="18">
        <f t="shared" si="15"/>
        <v>1.3919778098061075</v>
      </c>
      <c r="AD59" s="8" t="s">
        <v>355</v>
      </c>
      <c r="AE59" s="26" t="s">
        <v>358</v>
      </c>
      <c r="AF59" s="26" t="s">
        <v>280</v>
      </c>
      <c r="AG59">
        <f t="shared" si="16"/>
        <v>0.47713621266806616</v>
      </c>
      <c r="AH59" s="49">
        <f>2^AG59</f>
        <v>1.3919778098061075</v>
      </c>
      <c r="AI59" s="52" t="s">
        <v>904</v>
      </c>
      <c r="AK59" s="53">
        <v>0.15100357</v>
      </c>
      <c r="AL59" s="53">
        <v>1.7114285</v>
      </c>
      <c r="AM59" s="54" t="s">
        <v>915</v>
      </c>
      <c r="AN59" s="53">
        <v>-0.7752010207438079</v>
      </c>
      <c r="AO59" s="8" t="s">
        <v>355</v>
      </c>
      <c r="AR59" s="52"/>
    </row>
    <row r="60" spans="1:44" ht="15">
      <c r="A60" s="7">
        <v>151</v>
      </c>
      <c r="B60" s="7" t="s">
        <v>349</v>
      </c>
      <c r="C60" s="8" t="s">
        <v>350</v>
      </c>
      <c r="D60" s="7" t="s">
        <v>351</v>
      </c>
      <c r="E60" s="9" t="s">
        <v>352</v>
      </c>
      <c r="F60" s="7" t="s">
        <v>353</v>
      </c>
      <c r="G60" s="26" t="s">
        <v>353</v>
      </c>
      <c r="H60" s="26" t="s">
        <v>280</v>
      </c>
      <c r="I60" s="11">
        <v>31.79</v>
      </c>
      <c r="J60" s="11">
        <v>5.02</v>
      </c>
      <c r="K60" s="7" t="s">
        <v>61</v>
      </c>
      <c r="L60" s="11" t="s">
        <v>62</v>
      </c>
      <c r="M60" s="11" t="s">
        <v>62</v>
      </c>
      <c r="N60" s="12">
        <v>107</v>
      </c>
      <c r="O60" s="12">
        <v>2</v>
      </c>
      <c r="P60" s="12">
        <v>8</v>
      </c>
      <c r="Q60" s="13">
        <f t="shared" si="9"/>
        <v>0.18181818181818182</v>
      </c>
      <c r="R60" s="13">
        <f t="shared" si="10"/>
        <v>0.5199110829529339</v>
      </c>
      <c r="S60" s="13">
        <f t="shared" si="11"/>
        <v>0.20314105204150015</v>
      </c>
      <c r="T60" s="12">
        <v>11</v>
      </c>
      <c r="U60" s="14">
        <v>78</v>
      </c>
      <c r="V60" s="15">
        <v>168</v>
      </c>
      <c r="W60" s="15">
        <v>3</v>
      </c>
      <c r="X60" s="15">
        <v>13</v>
      </c>
      <c r="Y60" s="16">
        <f t="shared" si="12"/>
        <v>0.2727272727272727</v>
      </c>
      <c r="Z60" s="16">
        <f t="shared" si="13"/>
        <v>0.8738174228603841</v>
      </c>
      <c r="AA60" s="16">
        <f t="shared" si="14"/>
        <v>0.4752494617574764</v>
      </c>
      <c r="AB60" s="15">
        <v>11</v>
      </c>
      <c r="AC60" s="24">
        <f t="shared" si="15"/>
        <v>2.3395047775000526</v>
      </c>
      <c r="AD60" s="8" t="s">
        <v>350</v>
      </c>
      <c r="AE60" s="26" t="s">
        <v>353</v>
      </c>
      <c r="AF60" s="26" t="s">
        <v>280</v>
      </c>
      <c r="AG60">
        <f t="shared" si="16"/>
        <v>1.2262031748271387</v>
      </c>
      <c r="AH60" s="49">
        <f>2^AG60</f>
        <v>2.339504777500053</v>
      </c>
      <c r="AI60" s="52" t="s">
        <v>917</v>
      </c>
      <c r="AK60" s="53">
        <v>0.17982702</v>
      </c>
      <c r="AL60" s="53">
        <v>1.6161052</v>
      </c>
      <c r="AM60" s="54" t="s">
        <v>915</v>
      </c>
      <c r="AN60" s="53">
        <v>-0.6925211130516064</v>
      </c>
      <c r="AO60" s="8" t="s">
        <v>350</v>
      </c>
      <c r="AQ60" s="71"/>
      <c r="AR60" s="72"/>
    </row>
    <row r="61" spans="1:44" ht="15">
      <c r="A61" s="7">
        <v>192</v>
      </c>
      <c r="B61" s="7" t="s">
        <v>322</v>
      </c>
      <c r="C61" s="8" t="s">
        <v>323</v>
      </c>
      <c r="D61" s="7" t="s">
        <v>324</v>
      </c>
      <c r="E61" s="9" t="s">
        <v>325</v>
      </c>
      <c r="F61" s="7" t="s">
        <v>326</v>
      </c>
      <c r="G61" s="26" t="s">
        <v>326</v>
      </c>
      <c r="H61" s="26" t="s">
        <v>280</v>
      </c>
      <c r="I61" s="11">
        <v>43.22</v>
      </c>
      <c r="J61" s="11">
        <v>5.08</v>
      </c>
      <c r="K61" s="7" t="s">
        <v>61</v>
      </c>
      <c r="L61" s="11" t="s">
        <v>62</v>
      </c>
      <c r="M61" s="11" t="s">
        <v>62</v>
      </c>
      <c r="N61" s="12">
        <v>60</v>
      </c>
      <c r="O61" s="12">
        <v>1</v>
      </c>
      <c r="P61" s="12">
        <v>4</v>
      </c>
      <c r="Q61" s="13">
        <f t="shared" si="9"/>
        <v>0.03125</v>
      </c>
      <c r="R61" s="13">
        <f t="shared" si="10"/>
        <v>0.0746078283213174</v>
      </c>
      <c r="S61" s="13">
        <f t="shared" si="11"/>
        <v>0.02915097068068478</v>
      </c>
      <c r="T61" s="12">
        <v>32</v>
      </c>
      <c r="U61" s="14">
        <v>182</v>
      </c>
      <c r="V61" s="15">
        <v>55</v>
      </c>
      <c r="W61" s="15">
        <v>1</v>
      </c>
      <c r="X61" s="15">
        <v>4</v>
      </c>
      <c r="Y61" s="16">
        <f t="shared" si="12"/>
        <v>0.03125</v>
      </c>
      <c r="Z61" s="16">
        <f t="shared" si="13"/>
        <v>0.0746078283213174</v>
      </c>
      <c r="AA61" s="16">
        <f t="shared" si="14"/>
        <v>0.04057750432182167</v>
      </c>
      <c r="AB61" s="15">
        <v>32</v>
      </c>
      <c r="AC61" s="18">
        <f t="shared" si="15"/>
        <v>1.391977809806108</v>
      </c>
      <c r="AD61" s="8" t="s">
        <v>323</v>
      </c>
      <c r="AE61" s="26" t="s">
        <v>326</v>
      </c>
      <c r="AF61" s="26" t="s">
        <v>280</v>
      </c>
      <c r="AG61">
        <f t="shared" si="16"/>
        <v>0.47713621266806666</v>
      </c>
      <c r="AH61" s="49">
        <f>2^AG61</f>
        <v>1.391977809806108</v>
      </c>
      <c r="AI61" s="52" t="s">
        <v>904</v>
      </c>
      <c r="AK61" s="53">
        <v>0.20387132</v>
      </c>
      <c r="AL61" s="53">
        <v>1.1609985</v>
      </c>
      <c r="AM61" s="54" t="s">
        <v>910</v>
      </c>
      <c r="AN61" s="53">
        <v>0.21536610825519414</v>
      </c>
      <c r="AO61" s="8" t="s">
        <v>323</v>
      </c>
      <c r="AR61" s="52"/>
    </row>
    <row r="62" spans="1:44" ht="15">
      <c r="A62" s="7">
        <v>35</v>
      </c>
      <c r="B62" s="7" t="s">
        <v>369</v>
      </c>
      <c r="C62" s="8" t="s">
        <v>370</v>
      </c>
      <c r="D62" s="7" t="s">
        <v>371</v>
      </c>
      <c r="E62" s="9" t="s">
        <v>372</v>
      </c>
      <c r="F62" s="7" t="s">
        <v>373</v>
      </c>
      <c r="G62" s="26" t="s">
        <v>373</v>
      </c>
      <c r="H62" s="26" t="s">
        <v>280</v>
      </c>
      <c r="I62" s="11">
        <v>67.63</v>
      </c>
      <c r="J62" s="11">
        <v>4.73</v>
      </c>
      <c r="K62" s="7" t="s">
        <v>61</v>
      </c>
      <c r="L62" s="11" t="s">
        <v>62</v>
      </c>
      <c r="M62" s="11" t="s">
        <v>62</v>
      </c>
      <c r="N62" s="12">
        <v>487</v>
      </c>
      <c r="O62" s="12">
        <v>8</v>
      </c>
      <c r="P62" s="12">
        <v>16</v>
      </c>
      <c r="Q62" s="13">
        <f t="shared" si="9"/>
        <v>0.3076923076923077</v>
      </c>
      <c r="R62" s="13">
        <f t="shared" si="10"/>
        <v>1.0309176209047357</v>
      </c>
      <c r="S62" s="13">
        <f t="shared" si="11"/>
        <v>0.4028028963900099</v>
      </c>
      <c r="T62" s="12">
        <v>26</v>
      </c>
      <c r="U62" s="14">
        <v>39</v>
      </c>
      <c r="V62" s="15">
        <v>358</v>
      </c>
      <c r="W62" s="15">
        <v>7</v>
      </c>
      <c r="X62" s="15">
        <v>14</v>
      </c>
      <c r="Y62" s="16">
        <f t="shared" si="12"/>
        <v>0.2692307692307692</v>
      </c>
      <c r="Z62" s="16">
        <f t="shared" si="13"/>
        <v>0.858791891146564</v>
      </c>
      <c r="AA62" s="16">
        <f t="shared" si="14"/>
        <v>0.4670774161186544</v>
      </c>
      <c r="AB62" s="15">
        <v>26</v>
      </c>
      <c r="AC62" s="18">
        <f t="shared" si="15"/>
        <v>1.1595681667254234</v>
      </c>
      <c r="AD62" s="8" t="s">
        <v>370</v>
      </c>
      <c r="AE62" s="26" t="s">
        <v>373</v>
      </c>
      <c r="AF62" s="26" t="s">
        <v>280</v>
      </c>
      <c r="AG62">
        <f t="shared" si="16"/>
        <v>0.21358763318446095</v>
      </c>
      <c r="AH62" s="49">
        <f>2^AG62</f>
        <v>1.1595681667254234</v>
      </c>
      <c r="AI62" s="52" t="s">
        <v>904</v>
      </c>
      <c r="AK62" s="53">
        <v>0.23689173</v>
      </c>
      <c r="AL62" s="53">
        <v>1.8485488</v>
      </c>
      <c r="AM62" s="54" t="s">
        <v>910</v>
      </c>
      <c r="AN62" s="53">
        <v>0.8863931298593152</v>
      </c>
      <c r="AO62" s="8" t="s">
        <v>370</v>
      </c>
      <c r="AR62" s="52"/>
    </row>
    <row r="63" spans="1:44" ht="15">
      <c r="A63" s="7">
        <v>208</v>
      </c>
      <c r="B63" s="7" t="s">
        <v>374</v>
      </c>
      <c r="C63" s="8" t="s">
        <v>375</v>
      </c>
      <c r="D63" s="7" t="s">
        <v>376</v>
      </c>
      <c r="F63" s="7" t="s">
        <v>377</v>
      </c>
      <c r="G63" s="26" t="s">
        <v>377</v>
      </c>
      <c r="H63" s="26" t="s">
        <v>280</v>
      </c>
      <c r="I63" s="11">
        <v>35.5</v>
      </c>
      <c r="J63" s="11">
        <v>5.69</v>
      </c>
      <c r="K63" s="7" t="s">
        <v>61</v>
      </c>
      <c r="L63" s="11" t="s">
        <v>62</v>
      </c>
      <c r="M63" s="11" t="s">
        <v>62</v>
      </c>
      <c r="N63" s="12">
        <v>54</v>
      </c>
      <c r="O63" s="12">
        <v>1</v>
      </c>
      <c r="P63" s="12">
        <v>4</v>
      </c>
      <c r="Q63" s="13">
        <f t="shared" si="9"/>
        <v>0.03571428571428571</v>
      </c>
      <c r="R63" s="13">
        <f t="shared" si="10"/>
        <v>0.08571111940220422</v>
      </c>
      <c r="S63" s="13">
        <f t="shared" si="11"/>
        <v>0.033489278336070044</v>
      </c>
      <c r="T63" s="12">
        <v>28</v>
      </c>
      <c r="U63" s="14">
        <v>115</v>
      </c>
      <c r="V63" s="15">
        <v>115</v>
      </c>
      <c r="W63" s="15">
        <v>2</v>
      </c>
      <c r="X63" s="15">
        <v>8</v>
      </c>
      <c r="Y63" s="16">
        <f t="shared" si="12"/>
        <v>0.07142857142857142</v>
      </c>
      <c r="Z63" s="16">
        <f t="shared" si="13"/>
        <v>0.1787686347935873</v>
      </c>
      <c r="AA63" s="16">
        <f t="shared" si="14"/>
        <v>0.09722820264519473</v>
      </c>
      <c r="AB63" s="15">
        <v>28</v>
      </c>
      <c r="AC63" s="24">
        <f t="shared" si="15"/>
        <v>2.9032635958737245</v>
      </c>
      <c r="AD63" s="8" t="s">
        <v>375</v>
      </c>
      <c r="AE63" s="26" t="s">
        <v>377</v>
      </c>
      <c r="AF63" s="26" t="s">
        <v>280</v>
      </c>
      <c r="AG63">
        <f t="shared" si="16"/>
        <v>1.5376755644535662</v>
      </c>
      <c r="AH63" s="49">
        <f>2^AG63</f>
        <v>2.903263595873724</v>
      </c>
      <c r="AI63" s="52" t="s">
        <v>917</v>
      </c>
      <c r="AK63" s="53">
        <v>0.31570047</v>
      </c>
      <c r="AL63" s="53">
        <v>1.232948</v>
      </c>
      <c r="AM63" s="54" t="s">
        <v>910</v>
      </c>
      <c r="AN63" s="53">
        <v>0.3021119548712435</v>
      </c>
      <c r="AO63" s="8" t="s">
        <v>375</v>
      </c>
      <c r="AQ63" s="71"/>
      <c r="AR63" s="72"/>
    </row>
    <row r="64" spans="1:44" ht="15">
      <c r="A64" s="7">
        <v>8</v>
      </c>
      <c r="B64" s="7" t="s">
        <v>283</v>
      </c>
      <c r="C64" s="8" t="s">
        <v>284</v>
      </c>
      <c r="D64" s="7" t="s">
        <v>285</v>
      </c>
      <c r="F64" s="7" t="s">
        <v>286</v>
      </c>
      <c r="G64" s="26" t="s">
        <v>286</v>
      </c>
      <c r="H64" s="26" t="s">
        <v>280</v>
      </c>
      <c r="I64" s="11">
        <v>67.43</v>
      </c>
      <c r="J64" s="11">
        <v>5.31</v>
      </c>
      <c r="K64" s="7" t="s">
        <v>61</v>
      </c>
      <c r="L64" s="11" t="s">
        <v>62</v>
      </c>
      <c r="M64" s="11" t="s">
        <v>62</v>
      </c>
      <c r="N64" s="12">
        <v>1027</v>
      </c>
      <c r="O64" s="12">
        <v>18</v>
      </c>
      <c r="P64" s="12">
        <v>39</v>
      </c>
      <c r="Q64" s="13">
        <f t="shared" si="9"/>
        <v>0.5454545454545454</v>
      </c>
      <c r="R64" s="13">
        <f t="shared" si="10"/>
        <v>2.5111917342151315</v>
      </c>
      <c r="S64" s="13">
        <f t="shared" si="11"/>
        <v>0.981179566069303</v>
      </c>
      <c r="T64" s="12">
        <v>33</v>
      </c>
      <c r="U64" s="14">
        <v>27</v>
      </c>
      <c r="V64" s="15">
        <v>542</v>
      </c>
      <c r="W64" s="15">
        <v>9</v>
      </c>
      <c r="X64" s="15">
        <v>21</v>
      </c>
      <c r="Y64" s="16">
        <f t="shared" si="12"/>
        <v>0.2727272727272727</v>
      </c>
      <c r="Z64" s="16">
        <f t="shared" si="13"/>
        <v>0.8738174228603841</v>
      </c>
      <c r="AA64" s="16">
        <f t="shared" si="14"/>
        <v>0.4752494617574764</v>
      </c>
      <c r="AB64" s="15">
        <v>33</v>
      </c>
      <c r="AC64" s="17">
        <f t="shared" si="15"/>
        <v>0.48436542931827464</v>
      </c>
      <c r="AD64" s="8" t="s">
        <v>284</v>
      </c>
      <c r="AE64" s="26" t="s">
        <v>286</v>
      </c>
      <c r="AF64" s="26" t="s">
        <v>280</v>
      </c>
      <c r="AG64">
        <f t="shared" si="16"/>
        <v>-1.0458321958561712</v>
      </c>
      <c r="AH64" s="48">
        <f>2^-AG64</f>
        <v>2.0645569222548783</v>
      </c>
      <c r="AI64" s="51" t="s">
        <v>916</v>
      </c>
      <c r="AK64" s="53">
        <v>0.31794634</v>
      </c>
      <c r="AL64" s="53">
        <v>1.0915447</v>
      </c>
      <c r="AM64" s="54" t="s">
        <v>915</v>
      </c>
      <c r="AN64" s="53">
        <v>-0.12637121154526063</v>
      </c>
      <c r="AO64" s="8" t="s">
        <v>284</v>
      </c>
      <c r="AQ64" s="71"/>
      <c r="AR64" s="72"/>
    </row>
    <row r="65" spans="1:44" ht="15">
      <c r="A65" s="7">
        <v>129</v>
      </c>
      <c r="B65" s="7" t="s">
        <v>336</v>
      </c>
      <c r="C65" s="8" t="s">
        <v>337</v>
      </c>
      <c r="D65" s="7" t="s">
        <v>338</v>
      </c>
      <c r="F65" s="7" t="s">
        <v>339</v>
      </c>
      <c r="G65" s="26" t="s">
        <v>339</v>
      </c>
      <c r="H65" s="26" t="s">
        <v>280</v>
      </c>
      <c r="I65" s="11">
        <v>39.83</v>
      </c>
      <c r="J65" s="11">
        <v>4.92</v>
      </c>
      <c r="K65" s="7" t="s">
        <v>61</v>
      </c>
      <c r="L65" s="11" t="s">
        <v>62</v>
      </c>
      <c r="M65" s="11" t="s">
        <v>62</v>
      </c>
      <c r="N65" s="12">
        <v>147</v>
      </c>
      <c r="O65" s="12">
        <v>3</v>
      </c>
      <c r="P65" s="12">
        <v>9</v>
      </c>
      <c r="Q65" s="13">
        <f t="shared" si="9"/>
        <v>0.13636363636363635</v>
      </c>
      <c r="R65" s="13">
        <f t="shared" si="10"/>
        <v>0.3688745095370811</v>
      </c>
      <c r="S65" s="13">
        <f t="shared" si="11"/>
        <v>0.1441276371972216</v>
      </c>
      <c r="T65" s="12">
        <v>22</v>
      </c>
      <c r="U65" s="14">
        <v>114</v>
      </c>
      <c r="V65" s="15">
        <v>117</v>
      </c>
      <c r="W65" s="15">
        <v>2</v>
      </c>
      <c r="X65" s="15">
        <v>6</v>
      </c>
      <c r="Y65" s="16">
        <f t="shared" si="12"/>
        <v>0.09090909090909091</v>
      </c>
      <c r="Z65" s="16">
        <f t="shared" si="13"/>
        <v>0.23284673944206613</v>
      </c>
      <c r="AA65" s="16">
        <f t="shared" si="14"/>
        <v>0.12664005625979177</v>
      </c>
      <c r="AB65" s="15">
        <v>22</v>
      </c>
      <c r="AC65" s="18">
        <f t="shared" si="15"/>
        <v>0.8786660124490895</v>
      </c>
      <c r="AD65" s="8" t="s">
        <v>337</v>
      </c>
      <c r="AE65" s="26" t="s">
        <v>339</v>
      </c>
      <c r="AF65" s="26" t="s">
        <v>280</v>
      </c>
      <c r="AG65">
        <f t="shared" si="16"/>
        <v>-0.1866132045445454</v>
      </c>
      <c r="AH65" s="48">
        <f>2^-AG65</f>
        <v>1.1380888595118395</v>
      </c>
      <c r="AI65" s="51" t="s">
        <v>905</v>
      </c>
      <c r="AK65" s="53">
        <v>0.33228743</v>
      </c>
      <c r="AL65" s="53">
        <v>1.8954048</v>
      </c>
      <c r="AM65" s="54" t="s">
        <v>915</v>
      </c>
      <c r="AN65" s="53">
        <v>-0.9225059964626484</v>
      </c>
      <c r="AO65" s="8" t="s">
        <v>337</v>
      </c>
      <c r="AQ65" s="71"/>
      <c r="AR65" s="72"/>
    </row>
    <row r="66" spans="1:41" ht="15">
      <c r="A66" s="7">
        <v>166</v>
      </c>
      <c r="B66" s="7" t="s">
        <v>318</v>
      </c>
      <c r="C66" s="8" t="s">
        <v>319</v>
      </c>
      <c r="D66" s="7" t="s">
        <v>320</v>
      </c>
      <c r="F66" s="7" t="s">
        <v>321</v>
      </c>
      <c r="G66" s="26" t="s">
        <v>321</v>
      </c>
      <c r="H66" s="26" t="s">
        <v>280</v>
      </c>
      <c r="I66" s="11">
        <v>12.92</v>
      </c>
      <c r="J66" s="11">
        <v>5.93</v>
      </c>
      <c r="K66" s="7" t="s">
        <v>61</v>
      </c>
      <c r="L66" s="11" t="s">
        <v>62</v>
      </c>
      <c r="M66" s="11" t="s">
        <v>62</v>
      </c>
      <c r="N66" s="12">
        <v>83</v>
      </c>
      <c r="O66" s="12">
        <v>2</v>
      </c>
      <c r="P66" s="12">
        <v>25</v>
      </c>
      <c r="Q66" s="13">
        <f aca="true" t="shared" si="17" ref="Q66:Q97">O66/T66</f>
        <v>0.5</v>
      </c>
      <c r="R66" s="13">
        <f aca="true" t="shared" si="18" ref="R66:R97">POWER(10,Q66)-1</f>
        <v>2.1622776601683795</v>
      </c>
      <c r="S66" s="13">
        <f aca="true" t="shared" si="19" ref="S66:S97">(R66/255.936)*100</f>
        <v>0.8448509237342068</v>
      </c>
      <c r="T66" s="12">
        <v>4</v>
      </c>
      <c r="U66" s="14">
        <v>155</v>
      </c>
      <c r="V66" s="15">
        <v>70</v>
      </c>
      <c r="W66" s="15">
        <v>2</v>
      </c>
      <c r="X66" s="15">
        <v>18</v>
      </c>
      <c r="Y66" s="16">
        <f aca="true" t="shared" si="20" ref="Y66:Y97">W66/AB66</f>
        <v>0.5</v>
      </c>
      <c r="Z66" s="16">
        <f aca="true" t="shared" si="21" ref="Z66:Z97">POWER(10,Y66)-1</f>
        <v>2.1622776601683795</v>
      </c>
      <c r="AA66" s="16">
        <f aca="true" t="shared" si="22" ref="AA66:AA97">(Z66/183.865)*100</f>
        <v>1.1760137384322082</v>
      </c>
      <c r="AB66" s="15">
        <v>4</v>
      </c>
      <c r="AC66" s="18">
        <f aca="true" t="shared" si="23" ref="AC66:AC97">AA66/S66</f>
        <v>1.391977809806108</v>
      </c>
      <c r="AD66" s="8" t="s">
        <v>319</v>
      </c>
      <c r="AE66" s="26" t="s">
        <v>321</v>
      </c>
      <c r="AF66" s="26" t="s">
        <v>280</v>
      </c>
      <c r="AG66">
        <f aca="true" t="shared" si="24" ref="AG66:AG97">LOG(AC66,2)</f>
        <v>0.47713621266806666</v>
      </c>
      <c r="AH66" s="49">
        <f>2^AG66</f>
        <v>1.391977809806108</v>
      </c>
      <c r="AI66" s="52" t="s">
        <v>904</v>
      </c>
      <c r="AK66" s="53">
        <v>0.3625879</v>
      </c>
      <c r="AL66" s="53">
        <v>1.1889671</v>
      </c>
      <c r="AM66" s="54" t="s">
        <v>915</v>
      </c>
      <c r="AN66" s="53">
        <v>-0.24970879471053378</v>
      </c>
      <c r="AO66" s="8" t="s">
        <v>319</v>
      </c>
    </row>
    <row r="67" spans="1:44" ht="15">
      <c r="A67" s="7">
        <v>128</v>
      </c>
      <c r="B67" s="7" t="s">
        <v>344</v>
      </c>
      <c r="C67" s="8" t="s">
        <v>345</v>
      </c>
      <c r="D67" s="7" t="s">
        <v>346</v>
      </c>
      <c r="E67" s="9" t="s">
        <v>347</v>
      </c>
      <c r="F67" s="7" t="s">
        <v>348</v>
      </c>
      <c r="G67" s="26" t="s">
        <v>348</v>
      </c>
      <c r="H67" s="26" t="s">
        <v>280</v>
      </c>
      <c r="I67" s="11">
        <v>33.67</v>
      </c>
      <c r="J67" s="11">
        <v>5.27</v>
      </c>
      <c r="K67" s="7" t="s">
        <v>61</v>
      </c>
      <c r="L67" s="11" t="s">
        <v>62</v>
      </c>
      <c r="M67" s="11" t="s">
        <v>62</v>
      </c>
      <c r="N67" s="12">
        <v>149</v>
      </c>
      <c r="O67" s="12">
        <v>3</v>
      </c>
      <c r="P67" s="12">
        <v>12</v>
      </c>
      <c r="Q67" s="13">
        <f t="shared" si="17"/>
        <v>0.21428571428571427</v>
      </c>
      <c r="R67" s="13">
        <f t="shared" si="18"/>
        <v>0.6378937069540642</v>
      </c>
      <c r="S67" s="13">
        <f t="shared" si="19"/>
        <v>0.24923953916372227</v>
      </c>
      <c r="T67" s="12">
        <v>14</v>
      </c>
      <c r="U67" s="14">
        <v>138</v>
      </c>
      <c r="V67" s="15">
        <v>84</v>
      </c>
      <c r="W67" s="15">
        <v>1</v>
      </c>
      <c r="X67" s="15">
        <v>5</v>
      </c>
      <c r="Y67" s="16">
        <f t="shared" si="20"/>
        <v>0.07142857142857142</v>
      </c>
      <c r="Z67" s="16">
        <f t="shared" si="21"/>
        <v>0.1787686347935873</v>
      </c>
      <c r="AA67" s="16">
        <f t="shared" si="22"/>
        <v>0.09722820264519473</v>
      </c>
      <c r="AB67" s="15">
        <v>14</v>
      </c>
      <c r="AC67" s="17">
        <f t="shared" si="23"/>
        <v>0.39009943194176255</v>
      </c>
      <c r="AD67" s="8" t="s">
        <v>345</v>
      </c>
      <c r="AE67" s="26" t="s">
        <v>348</v>
      </c>
      <c r="AF67" s="26" t="s">
        <v>280</v>
      </c>
      <c r="AG67">
        <f t="shared" si="24"/>
        <v>-1.3580861973590292</v>
      </c>
      <c r="AH67" s="48">
        <f>2^-AG67</f>
        <v>2.5634490033025443</v>
      </c>
      <c r="AI67" s="51" t="s">
        <v>916</v>
      </c>
      <c r="AK67" s="53">
        <v>0.41203892</v>
      </c>
      <c r="AL67" s="53">
        <v>1.163015</v>
      </c>
      <c r="AM67" s="54" t="s">
        <v>910</v>
      </c>
      <c r="AN67" s="53">
        <v>0.21786970410782847</v>
      </c>
      <c r="AO67" s="8" t="s">
        <v>345</v>
      </c>
      <c r="AR67" s="52"/>
    </row>
    <row r="68" spans="1:44" ht="15">
      <c r="A68" s="7">
        <v>6</v>
      </c>
      <c r="B68" s="7" t="s">
        <v>291</v>
      </c>
      <c r="C68" s="8" t="s">
        <v>292</v>
      </c>
      <c r="D68" s="7" t="s">
        <v>293</v>
      </c>
      <c r="E68" s="9" t="s">
        <v>294</v>
      </c>
      <c r="F68" s="7" t="s">
        <v>295</v>
      </c>
      <c r="G68" s="26" t="s">
        <v>295</v>
      </c>
      <c r="H68" s="26" t="s">
        <v>280</v>
      </c>
      <c r="I68" s="11">
        <v>44.24</v>
      </c>
      <c r="J68" s="11">
        <v>5.3</v>
      </c>
      <c r="K68" s="7" t="s">
        <v>61</v>
      </c>
      <c r="L68" s="11" t="s">
        <v>62</v>
      </c>
      <c r="M68" s="11" t="s">
        <v>62</v>
      </c>
      <c r="N68" s="12">
        <v>1180</v>
      </c>
      <c r="O68" s="12">
        <v>21</v>
      </c>
      <c r="P68" s="12">
        <v>48</v>
      </c>
      <c r="Q68" s="13">
        <f t="shared" si="17"/>
        <v>0.7777777777777778</v>
      </c>
      <c r="R68" s="13">
        <f t="shared" si="18"/>
        <v>4.99484250318941</v>
      </c>
      <c r="S68" s="13">
        <f t="shared" si="19"/>
        <v>1.9515982523714563</v>
      </c>
      <c r="T68" s="12">
        <v>27</v>
      </c>
      <c r="U68" s="14">
        <v>6</v>
      </c>
      <c r="V68" s="15">
        <v>1078</v>
      </c>
      <c r="W68" s="15">
        <v>22</v>
      </c>
      <c r="X68" s="15">
        <v>50</v>
      </c>
      <c r="Y68" s="16">
        <f t="shared" si="20"/>
        <v>0.8148148148148148</v>
      </c>
      <c r="Z68" s="16">
        <f t="shared" si="21"/>
        <v>5.528521141127847</v>
      </c>
      <c r="AA68" s="16">
        <f t="shared" si="22"/>
        <v>3.006837158310634</v>
      </c>
      <c r="AB68" s="15">
        <v>27</v>
      </c>
      <c r="AC68" s="24">
        <f t="shared" si="23"/>
        <v>1.5407049861091642</v>
      </c>
      <c r="AD68" s="8" t="s">
        <v>292</v>
      </c>
      <c r="AE68" s="26" t="s">
        <v>295</v>
      </c>
      <c r="AF68" s="26" t="s">
        <v>280</v>
      </c>
      <c r="AG68">
        <f t="shared" si="24"/>
        <v>0.6235906413315772</v>
      </c>
      <c r="AH68" s="49">
        <f>2^AG68</f>
        <v>1.5407049861091642</v>
      </c>
      <c r="AI68" s="52" t="s">
        <v>917</v>
      </c>
      <c r="AK68" s="53">
        <v>0.57003266</v>
      </c>
      <c r="AL68" s="53">
        <v>1.1680108</v>
      </c>
      <c r="AM68" s="54" t="s">
        <v>915</v>
      </c>
      <c r="AN68" s="53">
        <v>-0.2240536141446477</v>
      </c>
      <c r="AO68" s="8" t="s">
        <v>292</v>
      </c>
      <c r="AQ68" s="71"/>
      <c r="AR68" s="72"/>
    </row>
    <row r="69" spans="1:44" ht="15">
      <c r="A69" s="7">
        <v>139</v>
      </c>
      <c r="B69" s="7" t="s">
        <v>287</v>
      </c>
      <c r="C69" s="8" t="s">
        <v>288</v>
      </c>
      <c r="D69" s="7" t="s">
        <v>289</v>
      </c>
      <c r="F69" s="7" t="s">
        <v>290</v>
      </c>
      <c r="G69" s="26" t="s">
        <v>290</v>
      </c>
      <c r="H69" s="26" t="s">
        <v>280</v>
      </c>
      <c r="I69" s="11">
        <v>22.72</v>
      </c>
      <c r="J69" s="11">
        <v>5.37</v>
      </c>
      <c r="K69" s="7" t="s">
        <v>61</v>
      </c>
      <c r="L69" s="11" t="s">
        <v>62</v>
      </c>
      <c r="M69" s="11" t="s">
        <v>62</v>
      </c>
      <c r="N69" s="12">
        <v>124</v>
      </c>
      <c r="O69" s="12">
        <v>2</v>
      </c>
      <c r="P69" s="12">
        <v>12</v>
      </c>
      <c r="Q69" s="13">
        <f t="shared" si="17"/>
        <v>0.18181818181818182</v>
      </c>
      <c r="R69" s="13">
        <f t="shared" si="18"/>
        <v>0.5199110829529339</v>
      </c>
      <c r="S69" s="13">
        <f t="shared" si="19"/>
        <v>0.20314105204150015</v>
      </c>
      <c r="T69" s="12">
        <v>11</v>
      </c>
      <c r="U69" s="14">
        <v>119</v>
      </c>
      <c r="V69" s="15">
        <v>111</v>
      </c>
      <c r="W69" s="15">
        <v>2</v>
      </c>
      <c r="X69" s="15">
        <v>14</v>
      </c>
      <c r="Y69" s="16">
        <f t="shared" si="20"/>
        <v>0.18181818181818182</v>
      </c>
      <c r="Z69" s="16">
        <f t="shared" si="21"/>
        <v>0.5199110829529339</v>
      </c>
      <c r="AA69" s="16">
        <f t="shared" si="22"/>
        <v>0.28276783670243594</v>
      </c>
      <c r="AB69" s="15">
        <v>11</v>
      </c>
      <c r="AC69" s="18">
        <f t="shared" si="23"/>
        <v>1.3919778098061077</v>
      </c>
      <c r="AD69" s="8" t="s">
        <v>288</v>
      </c>
      <c r="AE69" s="26" t="s">
        <v>290</v>
      </c>
      <c r="AF69" s="26" t="s">
        <v>280</v>
      </c>
      <c r="AG69">
        <f t="shared" si="24"/>
        <v>0.47713621266806644</v>
      </c>
      <c r="AH69" s="49">
        <f>2^AG69</f>
        <v>1.3919778098061077</v>
      </c>
      <c r="AI69" s="52" t="s">
        <v>904</v>
      </c>
      <c r="AK69" s="53">
        <v>0.72746086</v>
      </c>
      <c r="AL69" s="53">
        <v>1.0599053</v>
      </c>
      <c r="AM69" s="54" t="s">
        <v>910</v>
      </c>
      <c r="AN69" s="53">
        <v>0.0839353692001074</v>
      </c>
      <c r="AO69" s="8" t="s">
        <v>288</v>
      </c>
      <c r="AR69" s="52"/>
    </row>
    <row r="70" spans="1:44" ht="15">
      <c r="A70" s="7">
        <v>18</v>
      </c>
      <c r="B70" s="7" t="s">
        <v>301</v>
      </c>
      <c r="C70" s="8" t="s">
        <v>302</v>
      </c>
      <c r="D70" s="7" t="s">
        <v>303</v>
      </c>
      <c r="F70" s="7" t="s">
        <v>300</v>
      </c>
      <c r="G70" s="26" t="s">
        <v>300</v>
      </c>
      <c r="H70" s="26" t="s">
        <v>280</v>
      </c>
      <c r="I70" s="11">
        <v>42.37</v>
      </c>
      <c r="J70" s="11">
        <v>5.39</v>
      </c>
      <c r="K70" s="7" t="s">
        <v>61</v>
      </c>
      <c r="L70" s="11" t="s">
        <v>62</v>
      </c>
      <c r="M70" s="11" t="s">
        <v>62</v>
      </c>
      <c r="N70" s="12">
        <v>808</v>
      </c>
      <c r="O70" s="12">
        <v>13</v>
      </c>
      <c r="P70" s="12">
        <v>38</v>
      </c>
      <c r="Q70" s="13">
        <f t="shared" si="17"/>
        <v>0.43333333333333335</v>
      </c>
      <c r="R70" s="13">
        <f t="shared" si="18"/>
        <v>1.7122725793320286</v>
      </c>
      <c r="S70" s="13">
        <f t="shared" si="19"/>
        <v>0.6690237322346323</v>
      </c>
      <c r="T70" s="12">
        <v>30</v>
      </c>
      <c r="U70" s="14">
        <v>14</v>
      </c>
      <c r="V70" s="15">
        <v>785</v>
      </c>
      <c r="W70" s="15">
        <v>14</v>
      </c>
      <c r="X70" s="15">
        <v>40</v>
      </c>
      <c r="Y70" s="16">
        <f t="shared" si="20"/>
        <v>0.4666666666666667</v>
      </c>
      <c r="Z70" s="16">
        <f t="shared" si="21"/>
        <v>1.9286445646252366</v>
      </c>
      <c r="AA70" s="16">
        <f t="shared" si="22"/>
        <v>1.0489460009383171</v>
      </c>
      <c r="AB70" s="15">
        <v>30</v>
      </c>
      <c r="AC70" s="24">
        <f t="shared" si="23"/>
        <v>1.5678756229389526</v>
      </c>
      <c r="AD70" s="8" t="s">
        <v>302</v>
      </c>
      <c r="AE70" s="26" t="s">
        <v>300</v>
      </c>
      <c r="AF70" s="26" t="s">
        <v>280</v>
      </c>
      <c r="AG70">
        <f t="shared" si="24"/>
        <v>0.6488111173062739</v>
      </c>
      <c r="AH70" s="49">
        <f>2^AG70</f>
        <v>1.5678756229389526</v>
      </c>
      <c r="AI70" s="52" t="s">
        <v>917</v>
      </c>
      <c r="AK70" s="53">
        <v>0.75527877</v>
      </c>
      <c r="AL70" s="53">
        <v>1.1173348</v>
      </c>
      <c r="AM70" s="54" t="s">
        <v>910</v>
      </c>
      <c r="AN70" s="53">
        <v>0.16006154206730586</v>
      </c>
      <c r="AO70" s="8" t="s">
        <v>302</v>
      </c>
      <c r="AR70" s="52"/>
    </row>
    <row r="71" spans="1:44" ht="15">
      <c r="A71" s="7">
        <v>40</v>
      </c>
      <c r="B71" s="7" t="s">
        <v>296</v>
      </c>
      <c r="C71" s="8" t="s">
        <v>297</v>
      </c>
      <c r="D71" s="7" t="s">
        <v>298</v>
      </c>
      <c r="E71" s="9" t="s">
        <v>299</v>
      </c>
      <c r="F71" s="7" t="s">
        <v>300</v>
      </c>
      <c r="G71" s="26" t="s">
        <v>300</v>
      </c>
      <c r="H71" s="26" t="s">
        <v>280</v>
      </c>
      <c r="I71" s="11">
        <v>46.6</v>
      </c>
      <c r="J71" s="11">
        <v>5.06</v>
      </c>
      <c r="K71" s="7" t="s">
        <v>61</v>
      </c>
      <c r="L71" s="11" t="s">
        <v>62</v>
      </c>
      <c r="M71" s="11" t="s">
        <v>62</v>
      </c>
      <c r="N71" s="12">
        <v>446</v>
      </c>
      <c r="O71" s="12">
        <v>8</v>
      </c>
      <c r="P71" s="12">
        <v>26</v>
      </c>
      <c r="Q71" s="13">
        <f t="shared" si="17"/>
        <v>0.3333333333333333</v>
      </c>
      <c r="R71" s="13">
        <f t="shared" si="18"/>
        <v>1.1544346900318838</v>
      </c>
      <c r="S71" s="13">
        <f t="shared" si="19"/>
        <v>0.4510638167478916</v>
      </c>
      <c r="T71" s="12">
        <v>24</v>
      </c>
      <c r="U71" s="14">
        <v>37</v>
      </c>
      <c r="V71" s="15">
        <v>376</v>
      </c>
      <c r="W71" s="15">
        <v>8</v>
      </c>
      <c r="X71" s="15">
        <v>19</v>
      </c>
      <c r="Y71" s="16">
        <f t="shared" si="20"/>
        <v>0.3333333333333333</v>
      </c>
      <c r="Z71" s="16">
        <f t="shared" si="21"/>
        <v>1.1544346900318838</v>
      </c>
      <c r="AA71" s="16">
        <f t="shared" si="22"/>
        <v>0.6278708237195136</v>
      </c>
      <c r="AB71" s="15">
        <v>24</v>
      </c>
      <c r="AC71" s="18">
        <f t="shared" si="23"/>
        <v>1.3919778098061077</v>
      </c>
      <c r="AD71" s="8" t="s">
        <v>297</v>
      </c>
      <c r="AE71" s="26" t="s">
        <v>300</v>
      </c>
      <c r="AF71" s="26" t="s">
        <v>280</v>
      </c>
      <c r="AG71">
        <f t="shared" si="24"/>
        <v>0.47713621266806644</v>
      </c>
      <c r="AH71" s="49">
        <f>2^AG71</f>
        <v>1.3919778098061077</v>
      </c>
      <c r="AI71" s="52" t="s">
        <v>904</v>
      </c>
      <c r="AK71" s="53">
        <v>0.8001421</v>
      </c>
      <c r="AL71" s="53">
        <v>1.0931243</v>
      </c>
      <c r="AM71" s="54" t="s">
        <v>910</v>
      </c>
      <c r="AN71" s="53">
        <v>0.12845746029389002</v>
      </c>
      <c r="AO71" s="8" t="s">
        <v>297</v>
      </c>
      <c r="AR71" s="52"/>
    </row>
    <row r="72" spans="1:44" ht="15">
      <c r="A72" s="7">
        <v>132</v>
      </c>
      <c r="B72" s="7" t="s">
        <v>275</v>
      </c>
      <c r="C72" s="8" t="s">
        <v>276</v>
      </c>
      <c r="D72" s="7" t="s">
        <v>277</v>
      </c>
      <c r="E72" s="9" t="s">
        <v>278</v>
      </c>
      <c r="F72" s="7" t="s">
        <v>279</v>
      </c>
      <c r="G72" s="26" t="s">
        <v>279</v>
      </c>
      <c r="H72" s="26" t="s">
        <v>280</v>
      </c>
      <c r="I72" s="11">
        <v>44.11</v>
      </c>
      <c r="J72" s="11">
        <v>5.36</v>
      </c>
      <c r="K72" s="7" t="s">
        <v>281</v>
      </c>
      <c r="L72" s="11" t="s">
        <v>62</v>
      </c>
      <c r="M72" s="11" t="s">
        <v>282</v>
      </c>
      <c r="N72" s="12">
        <v>135</v>
      </c>
      <c r="O72" s="12">
        <v>2</v>
      </c>
      <c r="P72" s="12">
        <v>6</v>
      </c>
      <c r="Q72" s="13">
        <f t="shared" si="17"/>
        <v>0.07692307692307693</v>
      </c>
      <c r="R72" s="13">
        <f t="shared" si="18"/>
        <v>0.19377664171443643</v>
      </c>
      <c r="S72" s="13">
        <f t="shared" si="19"/>
        <v>0.07571292890192721</v>
      </c>
      <c r="T72" s="12">
        <v>26</v>
      </c>
      <c r="U72" s="14">
        <v>141</v>
      </c>
      <c r="V72" s="15">
        <v>81</v>
      </c>
      <c r="W72" s="15">
        <v>1</v>
      </c>
      <c r="X72" s="15">
        <v>4</v>
      </c>
      <c r="Y72" s="16">
        <f t="shared" si="20"/>
        <v>0.038461538461538464</v>
      </c>
      <c r="Z72" s="16">
        <f t="shared" si="21"/>
        <v>0.09260086111737831</v>
      </c>
      <c r="AA72" s="16">
        <f t="shared" si="22"/>
        <v>0.05036350644080076</v>
      </c>
      <c r="AB72" s="15">
        <v>26</v>
      </c>
      <c r="AC72" s="17">
        <f t="shared" si="23"/>
        <v>0.6651903072728547</v>
      </c>
      <c r="AD72" s="8" t="s">
        <v>276</v>
      </c>
      <c r="AE72" s="26" t="s">
        <v>279</v>
      </c>
      <c r="AF72" s="26" t="s">
        <v>280</v>
      </c>
      <c r="AG72">
        <f t="shared" si="24"/>
        <v>-0.5881609481372032</v>
      </c>
      <c r="AH72" s="48">
        <f>2^-AG72</f>
        <v>1.503329181238069</v>
      </c>
      <c r="AI72" s="51" t="s">
        <v>916</v>
      </c>
      <c r="AK72" s="53">
        <v>0.8244937</v>
      </c>
      <c r="AL72" s="53">
        <v>1.0388964</v>
      </c>
      <c r="AM72" s="54" t="s">
        <v>915</v>
      </c>
      <c r="AN72" s="53">
        <v>-0.055051794128251924</v>
      </c>
      <c r="AO72" s="8" t="s">
        <v>276</v>
      </c>
      <c r="AQ72" s="71"/>
      <c r="AR72" s="72"/>
    </row>
    <row r="73" spans="1:44" ht="15">
      <c r="A73" s="7">
        <v>26</v>
      </c>
      <c r="B73" s="7" t="s">
        <v>304</v>
      </c>
      <c r="C73" s="8" t="s">
        <v>305</v>
      </c>
      <c r="D73" s="7" t="s">
        <v>306</v>
      </c>
      <c r="F73" s="7" t="s">
        <v>307</v>
      </c>
      <c r="G73" s="26" t="s">
        <v>307</v>
      </c>
      <c r="H73" s="26" t="s">
        <v>280</v>
      </c>
      <c r="I73" s="11">
        <v>52.56</v>
      </c>
      <c r="J73" s="11">
        <v>5</v>
      </c>
      <c r="K73" s="7" t="s">
        <v>61</v>
      </c>
      <c r="L73" s="11" t="s">
        <v>62</v>
      </c>
      <c r="M73" s="11" t="s">
        <v>62</v>
      </c>
      <c r="N73" s="12">
        <v>616</v>
      </c>
      <c r="O73" s="12">
        <v>11</v>
      </c>
      <c r="P73" s="12">
        <v>29</v>
      </c>
      <c r="Q73" s="13">
        <f t="shared" si="17"/>
        <v>0.39285714285714285</v>
      </c>
      <c r="R73" s="13">
        <f t="shared" si="18"/>
        <v>1.4709112279856047</v>
      </c>
      <c r="S73" s="13">
        <f t="shared" si="19"/>
        <v>0.5747183780263834</v>
      </c>
      <c r="T73" s="12">
        <v>28</v>
      </c>
      <c r="U73" s="14">
        <v>28</v>
      </c>
      <c r="V73" s="15">
        <v>541</v>
      </c>
      <c r="W73" s="15">
        <v>10</v>
      </c>
      <c r="X73" s="15">
        <v>26</v>
      </c>
      <c r="Y73" s="16">
        <f t="shared" si="20"/>
        <v>0.35714285714285715</v>
      </c>
      <c r="Z73" s="16">
        <f t="shared" si="21"/>
        <v>1.2758459260747883</v>
      </c>
      <c r="AA73" s="16">
        <f t="shared" si="22"/>
        <v>0.6939036391236985</v>
      </c>
      <c r="AB73" s="15">
        <v>28</v>
      </c>
      <c r="AC73" s="18">
        <f t="shared" si="23"/>
        <v>1.2073802851173896</v>
      </c>
      <c r="AD73" s="8" t="s">
        <v>305</v>
      </c>
      <c r="AE73" s="26" t="s">
        <v>307</v>
      </c>
      <c r="AF73" s="26" t="s">
        <v>280</v>
      </c>
      <c r="AG73">
        <f t="shared" si="24"/>
        <v>0.27188014920216313</v>
      </c>
      <c r="AH73" s="49">
        <f>2^AG73</f>
        <v>1.2073802851173896</v>
      </c>
      <c r="AI73" s="52" t="s">
        <v>904</v>
      </c>
      <c r="AK73" s="53">
        <v>0.86018384</v>
      </c>
      <c r="AL73" s="53">
        <v>1.0545063</v>
      </c>
      <c r="AM73" s="54" t="s">
        <v>910</v>
      </c>
      <c r="AN73" s="53">
        <v>0.07656771433654229</v>
      </c>
      <c r="AO73" s="8" t="s">
        <v>305</v>
      </c>
      <c r="AR73" s="52"/>
    </row>
    <row r="74" spans="1:44" ht="15">
      <c r="A74" s="7">
        <v>215</v>
      </c>
      <c r="B74" s="7" t="s">
        <v>332</v>
      </c>
      <c r="C74" s="8" t="s">
        <v>333</v>
      </c>
      <c r="D74" s="7" t="s">
        <v>334</v>
      </c>
      <c r="F74" s="7" t="s">
        <v>335</v>
      </c>
      <c r="G74" s="26" t="s">
        <v>335</v>
      </c>
      <c r="H74" s="26" t="s">
        <v>280</v>
      </c>
      <c r="I74" s="11">
        <v>42.37</v>
      </c>
      <c r="J74" s="11">
        <v>5.04</v>
      </c>
      <c r="K74" s="7" t="s">
        <v>61</v>
      </c>
      <c r="L74" s="11" t="s">
        <v>62</v>
      </c>
      <c r="M74" s="11" t="s">
        <v>62</v>
      </c>
      <c r="N74" s="12">
        <v>48</v>
      </c>
      <c r="O74" s="12">
        <v>1</v>
      </c>
      <c r="P74" s="12">
        <v>3</v>
      </c>
      <c r="Q74" s="13">
        <f t="shared" si="17"/>
        <v>0.05</v>
      </c>
      <c r="R74" s="13">
        <f t="shared" si="18"/>
        <v>0.12201845430196356</v>
      </c>
      <c r="S74" s="13">
        <f t="shared" si="19"/>
        <v>0.047675377556093544</v>
      </c>
      <c r="T74" s="12">
        <v>20</v>
      </c>
      <c r="U74" s="14">
        <v>85</v>
      </c>
      <c r="V74" s="15">
        <v>161</v>
      </c>
      <c r="W74" s="15">
        <v>3</v>
      </c>
      <c r="X74" s="15">
        <v>11</v>
      </c>
      <c r="Y74" s="16">
        <f t="shared" si="20"/>
        <v>0.15</v>
      </c>
      <c r="Z74" s="16">
        <f t="shared" si="21"/>
        <v>0.4125375446227544</v>
      </c>
      <c r="AA74" s="16">
        <f t="shared" si="22"/>
        <v>0.22436980644644405</v>
      </c>
      <c r="AB74" s="15">
        <v>20</v>
      </c>
      <c r="AC74" s="24">
        <f t="shared" si="23"/>
        <v>4.706198837805882</v>
      </c>
      <c r="AD74" s="8" t="s">
        <v>333</v>
      </c>
      <c r="AE74" s="26" t="s">
        <v>335</v>
      </c>
      <c r="AF74" s="26" t="s">
        <v>280</v>
      </c>
      <c r="AG74">
        <f t="shared" si="24"/>
        <v>2.234562275992811</v>
      </c>
      <c r="AH74" s="49">
        <f>2^AG74</f>
        <v>4.706198837805882</v>
      </c>
      <c r="AI74" s="52" t="s">
        <v>917</v>
      </c>
      <c r="AK74" s="53">
        <v>0.9625341</v>
      </c>
      <c r="AL74" s="53">
        <v>1.0110903</v>
      </c>
      <c r="AM74" s="54" t="s">
        <v>915</v>
      </c>
      <c r="AN74" s="53">
        <v>-0.015911849411652926</v>
      </c>
      <c r="AO74" s="8" t="s">
        <v>333</v>
      </c>
      <c r="AR74" s="52"/>
    </row>
    <row r="75" spans="1:44" ht="15">
      <c r="A75" s="7">
        <v>19</v>
      </c>
      <c r="B75" s="7" t="s">
        <v>382</v>
      </c>
      <c r="C75" s="8" t="s">
        <v>383</v>
      </c>
      <c r="D75" s="7" t="s">
        <v>384</v>
      </c>
      <c r="F75" s="7" t="s">
        <v>385</v>
      </c>
      <c r="G75" s="26" t="s">
        <v>385</v>
      </c>
      <c r="H75" s="26" t="s">
        <v>386</v>
      </c>
      <c r="I75" s="11">
        <v>46.02</v>
      </c>
      <c r="J75" s="11">
        <v>5.23</v>
      </c>
      <c r="K75" s="7" t="s">
        <v>61</v>
      </c>
      <c r="L75" s="11" t="s">
        <v>62</v>
      </c>
      <c r="M75" s="11" t="s">
        <v>62</v>
      </c>
      <c r="N75" s="12">
        <v>769</v>
      </c>
      <c r="O75" s="12">
        <v>14</v>
      </c>
      <c r="P75" s="12">
        <v>43</v>
      </c>
      <c r="Q75" s="13">
        <f t="shared" si="17"/>
        <v>0.45161290322580644</v>
      </c>
      <c r="R75" s="13">
        <f t="shared" si="18"/>
        <v>1.8288694346259695</v>
      </c>
      <c r="S75" s="13">
        <f t="shared" si="19"/>
        <v>0.7145807680927925</v>
      </c>
      <c r="T75" s="12">
        <v>31</v>
      </c>
      <c r="U75" s="14">
        <v>7</v>
      </c>
      <c r="V75" s="15">
        <v>1022</v>
      </c>
      <c r="W75" s="15">
        <v>19</v>
      </c>
      <c r="X75" s="15">
        <v>48</v>
      </c>
      <c r="Y75" s="16">
        <f t="shared" si="20"/>
        <v>0.6129032258064516</v>
      </c>
      <c r="Z75" s="16">
        <f t="shared" si="21"/>
        <v>3.1011270705513025</v>
      </c>
      <c r="AA75" s="16">
        <f t="shared" si="22"/>
        <v>1.6866326220603716</v>
      </c>
      <c r="AB75" s="15">
        <v>31</v>
      </c>
      <c r="AC75" s="24">
        <f t="shared" si="23"/>
        <v>2.36031068476972</v>
      </c>
      <c r="AD75" s="8" t="s">
        <v>383</v>
      </c>
      <c r="AE75" s="26" t="s">
        <v>385</v>
      </c>
      <c r="AF75" s="26" t="s">
        <v>386</v>
      </c>
      <c r="AG75">
        <f t="shared" si="24"/>
        <v>1.2389767722463187</v>
      </c>
      <c r="AH75" s="49">
        <f>2^AG75</f>
        <v>2.36031068476972</v>
      </c>
      <c r="AI75" s="52" t="s">
        <v>917</v>
      </c>
      <c r="AK75" s="53">
        <v>0.5096504</v>
      </c>
      <c r="AL75" s="53">
        <v>1.1628503</v>
      </c>
      <c r="AM75" s="54" t="s">
        <v>915</v>
      </c>
      <c r="AN75" s="53">
        <v>-0.21766538283984144</v>
      </c>
      <c r="AO75" s="8" t="s">
        <v>383</v>
      </c>
      <c r="AR75" s="52"/>
    </row>
    <row r="76" spans="1:46" ht="15">
      <c r="A76" s="7">
        <v>148</v>
      </c>
      <c r="B76" s="7" t="s">
        <v>416</v>
      </c>
      <c r="C76" s="8" t="s">
        <v>417</v>
      </c>
      <c r="D76" s="7" t="s">
        <v>418</v>
      </c>
      <c r="E76" s="9" t="s">
        <v>419</v>
      </c>
      <c r="F76" s="7" t="s">
        <v>420</v>
      </c>
      <c r="G76" s="27" t="s">
        <v>420</v>
      </c>
      <c r="H76" s="27" t="s">
        <v>391</v>
      </c>
      <c r="I76" s="11">
        <v>15.82</v>
      </c>
      <c r="J76" s="11">
        <v>6.94</v>
      </c>
      <c r="K76" s="7" t="s">
        <v>61</v>
      </c>
      <c r="L76" s="11" t="s">
        <v>62</v>
      </c>
      <c r="M76" s="11" t="s">
        <v>62</v>
      </c>
      <c r="N76" s="12">
        <v>110</v>
      </c>
      <c r="O76" s="12">
        <v>2</v>
      </c>
      <c r="P76" s="12">
        <v>21</v>
      </c>
      <c r="Q76" s="13">
        <f t="shared" si="17"/>
        <v>0.2</v>
      </c>
      <c r="R76" s="13">
        <f t="shared" si="18"/>
        <v>0.5848931924611136</v>
      </c>
      <c r="S76" s="13">
        <f t="shared" si="19"/>
        <v>0.22853103606413852</v>
      </c>
      <c r="T76" s="12">
        <v>10</v>
      </c>
      <c r="U76" s="14">
        <v>147</v>
      </c>
      <c r="V76" s="15">
        <v>76</v>
      </c>
      <c r="W76" s="15">
        <v>2</v>
      </c>
      <c r="X76" s="15">
        <v>21</v>
      </c>
      <c r="Y76" s="16">
        <f t="shared" si="20"/>
        <v>0.2</v>
      </c>
      <c r="Z76" s="16">
        <f t="shared" si="21"/>
        <v>0.5848931924611136</v>
      </c>
      <c r="AA76" s="16">
        <f t="shared" si="22"/>
        <v>0.3181101310532802</v>
      </c>
      <c r="AB76" s="15">
        <v>10</v>
      </c>
      <c r="AC76" s="18">
        <f t="shared" si="23"/>
        <v>1.3919778098061077</v>
      </c>
      <c r="AD76" s="8" t="s">
        <v>417</v>
      </c>
      <c r="AE76" s="27" t="s">
        <v>420</v>
      </c>
      <c r="AF76" s="27" t="s">
        <v>391</v>
      </c>
      <c r="AG76">
        <f t="shared" si="24"/>
        <v>0.47713621266806644</v>
      </c>
      <c r="AH76" s="49">
        <f>2^AG76</f>
        <v>1.3919778098061077</v>
      </c>
      <c r="AI76" s="52" t="s">
        <v>904</v>
      </c>
      <c r="AK76" s="59">
        <v>0.03315448</v>
      </c>
      <c r="AL76" s="59">
        <v>2.812929</v>
      </c>
      <c r="AM76" s="60" t="s">
        <v>910</v>
      </c>
      <c r="AN76" s="59">
        <v>1.492073138631779</v>
      </c>
      <c r="AO76" s="8" t="s">
        <v>417</v>
      </c>
      <c r="AQ76" s="71"/>
      <c r="AR76" s="72"/>
      <c r="AT76" t="s">
        <v>918</v>
      </c>
    </row>
    <row r="77" spans="1:44" ht="15">
      <c r="A77" s="7">
        <v>118</v>
      </c>
      <c r="B77" s="7" t="s">
        <v>434</v>
      </c>
      <c r="C77" s="8" t="s">
        <v>435</v>
      </c>
      <c r="D77" s="7" t="s">
        <v>436</v>
      </c>
      <c r="E77" s="9" t="s">
        <v>437</v>
      </c>
      <c r="F77" s="7" t="s">
        <v>438</v>
      </c>
      <c r="G77" s="27" t="s">
        <v>438</v>
      </c>
      <c r="H77" s="27" t="s">
        <v>391</v>
      </c>
      <c r="I77" s="11">
        <v>34.23</v>
      </c>
      <c r="J77" s="11">
        <v>5.6</v>
      </c>
      <c r="K77" s="7" t="s">
        <v>61</v>
      </c>
      <c r="L77" s="11" t="s">
        <v>62</v>
      </c>
      <c r="M77" s="11" t="s">
        <v>62</v>
      </c>
      <c r="N77" s="12">
        <v>160</v>
      </c>
      <c r="O77" s="12">
        <v>3</v>
      </c>
      <c r="P77" s="12">
        <v>16</v>
      </c>
      <c r="Q77" s="13">
        <f t="shared" si="17"/>
        <v>0.3</v>
      </c>
      <c r="R77" s="13">
        <f t="shared" si="18"/>
        <v>0.9952623149688797</v>
      </c>
      <c r="S77" s="13">
        <f t="shared" si="19"/>
        <v>0.38887155967463727</v>
      </c>
      <c r="T77" s="12">
        <v>10</v>
      </c>
      <c r="U77" s="14">
        <v>136</v>
      </c>
      <c r="V77" s="15">
        <v>85</v>
      </c>
      <c r="W77" s="15">
        <v>2</v>
      </c>
      <c r="X77" s="15">
        <v>10</v>
      </c>
      <c r="Y77" s="16">
        <f t="shared" si="20"/>
        <v>0.2</v>
      </c>
      <c r="Z77" s="16">
        <f t="shared" si="21"/>
        <v>0.5848931924611136</v>
      </c>
      <c r="AA77" s="16">
        <f t="shared" si="22"/>
        <v>0.3181101310532802</v>
      </c>
      <c r="AB77" s="15">
        <v>10</v>
      </c>
      <c r="AC77" s="18">
        <f t="shared" si="23"/>
        <v>0.8180339321277131</v>
      </c>
      <c r="AD77" s="8" t="s">
        <v>435</v>
      </c>
      <c r="AE77" s="27" t="s">
        <v>438</v>
      </c>
      <c r="AF77" s="27" t="s">
        <v>391</v>
      </c>
      <c r="AG77">
        <f t="shared" si="24"/>
        <v>-0.28976740734740164</v>
      </c>
      <c r="AH77" s="48">
        <f>2^-AG77</f>
        <v>1.2224431783642418</v>
      </c>
      <c r="AI77" s="51" t="s">
        <v>905</v>
      </c>
      <c r="AK77" s="53">
        <v>0.066233695</v>
      </c>
      <c r="AL77" s="53">
        <v>1.3464459</v>
      </c>
      <c r="AM77" s="54" t="s">
        <v>910</v>
      </c>
      <c r="AN77" s="53">
        <v>0.4291562637276606</v>
      </c>
      <c r="AO77" s="8" t="s">
        <v>435</v>
      </c>
      <c r="AQ77" s="71"/>
      <c r="AR77" s="72"/>
    </row>
    <row r="78" spans="1:44" ht="15">
      <c r="A78" s="7">
        <v>68</v>
      </c>
      <c r="B78" s="7" t="s">
        <v>402</v>
      </c>
      <c r="C78" s="8" t="s">
        <v>403</v>
      </c>
      <c r="D78" s="7" t="s">
        <v>404</v>
      </c>
      <c r="F78" s="7" t="s">
        <v>405</v>
      </c>
      <c r="G78" s="27" t="s">
        <v>405</v>
      </c>
      <c r="H78" s="27" t="s">
        <v>391</v>
      </c>
      <c r="I78" s="11">
        <v>33.04</v>
      </c>
      <c r="J78" s="11">
        <v>5.74</v>
      </c>
      <c r="K78" s="7" t="s">
        <v>61</v>
      </c>
      <c r="L78" s="11" t="s">
        <v>62</v>
      </c>
      <c r="M78" s="11" t="s">
        <v>62</v>
      </c>
      <c r="N78" s="12">
        <v>304</v>
      </c>
      <c r="O78" s="12">
        <v>5</v>
      </c>
      <c r="P78" s="12">
        <v>23</v>
      </c>
      <c r="Q78" s="13">
        <f t="shared" si="17"/>
        <v>0.3333333333333333</v>
      </c>
      <c r="R78" s="13">
        <f t="shared" si="18"/>
        <v>1.1544346900318838</v>
      </c>
      <c r="S78" s="13">
        <f t="shared" si="19"/>
        <v>0.4510638167478916</v>
      </c>
      <c r="T78" s="12">
        <v>15</v>
      </c>
      <c r="U78" s="14">
        <v>64</v>
      </c>
      <c r="V78" s="15">
        <v>213</v>
      </c>
      <c r="W78" s="15">
        <v>3</v>
      </c>
      <c r="X78" s="15">
        <v>18</v>
      </c>
      <c r="Y78" s="16">
        <f t="shared" si="20"/>
        <v>0.2</v>
      </c>
      <c r="Z78" s="16">
        <f t="shared" si="21"/>
        <v>0.5848931924611136</v>
      </c>
      <c r="AA78" s="16">
        <f t="shared" si="22"/>
        <v>0.3181101310532802</v>
      </c>
      <c r="AB78" s="15">
        <v>15</v>
      </c>
      <c r="AC78" s="18">
        <f t="shared" si="23"/>
        <v>0.7052441788543596</v>
      </c>
      <c r="AD78" s="8" t="s">
        <v>403</v>
      </c>
      <c r="AE78" s="27" t="s">
        <v>405</v>
      </c>
      <c r="AF78" s="27" t="s">
        <v>391</v>
      </c>
      <c r="AG78">
        <f t="shared" si="24"/>
        <v>-0.5038052421553628</v>
      </c>
      <c r="AH78" s="48">
        <f>2^-AG78</f>
        <v>1.417948605580069</v>
      </c>
      <c r="AI78" s="51" t="s">
        <v>905</v>
      </c>
      <c r="AK78" s="53">
        <v>0.099929035</v>
      </c>
      <c r="AL78" s="53">
        <v>1.5047629</v>
      </c>
      <c r="AM78" s="54" t="s">
        <v>910</v>
      </c>
      <c r="AN78" s="53">
        <v>0.5895361846982077</v>
      </c>
      <c r="AO78" s="8" t="s">
        <v>403</v>
      </c>
      <c r="AQ78" s="71"/>
      <c r="AR78" s="72"/>
    </row>
    <row r="79" spans="1:44" ht="15">
      <c r="A79" s="7">
        <v>31</v>
      </c>
      <c r="B79" s="7" t="s">
        <v>387</v>
      </c>
      <c r="C79" s="8" t="s">
        <v>388</v>
      </c>
      <c r="D79" s="7" t="s">
        <v>389</v>
      </c>
      <c r="F79" s="7" t="s">
        <v>390</v>
      </c>
      <c r="G79" s="27" t="s">
        <v>390</v>
      </c>
      <c r="H79" s="27" t="s">
        <v>391</v>
      </c>
      <c r="I79" s="11">
        <v>23.7</v>
      </c>
      <c r="J79" s="11">
        <v>5.53</v>
      </c>
      <c r="K79" s="7" t="s">
        <v>61</v>
      </c>
      <c r="L79" s="11" t="s">
        <v>62</v>
      </c>
      <c r="M79" s="11" t="s">
        <v>62</v>
      </c>
      <c r="N79" s="12">
        <v>519</v>
      </c>
      <c r="O79" s="12">
        <v>10</v>
      </c>
      <c r="P79" s="12">
        <v>49</v>
      </c>
      <c r="Q79" s="13">
        <f t="shared" si="17"/>
        <v>0.5882352941176471</v>
      </c>
      <c r="R79" s="13">
        <f t="shared" si="18"/>
        <v>2.8746751204561316</v>
      </c>
      <c r="S79" s="13">
        <f t="shared" si="19"/>
        <v>1.1232007691204564</v>
      </c>
      <c r="T79" s="12">
        <v>17</v>
      </c>
      <c r="U79" s="14">
        <v>42</v>
      </c>
      <c r="V79" s="15">
        <v>310</v>
      </c>
      <c r="W79" s="15">
        <v>7</v>
      </c>
      <c r="X79" s="15">
        <v>40</v>
      </c>
      <c r="Y79" s="16">
        <f t="shared" si="20"/>
        <v>0.4117647058823529</v>
      </c>
      <c r="Z79" s="16">
        <f t="shared" si="21"/>
        <v>1.5808615404180748</v>
      </c>
      <c r="AA79" s="16">
        <f t="shared" si="22"/>
        <v>0.8597947083012399</v>
      </c>
      <c r="AB79" s="15">
        <v>17</v>
      </c>
      <c r="AC79" s="18">
        <f t="shared" si="23"/>
        <v>0.7654862175481935</v>
      </c>
      <c r="AD79" s="8" t="s">
        <v>388</v>
      </c>
      <c r="AE79" s="27" t="s">
        <v>390</v>
      </c>
      <c r="AF79" s="27" t="s">
        <v>391</v>
      </c>
      <c r="AG79">
        <f t="shared" si="24"/>
        <v>-0.3855516924122985</v>
      </c>
      <c r="AH79" s="48">
        <f>2^-AG79</f>
        <v>1.306359248639303</v>
      </c>
      <c r="AI79" s="51" t="s">
        <v>905</v>
      </c>
      <c r="AK79" s="53">
        <v>0.12248655</v>
      </c>
      <c r="AL79" s="53">
        <v>1.3119829</v>
      </c>
      <c r="AM79" s="54" t="s">
        <v>910</v>
      </c>
      <c r="AN79" s="53">
        <v>0.39174891641486115</v>
      </c>
      <c r="AO79" s="8" t="s">
        <v>388</v>
      </c>
      <c r="AQ79" s="71"/>
      <c r="AR79" s="72"/>
    </row>
    <row r="80" spans="1:44" ht="15">
      <c r="A80" s="7">
        <v>137</v>
      </c>
      <c r="B80" s="7" t="s">
        <v>429</v>
      </c>
      <c r="C80" s="8" t="s">
        <v>430</v>
      </c>
      <c r="D80" s="7" t="s">
        <v>431</v>
      </c>
      <c r="E80" s="9" t="s">
        <v>432</v>
      </c>
      <c r="F80" s="7" t="s">
        <v>433</v>
      </c>
      <c r="G80" s="27" t="s">
        <v>433</v>
      </c>
      <c r="H80" s="27" t="s">
        <v>391</v>
      </c>
      <c r="I80" s="11">
        <v>18.77</v>
      </c>
      <c r="J80" s="11">
        <v>4.98</v>
      </c>
      <c r="K80" s="7" t="s">
        <v>61</v>
      </c>
      <c r="L80" s="11" t="s">
        <v>62</v>
      </c>
      <c r="M80" s="11" t="s">
        <v>62</v>
      </c>
      <c r="N80" s="12">
        <v>130</v>
      </c>
      <c r="O80" s="12">
        <v>2</v>
      </c>
      <c r="P80" s="12">
        <v>20</v>
      </c>
      <c r="Q80" s="13">
        <f t="shared" si="17"/>
        <v>0.2857142857142857</v>
      </c>
      <c r="R80" s="13">
        <f t="shared" si="18"/>
        <v>0.9306977288832501</v>
      </c>
      <c r="S80" s="13">
        <f t="shared" si="19"/>
        <v>0.3636447115229003</v>
      </c>
      <c r="T80" s="12">
        <v>7</v>
      </c>
      <c r="U80" s="14">
        <v>200</v>
      </c>
      <c r="V80" s="15">
        <v>45</v>
      </c>
      <c r="W80" s="15">
        <v>1</v>
      </c>
      <c r="X80" s="15">
        <v>13</v>
      </c>
      <c r="Y80" s="16">
        <f t="shared" si="20"/>
        <v>0.14285714285714285</v>
      </c>
      <c r="Z80" s="16">
        <f t="shared" si="21"/>
        <v>0.3894954943731377</v>
      </c>
      <c r="AA80" s="16">
        <f t="shared" si="22"/>
        <v>0.2118377583407052</v>
      </c>
      <c r="AB80" s="15">
        <v>7</v>
      </c>
      <c r="AC80" s="17">
        <f t="shared" si="23"/>
        <v>0.5825404622373145</v>
      </c>
      <c r="AD80" s="8" t="s">
        <v>430</v>
      </c>
      <c r="AE80" s="27" t="s">
        <v>433</v>
      </c>
      <c r="AF80" s="27" t="s">
        <v>391</v>
      </c>
      <c r="AG80">
        <f t="shared" si="24"/>
        <v>-0.7795698345766351</v>
      </c>
      <c r="AH80" s="48">
        <f>2^-AG80</f>
        <v>1.7166189558050329</v>
      </c>
      <c r="AI80" s="51" t="s">
        <v>916</v>
      </c>
      <c r="AK80" s="53">
        <v>0.13368967</v>
      </c>
      <c r="AL80" s="53">
        <v>1.810386</v>
      </c>
      <c r="AM80" s="54" t="s">
        <v>910</v>
      </c>
      <c r="AN80" s="53">
        <v>0.8562973331726639</v>
      </c>
      <c r="AO80" s="8" t="s">
        <v>430</v>
      </c>
      <c r="AQ80" s="71"/>
      <c r="AR80" s="72"/>
    </row>
    <row r="81" spans="1:44" ht="15">
      <c r="A81" s="7">
        <v>171</v>
      </c>
      <c r="B81" s="7" t="s">
        <v>425</v>
      </c>
      <c r="C81" s="8" t="s">
        <v>426</v>
      </c>
      <c r="D81" s="7" t="s">
        <v>427</v>
      </c>
      <c r="F81" s="7" t="s">
        <v>428</v>
      </c>
      <c r="G81" s="27" t="s">
        <v>428</v>
      </c>
      <c r="H81" s="27" t="s">
        <v>391</v>
      </c>
      <c r="I81" s="11">
        <v>50.68</v>
      </c>
      <c r="J81" s="11">
        <v>5.74</v>
      </c>
      <c r="K81" s="7" t="s">
        <v>61</v>
      </c>
      <c r="L81" s="11" t="s">
        <v>62</v>
      </c>
      <c r="M81" s="11" t="s">
        <v>62</v>
      </c>
      <c r="N81" s="12">
        <v>78</v>
      </c>
      <c r="O81" s="12">
        <v>2</v>
      </c>
      <c r="P81" s="12">
        <v>7</v>
      </c>
      <c r="Q81" s="13">
        <f t="shared" si="17"/>
        <v>0.05263157894736842</v>
      </c>
      <c r="R81" s="13">
        <f t="shared" si="18"/>
        <v>0.12883789168468907</v>
      </c>
      <c r="S81" s="13">
        <f t="shared" si="19"/>
        <v>0.050339886410934405</v>
      </c>
      <c r="T81" s="12">
        <v>38</v>
      </c>
      <c r="U81" s="14">
        <v>106</v>
      </c>
      <c r="V81" s="15">
        <v>129</v>
      </c>
      <c r="W81" s="15">
        <v>3</v>
      </c>
      <c r="X81" s="15">
        <v>10</v>
      </c>
      <c r="Y81" s="16">
        <f t="shared" si="20"/>
        <v>0.07894736842105263</v>
      </c>
      <c r="Z81" s="16">
        <f t="shared" si="21"/>
        <v>0.1993539462092342</v>
      </c>
      <c r="AA81" s="16">
        <f t="shared" si="22"/>
        <v>0.10842408626396224</v>
      </c>
      <c r="AB81" s="15">
        <v>38</v>
      </c>
      <c r="AC81" s="24">
        <f t="shared" si="23"/>
        <v>2.153840502914033</v>
      </c>
      <c r="AD81" s="8" t="s">
        <v>426</v>
      </c>
      <c r="AE81" s="27" t="s">
        <v>428</v>
      </c>
      <c r="AF81" s="27" t="s">
        <v>391</v>
      </c>
      <c r="AG81">
        <f t="shared" si="24"/>
        <v>1.1069114187889495</v>
      </c>
      <c r="AH81" s="49">
        <f>2^AG81</f>
        <v>2.153840502914033</v>
      </c>
      <c r="AI81" s="52" t="s">
        <v>917</v>
      </c>
      <c r="AK81" s="55">
        <v>0.2536388</v>
      </c>
      <c r="AL81" s="55">
        <v>1.4469059</v>
      </c>
      <c r="AM81" s="56" t="s">
        <v>910</v>
      </c>
      <c r="AN81" s="55">
        <v>0.5329710987751164</v>
      </c>
      <c r="AO81" s="8" t="s">
        <v>426</v>
      </c>
      <c r="AR81" s="52"/>
    </row>
    <row r="82" spans="1:44" ht="15">
      <c r="A82" s="7">
        <v>45</v>
      </c>
      <c r="B82" s="7" t="s">
        <v>411</v>
      </c>
      <c r="C82" s="8" t="s">
        <v>412</v>
      </c>
      <c r="D82" s="7" t="s">
        <v>413</v>
      </c>
      <c r="E82" s="9" t="s">
        <v>414</v>
      </c>
      <c r="F82" s="7" t="s">
        <v>415</v>
      </c>
      <c r="G82" s="27" t="s">
        <v>415</v>
      </c>
      <c r="H82" s="27" t="s">
        <v>391</v>
      </c>
      <c r="I82" s="11">
        <v>54.78</v>
      </c>
      <c r="J82" s="11">
        <v>5.52</v>
      </c>
      <c r="K82" s="7" t="s">
        <v>61</v>
      </c>
      <c r="L82" s="11" t="s">
        <v>62</v>
      </c>
      <c r="M82" s="11" t="s">
        <v>62</v>
      </c>
      <c r="N82" s="12">
        <v>422</v>
      </c>
      <c r="O82" s="12">
        <v>8</v>
      </c>
      <c r="P82" s="12">
        <v>24</v>
      </c>
      <c r="Q82" s="13">
        <f t="shared" si="17"/>
        <v>0.23529411764705882</v>
      </c>
      <c r="R82" s="13">
        <f t="shared" si="18"/>
        <v>0.7190722018585745</v>
      </c>
      <c r="S82" s="13">
        <f t="shared" si="19"/>
        <v>0.28095781830558203</v>
      </c>
      <c r="T82" s="12">
        <v>34</v>
      </c>
      <c r="U82" s="14">
        <v>40</v>
      </c>
      <c r="V82" s="15">
        <v>348</v>
      </c>
      <c r="W82" s="15">
        <v>6</v>
      </c>
      <c r="X82" s="15">
        <v>16</v>
      </c>
      <c r="Y82" s="16">
        <f t="shared" si="20"/>
        <v>0.17647058823529413</v>
      </c>
      <c r="Z82" s="16">
        <f t="shared" si="21"/>
        <v>0.5013107289081735</v>
      </c>
      <c r="AA82" s="16">
        <f t="shared" si="22"/>
        <v>0.2726515263417037</v>
      </c>
      <c r="AB82" s="15">
        <v>34</v>
      </c>
      <c r="AC82" s="18">
        <f t="shared" si="23"/>
        <v>0.9704358041574623</v>
      </c>
      <c r="AD82" s="8" t="s">
        <v>412</v>
      </c>
      <c r="AE82" s="27" t="s">
        <v>415</v>
      </c>
      <c r="AF82" s="27" t="s">
        <v>391</v>
      </c>
      <c r="AG82">
        <f t="shared" si="24"/>
        <v>-0.04329531531980034</v>
      </c>
      <c r="AH82" s="48">
        <f>2^-AG82</f>
        <v>1.0304648650800816</v>
      </c>
      <c r="AI82" s="51" t="s">
        <v>905</v>
      </c>
      <c r="AK82" s="53">
        <v>0.31794634</v>
      </c>
      <c r="AL82" s="53">
        <v>1.3694044</v>
      </c>
      <c r="AM82" s="54" t="s">
        <v>910</v>
      </c>
      <c r="AN82" s="53">
        <v>0.45354855303851094</v>
      </c>
      <c r="AO82" s="8" t="s">
        <v>412</v>
      </c>
      <c r="AQ82" s="71"/>
      <c r="AR82" s="72"/>
    </row>
    <row r="83" spans="1:41" ht="15">
      <c r="A83" s="7">
        <v>67</v>
      </c>
      <c r="B83" s="7" t="s">
        <v>397</v>
      </c>
      <c r="C83" s="8" t="s">
        <v>398</v>
      </c>
      <c r="D83" s="7" t="s">
        <v>399</v>
      </c>
      <c r="E83" s="9" t="s">
        <v>400</v>
      </c>
      <c r="F83" s="7" t="s">
        <v>401</v>
      </c>
      <c r="G83" s="27" t="s">
        <v>401</v>
      </c>
      <c r="H83" s="27" t="s">
        <v>391</v>
      </c>
      <c r="I83" s="11">
        <v>57.33</v>
      </c>
      <c r="J83" s="11">
        <v>5.37</v>
      </c>
      <c r="K83" s="7" t="s">
        <v>61</v>
      </c>
      <c r="L83" s="11" t="s">
        <v>62</v>
      </c>
      <c r="M83" s="11" t="s">
        <v>62</v>
      </c>
      <c r="N83" s="12">
        <v>304</v>
      </c>
      <c r="O83" s="12">
        <v>6</v>
      </c>
      <c r="P83" s="12">
        <v>15</v>
      </c>
      <c r="Q83" s="13">
        <f t="shared" si="17"/>
        <v>0.1875</v>
      </c>
      <c r="R83" s="13">
        <f t="shared" si="18"/>
        <v>0.5399265260594921</v>
      </c>
      <c r="S83" s="13">
        <f t="shared" si="19"/>
        <v>0.21096153962689582</v>
      </c>
      <c r="T83" s="12">
        <v>32</v>
      </c>
      <c r="U83" s="14">
        <v>117</v>
      </c>
      <c r="V83" s="15">
        <v>112</v>
      </c>
      <c r="W83" s="15">
        <v>2</v>
      </c>
      <c r="X83" s="15">
        <v>7</v>
      </c>
      <c r="Y83" s="16">
        <f t="shared" si="20"/>
        <v>0.0625</v>
      </c>
      <c r="Z83" s="16">
        <f t="shared" si="21"/>
        <v>0.15478198468945825</v>
      </c>
      <c r="AA83" s="16">
        <f t="shared" si="22"/>
        <v>0.08418240811979345</v>
      </c>
      <c r="AB83" s="15">
        <v>32</v>
      </c>
      <c r="AC83" s="17">
        <f t="shared" si="23"/>
        <v>0.39904149480837836</v>
      </c>
      <c r="AD83" s="8" t="s">
        <v>398</v>
      </c>
      <c r="AE83" s="27" t="s">
        <v>401</v>
      </c>
      <c r="AF83" s="27" t="s">
        <v>391</v>
      </c>
      <c r="AG83">
        <f t="shared" si="24"/>
        <v>-1.325389320265233</v>
      </c>
      <c r="AH83" s="48">
        <f>2^-AG83</f>
        <v>2.5060050471197357</v>
      </c>
      <c r="AI83" s="51" t="s">
        <v>916</v>
      </c>
      <c r="AK83" s="53">
        <v>0.52688855</v>
      </c>
      <c r="AL83" s="53">
        <v>1.0538758</v>
      </c>
      <c r="AM83" s="54" t="s">
        <v>915</v>
      </c>
      <c r="AN83" s="53">
        <v>-0.07570485437354453</v>
      </c>
      <c r="AO83" s="8" t="s">
        <v>398</v>
      </c>
    </row>
    <row r="84" spans="1:44" ht="15">
      <c r="A84" s="7">
        <v>93</v>
      </c>
      <c r="B84" s="7" t="s">
        <v>392</v>
      </c>
      <c r="C84" s="8" t="s">
        <v>393</v>
      </c>
      <c r="D84" s="7" t="s">
        <v>394</v>
      </c>
      <c r="E84" s="9" t="s">
        <v>395</v>
      </c>
      <c r="F84" s="7" t="s">
        <v>396</v>
      </c>
      <c r="G84" s="27" t="s">
        <v>396</v>
      </c>
      <c r="H84" s="27" t="s">
        <v>391</v>
      </c>
      <c r="I84" s="11">
        <v>21.3</v>
      </c>
      <c r="J84" s="11">
        <v>6</v>
      </c>
      <c r="K84" s="7" t="s">
        <v>61</v>
      </c>
      <c r="L84" s="11" t="s">
        <v>62</v>
      </c>
      <c r="M84" s="11" t="s">
        <v>62</v>
      </c>
      <c r="N84" s="12">
        <v>215</v>
      </c>
      <c r="O84" s="12">
        <v>4</v>
      </c>
      <c r="P84" s="12">
        <v>20</v>
      </c>
      <c r="Q84" s="13">
        <f t="shared" si="17"/>
        <v>0.19047619047619047</v>
      </c>
      <c r="R84" s="13">
        <f t="shared" si="18"/>
        <v>0.5505157798326246</v>
      </c>
      <c r="S84" s="13">
        <f t="shared" si="19"/>
        <v>0.2150990012474308</v>
      </c>
      <c r="T84" s="12">
        <v>21</v>
      </c>
      <c r="U84" s="14">
        <v>43</v>
      </c>
      <c r="V84" s="15">
        <v>309</v>
      </c>
      <c r="W84" s="15">
        <v>5</v>
      </c>
      <c r="X84" s="15">
        <v>34</v>
      </c>
      <c r="Y84" s="16">
        <f t="shared" si="20"/>
        <v>0.23809523809523808</v>
      </c>
      <c r="Z84" s="16">
        <f t="shared" si="21"/>
        <v>0.7301957388458944</v>
      </c>
      <c r="AA84" s="16">
        <f t="shared" si="22"/>
        <v>0.3971368878502675</v>
      </c>
      <c r="AB84" s="15">
        <v>21</v>
      </c>
      <c r="AC84" s="24">
        <f t="shared" si="23"/>
        <v>1.8462981489785555</v>
      </c>
      <c r="AD84" s="8" t="s">
        <v>393</v>
      </c>
      <c r="AE84" s="27" t="s">
        <v>396</v>
      </c>
      <c r="AF84" s="27" t="s">
        <v>391</v>
      </c>
      <c r="AG84">
        <f t="shared" si="24"/>
        <v>0.884635545031668</v>
      </c>
      <c r="AH84" s="49">
        <f>2^AG84</f>
        <v>1.8462981489785555</v>
      </c>
      <c r="AI84" s="52" t="s">
        <v>917</v>
      </c>
      <c r="AK84" s="53">
        <v>0.70798105</v>
      </c>
      <c r="AL84" s="53">
        <v>1.2360983</v>
      </c>
      <c r="AM84" s="54" t="s">
        <v>915</v>
      </c>
      <c r="AN84" s="53">
        <v>-0.30579347729035855</v>
      </c>
      <c r="AO84" s="8" t="s">
        <v>393</v>
      </c>
      <c r="AR84" s="52"/>
    </row>
    <row r="85" spans="1:44" ht="15">
      <c r="A85" s="7">
        <v>53</v>
      </c>
      <c r="B85" s="7" t="s">
        <v>421</v>
      </c>
      <c r="C85" s="8" t="s">
        <v>422</v>
      </c>
      <c r="D85" s="7" t="s">
        <v>423</v>
      </c>
      <c r="F85" s="7" t="s">
        <v>424</v>
      </c>
      <c r="G85" s="27" t="s">
        <v>424</v>
      </c>
      <c r="H85" s="27" t="s">
        <v>391</v>
      </c>
      <c r="I85" s="11">
        <v>13.6</v>
      </c>
      <c r="J85" s="11">
        <v>4.91</v>
      </c>
      <c r="K85" s="7" t="s">
        <v>61</v>
      </c>
      <c r="L85" s="11" t="s">
        <v>62</v>
      </c>
      <c r="M85" s="11" t="s">
        <v>62</v>
      </c>
      <c r="N85" s="12">
        <v>383</v>
      </c>
      <c r="O85" s="12">
        <v>7</v>
      </c>
      <c r="P85" s="12">
        <v>68</v>
      </c>
      <c r="Q85" s="13">
        <f t="shared" si="17"/>
        <v>1.1666666666666667</v>
      </c>
      <c r="R85" s="13">
        <f t="shared" si="18"/>
        <v>13.677992676220699</v>
      </c>
      <c r="S85" s="13">
        <f t="shared" si="19"/>
        <v>5.34430196463987</v>
      </c>
      <c r="T85" s="12">
        <v>6</v>
      </c>
      <c r="U85" s="14">
        <v>53</v>
      </c>
      <c r="V85" s="15">
        <v>262</v>
      </c>
      <c r="W85" s="15">
        <v>4</v>
      </c>
      <c r="X85" s="15">
        <v>68</v>
      </c>
      <c r="Y85" s="16">
        <f t="shared" si="20"/>
        <v>0.6666666666666666</v>
      </c>
      <c r="Z85" s="16">
        <f t="shared" si="21"/>
        <v>3.6415888336127793</v>
      </c>
      <c r="AA85" s="16">
        <f t="shared" si="22"/>
        <v>1.9805775071997278</v>
      </c>
      <c r="AB85" s="15">
        <v>6</v>
      </c>
      <c r="AC85" s="17">
        <f t="shared" si="23"/>
        <v>0.37059610783673047</v>
      </c>
      <c r="AD85" s="8" t="s">
        <v>422</v>
      </c>
      <c r="AE85" s="27" t="s">
        <v>424</v>
      </c>
      <c r="AF85" s="27" t="s">
        <v>391</v>
      </c>
      <c r="AG85">
        <f t="shared" si="24"/>
        <v>-1.4320803652602674</v>
      </c>
      <c r="AH85" s="48">
        <f>2^-AG85</f>
        <v>2.6983553762538683</v>
      </c>
      <c r="AI85" s="51" t="s">
        <v>916</v>
      </c>
      <c r="AK85" s="53">
        <v>0.71369183</v>
      </c>
      <c r="AL85" s="53">
        <v>1.1300056</v>
      </c>
      <c r="AM85" s="54" t="s">
        <v>910</v>
      </c>
      <c r="AN85" s="53">
        <v>0.1763299222618879</v>
      </c>
      <c r="AO85" s="8" t="s">
        <v>422</v>
      </c>
      <c r="AQ85" s="71"/>
      <c r="AR85" s="72"/>
    </row>
    <row r="86" spans="1:41" ht="15">
      <c r="A86" s="7">
        <v>145</v>
      </c>
      <c r="B86" s="7" t="s">
        <v>406</v>
      </c>
      <c r="C86" s="8" t="s">
        <v>407</v>
      </c>
      <c r="D86" s="7" t="s">
        <v>408</v>
      </c>
      <c r="E86" s="9" t="s">
        <v>409</v>
      </c>
      <c r="F86" s="7" t="s">
        <v>410</v>
      </c>
      <c r="G86" s="27" t="s">
        <v>410</v>
      </c>
      <c r="H86" s="27" t="s">
        <v>391</v>
      </c>
      <c r="I86" s="11">
        <v>25.83</v>
      </c>
      <c r="J86" s="11">
        <v>6.12</v>
      </c>
      <c r="K86" s="7" t="s">
        <v>61</v>
      </c>
      <c r="L86" s="11" t="s">
        <v>62</v>
      </c>
      <c r="M86" s="11" t="s">
        <v>62</v>
      </c>
      <c r="N86" s="12">
        <v>114</v>
      </c>
      <c r="O86" s="12">
        <v>3</v>
      </c>
      <c r="P86" s="12">
        <v>12</v>
      </c>
      <c r="Q86" s="13">
        <f t="shared" si="17"/>
        <v>0.16666666666666666</v>
      </c>
      <c r="R86" s="13">
        <f t="shared" si="18"/>
        <v>0.4677992676220697</v>
      </c>
      <c r="S86" s="13">
        <f t="shared" si="19"/>
        <v>0.18277978386083618</v>
      </c>
      <c r="T86" s="12">
        <v>18</v>
      </c>
      <c r="U86" s="14">
        <v>150</v>
      </c>
      <c r="V86" s="15">
        <v>75</v>
      </c>
      <c r="W86" s="15">
        <v>2</v>
      </c>
      <c r="X86" s="15">
        <v>8</v>
      </c>
      <c r="Y86" s="16">
        <f t="shared" si="20"/>
        <v>0.1111111111111111</v>
      </c>
      <c r="Z86" s="16">
        <f t="shared" si="21"/>
        <v>0.2915496650148839</v>
      </c>
      <c r="AA86" s="16">
        <f t="shared" si="22"/>
        <v>0.15856724499762534</v>
      </c>
      <c r="AB86" s="15">
        <v>18</v>
      </c>
      <c r="AC86" s="18">
        <f t="shared" si="23"/>
        <v>0.8675316364218614</v>
      </c>
      <c r="AD86" s="8" t="s">
        <v>407</v>
      </c>
      <c r="AE86" s="27" t="s">
        <v>410</v>
      </c>
      <c r="AF86" s="27" t="s">
        <v>391</v>
      </c>
      <c r="AG86">
        <f t="shared" si="24"/>
        <v>-0.2050117252348398</v>
      </c>
      <c r="AH86" s="48">
        <f>2^-AG86</f>
        <v>1.1526957150802073</v>
      </c>
      <c r="AI86" s="51" t="s">
        <v>905</v>
      </c>
      <c r="AK86" s="53">
        <v>0.85415286</v>
      </c>
      <c r="AL86" s="53">
        <v>1.0447152</v>
      </c>
      <c r="AM86" s="54" t="s">
        <v>910</v>
      </c>
      <c r="AN86" s="53">
        <v>0.06310970254775544</v>
      </c>
      <c r="AO86" s="8" t="s">
        <v>407</v>
      </c>
    </row>
    <row r="87" spans="1:44" ht="15">
      <c r="A87" s="7">
        <v>30</v>
      </c>
      <c r="B87" s="7" t="s">
        <v>458</v>
      </c>
      <c r="C87" s="8" t="s">
        <v>459</v>
      </c>
      <c r="D87" s="7" t="s">
        <v>460</v>
      </c>
      <c r="F87" s="7" t="s">
        <v>94</v>
      </c>
      <c r="G87" s="28" t="s">
        <v>94</v>
      </c>
      <c r="H87" s="28" t="s">
        <v>454</v>
      </c>
      <c r="I87" s="11">
        <v>36.08</v>
      </c>
      <c r="J87" s="11">
        <v>5.23</v>
      </c>
      <c r="K87" s="7" t="s">
        <v>61</v>
      </c>
      <c r="L87" s="11" t="s">
        <v>62</v>
      </c>
      <c r="M87" s="11" t="s">
        <v>62</v>
      </c>
      <c r="N87" s="12">
        <v>523</v>
      </c>
      <c r="O87" s="12">
        <v>9</v>
      </c>
      <c r="P87" s="12">
        <v>37</v>
      </c>
      <c r="Q87" s="13">
        <f t="shared" si="17"/>
        <v>0.3333333333333333</v>
      </c>
      <c r="R87" s="13">
        <f t="shared" si="18"/>
        <v>1.1544346900318838</v>
      </c>
      <c r="S87" s="13">
        <f t="shared" si="19"/>
        <v>0.4510638167478916</v>
      </c>
      <c r="T87" s="12">
        <v>27</v>
      </c>
      <c r="U87" s="14">
        <v>34</v>
      </c>
      <c r="V87" s="15">
        <v>410</v>
      </c>
      <c r="W87" s="15">
        <v>8</v>
      </c>
      <c r="X87" s="15">
        <v>32</v>
      </c>
      <c r="Y87" s="16">
        <f t="shared" si="20"/>
        <v>0.2962962962962963</v>
      </c>
      <c r="Z87" s="16">
        <f t="shared" si="21"/>
        <v>0.9783188827841645</v>
      </c>
      <c r="AA87" s="16">
        <f t="shared" si="22"/>
        <v>0.532085433760729</v>
      </c>
      <c r="AB87" s="15">
        <v>27</v>
      </c>
      <c r="AC87" s="18">
        <f t="shared" si="23"/>
        <v>1.1796234014002547</v>
      </c>
      <c r="AD87" s="8" t="s">
        <v>459</v>
      </c>
      <c r="AE87" s="28" t="s">
        <v>94</v>
      </c>
      <c r="AF87" s="28" t="s">
        <v>454</v>
      </c>
      <c r="AG87">
        <f t="shared" si="24"/>
        <v>0.23832634801857636</v>
      </c>
      <c r="AH87" s="49">
        <f>2^AG87</f>
        <v>1.1796234014002547</v>
      </c>
      <c r="AI87" s="52" t="s">
        <v>904</v>
      </c>
      <c r="AK87" s="65">
        <v>0.009718017</v>
      </c>
      <c r="AL87" s="65">
        <v>1.6718689</v>
      </c>
      <c r="AM87" s="66" t="s">
        <v>910</v>
      </c>
      <c r="AN87" s="65">
        <v>0.7414617225771146</v>
      </c>
      <c r="AO87" s="8" t="s">
        <v>459</v>
      </c>
      <c r="AQ87" s="71"/>
      <c r="AR87" s="51"/>
    </row>
    <row r="88" spans="1:44" ht="15">
      <c r="A88" s="7">
        <v>81</v>
      </c>
      <c r="B88" s="7" t="s">
        <v>449</v>
      </c>
      <c r="C88" s="8" t="s">
        <v>450</v>
      </c>
      <c r="D88" s="7" t="s">
        <v>451</v>
      </c>
      <c r="E88" s="9" t="s">
        <v>452</v>
      </c>
      <c r="F88" s="7" t="s">
        <v>453</v>
      </c>
      <c r="G88" s="28" t="s">
        <v>453</v>
      </c>
      <c r="H88" s="28" t="s">
        <v>454</v>
      </c>
      <c r="I88" s="11">
        <v>41.31</v>
      </c>
      <c r="J88" s="11">
        <v>5.87</v>
      </c>
      <c r="K88" s="7" t="s">
        <v>61</v>
      </c>
      <c r="L88" s="11" t="s">
        <v>62</v>
      </c>
      <c r="M88" s="11" t="s">
        <v>62</v>
      </c>
      <c r="N88" s="12">
        <v>252</v>
      </c>
      <c r="O88" s="12">
        <v>5</v>
      </c>
      <c r="P88" s="12">
        <v>18</v>
      </c>
      <c r="Q88" s="13">
        <f t="shared" si="17"/>
        <v>0.19230769230769232</v>
      </c>
      <c r="R88" s="13">
        <f t="shared" si="18"/>
        <v>0.5570684047537311</v>
      </c>
      <c r="S88" s="13">
        <f t="shared" si="19"/>
        <v>0.2176592604220317</v>
      </c>
      <c r="T88" s="12">
        <v>26</v>
      </c>
      <c r="U88" s="14">
        <v>55</v>
      </c>
      <c r="V88" s="15">
        <v>258</v>
      </c>
      <c r="W88" s="15">
        <v>5</v>
      </c>
      <c r="X88" s="15">
        <v>17</v>
      </c>
      <c r="Y88" s="16">
        <f t="shared" si="20"/>
        <v>0.19230769230769232</v>
      </c>
      <c r="Z88" s="16">
        <f t="shared" si="21"/>
        <v>0.5570684047537311</v>
      </c>
      <c r="AA88" s="16">
        <f t="shared" si="22"/>
        <v>0.30297686060627693</v>
      </c>
      <c r="AB88" s="15">
        <v>26</v>
      </c>
      <c r="AC88" s="18">
        <f t="shared" si="23"/>
        <v>1.3919778098061077</v>
      </c>
      <c r="AD88" s="8" t="s">
        <v>450</v>
      </c>
      <c r="AE88" s="28" t="s">
        <v>453</v>
      </c>
      <c r="AF88" s="28" t="s">
        <v>454</v>
      </c>
      <c r="AG88">
        <f t="shared" si="24"/>
        <v>0.47713621266806644</v>
      </c>
      <c r="AH88" s="49">
        <f>2^AG88</f>
        <v>1.3919778098061077</v>
      </c>
      <c r="AI88" s="52" t="s">
        <v>904</v>
      </c>
      <c r="AK88" s="59">
        <v>0.036300782</v>
      </c>
      <c r="AL88" s="59">
        <v>2.8371055</v>
      </c>
      <c r="AM88" s="60" t="s">
        <v>910</v>
      </c>
      <c r="AN88" s="59">
        <v>1.5044197993598434</v>
      </c>
      <c r="AO88" s="8" t="s">
        <v>450</v>
      </c>
      <c r="AQ88" s="71"/>
      <c r="AR88" s="51"/>
    </row>
    <row r="89" spans="1:41" ht="15">
      <c r="A89" s="7">
        <v>217</v>
      </c>
      <c r="B89" s="7" t="s">
        <v>439</v>
      </c>
      <c r="C89" s="8" t="s">
        <v>440</v>
      </c>
      <c r="D89" s="7" t="s">
        <v>441</v>
      </c>
      <c r="E89" s="9" t="s">
        <v>442</v>
      </c>
      <c r="F89" s="7" t="s">
        <v>443</v>
      </c>
      <c r="G89" s="28" t="s">
        <v>443</v>
      </c>
      <c r="H89" s="28" t="s">
        <v>444</v>
      </c>
      <c r="I89" s="11">
        <v>15.86</v>
      </c>
      <c r="J89" s="11">
        <v>7.28</v>
      </c>
      <c r="K89" s="7" t="s">
        <v>61</v>
      </c>
      <c r="L89" s="11" t="s">
        <v>62</v>
      </c>
      <c r="M89" s="11" t="s">
        <v>62</v>
      </c>
      <c r="N89" s="12">
        <v>47</v>
      </c>
      <c r="O89" s="12">
        <v>1</v>
      </c>
      <c r="P89" s="12">
        <v>6</v>
      </c>
      <c r="Q89" s="13">
        <f t="shared" si="17"/>
        <v>0.07692307692307693</v>
      </c>
      <c r="R89" s="13">
        <f t="shared" si="18"/>
        <v>0.19377664171443643</v>
      </c>
      <c r="S89" s="13">
        <f t="shared" si="19"/>
        <v>0.07571292890192721</v>
      </c>
      <c r="T89" s="12">
        <v>13</v>
      </c>
      <c r="U89" s="14">
        <v>186</v>
      </c>
      <c r="V89" s="15">
        <v>53</v>
      </c>
      <c r="W89" s="15">
        <v>1</v>
      </c>
      <c r="X89" s="15">
        <v>6</v>
      </c>
      <c r="Y89" s="16">
        <f t="shared" si="20"/>
        <v>0.07692307692307693</v>
      </c>
      <c r="Z89" s="16">
        <f t="shared" si="21"/>
        <v>0.19377664171443643</v>
      </c>
      <c r="AA89" s="16">
        <f t="shared" si="22"/>
        <v>0.1053907169469102</v>
      </c>
      <c r="AB89" s="15">
        <v>13</v>
      </c>
      <c r="AC89" s="18">
        <f t="shared" si="23"/>
        <v>1.3919778098061077</v>
      </c>
      <c r="AD89" s="8" t="s">
        <v>440</v>
      </c>
      <c r="AE89" s="28" t="s">
        <v>443</v>
      </c>
      <c r="AF89" s="28" t="s">
        <v>444</v>
      </c>
      <c r="AG89">
        <f t="shared" si="24"/>
        <v>0.47713621266806644</v>
      </c>
      <c r="AH89" s="49">
        <f>2^AG89</f>
        <v>1.3919778098061077</v>
      </c>
      <c r="AI89" s="52" t="s">
        <v>904</v>
      </c>
      <c r="AK89" s="53">
        <v>0.062155083</v>
      </c>
      <c r="AL89" s="53">
        <v>1.4321146</v>
      </c>
      <c r="AM89" s="54" t="s">
        <v>910</v>
      </c>
      <c r="AN89" s="53">
        <v>0.5181469438845826</v>
      </c>
      <c r="AO89" s="8" t="s">
        <v>440</v>
      </c>
    </row>
    <row r="90" spans="1:44" ht="15">
      <c r="A90" s="7">
        <v>115</v>
      </c>
      <c r="B90" s="7" t="s">
        <v>474</v>
      </c>
      <c r="C90" s="8" t="s">
        <v>475</v>
      </c>
      <c r="D90" s="7" t="s">
        <v>476</v>
      </c>
      <c r="E90" s="9" t="s">
        <v>477</v>
      </c>
      <c r="F90" s="7" t="s">
        <v>478</v>
      </c>
      <c r="G90" s="28" t="s">
        <v>478</v>
      </c>
      <c r="H90" s="28" t="s">
        <v>444</v>
      </c>
      <c r="I90" s="11">
        <v>55.11</v>
      </c>
      <c r="J90" s="11">
        <v>6.19</v>
      </c>
      <c r="K90" s="7" t="s">
        <v>61</v>
      </c>
      <c r="L90" s="11" t="s">
        <v>62</v>
      </c>
      <c r="M90" s="11" t="s">
        <v>62</v>
      </c>
      <c r="N90" s="12">
        <v>164</v>
      </c>
      <c r="O90" s="12">
        <v>3</v>
      </c>
      <c r="P90" s="12">
        <v>7</v>
      </c>
      <c r="Q90" s="13">
        <f t="shared" si="17"/>
        <v>0.12</v>
      </c>
      <c r="R90" s="13">
        <f t="shared" si="18"/>
        <v>0.31825673855640724</v>
      </c>
      <c r="S90" s="13">
        <f t="shared" si="19"/>
        <v>0.1243501260301041</v>
      </c>
      <c r="T90" s="12">
        <v>25</v>
      </c>
      <c r="U90" s="14">
        <v>168</v>
      </c>
      <c r="V90" s="15">
        <v>63</v>
      </c>
      <c r="W90" s="15">
        <v>1</v>
      </c>
      <c r="X90" s="15">
        <v>3</v>
      </c>
      <c r="Y90" s="16">
        <f t="shared" si="20"/>
        <v>0.04</v>
      </c>
      <c r="Z90" s="16">
        <f t="shared" si="21"/>
        <v>0.09647819614318509</v>
      </c>
      <c r="AA90" s="16">
        <f t="shared" si="22"/>
        <v>0.05247230095079819</v>
      </c>
      <c r="AB90" s="15">
        <v>25</v>
      </c>
      <c r="AC90" s="17">
        <f t="shared" si="23"/>
        <v>0.42197223779327003</v>
      </c>
      <c r="AD90" s="8" t="s">
        <v>475</v>
      </c>
      <c r="AE90" s="28" t="s">
        <v>478</v>
      </c>
      <c r="AF90" s="28" t="s">
        <v>444</v>
      </c>
      <c r="AG90">
        <f t="shared" si="24"/>
        <v>-1.2447800099726725</v>
      </c>
      <c r="AH90" s="48">
        <f>2^-AG90</f>
        <v>2.3698241505876356</v>
      </c>
      <c r="AI90" s="51" t="s">
        <v>916</v>
      </c>
      <c r="AK90" s="53">
        <v>0.06908239</v>
      </c>
      <c r="AL90" s="53">
        <v>1.1337599</v>
      </c>
      <c r="AM90" s="54" t="s">
        <v>910</v>
      </c>
      <c r="AN90" s="53">
        <v>0.1811151484327803</v>
      </c>
      <c r="AO90" s="8" t="s">
        <v>475</v>
      </c>
      <c r="AQ90" s="71"/>
      <c r="AR90" s="72"/>
    </row>
    <row r="91" spans="1:44" ht="15">
      <c r="A91" s="7">
        <v>23</v>
      </c>
      <c r="B91" s="7" t="s">
        <v>455</v>
      </c>
      <c r="C91" s="8" t="s">
        <v>456</v>
      </c>
      <c r="D91" s="7" t="s">
        <v>457</v>
      </c>
      <c r="F91" s="7" t="s">
        <v>90</v>
      </c>
      <c r="G91" s="28" t="s">
        <v>90</v>
      </c>
      <c r="H91" s="28" t="s">
        <v>454</v>
      </c>
      <c r="I91" s="11">
        <v>28.91</v>
      </c>
      <c r="J91" s="11">
        <v>4.95</v>
      </c>
      <c r="K91" s="7" t="s">
        <v>61</v>
      </c>
      <c r="L91" s="11" t="s">
        <v>62</v>
      </c>
      <c r="M91" s="11" t="s">
        <v>62</v>
      </c>
      <c r="N91" s="12">
        <v>660</v>
      </c>
      <c r="O91" s="12">
        <v>12</v>
      </c>
      <c r="P91" s="12">
        <v>42</v>
      </c>
      <c r="Q91" s="13">
        <f t="shared" si="17"/>
        <v>0.5454545454545454</v>
      </c>
      <c r="R91" s="13">
        <f t="shared" si="18"/>
        <v>2.5111917342151315</v>
      </c>
      <c r="S91" s="13">
        <f t="shared" si="19"/>
        <v>0.981179566069303</v>
      </c>
      <c r="T91" s="12">
        <v>22</v>
      </c>
      <c r="U91" s="14">
        <v>13</v>
      </c>
      <c r="V91" s="15">
        <v>809</v>
      </c>
      <c r="W91" s="15">
        <v>15</v>
      </c>
      <c r="X91" s="15">
        <v>45</v>
      </c>
      <c r="Y91" s="16">
        <f t="shared" si="20"/>
        <v>0.6818181818181818</v>
      </c>
      <c r="Z91" s="16">
        <f t="shared" si="21"/>
        <v>3.8063808630643914</v>
      </c>
      <c r="AA91" s="16">
        <f t="shared" si="22"/>
        <v>2.070204151450462</v>
      </c>
      <c r="AB91" s="15">
        <v>22</v>
      </c>
      <c r="AC91" s="24">
        <f t="shared" si="23"/>
        <v>2.1099136417443884</v>
      </c>
      <c r="AD91" s="8" t="s">
        <v>456</v>
      </c>
      <c r="AE91" s="28" t="s">
        <v>90</v>
      </c>
      <c r="AF91" s="28" t="s">
        <v>454</v>
      </c>
      <c r="AG91">
        <f t="shared" si="24"/>
        <v>1.077183950981386</v>
      </c>
      <c r="AH91" s="49">
        <f aca="true" t="shared" si="25" ref="AH91:AH98">2^AG91</f>
        <v>2.1099136417443884</v>
      </c>
      <c r="AI91" s="52" t="s">
        <v>917</v>
      </c>
      <c r="AK91" s="53">
        <v>0.075248376</v>
      </c>
      <c r="AL91" s="53">
        <v>1.7417002</v>
      </c>
      <c r="AM91" s="54" t="s">
        <v>910</v>
      </c>
      <c r="AN91" s="53">
        <v>0.8004963132616361</v>
      </c>
      <c r="AO91" s="8" t="s">
        <v>456</v>
      </c>
      <c r="AQ91" s="71"/>
      <c r="AR91" s="51"/>
    </row>
    <row r="92" spans="1:41" ht="15">
      <c r="A92" s="7">
        <v>219</v>
      </c>
      <c r="B92" s="7" t="s">
        <v>461</v>
      </c>
      <c r="C92" s="8" t="s">
        <v>462</v>
      </c>
      <c r="D92" s="7" t="s">
        <v>463</v>
      </c>
      <c r="E92" s="9" t="s">
        <v>464</v>
      </c>
      <c r="F92" s="7" t="s">
        <v>465</v>
      </c>
      <c r="G92" s="28" t="s">
        <v>465</v>
      </c>
      <c r="H92" s="28" t="s">
        <v>444</v>
      </c>
      <c r="I92" s="11">
        <v>28.44</v>
      </c>
      <c r="J92" s="11">
        <v>5.05</v>
      </c>
      <c r="K92" s="7" t="s">
        <v>61</v>
      </c>
      <c r="L92" s="11" t="s">
        <v>62</v>
      </c>
      <c r="M92" s="11" t="s">
        <v>62</v>
      </c>
      <c r="N92" s="12">
        <v>46</v>
      </c>
      <c r="O92" s="12">
        <v>1</v>
      </c>
      <c r="P92" s="12">
        <v>5</v>
      </c>
      <c r="Q92" s="13">
        <f t="shared" si="17"/>
        <v>0.08333333333333333</v>
      </c>
      <c r="R92" s="13">
        <f t="shared" si="18"/>
        <v>0.21152765862858858</v>
      </c>
      <c r="S92" s="13">
        <f t="shared" si="19"/>
        <v>0.08264865381524622</v>
      </c>
      <c r="T92" s="12">
        <v>12</v>
      </c>
      <c r="U92" s="14">
        <v>139</v>
      </c>
      <c r="V92" s="15">
        <v>83</v>
      </c>
      <c r="W92" s="15">
        <v>2</v>
      </c>
      <c r="X92" s="15">
        <v>8</v>
      </c>
      <c r="Y92" s="16">
        <f t="shared" si="20"/>
        <v>0.16666666666666666</v>
      </c>
      <c r="Z92" s="16">
        <f t="shared" si="21"/>
        <v>0.4677992676220697</v>
      </c>
      <c r="AA92" s="16">
        <f t="shared" si="22"/>
        <v>0.2544254032154405</v>
      </c>
      <c r="AB92" s="15">
        <v>12</v>
      </c>
      <c r="AC92" s="24">
        <f t="shared" si="23"/>
        <v>3.078397426583451</v>
      </c>
      <c r="AD92" s="8" t="s">
        <v>462</v>
      </c>
      <c r="AE92" s="28" t="s">
        <v>465</v>
      </c>
      <c r="AF92" s="28" t="s">
        <v>444</v>
      </c>
      <c r="AG92">
        <f t="shared" si="24"/>
        <v>1.6221794981860145</v>
      </c>
      <c r="AH92" s="49">
        <f t="shared" si="25"/>
        <v>3.078397426583451</v>
      </c>
      <c r="AI92" s="52" t="s">
        <v>917</v>
      </c>
      <c r="AK92" s="55">
        <v>0.13431188</v>
      </c>
      <c r="AL92" s="55">
        <v>1.4655348</v>
      </c>
      <c r="AM92" s="56" t="s">
        <v>910</v>
      </c>
      <c r="AN92" s="55">
        <v>0.5514272260904601</v>
      </c>
      <c r="AO92" s="8" t="s">
        <v>462</v>
      </c>
    </row>
    <row r="93" spans="1:44" ht="15">
      <c r="A93" s="7">
        <v>29</v>
      </c>
      <c r="B93" s="7" t="s">
        <v>466</v>
      </c>
      <c r="C93" s="8" t="s">
        <v>467</v>
      </c>
      <c r="D93" s="7" t="s">
        <v>468</v>
      </c>
      <c r="F93" s="7" t="s">
        <v>469</v>
      </c>
      <c r="G93" s="28" t="s">
        <v>469</v>
      </c>
      <c r="H93" s="28" t="s">
        <v>444</v>
      </c>
      <c r="I93" s="11">
        <v>30.68</v>
      </c>
      <c r="J93" s="11">
        <v>6.16</v>
      </c>
      <c r="K93" s="7" t="s">
        <v>78</v>
      </c>
      <c r="L93" s="11" t="s">
        <v>62</v>
      </c>
      <c r="M93" s="11" t="s">
        <v>62</v>
      </c>
      <c r="N93" s="12">
        <v>537</v>
      </c>
      <c r="O93" s="12">
        <v>11</v>
      </c>
      <c r="P93" s="12">
        <v>47</v>
      </c>
      <c r="Q93" s="13">
        <f t="shared" si="17"/>
        <v>0.5789473684210527</v>
      </c>
      <c r="R93" s="13">
        <f t="shared" si="18"/>
        <v>2.79269019073225</v>
      </c>
      <c r="S93" s="13">
        <f t="shared" si="19"/>
        <v>1.0911673976041862</v>
      </c>
      <c r="T93" s="12">
        <v>19</v>
      </c>
      <c r="U93" s="14">
        <v>26</v>
      </c>
      <c r="V93" s="15">
        <v>556</v>
      </c>
      <c r="W93" s="15">
        <v>10</v>
      </c>
      <c r="X93" s="15">
        <v>37</v>
      </c>
      <c r="Y93" s="16">
        <f t="shared" si="20"/>
        <v>0.5263157894736842</v>
      </c>
      <c r="Z93" s="16">
        <f t="shared" si="21"/>
        <v>2.359818286283782</v>
      </c>
      <c r="AA93" s="16">
        <f t="shared" si="22"/>
        <v>1.2834516010571788</v>
      </c>
      <c r="AB93" s="15">
        <v>19</v>
      </c>
      <c r="AC93" s="18">
        <f t="shared" si="23"/>
        <v>1.1762187945453466</v>
      </c>
      <c r="AD93" s="8" t="s">
        <v>467</v>
      </c>
      <c r="AE93" s="28" t="s">
        <v>469</v>
      </c>
      <c r="AF93" s="28" t="s">
        <v>444</v>
      </c>
      <c r="AG93">
        <f t="shared" si="24"/>
        <v>0.2341564483082277</v>
      </c>
      <c r="AH93" s="49">
        <f t="shared" si="25"/>
        <v>1.1762187945453466</v>
      </c>
      <c r="AI93" s="52" t="s">
        <v>904</v>
      </c>
      <c r="AK93" s="53">
        <v>0.15807568</v>
      </c>
      <c r="AL93" s="53">
        <v>1.1779699</v>
      </c>
      <c r="AM93" s="54" t="s">
        <v>910</v>
      </c>
      <c r="AN93" s="53">
        <v>0.23630267526724041</v>
      </c>
      <c r="AO93" s="8" t="s">
        <v>467</v>
      </c>
      <c r="AQ93" s="71"/>
      <c r="AR93" s="72"/>
    </row>
    <row r="94" spans="1:44" ht="15">
      <c r="A94" s="7">
        <v>22</v>
      </c>
      <c r="B94" s="7" t="s">
        <v>445</v>
      </c>
      <c r="C94" s="8" t="s">
        <v>446</v>
      </c>
      <c r="D94" s="7" t="s">
        <v>447</v>
      </c>
      <c r="F94" s="7" t="s">
        <v>448</v>
      </c>
      <c r="G94" s="28" t="s">
        <v>448</v>
      </c>
      <c r="H94" s="28" t="s">
        <v>444</v>
      </c>
      <c r="I94" s="11">
        <v>40.87</v>
      </c>
      <c r="J94" s="11">
        <v>6.82</v>
      </c>
      <c r="K94" s="7" t="s">
        <v>61</v>
      </c>
      <c r="L94" s="11" t="s">
        <v>62</v>
      </c>
      <c r="M94" s="11" t="s">
        <v>62</v>
      </c>
      <c r="N94" s="12">
        <v>666</v>
      </c>
      <c r="O94" s="12">
        <v>11</v>
      </c>
      <c r="P94" s="12">
        <v>28</v>
      </c>
      <c r="Q94" s="13">
        <f t="shared" si="17"/>
        <v>0.4230769230769231</v>
      </c>
      <c r="R94" s="13">
        <f t="shared" si="18"/>
        <v>1.6489692876105284</v>
      </c>
      <c r="S94" s="13">
        <f t="shared" si="19"/>
        <v>0.6442897003979622</v>
      </c>
      <c r="T94" s="12">
        <v>26</v>
      </c>
      <c r="U94" s="14">
        <v>20</v>
      </c>
      <c r="V94" s="15">
        <v>662</v>
      </c>
      <c r="W94" s="15">
        <v>11</v>
      </c>
      <c r="X94" s="15">
        <v>31</v>
      </c>
      <c r="Y94" s="16">
        <f t="shared" si="20"/>
        <v>0.4230769230769231</v>
      </c>
      <c r="Z94" s="16">
        <f t="shared" si="21"/>
        <v>1.6489692876105284</v>
      </c>
      <c r="AA94" s="16">
        <f t="shared" si="22"/>
        <v>0.8968369660405886</v>
      </c>
      <c r="AB94" s="15">
        <v>26</v>
      </c>
      <c r="AC94" s="18">
        <f t="shared" si="23"/>
        <v>1.3919778098061075</v>
      </c>
      <c r="AD94" s="8" t="s">
        <v>446</v>
      </c>
      <c r="AE94" s="28" t="s">
        <v>448</v>
      </c>
      <c r="AF94" s="28" t="s">
        <v>444</v>
      </c>
      <c r="AG94">
        <f t="shared" si="24"/>
        <v>0.47713621266806616</v>
      </c>
      <c r="AH94" s="49">
        <f t="shared" si="25"/>
        <v>1.3919778098061075</v>
      </c>
      <c r="AI94" s="52" t="s">
        <v>904</v>
      </c>
      <c r="AK94" s="53">
        <v>0.69579554</v>
      </c>
      <c r="AL94" s="53">
        <v>1.1564466</v>
      </c>
      <c r="AM94" s="54" t="s">
        <v>910</v>
      </c>
      <c r="AN94" s="53">
        <v>0.20969864972347563</v>
      </c>
      <c r="AO94" s="8" t="s">
        <v>446</v>
      </c>
      <c r="AQ94" s="71"/>
      <c r="AR94" s="72"/>
    </row>
    <row r="95" spans="1:44" ht="15">
      <c r="A95" s="7">
        <v>10</v>
      </c>
      <c r="B95" s="7" t="s">
        <v>470</v>
      </c>
      <c r="C95" s="8" t="s">
        <v>471</v>
      </c>
      <c r="D95" s="7" t="s">
        <v>472</v>
      </c>
      <c r="F95" s="7" t="s">
        <v>473</v>
      </c>
      <c r="G95" s="28" t="s">
        <v>473</v>
      </c>
      <c r="H95" s="28" t="s">
        <v>444</v>
      </c>
      <c r="I95" s="11">
        <v>40.86</v>
      </c>
      <c r="J95" s="11">
        <v>5.31</v>
      </c>
      <c r="K95" s="7" t="s">
        <v>61</v>
      </c>
      <c r="L95" s="11" t="s">
        <v>62</v>
      </c>
      <c r="M95" s="11" t="s">
        <v>62</v>
      </c>
      <c r="N95" s="12">
        <v>997</v>
      </c>
      <c r="O95" s="12">
        <v>17</v>
      </c>
      <c r="P95" s="12">
        <v>41</v>
      </c>
      <c r="Q95" s="13">
        <f t="shared" si="17"/>
        <v>0.9444444444444444</v>
      </c>
      <c r="R95" s="13">
        <f t="shared" si="18"/>
        <v>7.799225435691074</v>
      </c>
      <c r="S95" s="13">
        <f t="shared" si="19"/>
        <v>3.0473342693841716</v>
      </c>
      <c r="T95" s="12">
        <v>18</v>
      </c>
      <c r="U95" s="14">
        <v>9</v>
      </c>
      <c r="V95" s="15">
        <v>891</v>
      </c>
      <c r="W95" s="15">
        <v>15</v>
      </c>
      <c r="X95" s="15">
        <v>39</v>
      </c>
      <c r="Y95" s="16">
        <f t="shared" si="20"/>
        <v>0.8333333333333334</v>
      </c>
      <c r="Z95" s="16">
        <f t="shared" si="21"/>
        <v>5.812920690579614</v>
      </c>
      <c r="AA95" s="16">
        <f t="shared" si="22"/>
        <v>3.161515617751945</v>
      </c>
      <c r="AB95" s="15">
        <v>18</v>
      </c>
      <c r="AC95" s="18">
        <f t="shared" si="23"/>
        <v>1.037469256167571</v>
      </c>
      <c r="AD95" s="8" t="s">
        <v>471</v>
      </c>
      <c r="AE95" s="28" t="s">
        <v>473</v>
      </c>
      <c r="AF95" s="28" t="s">
        <v>444</v>
      </c>
      <c r="AG95">
        <f t="shared" si="24"/>
        <v>0.0530685850072652</v>
      </c>
      <c r="AH95" s="49">
        <f t="shared" si="25"/>
        <v>1.037469256167571</v>
      </c>
      <c r="AI95" s="52" t="s">
        <v>904</v>
      </c>
      <c r="AK95" s="53">
        <v>0.9816762</v>
      </c>
      <c r="AL95" s="53">
        <v>1.0074544</v>
      </c>
      <c r="AM95" s="54" t="s">
        <v>910</v>
      </c>
      <c r="AN95" s="53">
        <v>0.010714540110379443</v>
      </c>
      <c r="AO95" s="8" t="s">
        <v>471</v>
      </c>
      <c r="AQ95" s="71"/>
      <c r="AR95" s="72"/>
    </row>
    <row r="96" spans="1:44" ht="15">
      <c r="A96" s="7">
        <v>174</v>
      </c>
      <c r="B96" s="7" t="s">
        <v>479</v>
      </c>
      <c r="C96" s="8" t="s">
        <v>480</v>
      </c>
      <c r="D96" s="7" t="s">
        <v>481</v>
      </c>
      <c r="F96" s="7" t="s">
        <v>482</v>
      </c>
      <c r="G96" s="28" t="s">
        <v>482</v>
      </c>
      <c r="H96" s="28" t="s">
        <v>444</v>
      </c>
      <c r="I96" s="11">
        <v>18.33</v>
      </c>
      <c r="J96" s="11">
        <v>5.06</v>
      </c>
      <c r="K96" s="7" t="s">
        <v>78</v>
      </c>
      <c r="L96" s="11" t="s">
        <v>62</v>
      </c>
      <c r="M96" s="11" t="s">
        <v>62</v>
      </c>
      <c r="N96" s="12">
        <v>75</v>
      </c>
      <c r="O96" s="12">
        <v>1</v>
      </c>
      <c r="P96" s="12">
        <v>8</v>
      </c>
      <c r="Q96" s="13">
        <f t="shared" si="17"/>
        <v>0.25</v>
      </c>
      <c r="R96" s="13">
        <f t="shared" si="18"/>
        <v>0.778279410038923</v>
      </c>
      <c r="S96" s="13">
        <f t="shared" si="19"/>
        <v>0.3040914174008045</v>
      </c>
      <c r="T96" s="12">
        <v>4</v>
      </c>
      <c r="U96" s="14">
        <v>148</v>
      </c>
      <c r="V96" s="15">
        <v>76</v>
      </c>
      <c r="W96" s="15">
        <v>1</v>
      </c>
      <c r="X96" s="15">
        <v>8</v>
      </c>
      <c r="Y96" s="16">
        <f t="shared" si="20"/>
        <v>0.25</v>
      </c>
      <c r="Z96" s="16">
        <f t="shared" si="21"/>
        <v>0.778279410038923</v>
      </c>
      <c r="AA96" s="16">
        <f t="shared" si="22"/>
        <v>0.4232885051744067</v>
      </c>
      <c r="AB96" s="15">
        <v>4</v>
      </c>
      <c r="AC96" s="18">
        <f t="shared" si="23"/>
        <v>1.3919778098061075</v>
      </c>
      <c r="AD96" s="8" t="s">
        <v>480</v>
      </c>
      <c r="AE96" s="28" t="s">
        <v>482</v>
      </c>
      <c r="AF96" s="28" t="s">
        <v>444</v>
      </c>
      <c r="AG96">
        <f t="shared" si="24"/>
        <v>0.47713621266806616</v>
      </c>
      <c r="AH96" s="49">
        <f t="shared" si="25"/>
        <v>1.3919778098061075</v>
      </c>
      <c r="AI96" s="52" t="s">
        <v>904</v>
      </c>
      <c r="AK96" s="53">
        <v>0.9998541</v>
      </c>
      <c r="AL96" s="53">
        <v>1.000091</v>
      </c>
      <c r="AM96" s="54" t="s">
        <v>910</v>
      </c>
      <c r="AN96" s="53">
        <v>0.00013127927560453644</v>
      </c>
      <c r="AO96" s="8" t="s">
        <v>480</v>
      </c>
      <c r="AR96" s="52"/>
    </row>
    <row r="97" spans="1:44" ht="15">
      <c r="A97" s="7">
        <v>193</v>
      </c>
      <c r="B97" s="7" t="s">
        <v>489</v>
      </c>
      <c r="C97" s="8" t="s">
        <v>490</v>
      </c>
      <c r="D97" s="7" t="s">
        <v>491</v>
      </c>
      <c r="E97" s="9" t="s">
        <v>492</v>
      </c>
      <c r="F97" s="7" t="s">
        <v>493</v>
      </c>
      <c r="G97" s="29" t="s">
        <v>493</v>
      </c>
      <c r="H97" s="29" t="s">
        <v>488</v>
      </c>
      <c r="I97" s="11">
        <v>28.02</v>
      </c>
      <c r="J97" s="11">
        <v>5.07</v>
      </c>
      <c r="K97" s="7" t="s">
        <v>61</v>
      </c>
      <c r="L97" s="11" t="s">
        <v>62</v>
      </c>
      <c r="M97" s="11" t="s">
        <v>62</v>
      </c>
      <c r="N97" s="12">
        <v>58</v>
      </c>
      <c r="O97" s="12">
        <v>1</v>
      </c>
      <c r="P97" s="12">
        <v>6</v>
      </c>
      <c r="Q97" s="13">
        <f t="shared" si="17"/>
        <v>0.047619047619047616</v>
      </c>
      <c r="R97" s="13">
        <f t="shared" si="18"/>
        <v>0.11588399250774839</v>
      </c>
      <c r="S97" s="13">
        <f t="shared" si="19"/>
        <v>0.04527850419938906</v>
      </c>
      <c r="T97" s="12">
        <v>21</v>
      </c>
      <c r="U97" s="14">
        <v>144</v>
      </c>
      <c r="V97" s="15">
        <v>79</v>
      </c>
      <c r="W97" s="15">
        <v>1</v>
      </c>
      <c r="X97" s="15">
        <v>6</v>
      </c>
      <c r="Y97" s="16">
        <f t="shared" si="20"/>
        <v>0.047619047619047616</v>
      </c>
      <c r="Z97" s="16">
        <f t="shared" si="21"/>
        <v>0.11588399250774839</v>
      </c>
      <c r="AA97" s="16">
        <f t="shared" si="22"/>
        <v>0.06302667310676223</v>
      </c>
      <c r="AB97" s="15">
        <v>21</v>
      </c>
      <c r="AC97" s="18">
        <f t="shared" si="23"/>
        <v>1.3919778098061077</v>
      </c>
      <c r="AD97" s="8" t="s">
        <v>490</v>
      </c>
      <c r="AE97" s="29" t="s">
        <v>493</v>
      </c>
      <c r="AF97" s="29" t="s">
        <v>488</v>
      </c>
      <c r="AG97">
        <f t="shared" si="24"/>
        <v>0.47713621266806644</v>
      </c>
      <c r="AH97" s="49">
        <f t="shared" si="25"/>
        <v>1.3919778098061077</v>
      </c>
      <c r="AI97" s="52" t="s">
        <v>904</v>
      </c>
      <c r="AK97" s="53">
        <v>0.28460264</v>
      </c>
      <c r="AL97" s="53">
        <v>1.490488</v>
      </c>
      <c r="AM97" s="54" t="s">
        <v>910</v>
      </c>
      <c r="AN97" s="53">
        <v>0.5757847601595536</v>
      </c>
      <c r="AO97" s="8" t="s">
        <v>490</v>
      </c>
      <c r="AQ97" s="71"/>
      <c r="AR97" s="51"/>
    </row>
    <row r="98" spans="1:44" ht="15">
      <c r="A98" s="7">
        <v>95</v>
      </c>
      <c r="B98" s="7" t="s">
        <v>494</v>
      </c>
      <c r="C98" s="8" t="s">
        <v>495</v>
      </c>
      <c r="D98" s="7" t="s">
        <v>496</v>
      </c>
      <c r="E98" s="9" t="s">
        <v>497</v>
      </c>
      <c r="F98" s="7" t="s">
        <v>498</v>
      </c>
      <c r="G98" s="29" t="s">
        <v>498</v>
      </c>
      <c r="H98" s="29" t="s">
        <v>488</v>
      </c>
      <c r="I98" s="11">
        <v>36.18</v>
      </c>
      <c r="J98" s="11">
        <v>5.08</v>
      </c>
      <c r="K98" s="7" t="s">
        <v>61</v>
      </c>
      <c r="L98" s="11" t="s">
        <v>499</v>
      </c>
      <c r="M98" s="11" t="s">
        <v>62</v>
      </c>
      <c r="N98" s="12">
        <v>211</v>
      </c>
      <c r="O98" s="12">
        <v>3</v>
      </c>
      <c r="P98" s="12">
        <v>14</v>
      </c>
      <c r="Q98" s="13">
        <f aca="true" t="shared" si="26" ref="Q98:Q129">O98/T98</f>
        <v>0.2727272727272727</v>
      </c>
      <c r="R98" s="13">
        <f aca="true" t="shared" si="27" ref="R98:R129">POWER(10,Q98)-1</f>
        <v>0.8738174228603841</v>
      </c>
      <c r="S98" s="13">
        <f aca="true" t="shared" si="28" ref="S98:S129">(R98/255.936)*100</f>
        <v>0.34142028587630663</v>
      </c>
      <c r="T98" s="12">
        <v>11</v>
      </c>
      <c r="U98" s="14">
        <v>79</v>
      </c>
      <c r="V98" s="15">
        <v>168</v>
      </c>
      <c r="W98" s="15">
        <v>4</v>
      </c>
      <c r="X98" s="15">
        <v>15</v>
      </c>
      <c r="Y98" s="16">
        <f aca="true" t="shared" si="29" ref="Y98:Y129">W98/AB98</f>
        <v>0.36363636363636365</v>
      </c>
      <c r="Z98" s="16">
        <f aca="true" t="shared" si="30" ref="Z98:Z129">POWER(10,Y98)-1</f>
        <v>1.3101297000831602</v>
      </c>
      <c r="AA98" s="16">
        <f aca="true" t="shared" si="31" ref="AA98:AA129">(Z98/183.865)*100</f>
        <v>0.7125498056090936</v>
      </c>
      <c r="AB98" s="15">
        <v>11</v>
      </c>
      <c r="AC98" s="24">
        <f aca="true" t="shared" si="32" ref="AC98:AC129">AA98/S98</f>
        <v>2.087016604125403</v>
      </c>
      <c r="AD98" s="8" t="s">
        <v>495</v>
      </c>
      <c r="AE98" s="29" t="s">
        <v>498</v>
      </c>
      <c r="AF98" s="29" t="s">
        <v>488</v>
      </c>
      <c r="AG98">
        <f aca="true" t="shared" si="33" ref="AG98:AG129">LOG(AC98,2)</f>
        <v>1.0614420785016225</v>
      </c>
      <c r="AH98" s="49">
        <f t="shared" si="25"/>
        <v>2.087016604125403</v>
      </c>
      <c r="AI98" s="52" t="s">
        <v>917</v>
      </c>
      <c r="AK98" s="55">
        <v>0.29354233</v>
      </c>
      <c r="AL98" s="55">
        <v>1.3310829</v>
      </c>
      <c r="AM98" s="56" t="s">
        <v>915</v>
      </c>
      <c r="AN98" s="55">
        <v>-0.41260042526519125</v>
      </c>
      <c r="AO98" s="8" t="s">
        <v>495</v>
      </c>
      <c r="AQ98" s="71"/>
      <c r="AR98" s="72"/>
    </row>
    <row r="99" spans="1:44" ht="15">
      <c r="A99" s="7">
        <v>65</v>
      </c>
      <c r="B99" s="7" t="s">
        <v>483</v>
      </c>
      <c r="C99" s="8" t="s">
        <v>484</v>
      </c>
      <c r="D99" s="7" t="s">
        <v>485</v>
      </c>
      <c r="E99" s="9" t="s">
        <v>486</v>
      </c>
      <c r="F99" s="7" t="s">
        <v>487</v>
      </c>
      <c r="G99" s="29" t="s">
        <v>487</v>
      </c>
      <c r="H99" s="29" t="s">
        <v>488</v>
      </c>
      <c r="I99" s="11">
        <v>59.99</v>
      </c>
      <c r="J99" s="11">
        <v>5.86</v>
      </c>
      <c r="K99" s="7" t="s">
        <v>61</v>
      </c>
      <c r="L99" s="11" t="s">
        <v>62</v>
      </c>
      <c r="M99" s="11" t="s">
        <v>62</v>
      </c>
      <c r="N99" s="12">
        <v>319</v>
      </c>
      <c r="O99" s="12">
        <v>6</v>
      </c>
      <c r="P99" s="12">
        <v>17</v>
      </c>
      <c r="Q99" s="13">
        <f t="shared" si="26"/>
        <v>0.14634146341463414</v>
      </c>
      <c r="R99" s="13">
        <f t="shared" si="27"/>
        <v>0.4006881788178691</v>
      </c>
      <c r="S99" s="13">
        <f t="shared" si="28"/>
        <v>0.15655795934056527</v>
      </c>
      <c r="T99" s="12">
        <v>41</v>
      </c>
      <c r="U99" s="14">
        <v>62</v>
      </c>
      <c r="V99" s="15">
        <v>222</v>
      </c>
      <c r="W99" s="15">
        <v>4</v>
      </c>
      <c r="X99" s="15">
        <v>10</v>
      </c>
      <c r="Y99" s="16">
        <f t="shared" si="29"/>
        <v>0.0975609756097561</v>
      </c>
      <c r="Z99" s="16">
        <f t="shared" si="30"/>
        <v>0.2518750258625291</v>
      </c>
      <c r="AA99" s="16">
        <f t="shared" si="31"/>
        <v>0.13698910932615183</v>
      </c>
      <c r="AB99" s="15">
        <v>41</v>
      </c>
      <c r="AC99" s="18">
        <f t="shared" si="32"/>
        <v>0.8750057161140895</v>
      </c>
      <c r="AD99" s="8" t="s">
        <v>484</v>
      </c>
      <c r="AE99" s="29" t="s">
        <v>487</v>
      </c>
      <c r="AF99" s="29" t="s">
        <v>488</v>
      </c>
      <c r="AG99">
        <f t="shared" si="33"/>
        <v>-0.19263565327666576</v>
      </c>
      <c r="AH99" s="48">
        <f>2^-AG99</f>
        <v>1.1428496769609822</v>
      </c>
      <c r="AI99" s="51" t="s">
        <v>905</v>
      </c>
      <c r="AK99" s="53">
        <v>0.53854257</v>
      </c>
      <c r="AL99" s="53">
        <v>1.1736052</v>
      </c>
      <c r="AM99" s="54" t="s">
        <v>910</v>
      </c>
      <c r="AN99" s="53">
        <v>0.23094716841909435</v>
      </c>
      <c r="AO99" s="8" t="s">
        <v>484</v>
      </c>
      <c r="AR99" s="52"/>
    </row>
    <row r="100" spans="1:44" ht="15">
      <c r="A100" s="7">
        <v>46</v>
      </c>
      <c r="B100" s="7" t="s">
        <v>500</v>
      </c>
      <c r="C100" s="8" t="s">
        <v>501</v>
      </c>
      <c r="D100" s="7" t="s">
        <v>502</v>
      </c>
      <c r="E100" s="9" t="s">
        <v>503</v>
      </c>
      <c r="F100" s="7" t="s">
        <v>504</v>
      </c>
      <c r="G100" s="30" t="s">
        <v>504</v>
      </c>
      <c r="H100" s="30" t="s">
        <v>505</v>
      </c>
      <c r="I100" s="11">
        <v>59.3</v>
      </c>
      <c r="J100" s="11">
        <v>5.05</v>
      </c>
      <c r="K100" s="7" t="s">
        <v>61</v>
      </c>
      <c r="L100" s="11" t="s">
        <v>62</v>
      </c>
      <c r="M100" s="11" t="s">
        <v>62</v>
      </c>
      <c r="N100" s="12">
        <v>418</v>
      </c>
      <c r="O100" s="12">
        <v>8</v>
      </c>
      <c r="P100" s="12">
        <v>18</v>
      </c>
      <c r="Q100" s="13">
        <f t="shared" si="26"/>
        <v>0.25</v>
      </c>
      <c r="R100" s="13">
        <f t="shared" si="27"/>
        <v>0.778279410038923</v>
      </c>
      <c r="S100" s="13">
        <f t="shared" si="28"/>
        <v>0.3040914174008045</v>
      </c>
      <c r="T100" s="12">
        <v>32</v>
      </c>
      <c r="U100" s="14">
        <v>36</v>
      </c>
      <c r="V100" s="15">
        <v>378</v>
      </c>
      <c r="W100" s="15">
        <v>7</v>
      </c>
      <c r="X100" s="15">
        <v>16</v>
      </c>
      <c r="Y100" s="16">
        <f t="shared" si="29"/>
        <v>0.21875</v>
      </c>
      <c r="Z100" s="16">
        <f t="shared" si="30"/>
        <v>0.6548170999431815</v>
      </c>
      <c r="AA100" s="16">
        <f t="shared" si="31"/>
        <v>0.35614015714963776</v>
      </c>
      <c r="AB100" s="15">
        <v>32</v>
      </c>
      <c r="AC100" s="18">
        <f t="shared" si="32"/>
        <v>1.1711614888500157</v>
      </c>
      <c r="AD100" s="8" t="s">
        <v>501</v>
      </c>
      <c r="AE100" s="30" t="s">
        <v>504</v>
      </c>
      <c r="AF100" s="30" t="s">
        <v>505</v>
      </c>
      <c r="AG100">
        <f t="shared" si="33"/>
        <v>0.22794001956231266</v>
      </c>
      <c r="AH100" s="49">
        <f>2^AG100</f>
        <v>1.1711614888500157</v>
      </c>
      <c r="AI100" s="52" t="s">
        <v>904</v>
      </c>
      <c r="AK100" s="53">
        <v>0.1358284</v>
      </c>
      <c r="AL100" s="53">
        <v>1.3018311</v>
      </c>
      <c r="AM100" s="54" t="s">
        <v>910</v>
      </c>
      <c r="AN100" s="53">
        <v>0.3805422849100666</v>
      </c>
      <c r="AO100" s="8" t="s">
        <v>501</v>
      </c>
      <c r="AR100" s="52"/>
    </row>
    <row r="101" spans="1:44" ht="15">
      <c r="A101" s="7">
        <v>111</v>
      </c>
      <c r="B101" s="7" t="s">
        <v>506</v>
      </c>
      <c r="C101" s="8" t="s">
        <v>507</v>
      </c>
      <c r="D101" s="7" t="s">
        <v>508</v>
      </c>
      <c r="E101" s="9" t="s">
        <v>509</v>
      </c>
      <c r="F101" s="7" t="s">
        <v>510</v>
      </c>
      <c r="G101" s="31" t="s">
        <v>510</v>
      </c>
      <c r="H101" s="31" t="s">
        <v>511</v>
      </c>
      <c r="I101" s="11">
        <v>91.11</v>
      </c>
      <c r="J101" s="11">
        <v>6.89</v>
      </c>
      <c r="K101" s="7" t="s">
        <v>61</v>
      </c>
      <c r="L101" s="11" t="s">
        <v>62</v>
      </c>
      <c r="M101" s="11" t="s">
        <v>62</v>
      </c>
      <c r="N101" s="12">
        <v>166</v>
      </c>
      <c r="O101" s="12">
        <v>3</v>
      </c>
      <c r="P101" s="12">
        <v>6</v>
      </c>
      <c r="Q101" s="13">
        <f t="shared" si="26"/>
        <v>0.03409090909090909</v>
      </c>
      <c r="R101" s="13">
        <f t="shared" si="27"/>
        <v>0.08166034714649029</v>
      </c>
      <c r="S101" s="13">
        <f t="shared" si="28"/>
        <v>0.031906549741533154</v>
      </c>
      <c r="T101" s="12">
        <v>88</v>
      </c>
      <c r="U101" s="14">
        <v>130</v>
      </c>
      <c r="V101" s="15">
        <v>92</v>
      </c>
      <c r="W101" s="15">
        <v>2</v>
      </c>
      <c r="X101" s="15">
        <v>2</v>
      </c>
      <c r="Y101" s="16">
        <f t="shared" si="29"/>
        <v>0.022727272727272728</v>
      </c>
      <c r="Z101" s="16">
        <f t="shared" si="30"/>
        <v>0.05372497273607313</v>
      </c>
      <c r="AA101" s="16">
        <f t="shared" si="31"/>
        <v>0.02921979318308168</v>
      </c>
      <c r="AB101" s="15">
        <v>88</v>
      </c>
      <c r="AC101" s="18">
        <f t="shared" si="32"/>
        <v>0.9157929459557299</v>
      </c>
      <c r="AD101" s="8" t="s">
        <v>507</v>
      </c>
      <c r="AE101" s="31" t="s">
        <v>510</v>
      </c>
      <c r="AF101" s="31" t="s">
        <v>511</v>
      </c>
      <c r="AG101">
        <f t="shared" si="33"/>
        <v>-0.12690664242654756</v>
      </c>
      <c r="AH101" s="48">
        <f>2^-AG101</f>
        <v>1.091949882794075</v>
      </c>
      <c r="AI101" s="51" t="s">
        <v>905</v>
      </c>
      <c r="AK101" s="53">
        <v>0.90941507</v>
      </c>
      <c r="AL101" s="53">
        <v>1.03716</v>
      </c>
      <c r="AM101" s="54" t="s">
        <v>910</v>
      </c>
      <c r="AN101" s="53">
        <v>0.05263847216537111</v>
      </c>
      <c r="AO101" s="8" t="s">
        <v>507</v>
      </c>
      <c r="AR101" s="52"/>
    </row>
    <row r="102" spans="1:41" ht="15">
      <c r="A102" s="7">
        <v>190</v>
      </c>
      <c r="B102" s="7" t="s">
        <v>512</v>
      </c>
      <c r="C102" s="8" t="s">
        <v>513</v>
      </c>
      <c r="D102" s="7" t="s">
        <v>514</v>
      </c>
      <c r="E102" s="9" t="s">
        <v>515</v>
      </c>
      <c r="F102" s="7" t="s">
        <v>516</v>
      </c>
      <c r="G102" s="32" t="s">
        <v>516</v>
      </c>
      <c r="H102" s="32" t="s">
        <v>517</v>
      </c>
      <c r="I102" s="11">
        <v>14.86</v>
      </c>
      <c r="J102" s="11">
        <v>4.59</v>
      </c>
      <c r="K102" s="7" t="s">
        <v>61</v>
      </c>
      <c r="L102" s="11" t="s">
        <v>62</v>
      </c>
      <c r="M102" s="11" t="s">
        <v>62</v>
      </c>
      <c r="N102" s="12">
        <v>61</v>
      </c>
      <c r="O102" s="12">
        <v>1</v>
      </c>
      <c r="P102" s="12">
        <v>12</v>
      </c>
      <c r="Q102" s="13">
        <f t="shared" si="26"/>
        <v>0.14285714285714285</v>
      </c>
      <c r="R102" s="13">
        <f t="shared" si="27"/>
        <v>0.3894954943731377</v>
      </c>
      <c r="S102" s="13">
        <f t="shared" si="28"/>
        <v>0.15218472367042452</v>
      </c>
      <c r="T102" s="12">
        <v>7</v>
      </c>
      <c r="U102" s="14">
        <v>171</v>
      </c>
      <c r="V102" s="15">
        <v>61</v>
      </c>
      <c r="W102" s="15">
        <v>1</v>
      </c>
      <c r="X102" s="15">
        <v>12</v>
      </c>
      <c r="Y102" s="16">
        <f t="shared" si="29"/>
        <v>0.14285714285714285</v>
      </c>
      <c r="Z102" s="16">
        <f t="shared" si="30"/>
        <v>0.3894954943731377</v>
      </c>
      <c r="AA102" s="16">
        <f t="shared" si="31"/>
        <v>0.2118377583407052</v>
      </c>
      <c r="AB102" s="15">
        <v>7</v>
      </c>
      <c r="AC102" s="18">
        <f t="shared" si="32"/>
        <v>1.3919778098061075</v>
      </c>
      <c r="AD102" s="8" t="s">
        <v>513</v>
      </c>
      <c r="AE102" s="32" t="s">
        <v>516</v>
      </c>
      <c r="AF102" s="32" t="s">
        <v>517</v>
      </c>
      <c r="AG102">
        <f t="shared" si="33"/>
        <v>0.47713621266806616</v>
      </c>
      <c r="AH102" s="49">
        <f>2^AG102</f>
        <v>1.3919778098061075</v>
      </c>
      <c r="AI102" s="52" t="s">
        <v>904</v>
      </c>
      <c r="AK102" s="53">
        <v>0.35972205</v>
      </c>
      <c r="AL102" s="53">
        <v>1.1107075</v>
      </c>
      <c r="AM102" s="54" t="s">
        <v>915</v>
      </c>
      <c r="AN102" s="53">
        <v>-0.1514789392661797</v>
      </c>
      <c r="AO102" s="8" t="s">
        <v>513</v>
      </c>
    </row>
    <row r="103" spans="1:44" ht="15">
      <c r="A103" s="7">
        <v>104</v>
      </c>
      <c r="B103" s="7" t="s">
        <v>518</v>
      </c>
      <c r="C103" s="8" t="s">
        <v>519</v>
      </c>
      <c r="D103" s="7" t="s">
        <v>520</v>
      </c>
      <c r="E103" s="9" t="s">
        <v>521</v>
      </c>
      <c r="F103" s="7" t="s">
        <v>522</v>
      </c>
      <c r="G103" s="32" t="s">
        <v>522</v>
      </c>
      <c r="H103" s="32" t="s">
        <v>523</v>
      </c>
      <c r="I103" s="11">
        <v>23.31</v>
      </c>
      <c r="J103" s="11">
        <v>8.07</v>
      </c>
      <c r="K103" s="7" t="s">
        <v>61</v>
      </c>
      <c r="L103" s="11" t="s">
        <v>62</v>
      </c>
      <c r="M103" s="11" t="s">
        <v>62</v>
      </c>
      <c r="N103" s="12">
        <v>179</v>
      </c>
      <c r="O103" s="12">
        <v>3</v>
      </c>
      <c r="P103" s="12">
        <v>17</v>
      </c>
      <c r="Q103" s="13">
        <f t="shared" si="26"/>
        <v>0.25</v>
      </c>
      <c r="R103" s="13">
        <f t="shared" si="27"/>
        <v>0.778279410038923</v>
      </c>
      <c r="S103" s="13">
        <f t="shared" si="28"/>
        <v>0.3040914174008045</v>
      </c>
      <c r="T103" s="12">
        <v>12</v>
      </c>
      <c r="U103" s="14">
        <v>127</v>
      </c>
      <c r="V103" s="15">
        <v>96</v>
      </c>
      <c r="W103" s="15">
        <v>2</v>
      </c>
      <c r="X103" s="15">
        <v>8</v>
      </c>
      <c r="Y103" s="16">
        <f t="shared" si="29"/>
        <v>0.16666666666666666</v>
      </c>
      <c r="Z103" s="16">
        <f t="shared" si="30"/>
        <v>0.4677992676220697</v>
      </c>
      <c r="AA103" s="16">
        <f t="shared" si="31"/>
        <v>0.2544254032154405</v>
      </c>
      <c r="AB103" s="15">
        <v>12</v>
      </c>
      <c r="AC103" s="18">
        <f t="shared" si="32"/>
        <v>0.8366740679172072</v>
      </c>
      <c r="AD103" s="8" t="s">
        <v>519</v>
      </c>
      <c r="AE103" s="32" t="s">
        <v>522</v>
      </c>
      <c r="AF103" s="32" t="s">
        <v>523</v>
      </c>
      <c r="AG103">
        <f t="shared" si="33"/>
        <v>-0.25726237435360705</v>
      </c>
      <c r="AH103" s="48">
        <f>2^-AG103</f>
        <v>1.1952085505522738</v>
      </c>
      <c r="AI103" s="51" t="s">
        <v>905</v>
      </c>
      <c r="AK103" s="53">
        <v>0.24098456</v>
      </c>
      <c r="AL103" s="53">
        <v>1.1987798</v>
      </c>
      <c r="AM103" s="54" t="s">
        <v>910</v>
      </c>
      <c r="AN103" s="53">
        <v>0.2615666790831138</v>
      </c>
      <c r="AO103" s="8" t="s">
        <v>519</v>
      </c>
      <c r="AQ103" s="71"/>
      <c r="AR103" s="72"/>
    </row>
    <row r="104" spans="1:41" ht="15">
      <c r="A104" s="7">
        <v>143</v>
      </c>
      <c r="B104" s="7" t="s">
        <v>524</v>
      </c>
      <c r="C104" s="8" t="s">
        <v>525</v>
      </c>
      <c r="D104" s="7" t="s">
        <v>526</v>
      </c>
      <c r="F104" s="7" t="s">
        <v>527</v>
      </c>
      <c r="G104" s="32" t="s">
        <v>527</v>
      </c>
      <c r="H104" s="32" t="s">
        <v>523</v>
      </c>
      <c r="I104" s="11">
        <v>17.58</v>
      </c>
      <c r="J104" s="11">
        <v>8.45</v>
      </c>
      <c r="K104" s="7" t="s">
        <v>61</v>
      </c>
      <c r="L104" s="11" t="s">
        <v>62</v>
      </c>
      <c r="M104" s="11" t="s">
        <v>528</v>
      </c>
      <c r="N104" s="12">
        <v>119</v>
      </c>
      <c r="O104" s="12">
        <v>3</v>
      </c>
      <c r="P104" s="12">
        <v>20</v>
      </c>
      <c r="Q104" s="13">
        <f t="shared" si="26"/>
        <v>0.16666666666666666</v>
      </c>
      <c r="R104" s="13">
        <f t="shared" si="27"/>
        <v>0.4677992676220697</v>
      </c>
      <c r="S104" s="13">
        <f t="shared" si="28"/>
        <v>0.18277978386083618</v>
      </c>
      <c r="T104" s="12">
        <v>18</v>
      </c>
      <c r="U104" s="14">
        <v>149</v>
      </c>
      <c r="V104" s="15">
        <v>75</v>
      </c>
      <c r="W104" s="15">
        <v>2</v>
      </c>
      <c r="X104" s="15">
        <v>13</v>
      </c>
      <c r="Y104" s="16">
        <f t="shared" si="29"/>
        <v>0.1111111111111111</v>
      </c>
      <c r="Z104" s="16">
        <f t="shared" si="30"/>
        <v>0.2915496650148839</v>
      </c>
      <c r="AA104" s="16">
        <f t="shared" si="31"/>
        <v>0.15856724499762534</v>
      </c>
      <c r="AB104" s="15">
        <v>18</v>
      </c>
      <c r="AC104" s="18">
        <f t="shared" si="32"/>
        <v>0.8675316364218614</v>
      </c>
      <c r="AD104" s="8" t="s">
        <v>525</v>
      </c>
      <c r="AE104" s="32" t="s">
        <v>527</v>
      </c>
      <c r="AF104" s="32" t="s">
        <v>523</v>
      </c>
      <c r="AG104">
        <f t="shared" si="33"/>
        <v>-0.2050117252348398</v>
      </c>
      <c r="AH104" s="48">
        <f>2^-AG104</f>
        <v>1.1526957150802073</v>
      </c>
      <c r="AI104" s="51" t="s">
        <v>905</v>
      </c>
      <c r="AK104" s="53">
        <v>0.6320942</v>
      </c>
      <c r="AL104" s="53">
        <v>1.1473238</v>
      </c>
      <c r="AM104" s="54" t="s">
        <v>915</v>
      </c>
      <c r="AN104" s="53">
        <v>-0.19827260907718333</v>
      </c>
      <c r="AO104" s="8" t="s">
        <v>525</v>
      </c>
    </row>
    <row r="105" spans="1:44" ht="15">
      <c r="A105" s="7">
        <v>36</v>
      </c>
      <c r="B105" s="7" t="s">
        <v>529</v>
      </c>
      <c r="C105" s="8" t="s">
        <v>530</v>
      </c>
      <c r="D105" s="7" t="s">
        <v>531</v>
      </c>
      <c r="E105" s="9" t="s">
        <v>532</v>
      </c>
      <c r="F105" s="7" t="s">
        <v>533</v>
      </c>
      <c r="G105" s="33" t="s">
        <v>533</v>
      </c>
      <c r="H105" s="33" t="s">
        <v>534</v>
      </c>
      <c r="I105" s="11">
        <v>139.34</v>
      </c>
      <c r="J105" s="11">
        <v>4.87</v>
      </c>
      <c r="K105" s="7" t="s">
        <v>61</v>
      </c>
      <c r="L105" s="11" t="s">
        <v>62</v>
      </c>
      <c r="M105" s="11" t="s">
        <v>62</v>
      </c>
      <c r="N105" s="12">
        <v>480</v>
      </c>
      <c r="O105" s="12">
        <v>8</v>
      </c>
      <c r="P105" s="12">
        <v>8</v>
      </c>
      <c r="Q105" s="13">
        <f t="shared" si="26"/>
        <v>0.08888888888888889</v>
      </c>
      <c r="R105" s="13">
        <f t="shared" si="27"/>
        <v>0.22712523985119004</v>
      </c>
      <c r="S105" s="13">
        <f t="shared" si="28"/>
        <v>0.08874298256251173</v>
      </c>
      <c r="T105" s="12">
        <v>90</v>
      </c>
      <c r="U105" s="14">
        <v>92</v>
      </c>
      <c r="V105" s="15">
        <v>151</v>
      </c>
      <c r="W105" s="15">
        <v>3</v>
      </c>
      <c r="X105" s="15">
        <v>3</v>
      </c>
      <c r="Y105" s="16">
        <f t="shared" si="29"/>
        <v>0.03333333333333333</v>
      </c>
      <c r="Z105" s="16">
        <f t="shared" si="30"/>
        <v>0.07977516232770965</v>
      </c>
      <c r="AA105" s="16">
        <f t="shared" si="31"/>
        <v>0.04338789999603494</v>
      </c>
      <c r="AB105" s="15">
        <v>90</v>
      </c>
      <c r="AC105" s="17">
        <f t="shared" si="32"/>
        <v>0.48891640491654575</v>
      </c>
      <c r="AD105" s="8" t="s">
        <v>530</v>
      </c>
      <c r="AE105" s="33" t="s">
        <v>533</v>
      </c>
      <c r="AF105" s="33" t="s">
        <v>534</v>
      </c>
      <c r="AG105">
        <f t="shared" si="33"/>
        <v>-1.032340281084203</v>
      </c>
      <c r="AH105" s="48">
        <f>2^-AG105</f>
        <v>2.0453394280576296</v>
      </c>
      <c r="AI105" s="51" t="s">
        <v>916</v>
      </c>
      <c r="AK105" s="53">
        <v>0.3250201</v>
      </c>
      <c r="AL105" s="53">
        <v>1.1521854</v>
      </c>
      <c r="AM105" s="54" t="s">
        <v>910</v>
      </c>
      <c r="AN105" s="53">
        <v>0.204372881831838</v>
      </c>
      <c r="AO105" s="8" t="s">
        <v>530</v>
      </c>
      <c r="AR105" s="52"/>
    </row>
    <row r="106" spans="1:44" ht="15">
      <c r="A106" s="7">
        <v>85</v>
      </c>
      <c r="B106" s="7" t="s">
        <v>545</v>
      </c>
      <c r="C106" s="8" t="s">
        <v>546</v>
      </c>
      <c r="D106" s="7" t="s">
        <v>547</v>
      </c>
      <c r="E106" s="9" t="s">
        <v>548</v>
      </c>
      <c r="F106" s="7" t="s">
        <v>549</v>
      </c>
      <c r="G106" s="33" t="s">
        <v>549</v>
      </c>
      <c r="H106" s="33" t="s">
        <v>534</v>
      </c>
      <c r="I106" s="11">
        <v>18.02</v>
      </c>
      <c r="J106" s="11">
        <v>4.64</v>
      </c>
      <c r="K106" s="7" t="s">
        <v>61</v>
      </c>
      <c r="L106" s="11" t="s">
        <v>62</v>
      </c>
      <c r="M106" s="11" t="s">
        <v>62</v>
      </c>
      <c r="N106" s="12">
        <v>239</v>
      </c>
      <c r="O106" s="12">
        <v>5</v>
      </c>
      <c r="P106" s="12">
        <v>27</v>
      </c>
      <c r="Q106" s="13">
        <f t="shared" si="26"/>
        <v>0.2777777777777778</v>
      </c>
      <c r="R106" s="13">
        <f t="shared" si="27"/>
        <v>0.895735652406376</v>
      </c>
      <c r="S106" s="13">
        <f t="shared" si="28"/>
        <v>0.3499842352800606</v>
      </c>
      <c r="T106" s="12">
        <v>18</v>
      </c>
      <c r="U106" s="14">
        <v>142</v>
      </c>
      <c r="V106" s="15">
        <v>81</v>
      </c>
      <c r="W106" s="15">
        <v>2</v>
      </c>
      <c r="X106" s="15">
        <v>17</v>
      </c>
      <c r="Y106" s="16">
        <f t="shared" si="29"/>
        <v>0.1111111111111111</v>
      </c>
      <c r="Z106" s="16">
        <f t="shared" si="30"/>
        <v>0.2915496650148839</v>
      </c>
      <c r="AA106" s="16">
        <f t="shared" si="31"/>
        <v>0.15856724499762534</v>
      </c>
      <c r="AB106" s="15">
        <v>18</v>
      </c>
      <c r="AC106" s="17">
        <f t="shared" si="32"/>
        <v>0.45306967861206193</v>
      </c>
      <c r="AD106" s="8" t="s">
        <v>546</v>
      </c>
      <c r="AE106" s="33" t="s">
        <v>549</v>
      </c>
      <c r="AF106" s="33" t="s">
        <v>534</v>
      </c>
      <c r="AG106">
        <f t="shared" si="33"/>
        <v>-1.142195152214751</v>
      </c>
      <c r="AH106" s="48">
        <f>2^-AG106</f>
        <v>2.2071660214901376</v>
      </c>
      <c r="AI106" s="51" t="s">
        <v>916</v>
      </c>
      <c r="AK106" s="53">
        <v>0.92420983</v>
      </c>
      <c r="AL106" s="53">
        <v>1.024868</v>
      </c>
      <c r="AM106" s="54" t="s">
        <v>915</v>
      </c>
      <c r="AN106" s="53">
        <v>-0.03543810679544874</v>
      </c>
      <c r="AO106" s="8" t="s">
        <v>546</v>
      </c>
      <c r="AR106" s="52"/>
    </row>
    <row r="107" spans="1:44" ht="15">
      <c r="A107" s="7">
        <v>69</v>
      </c>
      <c r="B107" s="7" t="s">
        <v>540</v>
      </c>
      <c r="C107" s="8" t="s">
        <v>541</v>
      </c>
      <c r="D107" s="7" t="s">
        <v>542</v>
      </c>
      <c r="E107" s="9" t="s">
        <v>543</v>
      </c>
      <c r="F107" s="7" t="s">
        <v>544</v>
      </c>
      <c r="G107" s="33" t="s">
        <v>544</v>
      </c>
      <c r="H107" s="33" t="s">
        <v>534</v>
      </c>
      <c r="I107" s="11">
        <v>34.92</v>
      </c>
      <c r="J107" s="11">
        <v>4.69</v>
      </c>
      <c r="K107" s="7" t="s">
        <v>61</v>
      </c>
      <c r="L107" s="11" t="s">
        <v>62</v>
      </c>
      <c r="M107" s="11" t="s">
        <v>62</v>
      </c>
      <c r="N107" s="12">
        <v>297</v>
      </c>
      <c r="O107" s="12">
        <v>6</v>
      </c>
      <c r="P107" s="12">
        <v>22</v>
      </c>
      <c r="Q107" s="13">
        <f t="shared" si="26"/>
        <v>0.25</v>
      </c>
      <c r="R107" s="13">
        <f t="shared" si="27"/>
        <v>0.778279410038923</v>
      </c>
      <c r="S107" s="13">
        <f t="shared" si="28"/>
        <v>0.3040914174008045</v>
      </c>
      <c r="T107" s="12">
        <v>24</v>
      </c>
      <c r="U107" s="14">
        <v>82</v>
      </c>
      <c r="V107" s="15">
        <v>163</v>
      </c>
      <c r="W107" s="15">
        <v>4</v>
      </c>
      <c r="X107" s="15">
        <v>15</v>
      </c>
      <c r="Y107" s="16">
        <f t="shared" si="29"/>
        <v>0.16666666666666666</v>
      </c>
      <c r="Z107" s="16">
        <f t="shared" si="30"/>
        <v>0.4677992676220697</v>
      </c>
      <c r="AA107" s="16">
        <f t="shared" si="31"/>
        <v>0.2544254032154405</v>
      </c>
      <c r="AB107" s="15">
        <v>24</v>
      </c>
      <c r="AC107" s="18">
        <f t="shared" si="32"/>
        <v>0.8366740679172072</v>
      </c>
      <c r="AD107" s="8" t="s">
        <v>541</v>
      </c>
      <c r="AE107" s="33" t="s">
        <v>544</v>
      </c>
      <c r="AF107" s="33" t="s">
        <v>534</v>
      </c>
      <c r="AG107">
        <f t="shared" si="33"/>
        <v>-0.25726237435360705</v>
      </c>
      <c r="AH107" s="48">
        <f>2^-AG107</f>
        <v>1.1952085505522738</v>
      </c>
      <c r="AI107" s="51" t="s">
        <v>905</v>
      </c>
      <c r="AK107" s="53">
        <v>0.9910819</v>
      </c>
      <c r="AL107" s="53">
        <v>1.0028323</v>
      </c>
      <c r="AM107" s="54" t="s">
        <v>910</v>
      </c>
      <c r="AN107" s="53">
        <v>0.004080369472925572</v>
      </c>
      <c r="AO107" s="8" t="s">
        <v>541</v>
      </c>
      <c r="AR107" s="52"/>
    </row>
    <row r="108" spans="1:44" ht="15">
      <c r="A108" s="7">
        <v>222</v>
      </c>
      <c r="B108" s="7" t="s">
        <v>535</v>
      </c>
      <c r="C108" s="8" t="s">
        <v>536</v>
      </c>
      <c r="D108" s="7" t="s">
        <v>537</v>
      </c>
      <c r="E108" s="9" t="s">
        <v>538</v>
      </c>
      <c r="F108" s="7" t="s">
        <v>539</v>
      </c>
      <c r="G108" s="33" t="s">
        <v>539</v>
      </c>
      <c r="H108" s="33" t="s">
        <v>534</v>
      </c>
      <c r="I108" s="11">
        <v>129.75</v>
      </c>
      <c r="J108" s="11">
        <v>7.95</v>
      </c>
      <c r="K108" s="7" t="s">
        <v>61</v>
      </c>
      <c r="L108" s="11" t="s">
        <v>62</v>
      </c>
      <c r="M108" s="11" t="s">
        <v>62</v>
      </c>
      <c r="N108" s="12">
        <v>45</v>
      </c>
      <c r="O108" s="12">
        <v>1</v>
      </c>
      <c r="P108" s="12">
        <v>1</v>
      </c>
      <c r="Q108" s="13">
        <f t="shared" si="26"/>
        <v>0.009174311926605505</v>
      </c>
      <c r="R108" s="13">
        <f t="shared" si="27"/>
        <v>0.021349338436818632</v>
      </c>
      <c r="S108" s="13">
        <f t="shared" si="28"/>
        <v>0.00834167074456842</v>
      </c>
      <c r="T108" s="12">
        <v>109</v>
      </c>
      <c r="U108" s="14">
        <v>163</v>
      </c>
      <c r="V108" s="15">
        <v>66</v>
      </c>
      <c r="W108" s="15">
        <v>2</v>
      </c>
      <c r="X108" s="15">
        <v>2</v>
      </c>
      <c r="Y108" s="16">
        <f t="shared" si="29"/>
        <v>0.01834862385321101</v>
      </c>
      <c r="Z108" s="16">
        <f t="shared" si="30"/>
        <v>0.04315447112532711</v>
      </c>
      <c r="AA108" s="16">
        <f t="shared" si="31"/>
        <v>0.023470737293844454</v>
      </c>
      <c r="AB108" s="15">
        <v>109</v>
      </c>
      <c r="AC108" s="24">
        <f t="shared" si="32"/>
        <v>2.8136734249703093</v>
      </c>
      <c r="AD108" s="8" t="s">
        <v>536</v>
      </c>
      <c r="AE108" s="33" t="s">
        <v>539</v>
      </c>
      <c r="AF108" s="33" t="s">
        <v>534</v>
      </c>
      <c r="AG108">
        <f t="shared" si="33"/>
        <v>1.4924548888028872</v>
      </c>
      <c r="AH108" s="49">
        <f>2^AG108</f>
        <v>2.8136734249703093</v>
      </c>
      <c r="AI108" s="52" t="s">
        <v>917</v>
      </c>
      <c r="AK108" s="53">
        <v>0.9917828</v>
      </c>
      <c r="AL108" s="53">
        <v>1.0038586</v>
      </c>
      <c r="AM108" s="54" t="s">
        <v>915</v>
      </c>
      <c r="AN108" s="53">
        <v>-0.005556070638024193</v>
      </c>
      <c r="AO108" s="8" t="s">
        <v>536</v>
      </c>
      <c r="AR108" s="52"/>
    </row>
    <row r="109" spans="1:44" ht="15">
      <c r="A109" s="7">
        <v>149</v>
      </c>
      <c r="B109" s="7" t="s">
        <v>665</v>
      </c>
      <c r="C109" s="8" t="s">
        <v>666</v>
      </c>
      <c r="D109" s="7" t="s">
        <v>667</v>
      </c>
      <c r="E109" s="9" t="s">
        <v>668</v>
      </c>
      <c r="F109" s="7" t="s">
        <v>669</v>
      </c>
      <c r="G109" s="34" t="s">
        <v>669</v>
      </c>
      <c r="H109" s="34" t="s">
        <v>555</v>
      </c>
      <c r="I109" s="11">
        <v>14.44</v>
      </c>
      <c r="J109" s="11">
        <v>11.3</v>
      </c>
      <c r="K109" s="7" t="s">
        <v>61</v>
      </c>
      <c r="L109" s="11" t="s">
        <v>62</v>
      </c>
      <c r="M109" s="11" t="s">
        <v>62</v>
      </c>
      <c r="N109" s="12">
        <v>109</v>
      </c>
      <c r="O109" s="12">
        <v>2</v>
      </c>
      <c r="P109" s="12">
        <v>10</v>
      </c>
      <c r="Q109" s="13">
        <f t="shared" si="26"/>
        <v>0.2857142857142857</v>
      </c>
      <c r="R109" s="13">
        <f t="shared" si="27"/>
        <v>0.9306977288832501</v>
      </c>
      <c r="S109" s="13">
        <f t="shared" si="28"/>
        <v>0.3636447115229003</v>
      </c>
      <c r="T109" s="12">
        <v>7</v>
      </c>
      <c r="U109" s="14">
        <v>116</v>
      </c>
      <c r="V109" s="15">
        <v>112</v>
      </c>
      <c r="W109" s="15">
        <v>2</v>
      </c>
      <c r="X109" s="15">
        <v>10</v>
      </c>
      <c r="Y109" s="16">
        <f t="shared" si="29"/>
        <v>0.2857142857142857</v>
      </c>
      <c r="Z109" s="16">
        <f t="shared" si="30"/>
        <v>0.9306977288832501</v>
      </c>
      <c r="AA109" s="16">
        <f t="shared" si="31"/>
        <v>0.5061853690932206</v>
      </c>
      <c r="AB109" s="15">
        <v>7</v>
      </c>
      <c r="AC109" s="18">
        <f t="shared" si="32"/>
        <v>1.3919778098061077</v>
      </c>
      <c r="AD109" s="8" t="s">
        <v>666</v>
      </c>
      <c r="AE109" s="34" t="s">
        <v>669</v>
      </c>
      <c r="AF109" s="34" t="s">
        <v>555</v>
      </c>
      <c r="AG109">
        <f t="shared" si="33"/>
        <v>0.47713621266806644</v>
      </c>
      <c r="AH109" s="49">
        <f>2^AG109</f>
        <v>1.3919778098061077</v>
      </c>
      <c r="AI109" s="52" t="s">
        <v>904</v>
      </c>
      <c r="AK109" s="59">
        <v>0.02822444</v>
      </c>
      <c r="AL109" s="59">
        <v>1.7744842</v>
      </c>
      <c r="AM109" s="60" t="s">
        <v>910</v>
      </c>
      <c r="AN109" s="59">
        <v>0.8273997287053513</v>
      </c>
      <c r="AO109" s="8" t="s">
        <v>666</v>
      </c>
      <c r="AR109" s="52"/>
    </row>
    <row r="110" spans="1:44" ht="15">
      <c r="A110" s="7">
        <v>62</v>
      </c>
      <c r="B110" s="7" t="s">
        <v>635</v>
      </c>
      <c r="C110" s="8" t="s">
        <v>636</v>
      </c>
      <c r="D110" s="7" t="s">
        <v>637</v>
      </c>
      <c r="E110" s="9" t="s">
        <v>638</v>
      </c>
      <c r="F110" s="7" t="s">
        <v>639</v>
      </c>
      <c r="G110" s="34" t="s">
        <v>639</v>
      </c>
      <c r="H110" s="34" t="s">
        <v>555</v>
      </c>
      <c r="I110" s="11">
        <v>14.68</v>
      </c>
      <c r="J110" s="11">
        <v>9.21</v>
      </c>
      <c r="K110" s="7" t="s">
        <v>61</v>
      </c>
      <c r="L110" s="11" t="s">
        <v>62</v>
      </c>
      <c r="M110" s="11" t="s">
        <v>62</v>
      </c>
      <c r="N110" s="12">
        <v>336</v>
      </c>
      <c r="O110" s="12">
        <v>6</v>
      </c>
      <c r="P110" s="12">
        <v>52</v>
      </c>
      <c r="Q110" s="13">
        <f t="shared" si="26"/>
        <v>0.35294117647058826</v>
      </c>
      <c r="R110" s="13">
        <f t="shared" si="27"/>
        <v>1.253933904734791</v>
      </c>
      <c r="S110" s="13">
        <f t="shared" si="28"/>
        <v>0.48994041664118804</v>
      </c>
      <c r="T110" s="12">
        <v>17</v>
      </c>
      <c r="U110" s="14">
        <v>38</v>
      </c>
      <c r="V110" s="15">
        <v>364</v>
      </c>
      <c r="W110" s="15">
        <v>8</v>
      </c>
      <c r="X110" s="15">
        <v>49</v>
      </c>
      <c r="Y110" s="16">
        <f t="shared" si="29"/>
        <v>0.47058823529411764</v>
      </c>
      <c r="Z110" s="16">
        <f t="shared" si="30"/>
        <v>1.9552092352028874</v>
      </c>
      <c r="AA110" s="16">
        <f t="shared" si="31"/>
        <v>1.0633939222815039</v>
      </c>
      <c r="AB110" s="15">
        <v>17</v>
      </c>
      <c r="AC110" s="24">
        <f t="shared" si="32"/>
        <v>2.1704556026866615</v>
      </c>
      <c r="AD110" s="8" t="s">
        <v>636</v>
      </c>
      <c r="AE110" s="34" t="s">
        <v>639</v>
      </c>
      <c r="AF110" s="34" t="s">
        <v>555</v>
      </c>
      <c r="AG110">
        <f t="shared" si="33"/>
        <v>1.1179979121374988</v>
      </c>
      <c r="AH110" s="49">
        <f>2^AG110</f>
        <v>2.1704556026866615</v>
      </c>
      <c r="AI110" s="52" t="s">
        <v>917</v>
      </c>
      <c r="AK110" s="59">
        <v>0.036762297</v>
      </c>
      <c r="AL110" s="59">
        <v>1.8809828</v>
      </c>
      <c r="AM110" s="60" t="s">
        <v>910</v>
      </c>
      <c r="AN110" s="59">
        <v>0.9114866566930294</v>
      </c>
      <c r="AO110" s="8" t="s">
        <v>636</v>
      </c>
      <c r="AR110" s="52"/>
    </row>
    <row r="111" spans="1:44" ht="15">
      <c r="A111" s="7">
        <v>55</v>
      </c>
      <c r="B111" s="7" t="s">
        <v>660</v>
      </c>
      <c r="C111" s="8" t="s">
        <v>661</v>
      </c>
      <c r="D111" s="7" t="s">
        <v>662</v>
      </c>
      <c r="E111" s="9" t="s">
        <v>663</v>
      </c>
      <c r="F111" s="7" t="s">
        <v>664</v>
      </c>
      <c r="G111" s="34" t="s">
        <v>664</v>
      </c>
      <c r="H111" s="34" t="s">
        <v>555</v>
      </c>
      <c r="I111" s="11">
        <v>14.09</v>
      </c>
      <c r="J111" s="11">
        <v>10.3</v>
      </c>
      <c r="K111" s="7" t="s">
        <v>61</v>
      </c>
      <c r="L111" s="11" t="s">
        <v>62</v>
      </c>
      <c r="M111" s="11" t="s">
        <v>62</v>
      </c>
      <c r="N111" s="12">
        <v>372</v>
      </c>
      <c r="O111" s="12">
        <v>6</v>
      </c>
      <c r="P111" s="12">
        <v>34</v>
      </c>
      <c r="Q111" s="13">
        <f t="shared" si="26"/>
        <v>0.3333333333333333</v>
      </c>
      <c r="R111" s="13">
        <f t="shared" si="27"/>
        <v>1.1544346900318838</v>
      </c>
      <c r="S111" s="13">
        <f t="shared" si="28"/>
        <v>0.4510638167478916</v>
      </c>
      <c r="T111" s="12">
        <v>18</v>
      </c>
      <c r="U111" s="14">
        <v>46</v>
      </c>
      <c r="V111" s="15">
        <v>290</v>
      </c>
      <c r="W111" s="15">
        <v>5</v>
      </c>
      <c r="X111" s="15">
        <v>30</v>
      </c>
      <c r="Y111" s="16">
        <f t="shared" si="29"/>
        <v>0.2777777777777778</v>
      </c>
      <c r="Z111" s="16">
        <f t="shared" si="30"/>
        <v>0.895735652406376</v>
      </c>
      <c r="AA111" s="16">
        <f t="shared" si="31"/>
        <v>0.4871702892918043</v>
      </c>
      <c r="AB111" s="15">
        <v>18</v>
      </c>
      <c r="AC111" s="18">
        <f t="shared" si="32"/>
        <v>1.080047370689663</v>
      </c>
      <c r="AD111" s="8" t="s">
        <v>661</v>
      </c>
      <c r="AE111" s="34" t="s">
        <v>664</v>
      </c>
      <c r="AF111" s="34" t="s">
        <v>555</v>
      </c>
      <c r="AG111">
        <f t="shared" si="33"/>
        <v>0.11109459012977724</v>
      </c>
      <c r="AH111" s="49">
        <f>2^AG111</f>
        <v>1.080047370689663</v>
      </c>
      <c r="AI111" s="52" t="s">
        <v>904</v>
      </c>
      <c r="AK111" s="53">
        <v>0.078216225</v>
      </c>
      <c r="AL111" s="53">
        <v>1.8121369</v>
      </c>
      <c r="AM111" s="54" t="s">
        <v>910</v>
      </c>
      <c r="AN111" s="53">
        <v>0.8576919495842246</v>
      </c>
      <c r="AO111" s="8" t="s">
        <v>661</v>
      </c>
      <c r="AR111" s="52"/>
    </row>
    <row r="112" spans="1:44" ht="15">
      <c r="A112" s="7">
        <v>61</v>
      </c>
      <c r="B112" s="7" t="s">
        <v>630</v>
      </c>
      <c r="C112" s="8" t="s">
        <v>631</v>
      </c>
      <c r="D112" s="7" t="s">
        <v>632</v>
      </c>
      <c r="E112" s="9" t="s">
        <v>633</v>
      </c>
      <c r="F112" s="7" t="s">
        <v>634</v>
      </c>
      <c r="G112" s="34" t="s">
        <v>634</v>
      </c>
      <c r="H112" s="34" t="s">
        <v>555</v>
      </c>
      <c r="I112" s="11">
        <v>20.44</v>
      </c>
      <c r="J112" s="11">
        <v>9.48</v>
      </c>
      <c r="K112" s="7" t="s">
        <v>61</v>
      </c>
      <c r="L112" s="11" t="s">
        <v>62</v>
      </c>
      <c r="M112" s="11" t="s">
        <v>62</v>
      </c>
      <c r="N112" s="12">
        <v>336</v>
      </c>
      <c r="O112" s="12">
        <v>7</v>
      </c>
      <c r="P112" s="12">
        <v>31</v>
      </c>
      <c r="Q112" s="13">
        <f t="shared" si="26"/>
        <v>0.2692307692307692</v>
      </c>
      <c r="R112" s="13">
        <f t="shared" si="27"/>
        <v>0.858791891146564</v>
      </c>
      <c r="S112" s="13">
        <f t="shared" si="28"/>
        <v>0.3355494698465882</v>
      </c>
      <c r="T112" s="12">
        <v>26</v>
      </c>
      <c r="U112" s="14">
        <v>123</v>
      </c>
      <c r="V112" s="15">
        <v>101</v>
      </c>
      <c r="W112" s="15">
        <v>2</v>
      </c>
      <c r="X112" s="15">
        <v>14</v>
      </c>
      <c r="Y112" s="16">
        <f t="shared" si="29"/>
        <v>0.07692307692307693</v>
      </c>
      <c r="Z112" s="16">
        <f t="shared" si="30"/>
        <v>0.19377664171443643</v>
      </c>
      <c r="AA112" s="16">
        <f t="shared" si="31"/>
        <v>0.1053907169469102</v>
      </c>
      <c r="AB112" s="15">
        <v>26</v>
      </c>
      <c r="AC112" s="17">
        <f t="shared" si="32"/>
        <v>0.31408399183313984</v>
      </c>
      <c r="AD112" s="8" t="s">
        <v>631</v>
      </c>
      <c r="AE112" s="34" t="s">
        <v>634</v>
      </c>
      <c r="AF112" s="34" t="s">
        <v>555</v>
      </c>
      <c r="AG112">
        <f t="shared" si="33"/>
        <v>-1.670777681001213</v>
      </c>
      <c r="AH112" s="48">
        <f>2^-AG112</f>
        <v>3.1838617248957397</v>
      </c>
      <c r="AI112" s="51" t="s">
        <v>916</v>
      </c>
      <c r="AK112" s="53">
        <v>0.087640695</v>
      </c>
      <c r="AL112" s="53">
        <v>1.8520015</v>
      </c>
      <c r="AM112" s="54" t="s">
        <v>910</v>
      </c>
      <c r="AN112" s="53">
        <v>0.8890852670871803</v>
      </c>
      <c r="AO112" s="8" t="s">
        <v>631</v>
      </c>
      <c r="AR112" s="52"/>
    </row>
    <row r="113" spans="1:44" ht="15">
      <c r="A113" s="7">
        <v>138</v>
      </c>
      <c r="B113" s="7" t="s">
        <v>640</v>
      </c>
      <c r="C113" s="8" t="s">
        <v>641</v>
      </c>
      <c r="D113" s="7" t="s">
        <v>642</v>
      </c>
      <c r="E113" s="9" t="s">
        <v>643</v>
      </c>
      <c r="F113" s="7" t="s">
        <v>644</v>
      </c>
      <c r="G113" s="34" t="s">
        <v>644</v>
      </c>
      <c r="H113" s="34" t="s">
        <v>555</v>
      </c>
      <c r="I113" s="11">
        <v>19.97</v>
      </c>
      <c r="J113" s="11">
        <v>9.85</v>
      </c>
      <c r="K113" s="7" t="s">
        <v>61</v>
      </c>
      <c r="L113" s="11" t="s">
        <v>62</v>
      </c>
      <c r="M113" s="11" t="s">
        <v>62</v>
      </c>
      <c r="N113" s="12">
        <v>124</v>
      </c>
      <c r="O113" s="12">
        <v>3</v>
      </c>
      <c r="P113" s="12">
        <v>26</v>
      </c>
      <c r="Q113" s="13">
        <f t="shared" si="26"/>
        <v>0.16666666666666666</v>
      </c>
      <c r="R113" s="13">
        <f t="shared" si="27"/>
        <v>0.4677992676220697</v>
      </c>
      <c r="S113" s="13">
        <f t="shared" si="28"/>
        <v>0.18277978386083618</v>
      </c>
      <c r="T113" s="12">
        <v>18</v>
      </c>
      <c r="U113" s="14">
        <v>169</v>
      </c>
      <c r="V113" s="15">
        <v>62</v>
      </c>
      <c r="W113" s="15">
        <v>2</v>
      </c>
      <c r="X113" s="15">
        <v>12</v>
      </c>
      <c r="Y113" s="16">
        <f t="shared" si="29"/>
        <v>0.1111111111111111</v>
      </c>
      <c r="Z113" s="16">
        <f t="shared" si="30"/>
        <v>0.2915496650148839</v>
      </c>
      <c r="AA113" s="16">
        <f t="shared" si="31"/>
        <v>0.15856724499762534</v>
      </c>
      <c r="AB113" s="15">
        <v>18</v>
      </c>
      <c r="AC113" s="18">
        <f t="shared" si="32"/>
        <v>0.8675316364218614</v>
      </c>
      <c r="AD113" s="8" t="s">
        <v>641</v>
      </c>
      <c r="AE113" s="34" t="s">
        <v>644</v>
      </c>
      <c r="AF113" s="34" t="s">
        <v>555</v>
      </c>
      <c r="AG113">
        <f t="shared" si="33"/>
        <v>-0.2050117252348398</v>
      </c>
      <c r="AH113" s="48">
        <f>2^-AG113</f>
        <v>1.1526957150802073</v>
      </c>
      <c r="AI113" s="51" t="s">
        <v>905</v>
      </c>
      <c r="AK113" s="53">
        <v>0.10454175</v>
      </c>
      <c r="AL113" s="53">
        <v>1.5145416</v>
      </c>
      <c r="AM113" s="54" t="s">
        <v>910</v>
      </c>
      <c r="AN113" s="53">
        <v>0.5988812052639956</v>
      </c>
      <c r="AO113" s="8" t="s">
        <v>641</v>
      </c>
      <c r="AR113" s="52"/>
    </row>
    <row r="114" spans="1:44" ht="15">
      <c r="A114" s="7">
        <v>100</v>
      </c>
      <c r="B114" s="7" t="s">
        <v>624</v>
      </c>
      <c r="C114" s="8" t="s">
        <v>625</v>
      </c>
      <c r="D114" s="7" t="s">
        <v>626</v>
      </c>
      <c r="E114" s="9" t="s">
        <v>627</v>
      </c>
      <c r="F114" s="7" t="s">
        <v>628</v>
      </c>
      <c r="G114" s="34" t="s">
        <v>628</v>
      </c>
      <c r="H114" s="34" t="s">
        <v>555</v>
      </c>
      <c r="I114" s="11">
        <v>11.09</v>
      </c>
      <c r="J114" s="11">
        <v>10.1</v>
      </c>
      <c r="K114" s="7" t="s">
        <v>78</v>
      </c>
      <c r="L114" s="11" t="s">
        <v>62</v>
      </c>
      <c r="M114" s="11" t="s">
        <v>629</v>
      </c>
      <c r="N114" s="12">
        <v>192</v>
      </c>
      <c r="O114" s="12">
        <v>4</v>
      </c>
      <c r="P114" s="12">
        <v>37</v>
      </c>
      <c r="Q114" s="13">
        <f t="shared" si="26"/>
        <v>0.3333333333333333</v>
      </c>
      <c r="R114" s="13">
        <f t="shared" si="27"/>
        <v>1.1544346900318838</v>
      </c>
      <c r="S114" s="13">
        <f t="shared" si="28"/>
        <v>0.4510638167478916</v>
      </c>
      <c r="T114" s="12">
        <v>12</v>
      </c>
      <c r="U114" s="14">
        <v>99</v>
      </c>
      <c r="V114" s="15">
        <v>137</v>
      </c>
      <c r="W114" s="15">
        <v>3</v>
      </c>
      <c r="X114" s="15">
        <v>26</v>
      </c>
      <c r="Y114" s="16">
        <f t="shared" si="29"/>
        <v>0.25</v>
      </c>
      <c r="Z114" s="16">
        <f t="shared" si="30"/>
        <v>0.778279410038923</v>
      </c>
      <c r="AA114" s="16">
        <f t="shared" si="31"/>
        <v>0.4232885051744067</v>
      </c>
      <c r="AB114" s="15">
        <v>12</v>
      </c>
      <c r="AC114" s="18">
        <f t="shared" si="32"/>
        <v>0.9384226565239902</v>
      </c>
      <c r="AD114" s="8" t="s">
        <v>625</v>
      </c>
      <c r="AE114" s="34" t="s">
        <v>628</v>
      </c>
      <c r="AF114" s="34" t="s">
        <v>555</v>
      </c>
      <c r="AG114">
        <f t="shared" si="33"/>
        <v>-0.09169024982846073</v>
      </c>
      <c r="AH114" s="48">
        <f>2^-AG114</f>
        <v>1.0656179207182597</v>
      </c>
      <c r="AI114" s="51" t="s">
        <v>905</v>
      </c>
      <c r="AK114" s="53">
        <v>0.12540133</v>
      </c>
      <c r="AL114" s="53">
        <v>1.725584</v>
      </c>
      <c r="AM114" s="54" t="s">
        <v>910</v>
      </c>
      <c r="AN114" s="53">
        <v>0.7870847046825914</v>
      </c>
      <c r="AO114" s="8" t="s">
        <v>625</v>
      </c>
      <c r="AQ114" s="71"/>
      <c r="AR114" s="72"/>
    </row>
    <row r="115" spans="1:44" ht="15">
      <c r="A115" s="7">
        <v>130</v>
      </c>
      <c r="B115" s="7" t="s">
        <v>645</v>
      </c>
      <c r="C115" s="8" t="s">
        <v>646</v>
      </c>
      <c r="D115" s="7" t="s">
        <v>647</v>
      </c>
      <c r="E115" s="9" t="s">
        <v>648</v>
      </c>
      <c r="F115" s="7" t="s">
        <v>649</v>
      </c>
      <c r="G115" s="34" t="s">
        <v>649</v>
      </c>
      <c r="H115" s="34" t="s">
        <v>555</v>
      </c>
      <c r="I115" s="11">
        <v>13.58</v>
      </c>
      <c r="J115" s="11">
        <v>10.2</v>
      </c>
      <c r="K115" s="7" t="s">
        <v>61</v>
      </c>
      <c r="L115" s="11" t="s">
        <v>62</v>
      </c>
      <c r="M115" s="11" t="s">
        <v>62</v>
      </c>
      <c r="N115" s="12">
        <v>141</v>
      </c>
      <c r="O115" s="12">
        <v>3</v>
      </c>
      <c r="P115" s="12">
        <v>27</v>
      </c>
      <c r="Q115" s="13">
        <f t="shared" si="26"/>
        <v>0.23076923076923078</v>
      </c>
      <c r="R115" s="13">
        <f t="shared" si="27"/>
        <v>0.7012542798525891</v>
      </c>
      <c r="S115" s="13">
        <f t="shared" si="28"/>
        <v>0.2739959520554315</v>
      </c>
      <c r="T115" s="12">
        <v>13</v>
      </c>
      <c r="U115" s="14">
        <v>107</v>
      </c>
      <c r="V115" s="15">
        <v>127</v>
      </c>
      <c r="W115" s="15">
        <v>3</v>
      </c>
      <c r="X115" s="15">
        <v>27</v>
      </c>
      <c r="Y115" s="16">
        <f t="shared" si="29"/>
        <v>0.23076923076923078</v>
      </c>
      <c r="Z115" s="16">
        <f t="shared" si="30"/>
        <v>0.7012542798525891</v>
      </c>
      <c r="AA115" s="16">
        <f t="shared" si="31"/>
        <v>0.3813962852378588</v>
      </c>
      <c r="AB115" s="15">
        <v>13</v>
      </c>
      <c r="AC115" s="18">
        <f t="shared" si="32"/>
        <v>1.3919778098061077</v>
      </c>
      <c r="AD115" s="8" t="s">
        <v>646</v>
      </c>
      <c r="AE115" s="34" t="s">
        <v>649</v>
      </c>
      <c r="AF115" s="34" t="s">
        <v>555</v>
      </c>
      <c r="AG115">
        <f t="shared" si="33"/>
        <v>0.47713621266806644</v>
      </c>
      <c r="AH115" s="49">
        <f>2^AG115</f>
        <v>1.3919778098061077</v>
      </c>
      <c r="AI115" s="52" t="s">
        <v>904</v>
      </c>
      <c r="AK115" s="53">
        <v>0.1257113</v>
      </c>
      <c r="AL115" s="53">
        <v>1.364078</v>
      </c>
      <c r="AM115" s="54" t="s">
        <v>910</v>
      </c>
      <c r="AN115" s="53">
        <v>0.44792614215959703</v>
      </c>
      <c r="AO115" s="8" t="s">
        <v>646</v>
      </c>
      <c r="AR115" s="52"/>
    </row>
    <row r="116" spans="1:44" ht="15">
      <c r="A116" s="7">
        <v>51</v>
      </c>
      <c r="B116" s="7" t="s">
        <v>561</v>
      </c>
      <c r="C116" s="8" t="s">
        <v>562</v>
      </c>
      <c r="D116" s="7" t="s">
        <v>563</v>
      </c>
      <c r="E116" s="9" t="s">
        <v>564</v>
      </c>
      <c r="F116" s="7" t="s">
        <v>565</v>
      </c>
      <c r="G116" s="34" t="s">
        <v>565</v>
      </c>
      <c r="H116" s="34" t="s">
        <v>555</v>
      </c>
      <c r="I116" s="11">
        <v>18.6</v>
      </c>
      <c r="J116" s="11">
        <v>6.24</v>
      </c>
      <c r="K116" s="7" t="s">
        <v>78</v>
      </c>
      <c r="L116" s="11" t="s">
        <v>62</v>
      </c>
      <c r="M116" s="11" t="s">
        <v>62</v>
      </c>
      <c r="N116" s="12">
        <v>396</v>
      </c>
      <c r="O116" s="12">
        <v>7</v>
      </c>
      <c r="P116" s="12">
        <v>41</v>
      </c>
      <c r="Q116" s="13">
        <f t="shared" si="26"/>
        <v>0.3684210526315789</v>
      </c>
      <c r="R116" s="13">
        <f t="shared" si="27"/>
        <v>1.3357214690901222</v>
      </c>
      <c r="S116" s="13">
        <f t="shared" si="28"/>
        <v>0.5218966730315868</v>
      </c>
      <c r="T116" s="12">
        <v>19</v>
      </c>
      <c r="U116" s="14">
        <v>102</v>
      </c>
      <c r="V116" s="15">
        <v>135</v>
      </c>
      <c r="W116" s="15">
        <v>3</v>
      </c>
      <c r="X116" s="15">
        <v>20</v>
      </c>
      <c r="Y116" s="16">
        <f t="shared" si="29"/>
        <v>0.15789473684210525</v>
      </c>
      <c r="Z116" s="16">
        <f t="shared" si="30"/>
        <v>0.43844988828766285</v>
      </c>
      <c r="AA116" s="16">
        <f t="shared" si="31"/>
        <v>0.23846294198877593</v>
      </c>
      <c r="AB116" s="15">
        <v>19</v>
      </c>
      <c r="AC116" s="17">
        <f t="shared" si="32"/>
        <v>0.456916003322258</v>
      </c>
      <c r="AD116" s="8" t="s">
        <v>562</v>
      </c>
      <c r="AE116" s="34" t="s">
        <v>565</v>
      </c>
      <c r="AF116" s="34" t="s">
        <v>555</v>
      </c>
      <c r="AG116">
        <f t="shared" si="33"/>
        <v>-1.129999121569866</v>
      </c>
      <c r="AH116" s="48">
        <f>2^-AG116</f>
        <v>2.188586069931787</v>
      </c>
      <c r="AI116" s="51" t="s">
        <v>916</v>
      </c>
      <c r="AK116" s="53">
        <v>0.13870175</v>
      </c>
      <c r="AL116" s="53">
        <v>1.2794286</v>
      </c>
      <c r="AM116" s="54" t="s">
        <v>915</v>
      </c>
      <c r="AN116" s="53">
        <v>-0.355499638350303</v>
      </c>
      <c r="AO116" s="8" t="s">
        <v>562</v>
      </c>
      <c r="AR116" s="52"/>
    </row>
    <row r="117" spans="1:44" ht="15">
      <c r="A117" s="7">
        <v>117</v>
      </c>
      <c r="B117" s="7" t="s">
        <v>696</v>
      </c>
      <c r="C117" s="8" t="s">
        <v>697</v>
      </c>
      <c r="D117" s="7" t="s">
        <v>698</v>
      </c>
      <c r="E117" s="9" t="s">
        <v>699</v>
      </c>
      <c r="F117" s="7" t="s">
        <v>700</v>
      </c>
      <c r="G117" s="34" t="s">
        <v>700</v>
      </c>
      <c r="H117" s="34" t="s">
        <v>555</v>
      </c>
      <c r="I117" s="11">
        <v>11.33</v>
      </c>
      <c r="J117" s="11">
        <v>9.58</v>
      </c>
      <c r="K117" s="7" t="s">
        <v>78</v>
      </c>
      <c r="L117" s="11" t="s">
        <v>62</v>
      </c>
      <c r="M117" s="11" t="s">
        <v>701</v>
      </c>
      <c r="N117" s="12">
        <v>163</v>
      </c>
      <c r="O117" s="12">
        <v>3</v>
      </c>
      <c r="P117" s="12">
        <v>42</v>
      </c>
      <c r="Q117" s="13">
        <f t="shared" si="26"/>
        <v>0.25</v>
      </c>
      <c r="R117" s="13">
        <f t="shared" si="27"/>
        <v>0.778279410038923</v>
      </c>
      <c r="S117" s="13">
        <f t="shared" si="28"/>
        <v>0.3040914174008045</v>
      </c>
      <c r="T117" s="12">
        <v>12</v>
      </c>
      <c r="U117" s="14">
        <v>97</v>
      </c>
      <c r="V117" s="15">
        <v>139</v>
      </c>
      <c r="W117" s="15">
        <v>3</v>
      </c>
      <c r="X117" s="15">
        <v>42</v>
      </c>
      <c r="Y117" s="16">
        <f t="shared" si="29"/>
        <v>0.25</v>
      </c>
      <c r="Z117" s="16">
        <f t="shared" si="30"/>
        <v>0.778279410038923</v>
      </c>
      <c r="AA117" s="16">
        <f t="shared" si="31"/>
        <v>0.4232885051744067</v>
      </c>
      <c r="AB117" s="15">
        <v>12</v>
      </c>
      <c r="AC117" s="18">
        <f t="shared" si="32"/>
        <v>1.3919778098061075</v>
      </c>
      <c r="AD117" s="8" t="s">
        <v>697</v>
      </c>
      <c r="AE117" s="34" t="s">
        <v>700</v>
      </c>
      <c r="AF117" s="34" t="s">
        <v>555</v>
      </c>
      <c r="AG117">
        <f t="shared" si="33"/>
        <v>0.47713621266806616</v>
      </c>
      <c r="AH117" s="49">
        <f>2^AG117</f>
        <v>1.3919778098061075</v>
      </c>
      <c r="AI117" s="52" t="s">
        <v>904</v>
      </c>
      <c r="AK117" s="55">
        <v>0.22641481</v>
      </c>
      <c r="AL117" s="55">
        <v>1.3837285</v>
      </c>
      <c r="AM117" s="56" t="s">
        <v>910</v>
      </c>
      <c r="AN117" s="55">
        <v>0.4685609009747754</v>
      </c>
      <c r="AO117" s="8" t="s">
        <v>697</v>
      </c>
      <c r="AR117" s="52"/>
    </row>
    <row r="118" spans="1:44" ht="15">
      <c r="A118" s="7">
        <v>50</v>
      </c>
      <c r="B118" s="7" t="s">
        <v>650</v>
      </c>
      <c r="C118" s="8" t="s">
        <v>651</v>
      </c>
      <c r="D118" s="7" t="s">
        <v>652</v>
      </c>
      <c r="E118" s="9" t="s">
        <v>653</v>
      </c>
      <c r="F118" s="7" t="s">
        <v>654</v>
      </c>
      <c r="G118" s="34" t="s">
        <v>654</v>
      </c>
      <c r="H118" s="34" t="s">
        <v>555</v>
      </c>
      <c r="I118" s="11">
        <v>17.85</v>
      </c>
      <c r="J118" s="11">
        <v>9.82</v>
      </c>
      <c r="K118" s="7" t="s">
        <v>61</v>
      </c>
      <c r="L118" s="11" t="s">
        <v>62</v>
      </c>
      <c r="M118" s="11" t="s">
        <v>62</v>
      </c>
      <c r="N118" s="12">
        <v>398</v>
      </c>
      <c r="O118" s="12">
        <v>7</v>
      </c>
      <c r="P118" s="12">
        <v>50</v>
      </c>
      <c r="Q118" s="13">
        <f t="shared" si="26"/>
        <v>0.4117647058823529</v>
      </c>
      <c r="R118" s="13">
        <f t="shared" si="27"/>
        <v>1.5808615404180748</v>
      </c>
      <c r="S118" s="13">
        <f t="shared" si="28"/>
        <v>0.6176784588405206</v>
      </c>
      <c r="T118" s="12">
        <v>17</v>
      </c>
      <c r="U118" s="14">
        <v>88</v>
      </c>
      <c r="V118" s="15">
        <v>159</v>
      </c>
      <c r="W118" s="15">
        <v>4</v>
      </c>
      <c r="X118" s="15">
        <v>40</v>
      </c>
      <c r="Y118" s="16">
        <f t="shared" si="29"/>
        <v>0.23529411764705882</v>
      </c>
      <c r="Z118" s="16">
        <f t="shared" si="30"/>
        <v>0.7190722018585745</v>
      </c>
      <c r="AA118" s="16">
        <f t="shared" si="31"/>
        <v>0.3910870485729064</v>
      </c>
      <c r="AB118" s="15">
        <v>17</v>
      </c>
      <c r="AC118" s="17">
        <f t="shared" si="32"/>
        <v>0.6331563663512536</v>
      </c>
      <c r="AD118" s="8" t="s">
        <v>651</v>
      </c>
      <c r="AE118" s="34" t="s">
        <v>654</v>
      </c>
      <c r="AF118" s="34" t="s">
        <v>555</v>
      </c>
      <c r="AG118">
        <f t="shared" si="33"/>
        <v>-0.6593662585810898</v>
      </c>
      <c r="AH118" s="48">
        <f>2^-AG118</f>
        <v>1.5793886836561224</v>
      </c>
      <c r="AI118" s="51" t="s">
        <v>916</v>
      </c>
      <c r="AK118" s="53">
        <v>0.24271414</v>
      </c>
      <c r="AL118" s="53">
        <v>1.2407526</v>
      </c>
      <c r="AM118" s="54" t="s">
        <v>910</v>
      </c>
      <c r="AN118" s="53">
        <v>0.31121547780906195</v>
      </c>
      <c r="AO118" s="8" t="s">
        <v>651</v>
      </c>
      <c r="AR118" s="52"/>
    </row>
    <row r="119" spans="1:44" ht="15">
      <c r="A119" s="7">
        <v>131</v>
      </c>
      <c r="B119" s="7" t="s">
        <v>619</v>
      </c>
      <c r="C119" s="8" t="s">
        <v>620</v>
      </c>
      <c r="D119" s="7" t="s">
        <v>621</v>
      </c>
      <c r="E119" s="9" t="s">
        <v>622</v>
      </c>
      <c r="F119" s="7" t="s">
        <v>623</v>
      </c>
      <c r="G119" s="34" t="s">
        <v>623</v>
      </c>
      <c r="H119" s="34" t="s">
        <v>555</v>
      </c>
      <c r="I119" s="11">
        <v>7.85</v>
      </c>
      <c r="J119" s="11">
        <v>9.76</v>
      </c>
      <c r="K119" s="7" t="s">
        <v>61</v>
      </c>
      <c r="L119" s="11" t="s">
        <v>62</v>
      </c>
      <c r="M119" s="11" t="s">
        <v>62</v>
      </c>
      <c r="N119" s="12">
        <v>136</v>
      </c>
      <c r="O119" s="12">
        <v>3</v>
      </c>
      <c r="P119" s="12">
        <v>44</v>
      </c>
      <c r="Q119" s="13">
        <f t="shared" si="26"/>
        <v>0.375</v>
      </c>
      <c r="R119" s="13">
        <f t="shared" si="27"/>
        <v>1.3713737056616555</v>
      </c>
      <c r="S119" s="13">
        <f t="shared" si="28"/>
        <v>0.5358268104767033</v>
      </c>
      <c r="T119" s="12">
        <v>8</v>
      </c>
      <c r="U119" s="14">
        <v>121</v>
      </c>
      <c r="V119" s="15">
        <v>106</v>
      </c>
      <c r="W119" s="15">
        <v>2</v>
      </c>
      <c r="X119" s="15">
        <v>29</v>
      </c>
      <c r="Y119" s="16">
        <f t="shared" si="29"/>
        <v>0.25</v>
      </c>
      <c r="Z119" s="16">
        <f t="shared" si="30"/>
        <v>0.778279410038923</v>
      </c>
      <c r="AA119" s="16">
        <f t="shared" si="31"/>
        <v>0.4232885051744067</v>
      </c>
      <c r="AB119" s="15">
        <v>8</v>
      </c>
      <c r="AC119" s="18">
        <f t="shared" si="32"/>
        <v>0.7899726122286119</v>
      </c>
      <c r="AD119" s="8" t="s">
        <v>620</v>
      </c>
      <c r="AE119" s="34" t="s">
        <v>623</v>
      </c>
      <c r="AF119" s="34" t="s">
        <v>555</v>
      </c>
      <c r="AG119">
        <f t="shared" si="33"/>
        <v>-0.34012545791013343</v>
      </c>
      <c r="AH119" s="48">
        <f>2^-AG119</f>
        <v>1.265866669958183</v>
      </c>
      <c r="AI119" s="51" t="s">
        <v>905</v>
      </c>
      <c r="AK119" s="57">
        <v>0.24271414</v>
      </c>
      <c r="AL119" s="57">
        <v>1.7206969</v>
      </c>
      <c r="AM119" s="58" t="s">
        <v>910</v>
      </c>
      <c r="AN119" s="57">
        <v>0.78299299</v>
      </c>
      <c r="AO119" s="8" t="s">
        <v>620</v>
      </c>
      <c r="AR119" s="52"/>
    </row>
    <row r="120" spans="1:44" ht="15">
      <c r="A120" s="7">
        <v>37</v>
      </c>
      <c r="B120" s="7" t="s">
        <v>556</v>
      </c>
      <c r="C120" s="8" t="s">
        <v>557</v>
      </c>
      <c r="D120" s="7" t="s">
        <v>558</v>
      </c>
      <c r="E120" s="9" t="s">
        <v>559</v>
      </c>
      <c r="F120" s="7" t="s">
        <v>560</v>
      </c>
      <c r="G120" s="34" t="s">
        <v>560</v>
      </c>
      <c r="H120" s="34" t="s">
        <v>555</v>
      </c>
      <c r="I120" s="11">
        <v>24.81</v>
      </c>
      <c r="J120" s="11">
        <v>9.42</v>
      </c>
      <c r="K120" s="7" t="s">
        <v>61</v>
      </c>
      <c r="L120" s="11" t="s">
        <v>62</v>
      </c>
      <c r="M120" s="11" t="s">
        <v>62</v>
      </c>
      <c r="N120" s="12">
        <v>479</v>
      </c>
      <c r="O120" s="12">
        <v>7</v>
      </c>
      <c r="P120" s="12">
        <v>39</v>
      </c>
      <c r="Q120" s="13">
        <f t="shared" si="26"/>
        <v>0.28</v>
      </c>
      <c r="R120" s="13">
        <f t="shared" si="27"/>
        <v>0.9054607179632475</v>
      </c>
      <c r="S120" s="13">
        <f t="shared" si="28"/>
        <v>0.3537840389641346</v>
      </c>
      <c r="T120" s="12">
        <v>25</v>
      </c>
      <c r="U120" s="14">
        <v>52</v>
      </c>
      <c r="V120" s="15">
        <v>268</v>
      </c>
      <c r="W120" s="15">
        <v>4</v>
      </c>
      <c r="X120" s="15">
        <v>23</v>
      </c>
      <c r="Y120" s="16">
        <f t="shared" si="29"/>
        <v>0.16</v>
      </c>
      <c r="Z120" s="16">
        <f t="shared" si="30"/>
        <v>0.44543977074592744</v>
      </c>
      <c r="AA120" s="16">
        <f t="shared" si="31"/>
        <v>0.24226458039644708</v>
      </c>
      <c r="AB120" s="15">
        <v>25</v>
      </c>
      <c r="AC120" s="17">
        <f t="shared" si="32"/>
        <v>0.6847809785477831</v>
      </c>
      <c r="AD120" s="8" t="s">
        <v>557</v>
      </c>
      <c r="AE120" s="34" t="s">
        <v>560</v>
      </c>
      <c r="AF120" s="34" t="s">
        <v>555</v>
      </c>
      <c r="AG120">
        <f t="shared" si="33"/>
        <v>-0.5462854669449095</v>
      </c>
      <c r="AH120" s="48">
        <f>2^-AG120</f>
        <v>1.4603209366602192</v>
      </c>
      <c r="AI120" s="51" t="s">
        <v>905</v>
      </c>
      <c r="AK120" s="53">
        <v>0.24362548</v>
      </c>
      <c r="AL120" s="53">
        <v>1.1456617</v>
      </c>
      <c r="AM120" s="54" t="s">
        <v>915</v>
      </c>
      <c r="AN120" s="53">
        <v>-0.19618109663854363</v>
      </c>
      <c r="AO120" s="8" t="s">
        <v>557</v>
      </c>
      <c r="AR120" s="52"/>
    </row>
    <row r="121" spans="1:44" ht="15">
      <c r="A121" s="7">
        <v>60</v>
      </c>
      <c r="B121" s="7" t="s">
        <v>655</v>
      </c>
      <c r="C121" s="8" t="s">
        <v>656</v>
      </c>
      <c r="D121" s="7" t="s">
        <v>657</v>
      </c>
      <c r="E121" s="9" t="s">
        <v>658</v>
      </c>
      <c r="F121" s="7" t="s">
        <v>659</v>
      </c>
      <c r="G121" s="34" t="s">
        <v>659</v>
      </c>
      <c r="H121" s="34" t="s">
        <v>555</v>
      </c>
      <c r="I121" s="11">
        <v>15.81</v>
      </c>
      <c r="J121" s="11">
        <v>10.4</v>
      </c>
      <c r="K121" s="7" t="s">
        <v>78</v>
      </c>
      <c r="L121" s="11" t="s">
        <v>62</v>
      </c>
      <c r="M121" s="11" t="s">
        <v>62</v>
      </c>
      <c r="N121" s="12">
        <v>339</v>
      </c>
      <c r="O121" s="12">
        <v>7</v>
      </c>
      <c r="P121" s="12">
        <v>40</v>
      </c>
      <c r="Q121" s="13">
        <f t="shared" si="26"/>
        <v>0.30434782608695654</v>
      </c>
      <c r="R121" s="13">
        <f t="shared" si="27"/>
        <v>1.0153376859417333</v>
      </c>
      <c r="S121" s="13">
        <f t="shared" si="28"/>
        <v>0.3967154624365987</v>
      </c>
      <c r="T121" s="12">
        <v>23</v>
      </c>
      <c r="U121" s="14">
        <v>73</v>
      </c>
      <c r="V121" s="15">
        <v>184</v>
      </c>
      <c r="W121" s="15">
        <v>4</v>
      </c>
      <c r="X121" s="15">
        <v>30</v>
      </c>
      <c r="Y121" s="16">
        <f t="shared" si="29"/>
        <v>0.17391304347826086</v>
      </c>
      <c r="Z121" s="16">
        <f t="shared" si="30"/>
        <v>0.4924955450518296</v>
      </c>
      <c r="AA121" s="16">
        <f t="shared" si="31"/>
        <v>0.267857147935621</v>
      </c>
      <c r="AB121" s="15">
        <v>23</v>
      </c>
      <c r="AC121" s="17">
        <f t="shared" si="32"/>
        <v>0.6751870630160495</v>
      </c>
      <c r="AD121" s="8" t="s">
        <v>656</v>
      </c>
      <c r="AE121" s="34" t="s">
        <v>659</v>
      </c>
      <c r="AF121" s="34" t="s">
        <v>555</v>
      </c>
      <c r="AG121">
        <f t="shared" si="33"/>
        <v>-0.5666408334687396</v>
      </c>
      <c r="AH121" s="48">
        <f>2^-AG121</f>
        <v>1.481071031682711</v>
      </c>
      <c r="AI121" s="51" t="s">
        <v>905</v>
      </c>
      <c r="AK121" s="53">
        <v>0.26464295</v>
      </c>
      <c r="AL121" s="53">
        <v>1.162137</v>
      </c>
      <c r="AM121" s="54" t="s">
        <v>915</v>
      </c>
      <c r="AN121" s="53">
        <v>-0.21678015270980744</v>
      </c>
      <c r="AO121" s="8" t="s">
        <v>656</v>
      </c>
      <c r="AR121" s="52"/>
    </row>
    <row r="122" spans="1:44" ht="15">
      <c r="A122" s="7">
        <v>52</v>
      </c>
      <c r="B122" s="7" t="s">
        <v>670</v>
      </c>
      <c r="C122" s="8" t="s">
        <v>671</v>
      </c>
      <c r="D122" s="7" t="s">
        <v>672</v>
      </c>
      <c r="E122" s="9" t="s">
        <v>673</v>
      </c>
      <c r="F122" s="7" t="s">
        <v>674</v>
      </c>
      <c r="G122" s="34" t="s">
        <v>674</v>
      </c>
      <c r="H122" s="34" t="s">
        <v>555</v>
      </c>
      <c r="I122" s="11">
        <v>23.57</v>
      </c>
      <c r="J122" s="11">
        <v>9.75</v>
      </c>
      <c r="K122" s="7" t="s">
        <v>61</v>
      </c>
      <c r="L122" s="11" t="s">
        <v>62</v>
      </c>
      <c r="M122" s="11" t="s">
        <v>62</v>
      </c>
      <c r="N122" s="12">
        <v>391</v>
      </c>
      <c r="O122" s="12">
        <v>7</v>
      </c>
      <c r="P122" s="12">
        <v>30</v>
      </c>
      <c r="Q122" s="13">
        <f t="shared" si="26"/>
        <v>0.21212121212121213</v>
      </c>
      <c r="R122" s="13">
        <f t="shared" si="27"/>
        <v>0.6297508346206442</v>
      </c>
      <c r="S122" s="13">
        <f t="shared" si="28"/>
        <v>0.24605793425725342</v>
      </c>
      <c r="T122" s="12">
        <v>33</v>
      </c>
      <c r="U122" s="14">
        <v>47</v>
      </c>
      <c r="V122" s="15">
        <v>290</v>
      </c>
      <c r="W122" s="15">
        <v>5</v>
      </c>
      <c r="X122" s="15">
        <v>23</v>
      </c>
      <c r="Y122" s="16">
        <f t="shared" si="29"/>
        <v>0.15151515151515152</v>
      </c>
      <c r="Z122" s="16">
        <f t="shared" si="30"/>
        <v>0.4174741629268053</v>
      </c>
      <c r="AA122" s="16">
        <f t="shared" si="31"/>
        <v>0.2270547210871048</v>
      </c>
      <c r="AB122" s="15">
        <v>33</v>
      </c>
      <c r="AC122" s="18">
        <f t="shared" si="32"/>
        <v>0.922769354186804</v>
      </c>
      <c r="AD122" s="8" t="s">
        <v>671</v>
      </c>
      <c r="AE122" s="34" t="s">
        <v>674</v>
      </c>
      <c r="AF122" s="34" t="s">
        <v>555</v>
      </c>
      <c r="AG122">
        <f t="shared" si="33"/>
        <v>-0.11595800297838565</v>
      </c>
      <c r="AH122" s="48">
        <f>2^-AG122</f>
        <v>1.0836944199141247</v>
      </c>
      <c r="AI122" s="51" t="s">
        <v>905</v>
      </c>
      <c r="AK122" s="53">
        <v>0.30682543</v>
      </c>
      <c r="AL122" s="53">
        <v>1.2890865</v>
      </c>
      <c r="AM122" s="54" t="s">
        <v>910</v>
      </c>
      <c r="AN122" s="53">
        <v>0.3663490743543529</v>
      </c>
      <c r="AO122" s="8" t="s">
        <v>671</v>
      </c>
      <c r="AR122" s="52"/>
    </row>
    <row r="123" spans="1:44" ht="15">
      <c r="A123" s="7">
        <v>59</v>
      </c>
      <c r="B123" s="7" t="s">
        <v>685</v>
      </c>
      <c r="C123" s="8" t="s">
        <v>686</v>
      </c>
      <c r="D123" s="7" t="s">
        <v>687</v>
      </c>
      <c r="E123" s="9" t="s">
        <v>688</v>
      </c>
      <c r="F123" s="7" t="s">
        <v>689</v>
      </c>
      <c r="G123" s="34" t="s">
        <v>689</v>
      </c>
      <c r="H123" s="34" t="s">
        <v>555</v>
      </c>
      <c r="I123" s="11">
        <v>14.55</v>
      </c>
      <c r="J123" s="11">
        <v>10.4</v>
      </c>
      <c r="K123" s="7" t="s">
        <v>78</v>
      </c>
      <c r="L123" s="11" t="s">
        <v>62</v>
      </c>
      <c r="M123" s="11" t="s">
        <v>62</v>
      </c>
      <c r="N123" s="12">
        <v>348</v>
      </c>
      <c r="O123" s="12">
        <v>6</v>
      </c>
      <c r="P123" s="12">
        <v>48</v>
      </c>
      <c r="Q123" s="13">
        <f t="shared" si="26"/>
        <v>0.35294117647058826</v>
      </c>
      <c r="R123" s="13">
        <f t="shared" si="27"/>
        <v>1.253933904734791</v>
      </c>
      <c r="S123" s="13">
        <f t="shared" si="28"/>
        <v>0.48994041664118804</v>
      </c>
      <c r="T123" s="12">
        <v>17</v>
      </c>
      <c r="U123" s="14">
        <v>35</v>
      </c>
      <c r="V123" s="15">
        <v>378</v>
      </c>
      <c r="W123" s="15">
        <v>6</v>
      </c>
      <c r="X123" s="15">
        <v>48</v>
      </c>
      <c r="Y123" s="16">
        <f t="shared" si="29"/>
        <v>0.35294117647058826</v>
      </c>
      <c r="Z123" s="16">
        <f t="shared" si="30"/>
        <v>1.253933904734791</v>
      </c>
      <c r="AA123" s="16">
        <f t="shared" si="31"/>
        <v>0.6819861880916928</v>
      </c>
      <c r="AB123" s="15">
        <v>17</v>
      </c>
      <c r="AC123" s="18">
        <f t="shared" si="32"/>
        <v>1.3919778098061075</v>
      </c>
      <c r="AD123" s="8" t="s">
        <v>686</v>
      </c>
      <c r="AE123" s="34" t="s">
        <v>689</v>
      </c>
      <c r="AF123" s="34" t="s">
        <v>555</v>
      </c>
      <c r="AG123">
        <f t="shared" si="33"/>
        <v>0.47713621266806616</v>
      </c>
      <c r="AH123" s="49">
        <f>2^AG123</f>
        <v>1.3919778098061075</v>
      </c>
      <c r="AI123" s="52" t="s">
        <v>904</v>
      </c>
      <c r="AK123" s="53">
        <v>0.38535562</v>
      </c>
      <c r="AL123" s="53">
        <v>1.2202387</v>
      </c>
      <c r="AM123" s="54" t="s">
        <v>915</v>
      </c>
      <c r="AN123" s="53">
        <v>-0.28716339174024585</v>
      </c>
      <c r="AO123" s="8" t="s">
        <v>686</v>
      </c>
      <c r="AR123" s="52"/>
    </row>
    <row r="124" spans="1:44" ht="15">
      <c r="A124" s="7">
        <v>156</v>
      </c>
      <c r="B124" s="7" t="s">
        <v>602</v>
      </c>
      <c r="C124" s="8" t="s">
        <v>603</v>
      </c>
      <c r="D124" s="7" t="s">
        <v>604</v>
      </c>
      <c r="E124" s="9" t="s">
        <v>605</v>
      </c>
      <c r="F124" s="7" t="s">
        <v>606</v>
      </c>
      <c r="G124" s="34" t="s">
        <v>606</v>
      </c>
      <c r="H124" s="34" t="s">
        <v>555</v>
      </c>
      <c r="I124" s="11">
        <v>10.61</v>
      </c>
      <c r="J124" s="11">
        <v>10.1</v>
      </c>
      <c r="K124" s="7" t="s">
        <v>78</v>
      </c>
      <c r="L124" s="11" t="s">
        <v>607</v>
      </c>
      <c r="M124" s="11" t="s">
        <v>608</v>
      </c>
      <c r="N124" s="12">
        <v>97</v>
      </c>
      <c r="O124" s="12">
        <v>3</v>
      </c>
      <c r="P124" s="12">
        <v>26</v>
      </c>
      <c r="Q124" s="13">
        <f t="shared" si="26"/>
        <v>0.25</v>
      </c>
      <c r="R124" s="13">
        <f t="shared" si="27"/>
        <v>0.778279410038923</v>
      </c>
      <c r="S124" s="13">
        <f t="shared" si="28"/>
        <v>0.3040914174008045</v>
      </c>
      <c r="T124" s="12">
        <v>12</v>
      </c>
      <c r="U124" s="14">
        <v>165</v>
      </c>
      <c r="V124" s="15">
        <v>65</v>
      </c>
      <c r="W124" s="15">
        <v>2</v>
      </c>
      <c r="X124" s="15">
        <v>35</v>
      </c>
      <c r="Y124" s="16">
        <f t="shared" si="29"/>
        <v>0.16666666666666666</v>
      </c>
      <c r="Z124" s="16">
        <f t="shared" si="30"/>
        <v>0.4677992676220697</v>
      </c>
      <c r="AA124" s="16">
        <f t="shared" si="31"/>
        <v>0.2544254032154405</v>
      </c>
      <c r="AB124" s="15">
        <v>12</v>
      </c>
      <c r="AC124" s="18">
        <f t="shared" si="32"/>
        <v>0.8366740679172072</v>
      </c>
      <c r="AD124" s="8" t="s">
        <v>603</v>
      </c>
      <c r="AE124" s="34" t="s">
        <v>606</v>
      </c>
      <c r="AF124" s="34" t="s">
        <v>555</v>
      </c>
      <c r="AG124">
        <f t="shared" si="33"/>
        <v>-0.25726237435360705</v>
      </c>
      <c r="AH124" s="48">
        <f>2^-AG124</f>
        <v>1.1952085505522738</v>
      </c>
      <c r="AI124" s="51" t="s">
        <v>905</v>
      </c>
      <c r="AK124" s="53">
        <v>0.3879536</v>
      </c>
      <c r="AL124" s="53">
        <v>1.3187848</v>
      </c>
      <c r="AM124" s="54" t="s">
        <v>910</v>
      </c>
      <c r="AN124" s="53">
        <v>0.39920916405679246</v>
      </c>
      <c r="AO124" s="8" t="s">
        <v>603</v>
      </c>
      <c r="AR124" s="52"/>
    </row>
    <row r="125" spans="1:41" ht="15">
      <c r="A125" s="7">
        <v>124</v>
      </c>
      <c r="B125" s="7" t="s">
        <v>690</v>
      </c>
      <c r="C125" s="8" t="s">
        <v>691</v>
      </c>
      <c r="D125" s="7" t="s">
        <v>692</v>
      </c>
      <c r="E125" s="9" t="s">
        <v>693</v>
      </c>
      <c r="F125" s="7" t="s">
        <v>694</v>
      </c>
      <c r="G125" s="34" t="s">
        <v>694</v>
      </c>
      <c r="H125" s="34" t="s">
        <v>555</v>
      </c>
      <c r="I125" s="11">
        <v>13.47</v>
      </c>
      <c r="J125" s="11">
        <v>11.4</v>
      </c>
      <c r="K125" s="7" t="s">
        <v>78</v>
      </c>
      <c r="L125" s="11" t="s">
        <v>695</v>
      </c>
      <c r="M125" s="11" t="s">
        <v>62</v>
      </c>
      <c r="N125" s="12">
        <v>152</v>
      </c>
      <c r="O125" s="12">
        <v>3</v>
      </c>
      <c r="P125" s="12">
        <v>22</v>
      </c>
      <c r="Q125" s="13">
        <f t="shared" si="26"/>
        <v>0.16666666666666666</v>
      </c>
      <c r="R125" s="13">
        <f t="shared" si="27"/>
        <v>0.4677992676220697</v>
      </c>
      <c r="S125" s="13">
        <f t="shared" si="28"/>
        <v>0.18277978386083618</v>
      </c>
      <c r="T125" s="12">
        <v>18</v>
      </c>
      <c r="U125" s="14">
        <v>203</v>
      </c>
      <c r="V125" s="15">
        <v>42</v>
      </c>
      <c r="W125" s="15">
        <v>1</v>
      </c>
      <c r="X125" s="15">
        <v>13</v>
      </c>
      <c r="Y125" s="16">
        <f t="shared" si="29"/>
        <v>0.05555555555555555</v>
      </c>
      <c r="Z125" s="16">
        <f t="shared" si="30"/>
        <v>0.13646366638572482</v>
      </c>
      <c r="AA125" s="16">
        <f t="shared" si="31"/>
        <v>0.07421949059675567</v>
      </c>
      <c r="AB125" s="15">
        <v>18</v>
      </c>
      <c r="AC125" s="17">
        <f t="shared" si="32"/>
        <v>0.40605962557251124</v>
      </c>
      <c r="AD125" s="8" t="s">
        <v>691</v>
      </c>
      <c r="AE125" s="34" t="s">
        <v>694</v>
      </c>
      <c r="AF125" s="34" t="s">
        <v>555</v>
      </c>
      <c r="AG125">
        <f t="shared" si="33"/>
        <v>-1.3002365073739879</v>
      </c>
      <c r="AH125" s="48">
        <f>2^-AG125</f>
        <v>2.462692513667373</v>
      </c>
      <c r="AI125" s="51" t="s">
        <v>916</v>
      </c>
      <c r="AK125" s="53">
        <v>0.4096426</v>
      </c>
      <c r="AL125" s="53">
        <v>1.1775407</v>
      </c>
      <c r="AM125" s="54" t="s">
        <v>915</v>
      </c>
      <c r="AN125" s="53">
        <v>-0.23577692537810635</v>
      </c>
      <c r="AO125" s="8" t="s">
        <v>691</v>
      </c>
    </row>
    <row r="126" spans="1:44" ht="15">
      <c r="A126" s="7">
        <v>121</v>
      </c>
      <c r="B126" s="7" t="s">
        <v>609</v>
      </c>
      <c r="C126" s="8" t="s">
        <v>610</v>
      </c>
      <c r="D126" s="7" t="s">
        <v>611</v>
      </c>
      <c r="E126" s="9" t="s">
        <v>612</v>
      </c>
      <c r="F126" s="7" t="s">
        <v>613</v>
      </c>
      <c r="G126" s="34" t="s">
        <v>613</v>
      </c>
      <c r="H126" s="34" t="s">
        <v>555</v>
      </c>
      <c r="I126" s="11">
        <v>12.25</v>
      </c>
      <c r="J126" s="11">
        <v>10.3</v>
      </c>
      <c r="K126" s="7" t="s">
        <v>61</v>
      </c>
      <c r="L126" s="11" t="s">
        <v>62</v>
      </c>
      <c r="M126" s="11" t="s">
        <v>62</v>
      </c>
      <c r="N126" s="12">
        <v>157</v>
      </c>
      <c r="O126" s="12">
        <v>3</v>
      </c>
      <c r="P126" s="12">
        <v>26</v>
      </c>
      <c r="Q126" s="13">
        <f t="shared" si="26"/>
        <v>0.16666666666666666</v>
      </c>
      <c r="R126" s="13">
        <f t="shared" si="27"/>
        <v>0.4677992676220697</v>
      </c>
      <c r="S126" s="13">
        <f t="shared" si="28"/>
        <v>0.18277978386083618</v>
      </c>
      <c r="T126" s="12">
        <v>18</v>
      </c>
      <c r="U126" s="14">
        <v>109</v>
      </c>
      <c r="V126" s="15">
        <v>125</v>
      </c>
      <c r="W126" s="15">
        <v>3</v>
      </c>
      <c r="X126" s="15">
        <v>19</v>
      </c>
      <c r="Y126" s="16">
        <f t="shared" si="29"/>
        <v>0.16666666666666666</v>
      </c>
      <c r="Z126" s="16">
        <f t="shared" si="30"/>
        <v>0.4677992676220697</v>
      </c>
      <c r="AA126" s="16">
        <f t="shared" si="31"/>
        <v>0.2544254032154405</v>
      </c>
      <c r="AB126" s="15">
        <v>18</v>
      </c>
      <c r="AC126" s="18">
        <f t="shared" si="32"/>
        <v>1.3919778098061077</v>
      </c>
      <c r="AD126" s="8" t="s">
        <v>610</v>
      </c>
      <c r="AE126" s="34" t="s">
        <v>613</v>
      </c>
      <c r="AF126" s="34" t="s">
        <v>555</v>
      </c>
      <c r="AG126">
        <f t="shared" si="33"/>
        <v>0.47713621266806644</v>
      </c>
      <c r="AH126" s="49">
        <f>2^AG126</f>
        <v>1.3919778098061077</v>
      </c>
      <c r="AI126" s="52" t="s">
        <v>904</v>
      </c>
      <c r="AK126" s="53">
        <v>0.4108977</v>
      </c>
      <c r="AL126" s="53">
        <v>1.2494675</v>
      </c>
      <c r="AM126" s="54" t="s">
        <v>910</v>
      </c>
      <c r="AN126" s="53">
        <v>0.32131337585549147</v>
      </c>
      <c r="AO126" s="8" t="s">
        <v>610</v>
      </c>
      <c r="AR126" s="52"/>
    </row>
    <row r="127" spans="1:44" ht="15">
      <c r="A127" s="7">
        <v>101</v>
      </c>
      <c r="B127" s="7" t="s">
        <v>680</v>
      </c>
      <c r="C127" s="8" t="s">
        <v>681</v>
      </c>
      <c r="D127" s="7" t="s">
        <v>682</v>
      </c>
      <c r="E127" s="9" t="s">
        <v>683</v>
      </c>
      <c r="F127" s="7" t="s">
        <v>684</v>
      </c>
      <c r="G127" s="34" t="s">
        <v>684</v>
      </c>
      <c r="H127" s="34" t="s">
        <v>555</v>
      </c>
      <c r="I127" s="11">
        <v>16.2</v>
      </c>
      <c r="J127" s="11">
        <v>9.81</v>
      </c>
      <c r="K127" s="7" t="s">
        <v>78</v>
      </c>
      <c r="L127" s="11" t="s">
        <v>62</v>
      </c>
      <c r="M127" s="11" t="s">
        <v>62</v>
      </c>
      <c r="N127" s="12">
        <v>183</v>
      </c>
      <c r="O127" s="12">
        <v>4</v>
      </c>
      <c r="P127" s="12">
        <v>40</v>
      </c>
      <c r="Q127" s="13">
        <f t="shared" si="26"/>
        <v>0.3333333333333333</v>
      </c>
      <c r="R127" s="13">
        <f t="shared" si="27"/>
        <v>1.1544346900318838</v>
      </c>
      <c r="S127" s="13">
        <f t="shared" si="28"/>
        <v>0.4510638167478916</v>
      </c>
      <c r="T127" s="12">
        <v>12</v>
      </c>
      <c r="U127" s="14">
        <v>105</v>
      </c>
      <c r="V127" s="15">
        <v>132</v>
      </c>
      <c r="W127" s="15">
        <v>3</v>
      </c>
      <c r="X127" s="15">
        <v>25</v>
      </c>
      <c r="Y127" s="16">
        <f t="shared" si="29"/>
        <v>0.25</v>
      </c>
      <c r="Z127" s="16">
        <f t="shared" si="30"/>
        <v>0.778279410038923</v>
      </c>
      <c r="AA127" s="16">
        <f t="shared" si="31"/>
        <v>0.4232885051744067</v>
      </c>
      <c r="AB127" s="15">
        <v>12</v>
      </c>
      <c r="AC127" s="18">
        <f t="shared" si="32"/>
        <v>0.9384226565239902</v>
      </c>
      <c r="AD127" s="8" t="s">
        <v>681</v>
      </c>
      <c r="AE127" s="34" t="s">
        <v>684</v>
      </c>
      <c r="AF127" s="34" t="s">
        <v>555</v>
      </c>
      <c r="AG127">
        <f t="shared" si="33"/>
        <v>-0.09169024982846073</v>
      </c>
      <c r="AH127" s="48">
        <f>2^-AG127</f>
        <v>1.0656179207182597</v>
      </c>
      <c r="AI127" s="51" t="s">
        <v>905</v>
      </c>
      <c r="AK127" s="53">
        <v>0.46737298</v>
      </c>
      <c r="AL127" s="53">
        <v>1.2043582</v>
      </c>
      <c r="AM127" s="54" t="s">
        <v>915</v>
      </c>
      <c r="AN127" s="53">
        <v>-0.268264542020128</v>
      </c>
      <c r="AO127" s="8" t="s">
        <v>681</v>
      </c>
      <c r="AR127" s="52"/>
    </row>
    <row r="128" spans="1:44" ht="15">
      <c r="A128" s="7">
        <v>154</v>
      </c>
      <c r="B128" s="7" t="s">
        <v>675</v>
      </c>
      <c r="C128" s="8" t="s">
        <v>676</v>
      </c>
      <c r="D128" s="7" t="s">
        <v>677</v>
      </c>
      <c r="E128" s="9" t="s">
        <v>678</v>
      </c>
      <c r="F128" s="7" t="s">
        <v>679</v>
      </c>
      <c r="G128" s="34" t="s">
        <v>679</v>
      </c>
      <c r="H128" s="34" t="s">
        <v>555</v>
      </c>
      <c r="I128" s="11">
        <v>12.97</v>
      </c>
      <c r="J128" s="11">
        <v>10.4</v>
      </c>
      <c r="K128" s="7" t="s">
        <v>61</v>
      </c>
      <c r="L128" s="11" t="s">
        <v>62</v>
      </c>
      <c r="M128" s="11" t="s">
        <v>62</v>
      </c>
      <c r="N128" s="12">
        <v>101</v>
      </c>
      <c r="O128" s="12">
        <v>3</v>
      </c>
      <c r="P128" s="12">
        <v>24</v>
      </c>
      <c r="Q128" s="13">
        <f t="shared" si="26"/>
        <v>0.15789473684210525</v>
      </c>
      <c r="R128" s="13">
        <f t="shared" si="27"/>
        <v>0.43844988828766285</v>
      </c>
      <c r="S128" s="13">
        <f t="shared" si="28"/>
        <v>0.17131231569129113</v>
      </c>
      <c r="T128" s="12">
        <v>19</v>
      </c>
      <c r="U128" s="14">
        <v>151</v>
      </c>
      <c r="V128" s="15">
        <v>74</v>
      </c>
      <c r="W128" s="15">
        <v>2</v>
      </c>
      <c r="X128" s="15">
        <v>13</v>
      </c>
      <c r="Y128" s="16">
        <f t="shared" si="29"/>
        <v>0.10526315789473684</v>
      </c>
      <c r="Z128" s="16">
        <f t="shared" si="30"/>
        <v>0.2742749857031337</v>
      </c>
      <c r="AA128" s="16">
        <f t="shared" si="31"/>
        <v>0.14917193903305886</v>
      </c>
      <c r="AB128" s="15">
        <v>19</v>
      </c>
      <c r="AC128" s="18">
        <f t="shared" si="32"/>
        <v>0.8707601577336113</v>
      </c>
      <c r="AD128" s="8" t="s">
        <v>676</v>
      </c>
      <c r="AE128" s="34" t="s">
        <v>679</v>
      </c>
      <c r="AF128" s="34" t="s">
        <v>555</v>
      </c>
      <c r="AG128">
        <f t="shared" si="33"/>
        <v>-0.19965269741537908</v>
      </c>
      <c r="AH128" s="48">
        <f>2^-AG128</f>
        <v>1.148421860047858</v>
      </c>
      <c r="AI128" s="51" t="s">
        <v>905</v>
      </c>
      <c r="AK128" s="53">
        <v>0.47036424</v>
      </c>
      <c r="AL128" s="53">
        <v>1.1587036</v>
      </c>
      <c r="AM128" s="54" t="s">
        <v>915</v>
      </c>
      <c r="AN128" s="53">
        <v>-0.21251156764027887</v>
      </c>
      <c r="AO128" s="8" t="s">
        <v>676</v>
      </c>
      <c r="AR128" s="52"/>
    </row>
    <row r="129" spans="1:44" ht="15">
      <c r="A129" s="7">
        <v>123</v>
      </c>
      <c r="B129" s="7" t="s">
        <v>614</v>
      </c>
      <c r="C129" s="8" t="s">
        <v>615</v>
      </c>
      <c r="D129" s="7" t="s">
        <v>616</v>
      </c>
      <c r="E129" s="9" t="s">
        <v>617</v>
      </c>
      <c r="F129" s="7" t="s">
        <v>618</v>
      </c>
      <c r="G129" s="34" t="s">
        <v>618</v>
      </c>
      <c r="H129" s="34" t="s">
        <v>555</v>
      </c>
      <c r="I129" s="11">
        <v>30.37</v>
      </c>
      <c r="J129" s="11">
        <v>10.3</v>
      </c>
      <c r="K129" s="7" t="s">
        <v>61</v>
      </c>
      <c r="L129" s="11" t="s">
        <v>62</v>
      </c>
      <c r="M129" s="11" t="s">
        <v>62</v>
      </c>
      <c r="N129" s="12">
        <v>152</v>
      </c>
      <c r="O129" s="12">
        <v>2</v>
      </c>
      <c r="P129" s="12">
        <v>11</v>
      </c>
      <c r="Q129" s="13">
        <f t="shared" si="26"/>
        <v>0.06666666666666667</v>
      </c>
      <c r="R129" s="13">
        <f t="shared" si="27"/>
        <v>0.1659144011798317</v>
      </c>
      <c r="S129" s="13">
        <f t="shared" si="28"/>
        <v>0.06482651959076945</v>
      </c>
      <c r="T129" s="12">
        <v>30</v>
      </c>
      <c r="U129" s="14">
        <v>125</v>
      </c>
      <c r="V129" s="15">
        <v>99</v>
      </c>
      <c r="W129" s="15">
        <v>2</v>
      </c>
      <c r="X129" s="15">
        <v>11</v>
      </c>
      <c r="Y129" s="16">
        <f t="shared" si="29"/>
        <v>0.06666666666666667</v>
      </c>
      <c r="Z129" s="16">
        <f t="shared" si="30"/>
        <v>0.1659144011798317</v>
      </c>
      <c r="AA129" s="16">
        <f t="shared" si="31"/>
        <v>0.09023707675731199</v>
      </c>
      <c r="AB129" s="15">
        <v>30</v>
      </c>
      <c r="AC129" s="18">
        <f t="shared" si="32"/>
        <v>1.3919778098061077</v>
      </c>
      <c r="AD129" s="8" t="s">
        <v>615</v>
      </c>
      <c r="AE129" s="34" t="s">
        <v>618</v>
      </c>
      <c r="AF129" s="34" t="s">
        <v>555</v>
      </c>
      <c r="AG129">
        <f t="shared" si="33"/>
        <v>0.47713621266806644</v>
      </c>
      <c r="AH129" s="49">
        <f>2^AG129</f>
        <v>1.3919778098061077</v>
      </c>
      <c r="AI129" s="52" t="s">
        <v>904</v>
      </c>
      <c r="AK129" s="53">
        <v>0.5242757</v>
      </c>
      <c r="AL129" s="53">
        <v>1.1569961</v>
      </c>
      <c r="AM129" s="54" t="s">
        <v>910</v>
      </c>
      <c r="AN129" s="53">
        <v>0.21038400142021496</v>
      </c>
      <c r="AO129" s="8" t="s">
        <v>615</v>
      </c>
      <c r="AR129" s="52"/>
    </row>
    <row r="130" spans="1:44" ht="15">
      <c r="A130" s="7">
        <v>176</v>
      </c>
      <c r="B130" s="7" t="s">
        <v>713</v>
      </c>
      <c r="C130" s="8" t="s">
        <v>714</v>
      </c>
      <c r="D130" s="7" t="s">
        <v>715</v>
      </c>
      <c r="E130" s="9" t="s">
        <v>716</v>
      </c>
      <c r="F130" s="7" t="s">
        <v>717</v>
      </c>
      <c r="G130" s="34" t="s">
        <v>717</v>
      </c>
      <c r="H130" s="34" t="s">
        <v>555</v>
      </c>
      <c r="I130" s="11">
        <v>9.73</v>
      </c>
      <c r="J130" s="11">
        <v>10.1</v>
      </c>
      <c r="K130" s="7" t="s">
        <v>61</v>
      </c>
      <c r="L130" s="11" t="s">
        <v>62</v>
      </c>
      <c r="M130" s="11" t="s">
        <v>62</v>
      </c>
      <c r="N130" s="12">
        <v>73</v>
      </c>
      <c r="O130" s="12">
        <v>2</v>
      </c>
      <c r="P130" s="12">
        <v>29</v>
      </c>
      <c r="Q130" s="13">
        <f aca="true" t="shared" si="34" ref="Q130:Q161">O130/T130</f>
        <v>0.14285714285714285</v>
      </c>
      <c r="R130" s="13">
        <f aca="true" t="shared" si="35" ref="R130:R161">POWER(10,Q130)-1</f>
        <v>0.3894954943731377</v>
      </c>
      <c r="S130" s="13">
        <f aca="true" t="shared" si="36" ref="S130:S161">(R130/255.936)*100</f>
        <v>0.15218472367042452</v>
      </c>
      <c r="T130" s="12">
        <v>14</v>
      </c>
      <c r="U130" s="14">
        <v>103</v>
      </c>
      <c r="V130" s="15">
        <v>135</v>
      </c>
      <c r="W130" s="15">
        <v>3</v>
      </c>
      <c r="X130" s="15">
        <v>39</v>
      </c>
      <c r="Y130" s="16">
        <f aca="true" t="shared" si="37" ref="Y130:Y161">W130/AB130</f>
        <v>0.21428571428571427</v>
      </c>
      <c r="Z130" s="16">
        <f aca="true" t="shared" si="38" ref="Z130:Z161">POWER(10,Y130)-1</f>
        <v>0.6378937069540642</v>
      </c>
      <c r="AA130" s="16">
        <f aca="true" t="shared" si="39" ref="AA130:AA161">(Z130/183.865)*100</f>
        <v>0.34693590784220174</v>
      </c>
      <c r="AB130" s="15">
        <v>14</v>
      </c>
      <c r="AC130" s="24">
        <f aca="true" t="shared" si="40" ref="AC130:AC161">AA130/S130</f>
        <v>2.2797025842983807</v>
      </c>
      <c r="AD130" s="8" t="s">
        <v>714</v>
      </c>
      <c r="AE130" s="34" t="s">
        <v>717</v>
      </c>
      <c r="AF130" s="34" t="s">
        <v>555</v>
      </c>
      <c r="AG130">
        <f aca="true" t="shared" si="41" ref="AG130:AG161">LOG(AC130,2)</f>
        <v>1.1888456190628123</v>
      </c>
      <c r="AH130" s="49">
        <f>2^AG130</f>
        <v>2.2797025842983807</v>
      </c>
      <c r="AI130" s="52" t="s">
        <v>917</v>
      </c>
      <c r="AK130" s="53">
        <v>0.62044394</v>
      </c>
      <c r="AL130" s="53">
        <v>1.1836891</v>
      </c>
      <c r="AM130" s="54" t="s">
        <v>910</v>
      </c>
      <c r="AN130" s="53">
        <v>0.24329020192333442</v>
      </c>
      <c r="AO130" s="8" t="s">
        <v>714</v>
      </c>
      <c r="AR130" s="52"/>
    </row>
    <row r="131" spans="1:41" ht="15">
      <c r="A131" s="7">
        <v>71</v>
      </c>
      <c r="B131" s="7" t="s">
        <v>586</v>
      </c>
      <c r="C131" s="8" t="s">
        <v>587</v>
      </c>
      <c r="D131" s="7" t="s">
        <v>588</v>
      </c>
      <c r="E131" s="9" t="s">
        <v>589</v>
      </c>
      <c r="F131" s="7" t="s">
        <v>590</v>
      </c>
      <c r="G131" s="34" t="s">
        <v>590</v>
      </c>
      <c r="H131" s="34" t="s">
        <v>555</v>
      </c>
      <c r="I131" s="11">
        <v>23.77</v>
      </c>
      <c r="J131" s="11">
        <v>9.96</v>
      </c>
      <c r="K131" s="7" t="s">
        <v>78</v>
      </c>
      <c r="L131" s="11" t="s">
        <v>62</v>
      </c>
      <c r="M131" s="11" t="s">
        <v>591</v>
      </c>
      <c r="N131" s="12">
        <v>284</v>
      </c>
      <c r="O131" s="12">
        <v>6</v>
      </c>
      <c r="P131" s="12">
        <v>28</v>
      </c>
      <c r="Q131" s="13">
        <f t="shared" si="34"/>
        <v>0.24</v>
      </c>
      <c r="R131" s="13">
        <f t="shared" si="35"/>
        <v>0.7378008287493756</v>
      </c>
      <c r="S131" s="13">
        <f t="shared" si="36"/>
        <v>0.2882755176096272</v>
      </c>
      <c r="T131" s="12">
        <v>25</v>
      </c>
      <c r="U131" s="14">
        <v>164</v>
      </c>
      <c r="V131" s="15">
        <v>66</v>
      </c>
      <c r="W131" s="15">
        <v>1</v>
      </c>
      <c r="X131" s="15">
        <v>6</v>
      </c>
      <c r="Y131" s="16">
        <f t="shared" si="37"/>
        <v>0.04</v>
      </c>
      <c r="Z131" s="16">
        <f t="shared" si="38"/>
        <v>0.09647819614318509</v>
      </c>
      <c r="AA131" s="16">
        <f t="shared" si="39"/>
        <v>0.05247230095079819</v>
      </c>
      <c r="AB131" s="15">
        <v>25</v>
      </c>
      <c r="AC131" s="17">
        <f t="shared" si="40"/>
        <v>0.18202135715823906</v>
      </c>
      <c r="AD131" s="8" t="s">
        <v>587</v>
      </c>
      <c r="AE131" s="34" t="s">
        <v>590</v>
      </c>
      <c r="AF131" s="34" t="s">
        <v>555</v>
      </c>
      <c r="AG131">
        <f t="shared" si="41"/>
        <v>-2.457820358427237</v>
      </c>
      <c r="AH131" s="48">
        <f>2^-AG131</f>
        <v>5.493860806293498</v>
      </c>
      <c r="AI131" s="51" t="s">
        <v>916</v>
      </c>
      <c r="AK131" s="53">
        <v>0.6339353</v>
      </c>
      <c r="AL131" s="53">
        <v>1.124356</v>
      </c>
      <c r="AM131" s="54" t="s">
        <v>910</v>
      </c>
      <c r="AN131" s="53">
        <v>0.16909890221060458</v>
      </c>
      <c r="AO131" s="8" t="s">
        <v>587</v>
      </c>
    </row>
    <row r="132" spans="1:44" ht="15">
      <c r="A132" s="7">
        <v>74</v>
      </c>
      <c r="B132" s="7" t="s">
        <v>575</v>
      </c>
      <c r="C132" s="8" t="s">
        <v>576</v>
      </c>
      <c r="D132" s="7" t="s">
        <v>577</v>
      </c>
      <c r="E132" s="9" t="s">
        <v>578</v>
      </c>
      <c r="F132" s="7" t="s">
        <v>579</v>
      </c>
      <c r="G132" s="34" t="s">
        <v>579</v>
      </c>
      <c r="H132" s="34" t="s">
        <v>555</v>
      </c>
      <c r="I132" s="11">
        <v>11.7</v>
      </c>
      <c r="J132" s="11">
        <v>9.89</v>
      </c>
      <c r="K132" s="7" t="s">
        <v>78</v>
      </c>
      <c r="L132" s="11" t="s">
        <v>62</v>
      </c>
      <c r="M132" s="11" t="s">
        <v>580</v>
      </c>
      <c r="N132" s="12">
        <v>276</v>
      </c>
      <c r="O132" s="12">
        <v>5</v>
      </c>
      <c r="P132" s="12">
        <v>39</v>
      </c>
      <c r="Q132" s="13">
        <f t="shared" si="34"/>
        <v>0.3125</v>
      </c>
      <c r="R132" s="13">
        <f t="shared" si="35"/>
        <v>1.0535250264571463</v>
      </c>
      <c r="S132" s="13">
        <f t="shared" si="36"/>
        <v>0.41163612249044534</v>
      </c>
      <c r="T132" s="12">
        <v>16</v>
      </c>
      <c r="U132" s="14">
        <v>57</v>
      </c>
      <c r="V132" s="15">
        <v>245</v>
      </c>
      <c r="W132" s="15">
        <v>5</v>
      </c>
      <c r="X132" s="15">
        <v>39</v>
      </c>
      <c r="Y132" s="16">
        <f t="shared" si="37"/>
        <v>0.3125</v>
      </c>
      <c r="Z132" s="16">
        <f t="shared" si="38"/>
        <v>1.0535250264571463</v>
      </c>
      <c r="AA132" s="16">
        <f t="shared" si="39"/>
        <v>0.5729883482213288</v>
      </c>
      <c r="AB132" s="15">
        <v>16</v>
      </c>
      <c r="AC132" s="18">
        <f t="shared" si="40"/>
        <v>1.3919778098061077</v>
      </c>
      <c r="AD132" s="8" t="s">
        <v>576</v>
      </c>
      <c r="AE132" s="34" t="s">
        <v>579</v>
      </c>
      <c r="AF132" s="34" t="s">
        <v>555</v>
      </c>
      <c r="AG132">
        <f t="shared" si="41"/>
        <v>0.47713621266806644</v>
      </c>
      <c r="AH132" s="49">
        <f>2^AG132</f>
        <v>1.3919778098061077</v>
      </c>
      <c r="AI132" s="52" t="s">
        <v>904</v>
      </c>
      <c r="AK132" s="53">
        <v>0.64049566</v>
      </c>
      <c r="AL132" s="53">
        <v>1.1557673</v>
      </c>
      <c r="AM132" s="54" t="s">
        <v>915</v>
      </c>
      <c r="AN132" s="53">
        <v>-0.20885095758783756</v>
      </c>
      <c r="AO132" s="8" t="s">
        <v>576</v>
      </c>
      <c r="AQ132" s="71"/>
      <c r="AR132" s="72"/>
    </row>
    <row r="133" spans="1:44" ht="15">
      <c r="A133" s="7">
        <v>78</v>
      </c>
      <c r="B133" s="7" t="s">
        <v>550</v>
      </c>
      <c r="C133" s="8" t="s">
        <v>551</v>
      </c>
      <c r="D133" s="7" t="s">
        <v>552</v>
      </c>
      <c r="E133" s="9" t="s">
        <v>553</v>
      </c>
      <c r="F133" s="7" t="s">
        <v>554</v>
      </c>
      <c r="G133" s="34" t="s">
        <v>554</v>
      </c>
      <c r="H133" s="34" t="s">
        <v>555</v>
      </c>
      <c r="I133" s="11">
        <v>14.79</v>
      </c>
      <c r="J133" s="11">
        <v>9.89</v>
      </c>
      <c r="K133" s="7" t="s">
        <v>78</v>
      </c>
      <c r="L133" s="11" t="s">
        <v>62</v>
      </c>
      <c r="M133" s="11" t="s">
        <v>62</v>
      </c>
      <c r="N133" s="12">
        <v>257</v>
      </c>
      <c r="O133" s="12">
        <v>5</v>
      </c>
      <c r="P133" s="12">
        <v>34</v>
      </c>
      <c r="Q133" s="13">
        <f t="shared" si="34"/>
        <v>0.3333333333333333</v>
      </c>
      <c r="R133" s="13">
        <f t="shared" si="35"/>
        <v>1.1544346900318838</v>
      </c>
      <c r="S133" s="13">
        <f t="shared" si="36"/>
        <v>0.4510638167478916</v>
      </c>
      <c r="T133" s="12">
        <v>15</v>
      </c>
      <c r="U133" s="14">
        <v>76</v>
      </c>
      <c r="V133" s="15">
        <v>173</v>
      </c>
      <c r="W133" s="15">
        <v>4</v>
      </c>
      <c r="X133" s="15">
        <v>34</v>
      </c>
      <c r="Y133" s="16">
        <f t="shared" si="37"/>
        <v>0.26666666666666666</v>
      </c>
      <c r="Z133" s="16">
        <f t="shared" si="38"/>
        <v>0.8478497974222912</v>
      </c>
      <c r="AA133" s="16">
        <f t="shared" si="39"/>
        <v>0.46112625971353505</v>
      </c>
      <c r="AB133" s="15">
        <v>15</v>
      </c>
      <c r="AC133" s="18">
        <f t="shared" si="40"/>
        <v>1.0223082468423035</v>
      </c>
      <c r="AD133" s="8" t="s">
        <v>551</v>
      </c>
      <c r="AE133" s="34" t="s">
        <v>554</v>
      </c>
      <c r="AF133" s="34" t="s">
        <v>555</v>
      </c>
      <c r="AG133">
        <f t="shared" si="41"/>
        <v>0.03183026392721356</v>
      </c>
      <c r="AH133" s="49">
        <f>2^AG133</f>
        <v>1.0223082468423035</v>
      </c>
      <c r="AI133" s="52" t="s">
        <v>904</v>
      </c>
      <c r="AK133" s="53">
        <v>0.6563382</v>
      </c>
      <c r="AL133" s="53">
        <v>1.0434663</v>
      </c>
      <c r="AM133" s="54" t="s">
        <v>915</v>
      </c>
      <c r="AN133" s="53">
        <v>-0.061384007677459315</v>
      </c>
      <c r="AO133" s="8" t="s">
        <v>551</v>
      </c>
      <c r="AR133" s="52"/>
    </row>
    <row r="134" spans="1:44" ht="15">
      <c r="A134" s="7">
        <v>133</v>
      </c>
      <c r="B134" s="7" t="s">
        <v>708</v>
      </c>
      <c r="C134" s="8" t="s">
        <v>709</v>
      </c>
      <c r="D134" s="7" t="s">
        <v>710</v>
      </c>
      <c r="E134" s="9" t="s">
        <v>711</v>
      </c>
      <c r="F134" s="7" t="s">
        <v>712</v>
      </c>
      <c r="G134" s="34" t="s">
        <v>712</v>
      </c>
      <c r="H134" s="34" t="s">
        <v>555</v>
      </c>
      <c r="I134" s="11">
        <v>13.3</v>
      </c>
      <c r="J134" s="11">
        <v>10.8</v>
      </c>
      <c r="K134" s="7" t="s">
        <v>78</v>
      </c>
      <c r="L134" s="11" t="s">
        <v>62</v>
      </c>
      <c r="M134" s="11" t="s">
        <v>62</v>
      </c>
      <c r="N134" s="12">
        <v>135</v>
      </c>
      <c r="O134" s="12">
        <v>3</v>
      </c>
      <c r="P134" s="12">
        <v>26</v>
      </c>
      <c r="Q134" s="13">
        <f t="shared" si="34"/>
        <v>0.14285714285714285</v>
      </c>
      <c r="R134" s="13">
        <f t="shared" si="35"/>
        <v>0.3894954943731377</v>
      </c>
      <c r="S134" s="13">
        <f t="shared" si="36"/>
        <v>0.15218472367042452</v>
      </c>
      <c r="T134" s="12">
        <v>21</v>
      </c>
      <c r="U134" s="14">
        <v>122</v>
      </c>
      <c r="V134" s="15">
        <v>103</v>
      </c>
      <c r="W134" s="15">
        <v>3</v>
      </c>
      <c r="X134" s="15">
        <v>26</v>
      </c>
      <c r="Y134" s="16">
        <f t="shared" si="37"/>
        <v>0.14285714285714285</v>
      </c>
      <c r="Z134" s="16">
        <f t="shared" si="38"/>
        <v>0.3894954943731377</v>
      </c>
      <c r="AA134" s="16">
        <f t="shared" si="39"/>
        <v>0.2118377583407052</v>
      </c>
      <c r="AB134" s="15">
        <v>21</v>
      </c>
      <c r="AC134" s="18">
        <f t="shared" si="40"/>
        <v>1.3919778098061075</v>
      </c>
      <c r="AD134" s="8" t="s">
        <v>709</v>
      </c>
      <c r="AE134" s="34" t="s">
        <v>712</v>
      </c>
      <c r="AF134" s="34" t="s">
        <v>555</v>
      </c>
      <c r="AG134">
        <f t="shared" si="41"/>
        <v>0.47713621266806616</v>
      </c>
      <c r="AH134" s="49">
        <f>2^AG134</f>
        <v>1.3919778098061075</v>
      </c>
      <c r="AI134" s="52" t="s">
        <v>904</v>
      </c>
      <c r="AK134" s="53">
        <v>0.65644914</v>
      </c>
      <c r="AL134" s="53">
        <v>1.2252227</v>
      </c>
      <c r="AM134" s="54" t="s">
        <v>910</v>
      </c>
      <c r="AN134" s="53">
        <v>0.2930440014602578</v>
      </c>
      <c r="AO134" s="8" t="s">
        <v>709</v>
      </c>
      <c r="AR134" s="52"/>
    </row>
    <row r="135" spans="1:44" ht="15">
      <c r="A135" s="7">
        <v>153</v>
      </c>
      <c r="B135" s="7" t="s">
        <v>723</v>
      </c>
      <c r="C135" s="8" t="s">
        <v>724</v>
      </c>
      <c r="D135" s="7" t="s">
        <v>725</v>
      </c>
      <c r="E135" s="9" t="s">
        <v>726</v>
      </c>
      <c r="F135" s="7" t="s">
        <v>727</v>
      </c>
      <c r="G135" s="34" t="s">
        <v>727</v>
      </c>
      <c r="H135" s="34" t="s">
        <v>555</v>
      </c>
      <c r="I135" s="11">
        <v>10.55</v>
      </c>
      <c r="J135" s="11">
        <v>7.24</v>
      </c>
      <c r="K135" s="7" t="s">
        <v>61</v>
      </c>
      <c r="L135" s="11" t="s">
        <v>62</v>
      </c>
      <c r="M135" s="11" t="s">
        <v>62</v>
      </c>
      <c r="N135" s="12">
        <v>102</v>
      </c>
      <c r="O135" s="12">
        <v>2</v>
      </c>
      <c r="P135" s="12">
        <v>32</v>
      </c>
      <c r="Q135" s="13">
        <f t="shared" si="34"/>
        <v>0.14285714285714285</v>
      </c>
      <c r="R135" s="13">
        <f t="shared" si="35"/>
        <v>0.3894954943731377</v>
      </c>
      <c r="S135" s="13">
        <f t="shared" si="36"/>
        <v>0.15218472367042452</v>
      </c>
      <c r="T135" s="12">
        <v>14</v>
      </c>
      <c r="U135" s="14">
        <v>90</v>
      </c>
      <c r="V135" s="15">
        <v>159</v>
      </c>
      <c r="W135" s="15">
        <v>3</v>
      </c>
      <c r="X135" s="15">
        <v>32</v>
      </c>
      <c r="Y135" s="16">
        <f t="shared" si="37"/>
        <v>0.21428571428571427</v>
      </c>
      <c r="Z135" s="16">
        <f t="shared" si="38"/>
        <v>0.6378937069540642</v>
      </c>
      <c r="AA135" s="16">
        <f t="shared" si="39"/>
        <v>0.34693590784220174</v>
      </c>
      <c r="AB135" s="15">
        <v>14</v>
      </c>
      <c r="AC135" s="24">
        <f t="shared" si="40"/>
        <v>2.2797025842983807</v>
      </c>
      <c r="AD135" s="8" t="s">
        <v>724</v>
      </c>
      <c r="AE135" s="34" t="s">
        <v>727</v>
      </c>
      <c r="AF135" s="34" t="s">
        <v>555</v>
      </c>
      <c r="AG135">
        <f t="shared" si="41"/>
        <v>1.1888456190628123</v>
      </c>
      <c r="AH135" s="49">
        <f>2^AG135</f>
        <v>2.2797025842983807</v>
      </c>
      <c r="AI135" s="52" t="s">
        <v>917</v>
      </c>
      <c r="AK135" s="53">
        <v>0.6634554</v>
      </c>
      <c r="AL135" s="53">
        <v>1.1302899</v>
      </c>
      <c r="AM135" s="54" t="s">
        <v>910</v>
      </c>
      <c r="AN135" s="53">
        <v>0.17669284666915022</v>
      </c>
      <c r="AO135" s="8" t="s">
        <v>724</v>
      </c>
      <c r="AR135" s="52"/>
    </row>
    <row r="136" spans="1:44" ht="15">
      <c r="A136" s="7">
        <v>98</v>
      </c>
      <c r="B136" s="7" t="s">
        <v>597</v>
      </c>
      <c r="C136" s="8" t="s">
        <v>598</v>
      </c>
      <c r="D136" s="7" t="s">
        <v>599</v>
      </c>
      <c r="E136" s="9" t="s">
        <v>600</v>
      </c>
      <c r="F136" s="7" t="s">
        <v>601</v>
      </c>
      <c r="G136" s="34" t="s">
        <v>601</v>
      </c>
      <c r="H136" s="34" t="s">
        <v>555</v>
      </c>
      <c r="I136" s="11">
        <v>29.89</v>
      </c>
      <c r="J136" s="11">
        <v>10.6</v>
      </c>
      <c r="K136" s="7" t="s">
        <v>78</v>
      </c>
      <c r="L136" s="11" t="s">
        <v>62</v>
      </c>
      <c r="M136" s="11" t="s">
        <v>62</v>
      </c>
      <c r="N136" s="12">
        <v>205</v>
      </c>
      <c r="O136" s="12">
        <v>4</v>
      </c>
      <c r="P136" s="12">
        <v>19</v>
      </c>
      <c r="Q136" s="13">
        <f t="shared" si="34"/>
        <v>0.15384615384615385</v>
      </c>
      <c r="R136" s="13">
        <f t="shared" si="35"/>
        <v>0.4251026703029981</v>
      </c>
      <c r="S136" s="13">
        <f t="shared" si="36"/>
        <v>0.16609725490083382</v>
      </c>
      <c r="T136" s="12">
        <v>26</v>
      </c>
      <c r="U136" s="14">
        <v>190</v>
      </c>
      <c r="V136" s="15">
        <v>50</v>
      </c>
      <c r="W136" s="15">
        <v>1</v>
      </c>
      <c r="X136" s="15">
        <v>4</v>
      </c>
      <c r="Y136" s="16">
        <f t="shared" si="37"/>
        <v>0.038461538461538464</v>
      </c>
      <c r="Z136" s="16">
        <f t="shared" si="38"/>
        <v>0.09260086111737831</v>
      </c>
      <c r="AA136" s="16">
        <f t="shared" si="39"/>
        <v>0.05036350644080076</v>
      </c>
      <c r="AB136" s="15">
        <v>26</v>
      </c>
      <c r="AC136" s="17">
        <f t="shared" si="40"/>
        <v>0.30321697050845076</v>
      </c>
      <c r="AD136" s="8" t="s">
        <v>598</v>
      </c>
      <c r="AE136" s="34" t="s">
        <v>601</v>
      </c>
      <c r="AF136" s="34" t="s">
        <v>555</v>
      </c>
      <c r="AG136">
        <f t="shared" si="41"/>
        <v>-1.7215775940721958</v>
      </c>
      <c r="AH136" s="48">
        <f>2^-AG136</f>
        <v>3.2979684426077647</v>
      </c>
      <c r="AI136" s="51" t="s">
        <v>916</v>
      </c>
      <c r="AK136" s="53">
        <v>0.67105454</v>
      </c>
      <c r="AL136" s="53">
        <v>1.1188892</v>
      </c>
      <c r="AM136" s="54" t="s">
        <v>910</v>
      </c>
      <c r="AN136" s="53">
        <v>0.16206717793627712</v>
      </c>
      <c r="AO136" s="8" t="s">
        <v>598</v>
      </c>
      <c r="AR136" s="52"/>
    </row>
    <row r="137" spans="1:44" ht="15">
      <c r="A137" s="7">
        <v>122</v>
      </c>
      <c r="B137" s="7" t="s">
        <v>592</v>
      </c>
      <c r="C137" s="8" t="s">
        <v>593</v>
      </c>
      <c r="D137" s="7" t="s">
        <v>594</v>
      </c>
      <c r="E137" s="9" t="s">
        <v>595</v>
      </c>
      <c r="F137" s="7" t="s">
        <v>596</v>
      </c>
      <c r="G137" s="34" t="s">
        <v>596</v>
      </c>
      <c r="H137" s="34" t="s">
        <v>555</v>
      </c>
      <c r="I137" s="11">
        <v>10.8</v>
      </c>
      <c r="J137" s="11">
        <v>9.66</v>
      </c>
      <c r="K137" s="7" t="s">
        <v>61</v>
      </c>
      <c r="L137" s="11" t="s">
        <v>62</v>
      </c>
      <c r="M137" s="11" t="s">
        <v>62</v>
      </c>
      <c r="N137" s="12">
        <v>152</v>
      </c>
      <c r="O137" s="12">
        <v>4</v>
      </c>
      <c r="P137" s="12">
        <v>50</v>
      </c>
      <c r="Q137" s="13">
        <f t="shared" si="34"/>
        <v>0.2857142857142857</v>
      </c>
      <c r="R137" s="13">
        <f t="shared" si="35"/>
        <v>0.9306977288832501</v>
      </c>
      <c r="S137" s="13">
        <f t="shared" si="36"/>
        <v>0.3636447115229003</v>
      </c>
      <c r="T137" s="12">
        <v>14</v>
      </c>
      <c r="U137" s="14">
        <v>98</v>
      </c>
      <c r="V137" s="15">
        <v>137</v>
      </c>
      <c r="W137" s="15">
        <v>3</v>
      </c>
      <c r="X137" s="15">
        <v>26</v>
      </c>
      <c r="Y137" s="16">
        <f t="shared" si="37"/>
        <v>0.21428571428571427</v>
      </c>
      <c r="Z137" s="16">
        <f t="shared" si="38"/>
        <v>0.6378937069540642</v>
      </c>
      <c r="AA137" s="16">
        <f t="shared" si="39"/>
        <v>0.34693590784220174</v>
      </c>
      <c r="AB137" s="15">
        <v>14</v>
      </c>
      <c r="AC137" s="18">
        <f t="shared" si="40"/>
        <v>0.9540518446955434</v>
      </c>
      <c r="AD137" s="8" t="s">
        <v>593</v>
      </c>
      <c r="AE137" s="34" t="s">
        <v>596</v>
      </c>
      <c r="AF137" s="34" t="s">
        <v>555</v>
      </c>
      <c r="AG137">
        <f t="shared" si="41"/>
        <v>-0.06786042818188905</v>
      </c>
      <c r="AH137" s="48">
        <f>2^-AG137</f>
        <v>1.0481610675142288</v>
      </c>
      <c r="AI137" s="51" t="s">
        <v>905</v>
      </c>
      <c r="AK137" s="53">
        <v>0.7231726</v>
      </c>
      <c r="AL137" s="53">
        <v>1.0995448</v>
      </c>
      <c r="AM137" s="54" t="s">
        <v>910</v>
      </c>
      <c r="AN137" s="53">
        <v>0.1369063867495992</v>
      </c>
      <c r="AO137" s="8" t="s">
        <v>593</v>
      </c>
      <c r="AR137" s="52"/>
    </row>
    <row r="138" spans="1:44" ht="15">
      <c r="A138" s="7">
        <v>87</v>
      </c>
      <c r="B138" s="7" t="s">
        <v>718</v>
      </c>
      <c r="C138" s="8" t="s">
        <v>719</v>
      </c>
      <c r="D138" s="7" t="s">
        <v>720</v>
      </c>
      <c r="E138" s="9" t="s">
        <v>721</v>
      </c>
      <c r="F138" s="7" t="s">
        <v>722</v>
      </c>
      <c r="G138" s="34" t="s">
        <v>722</v>
      </c>
      <c r="H138" s="34" t="s">
        <v>555</v>
      </c>
      <c r="I138" s="11">
        <v>17.08</v>
      </c>
      <c r="J138" s="11">
        <v>6.89</v>
      </c>
      <c r="K138" s="7" t="s">
        <v>61</v>
      </c>
      <c r="L138" s="11" t="s">
        <v>62</v>
      </c>
      <c r="M138" s="11" t="s">
        <v>62</v>
      </c>
      <c r="N138" s="12">
        <v>232</v>
      </c>
      <c r="O138" s="12">
        <v>5</v>
      </c>
      <c r="P138" s="12">
        <v>31</v>
      </c>
      <c r="Q138" s="13">
        <f t="shared" si="34"/>
        <v>0.2</v>
      </c>
      <c r="R138" s="13">
        <f t="shared" si="35"/>
        <v>0.5848931924611136</v>
      </c>
      <c r="S138" s="13">
        <f t="shared" si="36"/>
        <v>0.22853103606413852</v>
      </c>
      <c r="T138" s="12">
        <v>25</v>
      </c>
      <c r="U138" s="14">
        <v>51</v>
      </c>
      <c r="V138" s="15">
        <v>270</v>
      </c>
      <c r="W138" s="15">
        <v>6</v>
      </c>
      <c r="X138" s="15">
        <v>36</v>
      </c>
      <c r="Y138" s="16">
        <f t="shared" si="37"/>
        <v>0.24</v>
      </c>
      <c r="Z138" s="16">
        <f t="shared" si="38"/>
        <v>0.7378008287493756</v>
      </c>
      <c r="AA138" s="16">
        <f t="shared" si="39"/>
        <v>0.40127312362297096</v>
      </c>
      <c r="AB138" s="15">
        <v>25</v>
      </c>
      <c r="AC138" s="24">
        <f t="shared" si="40"/>
        <v>1.7558802101188191</v>
      </c>
      <c r="AD138" s="8" t="s">
        <v>719</v>
      </c>
      <c r="AE138" s="34" t="s">
        <v>722</v>
      </c>
      <c r="AF138" s="34" t="s">
        <v>555</v>
      </c>
      <c r="AG138">
        <f t="shared" si="41"/>
        <v>0.8121944245073957</v>
      </c>
      <c r="AH138" s="49">
        <f>2^AG138</f>
        <v>1.7558802101188191</v>
      </c>
      <c r="AI138" s="52" t="s">
        <v>917</v>
      </c>
      <c r="AK138" s="53">
        <v>0.81523496</v>
      </c>
      <c r="AL138" s="53">
        <v>1.0554504</v>
      </c>
      <c r="AM138" s="54" t="s">
        <v>910</v>
      </c>
      <c r="AN138" s="53">
        <v>0.07785878204328969</v>
      </c>
      <c r="AO138" s="8" t="s">
        <v>719</v>
      </c>
      <c r="AQ138" s="71"/>
      <c r="AR138" s="72"/>
    </row>
    <row r="139" spans="1:41" ht="15">
      <c r="A139" s="7">
        <v>199</v>
      </c>
      <c r="B139" s="7" t="s">
        <v>702</v>
      </c>
      <c r="C139" s="8" t="s">
        <v>703</v>
      </c>
      <c r="D139" s="7" t="s">
        <v>704</v>
      </c>
      <c r="E139" s="9" t="s">
        <v>705</v>
      </c>
      <c r="F139" s="7" t="s">
        <v>706</v>
      </c>
      <c r="G139" s="34" t="s">
        <v>706</v>
      </c>
      <c r="H139" s="34" t="s">
        <v>555</v>
      </c>
      <c r="I139" s="11">
        <v>10.25</v>
      </c>
      <c r="J139" s="11">
        <v>10</v>
      </c>
      <c r="K139" s="7" t="s">
        <v>61</v>
      </c>
      <c r="L139" s="11" t="s">
        <v>62</v>
      </c>
      <c r="M139" s="11" t="s">
        <v>707</v>
      </c>
      <c r="N139" s="12">
        <v>57</v>
      </c>
      <c r="O139" s="12">
        <v>1</v>
      </c>
      <c r="P139" s="12">
        <v>16</v>
      </c>
      <c r="Q139" s="13">
        <f t="shared" si="34"/>
        <v>0.07142857142857142</v>
      </c>
      <c r="R139" s="13">
        <f t="shared" si="35"/>
        <v>0.1787686347935873</v>
      </c>
      <c r="S139" s="13">
        <f t="shared" si="36"/>
        <v>0.0698489602062966</v>
      </c>
      <c r="T139" s="12">
        <v>14</v>
      </c>
      <c r="U139" s="14">
        <v>159</v>
      </c>
      <c r="V139" s="15">
        <v>69</v>
      </c>
      <c r="W139" s="15">
        <v>1</v>
      </c>
      <c r="X139" s="15">
        <v>16</v>
      </c>
      <c r="Y139" s="16">
        <f t="shared" si="37"/>
        <v>0.07142857142857142</v>
      </c>
      <c r="Z139" s="16">
        <f t="shared" si="38"/>
        <v>0.1787686347935873</v>
      </c>
      <c r="AA139" s="16">
        <f t="shared" si="39"/>
        <v>0.09722820264519473</v>
      </c>
      <c r="AB139" s="15">
        <v>14</v>
      </c>
      <c r="AC139" s="18">
        <f t="shared" si="40"/>
        <v>1.3919778098061077</v>
      </c>
      <c r="AD139" s="8" t="s">
        <v>703</v>
      </c>
      <c r="AE139" s="34" t="s">
        <v>706</v>
      </c>
      <c r="AF139" s="34" t="s">
        <v>555</v>
      </c>
      <c r="AG139">
        <f t="shared" si="41"/>
        <v>0.47713621266806644</v>
      </c>
      <c r="AH139" s="49">
        <f>2^AG139</f>
        <v>1.3919778098061077</v>
      </c>
      <c r="AI139" s="52" t="s">
        <v>904</v>
      </c>
      <c r="AK139" s="53">
        <v>0.8219698</v>
      </c>
      <c r="AL139" s="53">
        <v>1.0756034</v>
      </c>
      <c r="AM139" s="54" t="s">
        <v>910</v>
      </c>
      <c r="AN139" s="53">
        <v>0.10514622071333299</v>
      </c>
      <c r="AO139" s="8" t="s">
        <v>703</v>
      </c>
    </row>
    <row r="140" spans="1:44" ht="15">
      <c r="A140" s="7">
        <v>56</v>
      </c>
      <c r="B140" s="7" t="s">
        <v>581</v>
      </c>
      <c r="C140" s="8" t="s">
        <v>582</v>
      </c>
      <c r="D140" s="7" t="s">
        <v>583</v>
      </c>
      <c r="E140" s="9" t="s">
        <v>584</v>
      </c>
      <c r="F140" s="7" t="s">
        <v>585</v>
      </c>
      <c r="G140" s="34" t="s">
        <v>585</v>
      </c>
      <c r="H140" s="34" t="s">
        <v>555</v>
      </c>
      <c r="I140" s="11">
        <v>22.33</v>
      </c>
      <c r="J140" s="11">
        <v>9.95</v>
      </c>
      <c r="K140" s="7" t="s">
        <v>61</v>
      </c>
      <c r="L140" s="11" t="s">
        <v>62</v>
      </c>
      <c r="M140" s="11" t="s">
        <v>62</v>
      </c>
      <c r="N140" s="12">
        <v>358</v>
      </c>
      <c r="O140" s="12">
        <v>7</v>
      </c>
      <c r="P140" s="12">
        <v>38</v>
      </c>
      <c r="Q140" s="13">
        <f t="shared" si="34"/>
        <v>0.21875</v>
      </c>
      <c r="R140" s="13">
        <f t="shared" si="35"/>
        <v>0.6548170999431815</v>
      </c>
      <c r="S140" s="13">
        <f t="shared" si="36"/>
        <v>0.25585189263846486</v>
      </c>
      <c r="T140" s="12">
        <v>32</v>
      </c>
      <c r="U140" s="14">
        <v>95</v>
      </c>
      <c r="V140" s="15">
        <v>146</v>
      </c>
      <c r="W140" s="15">
        <v>3</v>
      </c>
      <c r="X140" s="15">
        <v>15</v>
      </c>
      <c r="Y140" s="16">
        <f t="shared" si="37"/>
        <v>0.09375</v>
      </c>
      <c r="Z140" s="16">
        <f t="shared" si="38"/>
        <v>0.24093776075171958</v>
      </c>
      <c r="AA140" s="16">
        <f t="shared" si="39"/>
        <v>0.13104057909429176</v>
      </c>
      <c r="AB140" s="15">
        <v>32</v>
      </c>
      <c r="AC140" s="17">
        <f t="shared" si="40"/>
        <v>0.5121735772322799</v>
      </c>
      <c r="AD140" s="8" t="s">
        <v>582</v>
      </c>
      <c r="AE140" s="34" t="s">
        <v>585</v>
      </c>
      <c r="AF140" s="34" t="s">
        <v>555</v>
      </c>
      <c r="AG140">
        <f t="shared" si="41"/>
        <v>-0.9652952679169065</v>
      </c>
      <c r="AH140" s="48">
        <f>2^-AG140</f>
        <v>1.9524630798095273</v>
      </c>
      <c r="AI140" s="51" t="s">
        <v>916</v>
      </c>
      <c r="AK140" s="53">
        <v>0.8290544</v>
      </c>
      <c r="AL140" s="53">
        <v>1.0695868</v>
      </c>
      <c r="AM140" s="54" t="s">
        <v>910</v>
      </c>
      <c r="AN140" s="53">
        <v>0.0970535660449788</v>
      </c>
      <c r="AO140" s="8" t="s">
        <v>582</v>
      </c>
      <c r="AR140" s="52"/>
    </row>
    <row r="141" spans="1:44" ht="15">
      <c r="A141" s="7">
        <v>25</v>
      </c>
      <c r="B141" s="7" t="s">
        <v>571</v>
      </c>
      <c r="C141" s="8" t="s">
        <v>572</v>
      </c>
      <c r="D141" s="7" t="s">
        <v>573</v>
      </c>
      <c r="F141" s="7" t="s">
        <v>574</v>
      </c>
      <c r="G141" s="34" t="s">
        <v>574</v>
      </c>
      <c r="H141" s="34" t="s">
        <v>555</v>
      </c>
      <c r="I141" s="11">
        <v>17.67</v>
      </c>
      <c r="J141" s="11">
        <v>9.92</v>
      </c>
      <c r="K141" s="7" t="s">
        <v>61</v>
      </c>
      <c r="L141" s="11" t="s">
        <v>62</v>
      </c>
      <c r="M141" s="11" t="s">
        <v>62</v>
      </c>
      <c r="N141" s="12">
        <v>623</v>
      </c>
      <c r="O141" s="12">
        <v>10</v>
      </c>
      <c r="P141" s="12">
        <v>52</v>
      </c>
      <c r="Q141" s="13">
        <f t="shared" si="34"/>
        <v>0.5</v>
      </c>
      <c r="R141" s="13">
        <f t="shared" si="35"/>
        <v>2.1622776601683795</v>
      </c>
      <c r="S141" s="13">
        <f t="shared" si="36"/>
        <v>0.8448509237342068</v>
      </c>
      <c r="T141" s="12">
        <v>20</v>
      </c>
      <c r="U141" s="14">
        <v>31</v>
      </c>
      <c r="V141" s="15">
        <v>488</v>
      </c>
      <c r="W141" s="15">
        <v>7</v>
      </c>
      <c r="X141" s="15">
        <v>40</v>
      </c>
      <c r="Y141" s="16">
        <f t="shared" si="37"/>
        <v>0.35</v>
      </c>
      <c r="Z141" s="16">
        <f t="shared" si="38"/>
        <v>1.2387211385683394</v>
      </c>
      <c r="AA141" s="16">
        <f t="shared" si="39"/>
        <v>0.6737123098840667</v>
      </c>
      <c r="AB141" s="15">
        <v>20</v>
      </c>
      <c r="AC141" s="18">
        <f t="shared" si="40"/>
        <v>0.7974333589011013</v>
      </c>
      <c r="AD141" s="8" t="s">
        <v>572</v>
      </c>
      <c r="AE141" s="34" t="s">
        <v>574</v>
      </c>
      <c r="AF141" s="34" t="s">
        <v>555</v>
      </c>
      <c r="AG141">
        <f t="shared" si="41"/>
        <v>-0.3265641362607522</v>
      </c>
      <c r="AH141" s="48">
        <f>2^-AG141</f>
        <v>1.2540232846266233</v>
      </c>
      <c r="AI141" s="51" t="s">
        <v>905</v>
      </c>
      <c r="AK141" s="53">
        <v>0.9893333</v>
      </c>
      <c r="AL141" s="53">
        <v>1.0038593</v>
      </c>
      <c r="AM141" s="54" t="s">
        <v>915</v>
      </c>
      <c r="AN141" s="53">
        <v>-0.005557076642431913</v>
      </c>
      <c r="AO141" s="8" t="s">
        <v>572</v>
      </c>
      <c r="AR141" s="52"/>
    </row>
    <row r="142" spans="1:44" ht="15">
      <c r="A142" s="7">
        <v>64</v>
      </c>
      <c r="B142" s="7" t="s">
        <v>566</v>
      </c>
      <c r="C142" s="8" t="s">
        <v>567</v>
      </c>
      <c r="D142" s="7" t="s">
        <v>568</v>
      </c>
      <c r="E142" s="9" t="s">
        <v>569</v>
      </c>
      <c r="F142" s="7" t="s">
        <v>570</v>
      </c>
      <c r="G142" s="34" t="s">
        <v>570</v>
      </c>
      <c r="H142" s="34" t="s">
        <v>555</v>
      </c>
      <c r="I142" s="11">
        <v>12.62</v>
      </c>
      <c r="J142" s="11">
        <v>4.76</v>
      </c>
      <c r="K142" s="7" t="s">
        <v>61</v>
      </c>
      <c r="L142" s="11" t="s">
        <v>62</v>
      </c>
      <c r="M142" s="11" t="s">
        <v>62</v>
      </c>
      <c r="N142" s="12">
        <v>319</v>
      </c>
      <c r="O142" s="12">
        <v>6</v>
      </c>
      <c r="P142" s="12">
        <v>54</v>
      </c>
      <c r="Q142" s="13">
        <f t="shared" si="34"/>
        <v>0.4</v>
      </c>
      <c r="R142" s="13">
        <f t="shared" si="35"/>
        <v>1.5118864315095806</v>
      </c>
      <c r="S142" s="13">
        <f t="shared" si="36"/>
        <v>0.590728319388277</v>
      </c>
      <c r="T142" s="12">
        <v>15</v>
      </c>
      <c r="U142" s="14">
        <v>67</v>
      </c>
      <c r="V142" s="15">
        <v>207</v>
      </c>
      <c r="W142" s="15">
        <v>4</v>
      </c>
      <c r="X142" s="15">
        <v>48</v>
      </c>
      <c r="Y142" s="16">
        <f t="shared" si="37"/>
        <v>0.26666666666666666</v>
      </c>
      <c r="Z142" s="16">
        <f t="shared" si="38"/>
        <v>0.8478497974222912</v>
      </c>
      <c r="AA142" s="16">
        <f t="shared" si="39"/>
        <v>0.46112625971353505</v>
      </c>
      <c r="AB142" s="15">
        <v>15</v>
      </c>
      <c r="AC142" s="18">
        <f t="shared" si="40"/>
        <v>0.7806063203319081</v>
      </c>
      <c r="AD142" s="8" t="s">
        <v>567</v>
      </c>
      <c r="AE142" s="34" t="s">
        <v>570</v>
      </c>
      <c r="AF142" s="34" t="s">
        <v>555</v>
      </c>
      <c r="AG142">
        <f t="shared" si="41"/>
        <v>-0.35733295100034357</v>
      </c>
      <c r="AH142" s="48">
        <f>2^-AG142</f>
        <v>1.2810554743840752</v>
      </c>
      <c r="AI142" s="51" t="s">
        <v>905</v>
      </c>
      <c r="AK142" s="53">
        <v>0.9920766</v>
      </c>
      <c r="AL142" s="53">
        <v>1.0025344</v>
      </c>
      <c r="AM142" s="54" t="s">
        <v>910</v>
      </c>
      <c r="AN142" s="53">
        <v>0.0036517407778923986</v>
      </c>
      <c r="AO142" s="8" t="s">
        <v>567</v>
      </c>
      <c r="AR142" s="52"/>
    </row>
    <row r="143" spans="1:44" ht="15">
      <c r="A143" s="7">
        <v>142</v>
      </c>
      <c r="B143" s="7" t="s">
        <v>728</v>
      </c>
      <c r="C143" s="8" t="s">
        <v>729</v>
      </c>
      <c r="D143" s="7" t="s">
        <v>730</v>
      </c>
      <c r="E143" s="9" t="s">
        <v>731</v>
      </c>
      <c r="F143" s="7" t="s">
        <v>732</v>
      </c>
      <c r="G143" s="34" t="s">
        <v>732</v>
      </c>
      <c r="H143" s="34" t="s">
        <v>733</v>
      </c>
      <c r="I143" s="11">
        <v>26.85</v>
      </c>
      <c r="J143" s="11">
        <v>6.58</v>
      </c>
      <c r="K143" s="7" t="s">
        <v>61</v>
      </c>
      <c r="L143" s="11" t="s">
        <v>62</v>
      </c>
      <c r="M143" s="11" t="s">
        <v>62</v>
      </c>
      <c r="N143" s="12">
        <v>120</v>
      </c>
      <c r="O143" s="12">
        <v>2</v>
      </c>
      <c r="P143" s="12">
        <v>10</v>
      </c>
      <c r="Q143" s="13">
        <f t="shared" si="34"/>
        <v>0.09523809523809523</v>
      </c>
      <c r="R143" s="13">
        <f t="shared" si="35"/>
        <v>0.24519708473503288</v>
      </c>
      <c r="S143" s="13">
        <f t="shared" si="36"/>
        <v>0.09580406224018226</v>
      </c>
      <c r="T143" s="12">
        <v>21</v>
      </c>
      <c r="U143" s="14">
        <v>175</v>
      </c>
      <c r="V143" s="15">
        <v>58</v>
      </c>
      <c r="W143" s="15">
        <v>1</v>
      </c>
      <c r="X143" s="15">
        <v>5</v>
      </c>
      <c r="Y143" s="16">
        <f t="shared" si="37"/>
        <v>0.047619047619047616</v>
      </c>
      <c r="Z143" s="16">
        <f t="shared" si="38"/>
        <v>0.11588399250774839</v>
      </c>
      <c r="AA143" s="16">
        <f t="shared" si="39"/>
        <v>0.06302667310676223</v>
      </c>
      <c r="AB143" s="15">
        <v>21</v>
      </c>
      <c r="AC143" s="17">
        <f t="shared" si="40"/>
        <v>0.6578705707567325</v>
      </c>
      <c r="AD143" s="8" t="s">
        <v>729</v>
      </c>
      <c r="AE143" s="34" t="s">
        <v>732</v>
      </c>
      <c r="AF143" s="34" t="s">
        <v>733</v>
      </c>
      <c r="AG143">
        <f t="shared" si="41"/>
        <v>-0.6041243183652972</v>
      </c>
      <c r="AH143" s="48">
        <f>2^-AG143</f>
        <v>1.5200558353746152</v>
      </c>
      <c r="AI143" s="51" t="s">
        <v>916</v>
      </c>
      <c r="AK143" s="53">
        <v>0.6856373</v>
      </c>
      <c r="AL143" s="53">
        <v>1.081877</v>
      </c>
      <c r="AM143" s="54" t="s">
        <v>915</v>
      </c>
      <c r="AN143" s="53">
        <v>-0.11353648661667635</v>
      </c>
      <c r="AO143" s="8" t="s">
        <v>729</v>
      </c>
      <c r="AR143" s="52"/>
    </row>
    <row r="144" spans="1:44" ht="15">
      <c r="A144" s="7">
        <v>89</v>
      </c>
      <c r="B144" s="7" t="s">
        <v>749</v>
      </c>
      <c r="C144" s="8" t="s">
        <v>750</v>
      </c>
      <c r="D144" s="7" t="s">
        <v>751</v>
      </c>
      <c r="E144" s="9" t="s">
        <v>752</v>
      </c>
      <c r="F144" s="7" t="s">
        <v>753</v>
      </c>
      <c r="G144" s="35" t="s">
        <v>753</v>
      </c>
      <c r="H144" s="35" t="s">
        <v>738</v>
      </c>
      <c r="I144" s="11">
        <v>53.83</v>
      </c>
      <c r="J144" s="11">
        <v>5.11</v>
      </c>
      <c r="K144" s="7" t="s">
        <v>61</v>
      </c>
      <c r="L144" s="11" t="s">
        <v>62</v>
      </c>
      <c r="M144" s="11" t="s">
        <v>62</v>
      </c>
      <c r="N144" s="12">
        <v>228</v>
      </c>
      <c r="O144" s="12">
        <v>4</v>
      </c>
      <c r="P144" s="12">
        <v>11</v>
      </c>
      <c r="Q144" s="13">
        <f t="shared" si="34"/>
        <v>0.10526315789473684</v>
      </c>
      <c r="R144" s="13">
        <f t="shared" si="35"/>
        <v>0.2742749857031337</v>
      </c>
      <c r="S144" s="13">
        <f t="shared" si="36"/>
        <v>0.10716545765470026</v>
      </c>
      <c r="T144" s="12">
        <v>38</v>
      </c>
      <c r="U144" s="14">
        <v>72</v>
      </c>
      <c r="V144" s="15">
        <v>187</v>
      </c>
      <c r="W144" s="15">
        <v>4</v>
      </c>
      <c r="X144" s="15">
        <v>11</v>
      </c>
      <c r="Y144" s="16">
        <f t="shared" si="37"/>
        <v>0.10526315789473684</v>
      </c>
      <c r="Z144" s="16">
        <f t="shared" si="38"/>
        <v>0.2742749857031337</v>
      </c>
      <c r="AA144" s="16">
        <f t="shared" si="39"/>
        <v>0.14917193903305886</v>
      </c>
      <c r="AB144" s="15">
        <v>38</v>
      </c>
      <c r="AC144" s="18">
        <f t="shared" si="40"/>
        <v>1.391977809806108</v>
      </c>
      <c r="AD144" s="8" t="s">
        <v>750</v>
      </c>
      <c r="AE144" s="35" t="s">
        <v>753</v>
      </c>
      <c r="AF144" s="35" t="s">
        <v>738</v>
      </c>
      <c r="AG144">
        <f t="shared" si="41"/>
        <v>0.47713621266806666</v>
      </c>
      <c r="AH144" s="49">
        <f>2^AG144</f>
        <v>1.391977809806108</v>
      </c>
      <c r="AI144" s="52" t="s">
        <v>904</v>
      </c>
      <c r="AK144" s="59">
        <v>0.010052672</v>
      </c>
      <c r="AL144" s="59">
        <v>2.105361</v>
      </c>
      <c r="AM144" s="60" t="s">
        <v>910</v>
      </c>
      <c r="AN144" s="59">
        <v>1.0740676291377933</v>
      </c>
      <c r="AO144" s="8" t="s">
        <v>750</v>
      </c>
      <c r="AR144" s="52"/>
    </row>
    <row r="145" spans="1:44" ht="15">
      <c r="A145" s="7">
        <v>7</v>
      </c>
      <c r="B145" s="7" t="s">
        <v>734</v>
      </c>
      <c r="C145" s="8" t="s">
        <v>735</v>
      </c>
      <c r="D145" s="7" t="s">
        <v>736</v>
      </c>
      <c r="F145" s="7" t="s">
        <v>737</v>
      </c>
      <c r="G145" s="35" t="s">
        <v>737</v>
      </c>
      <c r="H145" s="35" t="s">
        <v>738</v>
      </c>
      <c r="I145" s="11">
        <v>55.15</v>
      </c>
      <c r="J145" s="11">
        <v>5.41</v>
      </c>
      <c r="K145" s="7" t="s">
        <v>61</v>
      </c>
      <c r="L145" s="11" t="s">
        <v>62</v>
      </c>
      <c r="M145" s="11" t="s">
        <v>62</v>
      </c>
      <c r="N145" s="12">
        <v>1107</v>
      </c>
      <c r="O145" s="12">
        <v>22</v>
      </c>
      <c r="P145" s="12">
        <v>49</v>
      </c>
      <c r="Q145" s="13">
        <f t="shared" si="34"/>
        <v>0.6285714285714286</v>
      </c>
      <c r="R145" s="13">
        <f t="shared" si="35"/>
        <v>3.2517863033828904</v>
      </c>
      <c r="S145" s="13">
        <f t="shared" si="36"/>
        <v>1.2705466614242977</v>
      </c>
      <c r="T145" s="12">
        <v>35</v>
      </c>
      <c r="U145" s="14">
        <v>17</v>
      </c>
      <c r="V145" s="15">
        <v>703</v>
      </c>
      <c r="W145" s="15">
        <v>14</v>
      </c>
      <c r="X145" s="15">
        <v>32</v>
      </c>
      <c r="Y145" s="16">
        <f t="shared" si="37"/>
        <v>0.4</v>
      </c>
      <c r="Z145" s="16">
        <f t="shared" si="38"/>
        <v>1.5118864315095806</v>
      </c>
      <c r="AA145" s="16">
        <f t="shared" si="39"/>
        <v>0.8222807122125366</v>
      </c>
      <c r="AB145" s="15">
        <v>35</v>
      </c>
      <c r="AC145" s="17">
        <f t="shared" si="40"/>
        <v>0.647186551409887</v>
      </c>
      <c r="AD145" s="8" t="s">
        <v>735</v>
      </c>
      <c r="AE145" s="35" t="s">
        <v>737</v>
      </c>
      <c r="AF145" s="35" t="s">
        <v>738</v>
      </c>
      <c r="AG145">
        <f t="shared" si="41"/>
        <v>-0.6277464661303671</v>
      </c>
      <c r="AH145" s="48">
        <f>2^-AG145</f>
        <v>1.5451495365926777</v>
      </c>
      <c r="AI145" s="51" t="s">
        <v>916</v>
      </c>
      <c r="AK145" s="55">
        <v>0.05738091</v>
      </c>
      <c r="AL145" s="55">
        <v>1.4404237</v>
      </c>
      <c r="AM145" s="56" t="s">
        <v>915</v>
      </c>
      <c r="AN145" s="55">
        <v>-0.5264932422076041</v>
      </c>
      <c r="AO145" s="8" t="s">
        <v>735</v>
      </c>
      <c r="AQ145" s="71"/>
      <c r="AR145" s="72"/>
    </row>
    <row r="146" spans="1:44" ht="15">
      <c r="A146" s="7">
        <v>94</v>
      </c>
      <c r="B146" s="7" t="s">
        <v>739</v>
      </c>
      <c r="C146" s="8" t="s">
        <v>740</v>
      </c>
      <c r="D146" s="7" t="s">
        <v>741</v>
      </c>
      <c r="E146" s="9" t="s">
        <v>742</v>
      </c>
      <c r="F146" s="7" t="s">
        <v>743</v>
      </c>
      <c r="G146" s="35" t="s">
        <v>743</v>
      </c>
      <c r="H146" s="35" t="s">
        <v>738</v>
      </c>
      <c r="I146" s="11">
        <v>73.55</v>
      </c>
      <c r="J146" s="11">
        <v>5.44</v>
      </c>
      <c r="K146" s="7" t="s">
        <v>61</v>
      </c>
      <c r="L146" s="11" t="s">
        <v>62</v>
      </c>
      <c r="M146" s="11" t="s">
        <v>62</v>
      </c>
      <c r="N146" s="12">
        <v>212</v>
      </c>
      <c r="O146" s="12">
        <v>5</v>
      </c>
      <c r="P146" s="12">
        <v>11</v>
      </c>
      <c r="Q146" s="13">
        <f t="shared" si="34"/>
        <v>0.0847457627118644</v>
      </c>
      <c r="R146" s="13">
        <f t="shared" si="35"/>
        <v>0.2154742500762865</v>
      </c>
      <c r="S146" s="13">
        <f t="shared" si="36"/>
        <v>0.08419067660520071</v>
      </c>
      <c r="T146" s="12">
        <v>59</v>
      </c>
      <c r="U146" s="14">
        <v>113</v>
      </c>
      <c r="V146" s="15">
        <v>117</v>
      </c>
      <c r="W146" s="15">
        <v>2</v>
      </c>
      <c r="X146" s="15">
        <v>5</v>
      </c>
      <c r="Y146" s="16">
        <f t="shared" si="37"/>
        <v>0.03389830508474576</v>
      </c>
      <c r="Z146" s="16">
        <f t="shared" si="38"/>
        <v>0.08118075107660805</v>
      </c>
      <c r="AA146" s="16">
        <f t="shared" si="39"/>
        <v>0.04415236781149651</v>
      </c>
      <c r="AB146" s="15">
        <v>59</v>
      </c>
      <c r="AC146" s="17">
        <f t="shared" si="40"/>
        <v>0.5244329846467712</v>
      </c>
      <c r="AD146" s="8" t="s">
        <v>740</v>
      </c>
      <c r="AE146" s="35" t="s">
        <v>743</v>
      </c>
      <c r="AF146" s="35" t="s">
        <v>738</v>
      </c>
      <c r="AG146">
        <f t="shared" si="41"/>
        <v>-0.9311696669749377</v>
      </c>
      <c r="AH146" s="48">
        <f>2^-AG146</f>
        <v>1.9068213275592192</v>
      </c>
      <c r="AI146" s="51" t="s">
        <v>916</v>
      </c>
      <c r="AK146" s="55">
        <v>0.16395566</v>
      </c>
      <c r="AL146" s="55">
        <v>1.415527</v>
      </c>
      <c r="AM146" s="56" t="s">
        <v>915</v>
      </c>
      <c r="AN146" s="55">
        <v>-0.5013392677138867</v>
      </c>
      <c r="AO146" s="8" t="s">
        <v>740</v>
      </c>
      <c r="AQ146" s="71"/>
      <c r="AR146" s="72"/>
    </row>
    <row r="147" spans="1:44" ht="15">
      <c r="A147" s="7">
        <v>205</v>
      </c>
      <c r="B147" s="7" t="s">
        <v>759</v>
      </c>
      <c r="C147" s="8" t="s">
        <v>760</v>
      </c>
      <c r="D147" s="7" t="s">
        <v>761</v>
      </c>
      <c r="E147" s="9" t="s">
        <v>762</v>
      </c>
      <c r="F147" s="7" t="s">
        <v>763</v>
      </c>
      <c r="G147" s="35" t="s">
        <v>763</v>
      </c>
      <c r="H147" s="35" t="s">
        <v>738</v>
      </c>
      <c r="I147" s="11">
        <v>33.86</v>
      </c>
      <c r="J147" s="11">
        <v>4.71</v>
      </c>
      <c r="K147" s="7" t="s">
        <v>61</v>
      </c>
      <c r="L147" s="11" t="s">
        <v>62</v>
      </c>
      <c r="M147" s="11" t="s">
        <v>62</v>
      </c>
      <c r="N147" s="12">
        <v>56</v>
      </c>
      <c r="O147" s="12">
        <v>1</v>
      </c>
      <c r="P147" s="12">
        <v>5</v>
      </c>
      <c r="Q147" s="13">
        <f t="shared" si="34"/>
        <v>0.06666666666666667</v>
      </c>
      <c r="R147" s="13">
        <f t="shared" si="35"/>
        <v>0.1659144011798317</v>
      </c>
      <c r="S147" s="13">
        <f t="shared" si="36"/>
        <v>0.06482651959076945</v>
      </c>
      <c r="T147" s="12">
        <v>15</v>
      </c>
      <c r="U147" s="14">
        <v>176</v>
      </c>
      <c r="V147" s="15">
        <v>58</v>
      </c>
      <c r="W147" s="15">
        <v>1</v>
      </c>
      <c r="X147" s="15">
        <v>5</v>
      </c>
      <c r="Y147" s="16">
        <f t="shared" si="37"/>
        <v>0.06666666666666667</v>
      </c>
      <c r="Z147" s="16">
        <f t="shared" si="38"/>
        <v>0.1659144011798317</v>
      </c>
      <c r="AA147" s="16">
        <f t="shared" si="39"/>
        <v>0.09023707675731199</v>
      </c>
      <c r="AB147" s="15">
        <v>15</v>
      </c>
      <c r="AC147" s="18">
        <f t="shared" si="40"/>
        <v>1.3919778098061077</v>
      </c>
      <c r="AD147" s="8" t="s">
        <v>760</v>
      </c>
      <c r="AE147" s="35" t="s">
        <v>763</v>
      </c>
      <c r="AF147" s="35" t="s">
        <v>738</v>
      </c>
      <c r="AG147">
        <f t="shared" si="41"/>
        <v>0.47713621266806644</v>
      </c>
      <c r="AH147" s="49">
        <f>2^AG147</f>
        <v>1.3919778098061077</v>
      </c>
      <c r="AI147" s="52" t="s">
        <v>904</v>
      </c>
      <c r="AK147" s="53">
        <v>0.23867193</v>
      </c>
      <c r="AL147" s="53">
        <v>1.3026974</v>
      </c>
      <c r="AM147" s="54" t="s">
        <v>915</v>
      </c>
      <c r="AN147" s="53">
        <v>-0.3815020031546636</v>
      </c>
      <c r="AO147" s="8" t="s">
        <v>760</v>
      </c>
      <c r="AR147" s="52"/>
    </row>
    <row r="148" spans="1:44" ht="15">
      <c r="A148" s="7">
        <v>113</v>
      </c>
      <c r="B148" s="7" t="s">
        <v>764</v>
      </c>
      <c r="C148" s="8" t="s">
        <v>765</v>
      </c>
      <c r="D148" s="7" t="s">
        <v>766</v>
      </c>
      <c r="E148" s="9" t="s">
        <v>767</v>
      </c>
      <c r="F148" s="7" t="s">
        <v>768</v>
      </c>
      <c r="G148" s="35" t="s">
        <v>768</v>
      </c>
      <c r="H148" s="35" t="s">
        <v>738</v>
      </c>
      <c r="I148" s="11">
        <v>92.44</v>
      </c>
      <c r="J148" s="11">
        <v>5.26</v>
      </c>
      <c r="K148" s="7" t="s">
        <v>61</v>
      </c>
      <c r="L148" s="11" t="s">
        <v>62</v>
      </c>
      <c r="M148" s="11" t="s">
        <v>62</v>
      </c>
      <c r="N148" s="12">
        <v>165</v>
      </c>
      <c r="O148" s="12">
        <v>3</v>
      </c>
      <c r="P148" s="12">
        <v>4</v>
      </c>
      <c r="Q148" s="13">
        <f t="shared" si="34"/>
        <v>0.05</v>
      </c>
      <c r="R148" s="13">
        <f t="shared" si="35"/>
        <v>0.12201845430196356</v>
      </c>
      <c r="S148" s="13">
        <f t="shared" si="36"/>
        <v>0.047675377556093544</v>
      </c>
      <c r="T148" s="12">
        <v>60</v>
      </c>
      <c r="U148" s="14">
        <v>71</v>
      </c>
      <c r="V148" s="15">
        <v>191</v>
      </c>
      <c r="W148" s="15">
        <v>4</v>
      </c>
      <c r="X148" s="15">
        <v>7</v>
      </c>
      <c r="Y148" s="16">
        <f t="shared" si="37"/>
        <v>0.06666666666666667</v>
      </c>
      <c r="Z148" s="16">
        <f t="shared" si="38"/>
        <v>0.1659144011798317</v>
      </c>
      <c r="AA148" s="16">
        <f t="shared" si="39"/>
        <v>0.09023707675731199</v>
      </c>
      <c r="AB148" s="15">
        <v>60</v>
      </c>
      <c r="AC148" s="24">
        <f t="shared" si="40"/>
        <v>1.892739635908316</v>
      </c>
      <c r="AD148" s="8" t="s">
        <v>765</v>
      </c>
      <c r="AE148" s="35" t="s">
        <v>768</v>
      </c>
      <c r="AF148" s="35" t="s">
        <v>738</v>
      </c>
      <c r="AG148">
        <f t="shared" si="41"/>
        <v>0.9204759684541103</v>
      </c>
      <c r="AH148" s="49">
        <f>2^AG148</f>
        <v>1.892739635908316</v>
      </c>
      <c r="AI148" s="52" t="s">
        <v>917</v>
      </c>
      <c r="AK148" s="53">
        <v>0.2932266</v>
      </c>
      <c r="AL148" s="53">
        <v>1.1149392</v>
      </c>
      <c r="AM148" s="54" t="s">
        <v>915</v>
      </c>
      <c r="AN148" s="53">
        <v>-0.1569650390692496</v>
      </c>
      <c r="AO148" s="8" t="s">
        <v>765</v>
      </c>
      <c r="AQ148" s="71"/>
      <c r="AR148" s="72"/>
    </row>
    <row r="149" spans="1:44" ht="15">
      <c r="A149" s="7">
        <v>88</v>
      </c>
      <c r="B149" s="7" t="s">
        <v>754</v>
      </c>
      <c r="C149" s="8" t="s">
        <v>755</v>
      </c>
      <c r="D149" s="7" t="s">
        <v>756</v>
      </c>
      <c r="E149" s="9" t="s">
        <v>757</v>
      </c>
      <c r="F149" s="7" t="s">
        <v>758</v>
      </c>
      <c r="G149" s="35" t="s">
        <v>758</v>
      </c>
      <c r="H149" s="35" t="s">
        <v>738</v>
      </c>
      <c r="I149" s="11">
        <v>78.48</v>
      </c>
      <c r="J149" s="11">
        <v>5.05</v>
      </c>
      <c r="K149" s="7" t="s">
        <v>61</v>
      </c>
      <c r="L149" s="11" t="s">
        <v>62</v>
      </c>
      <c r="M149" s="11" t="s">
        <v>62</v>
      </c>
      <c r="N149" s="12">
        <v>231</v>
      </c>
      <c r="O149" s="12">
        <v>5</v>
      </c>
      <c r="P149" s="12">
        <v>8</v>
      </c>
      <c r="Q149" s="13">
        <f t="shared" si="34"/>
        <v>0.07692307692307693</v>
      </c>
      <c r="R149" s="13">
        <f t="shared" si="35"/>
        <v>0.19377664171443643</v>
      </c>
      <c r="S149" s="13">
        <f t="shared" si="36"/>
        <v>0.07571292890192721</v>
      </c>
      <c r="T149" s="12">
        <v>65</v>
      </c>
      <c r="U149" s="14">
        <v>68</v>
      </c>
      <c r="V149" s="15">
        <v>206</v>
      </c>
      <c r="W149" s="15">
        <v>4</v>
      </c>
      <c r="X149" s="15">
        <v>6</v>
      </c>
      <c r="Y149" s="16">
        <f t="shared" si="37"/>
        <v>0.06153846153846154</v>
      </c>
      <c r="Z149" s="16">
        <f t="shared" si="38"/>
        <v>0.15222809773982116</v>
      </c>
      <c r="AA149" s="16">
        <f t="shared" si="39"/>
        <v>0.0827934069778485</v>
      </c>
      <c r="AB149" s="15">
        <v>65</v>
      </c>
      <c r="AC149" s="18">
        <f t="shared" si="40"/>
        <v>1.093517424020048</v>
      </c>
      <c r="AD149" s="8" t="s">
        <v>755</v>
      </c>
      <c r="AE149" s="35" t="s">
        <v>758</v>
      </c>
      <c r="AF149" s="35" t="s">
        <v>738</v>
      </c>
      <c r="AG149">
        <f t="shared" si="41"/>
        <v>0.1289762083576978</v>
      </c>
      <c r="AH149" s="49">
        <f>2^AG149</f>
        <v>1.093517424020048</v>
      </c>
      <c r="AI149" s="52" t="s">
        <v>904</v>
      </c>
      <c r="AK149" s="53">
        <v>0.31287348</v>
      </c>
      <c r="AL149" s="53">
        <v>1.5516689</v>
      </c>
      <c r="AM149" s="54" t="s">
        <v>915</v>
      </c>
      <c r="AN149" s="53">
        <v>-0.6338207435505212</v>
      </c>
      <c r="AO149" s="8" t="s">
        <v>755</v>
      </c>
      <c r="AR149" s="52"/>
    </row>
    <row r="150" spans="1:44" ht="15">
      <c r="A150" s="7">
        <v>114</v>
      </c>
      <c r="B150" s="7" t="s">
        <v>744</v>
      </c>
      <c r="C150" s="8" t="s">
        <v>745</v>
      </c>
      <c r="D150" s="7" t="s">
        <v>746</v>
      </c>
      <c r="E150" s="9" t="s">
        <v>747</v>
      </c>
      <c r="F150" s="7" t="s">
        <v>748</v>
      </c>
      <c r="G150" s="35" t="s">
        <v>748</v>
      </c>
      <c r="H150" s="35" t="s">
        <v>738</v>
      </c>
      <c r="I150" s="11">
        <v>89.24</v>
      </c>
      <c r="J150" s="11">
        <v>4.99</v>
      </c>
      <c r="K150" s="7" t="s">
        <v>61</v>
      </c>
      <c r="L150" s="11" t="s">
        <v>62</v>
      </c>
      <c r="M150" s="11" t="s">
        <v>62</v>
      </c>
      <c r="N150" s="12">
        <v>164</v>
      </c>
      <c r="O150" s="12">
        <v>3</v>
      </c>
      <c r="P150" s="12">
        <v>6</v>
      </c>
      <c r="Q150" s="13">
        <f t="shared" si="34"/>
        <v>0.047619047619047616</v>
      </c>
      <c r="R150" s="13">
        <f t="shared" si="35"/>
        <v>0.11588399250774839</v>
      </c>
      <c r="S150" s="13">
        <f t="shared" si="36"/>
        <v>0.04527850419938906</v>
      </c>
      <c r="T150" s="12">
        <v>63</v>
      </c>
      <c r="U150" s="14">
        <v>101</v>
      </c>
      <c r="V150" s="15">
        <v>136</v>
      </c>
      <c r="W150" s="15">
        <v>3</v>
      </c>
      <c r="X150" s="15">
        <v>5</v>
      </c>
      <c r="Y150" s="16">
        <f t="shared" si="37"/>
        <v>0.047619047619047616</v>
      </c>
      <c r="Z150" s="16">
        <f t="shared" si="38"/>
        <v>0.11588399250774839</v>
      </c>
      <c r="AA150" s="16">
        <f t="shared" si="39"/>
        <v>0.06302667310676223</v>
      </c>
      <c r="AB150" s="15">
        <v>63</v>
      </c>
      <c r="AC150" s="18">
        <f t="shared" si="40"/>
        <v>1.3919778098061077</v>
      </c>
      <c r="AD150" s="8" t="s">
        <v>745</v>
      </c>
      <c r="AE150" s="35" t="s">
        <v>748</v>
      </c>
      <c r="AF150" s="35" t="s">
        <v>738</v>
      </c>
      <c r="AG150">
        <f t="shared" si="41"/>
        <v>0.47713621266806644</v>
      </c>
      <c r="AH150" s="49">
        <f>2^AG150</f>
        <v>1.3919778098061077</v>
      </c>
      <c r="AI150" s="52" t="s">
        <v>904</v>
      </c>
      <c r="AK150" s="53">
        <v>0.40268806</v>
      </c>
      <c r="AL150" s="53">
        <v>1.2642426</v>
      </c>
      <c r="AM150" s="54" t="s">
        <v>910</v>
      </c>
      <c r="AN150" s="53">
        <v>0.3382733339529983</v>
      </c>
      <c r="AO150" s="8" t="s">
        <v>745</v>
      </c>
      <c r="AQ150" s="71"/>
      <c r="AR150" s="72"/>
    </row>
    <row r="151" spans="1:44" ht="15">
      <c r="A151" s="7">
        <v>43</v>
      </c>
      <c r="B151" s="7" t="s">
        <v>769</v>
      </c>
      <c r="C151" s="8" t="s">
        <v>770</v>
      </c>
      <c r="D151" s="7" t="s">
        <v>771</v>
      </c>
      <c r="E151" s="9" t="s">
        <v>772</v>
      </c>
      <c r="F151" s="7" t="s">
        <v>773</v>
      </c>
      <c r="G151" s="35" t="s">
        <v>773</v>
      </c>
      <c r="H151" s="35" t="s">
        <v>738</v>
      </c>
      <c r="I151" s="11">
        <v>119.72</v>
      </c>
      <c r="J151" s="11">
        <v>5.19</v>
      </c>
      <c r="K151" s="7" t="s">
        <v>61</v>
      </c>
      <c r="L151" s="11" t="s">
        <v>62</v>
      </c>
      <c r="M151" s="11" t="s">
        <v>62</v>
      </c>
      <c r="N151" s="12">
        <v>433</v>
      </c>
      <c r="O151" s="12">
        <v>9</v>
      </c>
      <c r="P151" s="12">
        <v>13</v>
      </c>
      <c r="Q151" s="13">
        <f t="shared" si="34"/>
        <v>0.14285714285714285</v>
      </c>
      <c r="R151" s="13">
        <f t="shared" si="35"/>
        <v>0.3894954943731377</v>
      </c>
      <c r="S151" s="13">
        <f t="shared" si="36"/>
        <v>0.15218472367042452</v>
      </c>
      <c r="T151" s="12">
        <v>63</v>
      </c>
      <c r="U151" s="14">
        <v>70</v>
      </c>
      <c r="V151" s="15">
        <v>192</v>
      </c>
      <c r="W151" s="15">
        <v>5</v>
      </c>
      <c r="X151" s="15">
        <v>6</v>
      </c>
      <c r="Y151" s="16">
        <f t="shared" si="37"/>
        <v>0.07936507936507936</v>
      </c>
      <c r="Z151" s="16">
        <f t="shared" si="38"/>
        <v>0.20050805774840752</v>
      </c>
      <c r="AA151" s="16">
        <f t="shared" si="39"/>
        <v>0.10905178133326492</v>
      </c>
      <c r="AB151" s="15">
        <v>63</v>
      </c>
      <c r="AC151" s="18">
        <f t="shared" si="40"/>
        <v>0.7165750852196604</v>
      </c>
      <c r="AD151" s="8" t="s">
        <v>770</v>
      </c>
      <c r="AE151" s="35" t="s">
        <v>773</v>
      </c>
      <c r="AF151" s="35" t="s">
        <v>738</v>
      </c>
      <c r="AG151">
        <f t="shared" si="41"/>
        <v>-0.4808102118953892</v>
      </c>
      <c r="AH151" s="48">
        <f>2^-AG151</f>
        <v>1.395527168926698</v>
      </c>
      <c r="AI151" s="51" t="s">
        <v>905</v>
      </c>
      <c r="AK151" s="53">
        <v>0.4458874</v>
      </c>
      <c r="AL151" s="53">
        <v>1.0646074</v>
      </c>
      <c r="AM151" s="54" t="s">
        <v>915</v>
      </c>
      <c r="AN151" s="53">
        <v>-0.09032149946752523</v>
      </c>
      <c r="AO151" s="8" t="s">
        <v>770</v>
      </c>
      <c r="AR151" s="52"/>
    </row>
    <row r="152" spans="1:44" ht="15">
      <c r="A152" s="7">
        <v>66</v>
      </c>
      <c r="B152" s="7" t="s">
        <v>774</v>
      </c>
      <c r="C152" s="8" t="s">
        <v>775</v>
      </c>
      <c r="D152" s="7" t="s">
        <v>776</v>
      </c>
      <c r="E152" s="9" t="s">
        <v>777</v>
      </c>
      <c r="F152" s="7" t="s">
        <v>778</v>
      </c>
      <c r="G152" s="35" t="s">
        <v>778</v>
      </c>
      <c r="H152" s="35" t="s">
        <v>738</v>
      </c>
      <c r="I152" s="11">
        <v>103.01</v>
      </c>
      <c r="J152" s="11">
        <v>5.27</v>
      </c>
      <c r="K152" s="7" t="s">
        <v>61</v>
      </c>
      <c r="L152" s="11" t="s">
        <v>62</v>
      </c>
      <c r="M152" s="11" t="s">
        <v>62</v>
      </c>
      <c r="N152" s="12">
        <v>317</v>
      </c>
      <c r="O152" s="12">
        <v>7</v>
      </c>
      <c r="P152" s="12">
        <v>12</v>
      </c>
      <c r="Q152" s="13">
        <f t="shared" si="34"/>
        <v>0.09859154929577464</v>
      </c>
      <c r="R152" s="13">
        <f t="shared" si="35"/>
        <v>0.2548492322523297</v>
      </c>
      <c r="S152" s="13">
        <f t="shared" si="36"/>
        <v>0.09957537519236438</v>
      </c>
      <c r="T152" s="12">
        <v>71</v>
      </c>
      <c r="U152" s="14">
        <v>87</v>
      </c>
      <c r="V152" s="15">
        <v>160</v>
      </c>
      <c r="W152" s="15">
        <v>3</v>
      </c>
      <c r="X152" s="15">
        <v>5</v>
      </c>
      <c r="Y152" s="16">
        <f t="shared" si="37"/>
        <v>0.04225352112676056</v>
      </c>
      <c r="Z152" s="16">
        <f t="shared" si="38"/>
        <v>0.10218252520501037</v>
      </c>
      <c r="AA152" s="16">
        <f t="shared" si="39"/>
        <v>0.05557475604656153</v>
      </c>
      <c r="AB152" s="15">
        <v>71</v>
      </c>
      <c r="AC152" s="17">
        <f t="shared" si="40"/>
        <v>0.5581174656806425</v>
      </c>
      <c r="AD152" s="8" t="s">
        <v>775</v>
      </c>
      <c r="AE152" s="35" t="s">
        <v>778</v>
      </c>
      <c r="AF152" s="35" t="s">
        <v>738</v>
      </c>
      <c r="AG152">
        <f t="shared" si="41"/>
        <v>-0.8413593002163977</v>
      </c>
      <c r="AH152" s="48">
        <f>2^-AG152</f>
        <v>1.791737513142448</v>
      </c>
      <c r="AI152" s="51" t="s">
        <v>916</v>
      </c>
      <c r="AK152" s="53">
        <v>0.8559928</v>
      </c>
      <c r="AL152" s="53">
        <v>1.0549538</v>
      </c>
      <c r="AM152" s="54" t="s">
        <v>910</v>
      </c>
      <c r="AN152" s="53">
        <v>0.07717981981365732</v>
      </c>
      <c r="AO152" s="8" t="s">
        <v>775</v>
      </c>
      <c r="AQ152" s="71"/>
      <c r="AR152" s="72"/>
    </row>
    <row r="153" spans="1:41" ht="15">
      <c r="A153" s="7">
        <v>108</v>
      </c>
      <c r="B153" s="7" t="s">
        <v>789</v>
      </c>
      <c r="C153" s="8" t="s">
        <v>790</v>
      </c>
      <c r="D153" s="7" t="s">
        <v>791</v>
      </c>
      <c r="E153" s="9" t="s">
        <v>792</v>
      </c>
      <c r="F153" s="7" t="s">
        <v>793</v>
      </c>
      <c r="G153" s="36" t="s">
        <v>793</v>
      </c>
      <c r="H153" s="36" t="s">
        <v>784</v>
      </c>
      <c r="I153" s="11">
        <v>20.89</v>
      </c>
      <c r="J153" s="11">
        <v>5.06</v>
      </c>
      <c r="K153" s="7" t="s">
        <v>61</v>
      </c>
      <c r="L153" s="11" t="s">
        <v>62</v>
      </c>
      <c r="M153" s="11" t="s">
        <v>62</v>
      </c>
      <c r="N153" s="12">
        <v>172</v>
      </c>
      <c r="O153" s="12">
        <v>4</v>
      </c>
      <c r="P153" s="12">
        <v>27</v>
      </c>
      <c r="Q153" s="13">
        <f t="shared" si="34"/>
        <v>0.16666666666666666</v>
      </c>
      <c r="R153" s="13">
        <f t="shared" si="35"/>
        <v>0.4677992676220697</v>
      </c>
      <c r="S153" s="13">
        <f t="shared" si="36"/>
        <v>0.18277978386083618</v>
      </c>
      <c r="T153" s="12">
        <v>24</v>
      </c>
      <c r="U153" s="14">
        <v>184</v>
      </c>
      <c r="V153" s="15">
        <v>54</v>
      </c>
      <c r="W153" s="15">
        <v>1</v>
      </c>
      <c r="X153" s="15">
        <v>4</v>
      </c>
      <c r="Y153" s="16">
        <f t="shared" si="37"/>
        <v>0.041666666666666664</v>
      </c>
      <c r="Z153" s="16">
        <f t="shared" si="38"/>
        <v>0.10069417125220959</v>
      </c>
      <c r="AA153" s="16">
        <f t="shared" si="39"/>
        <v>0.054765274115361584</v>
      </c>
      <c r="AB153" s="15">
        <v>24</v>
      </c>
      <c r="AC153" s="17">
        <f t="shared" si="40"/>
        <v>0.29962435100075646</v>
      </c>
      <c r="AD153" s="8" t="s">
        <v>790</v>
      </c>
      <c r="AE153" s="36" t="s">
        <v>793</v>
      </c>
      <c r="AF153" s="36" t="s">
        <v>784</v>
      </c>
      <c r="AG153">
        <f t="shared" si="41"/>
        <v>-1.7387732159491387</v>
      </c>
      <c r="AH153" s="48">
        <f>2^-AG153</f>
        <v>3.337512444031878</v>
      </c>
      <c r="AI153" s="51" t="s">
        <v>916</v>
      </c>
      <c r="AK153" s="73">
        <v>0.032456953</v>
      </c>
      <c r="AL153" s="55">
        <v>1.4798204</v>
      </c>
      <c r="AM153" s="56" t="s">
        <v>910</v>
      </c>
      <c r="AN153" s="55">
        <v>0.5654220922378937</v>
      </c>
      <c r="AO153" s="8" t="s">
        <v>790</v>
      </c>
    </row>
    <row r="154" spans="1:41" ht="15">
      <c r="A154" s="7">
        <v>116</v>
      </c>
      <c r="B154" s="7" t="s">
        <v>779</v>
      </c>
      <c r="C154" s="8" t="s">
        <v>780</v>
      </c>
      <c r="D154" s="7" t="s">
        <v>781</v>
      </c>
      <c r="E154" s="9" t="s">
        <v>782</v>
      </c>
      <c r="F154" s="7" t="s">
        <v>783</v>
      </c>
      <c r="G154" s="36" t="s">
        <v>783</v>
      </c>
      <c r="H154" s="36" t="s">
        <v>784</v>
      </c>
      <c r="I154" s="11">
        <v>44.03</v>
      </c>
      <c r="J154" s="11">
        <v>5.04</v>
      </c>
      <c r="K154" s="7" t="s">
        <v>61</v>
      </c>
      <c r="L154" s="11" t="s">
        <v>62</v>
      </c>
      <c r="M154" s="11" t="s">
        <v>62</v>
      </c>
      <c r="N154" s="12">
        <v>163</v>
      </c>
      <c r="O154" s="12">
        <v>4</v>
      </c>
      <c r="P154" s="12">
        <v>15</v>
      </c>
      <c r="Q154" s="13">
        <f t="shared" si="34"/>
        <v>0.18181818181818182</v>
      </c>
      <c r="R154" s="13">
        <f t="shared" si="35"/>
        <v>0.5199110829529339</v>
      </c>
      <c r="S154" s="13">
        <f t="shared" si="36"/>
        <v>0.20314105204150015</v>
      </c>
      <c r="T154" s="12">
        <v>22</v>
      </c>
      <c r="U154" s="14">
        <v>112</v>
      </c>
      <c r="V154" s="15">
        <v>122</v>
      </c>
      <c r="W154" s="15">
        <v>3</v>
      </c>
      <c r="X154" s="15">
        <v>10</v>
      </c>
      <c r="Y154" s="16">
        <f t="shared" si="37"/>
        <v>0.13636363636363635</v>
      </c>
      <c r="Z154" s="16">
        <f t="shared" si="38"/>
        <v>0.3688745095370811</v>
      </c>
      <c r="AA154" s="16">
        <f t="shared" si="39"/>
        <v>0.20062247275831785</v>
      </c>
      <c r="AB154" s="15">
        <v>22</v>
      </c>
      <c r="AC154" s="18">
        <f t="shared" si="40"/>
        <v>0.9876018202235766</v>
      </c>
      <c r="AD154" s="8" t="s">
        <v>780</v>
      </c>
      <c r="AE154" s="36" t="s">
        <v>783</v>
      </c>
      <c r="AF154" s="36" t="s">
        <v>784</v>
      </c>
      <c r="AG154">
        <f t="shared" si="41"/>
        <v>-0.01799859941000164</v>
      </c>
      <c r="AH154" s="48">
        <f>2^-AG154</f>
        <v>1.0125538243475662</v>
      </c>
      <c r="AI154" s="51" t="s">
        <v>905</v>
      </c>
      <c r="AK154" s="53">
        <v>0.15463373</v>
      </c>
      <c r="AL154" s="53">
        <v>1.3844931</v>
      </c>
      <c r="AM154" s="54" t="s">
        <v>910</v>
      </c>
      <c r="AN154" s="53">
        <v>0.4693578636574705</v>
      </c>
      <c r="AO154" s="8" t="s">
        <v>780</v>
      </c>
    </row>
    <row r="155" spans="1:44" ht="15">
      <c r="A155" s="7">
        <v>3</v>
      </c>
      <c r="B155" s="7" t="s">
        <v>785</v>
      </c>
      <c r="C155" s="8" t="s">
        <v>786</v>
      </c>
      <c r="D155" s="7" t="s">
        <v>787</v>
      </c>
      <c r="F155" s="7" t="s">
        <v>788</v>
      </c>
      <c r="G155" s="36" t="s">
        <v>788</v>
      </c>
      <c r="H155" s="36" t="s">
        <v>784</v>
      </c>
      <c r="I155" s="11">
        <v>75.91</v>
      </c>
      <c r="J155" s="11">
        <v>5</v>
      </c>
      <c r="K155" s="7" t="s">
        <v>61</v>
      </c>
      <c r="L155" s="11" t="s">
        <v>62</v>
      </c>
      <c r="M155" s="11" t="s">
        <v>62</v>
      </c>
      <c r="N155" s="12">
        <v>1386</v>
      </c>
      <c r="O155" s="12">
        <v>26</v>
      </c>
      <c r="P155" s="12">
        <v>44</v>
      </c>
      <c r="Q155" s="13">
        <f t="shared" si="34"/>
        <v>0.6666666666666666</v>
      </c>
      <c r="R155" s="13">
        <f t="shared" si="35"/>
        <v>3.6415888336127793</v>
      </c>
      <c r="S155" s="13">
        <f t="shared" si="36"/>
        <v>1.4228513509677339</v>
      </c>
      <c r="T155" s="12">
        <v>39</v>
      </c>
      <c r="U155" s="14">
        <v>2</v>
      </c>
      <c r="V155" s="15">
        <v>1261</v>
      </c>
      <c r="W155" s="15">
        <v>22</v>
      </c>
      <c r="X155" s="15">
        <v>38</v>
      </c>
      <c r="Y155" s="16">
        <f t="shared" si="37"/>
        <v>0.5641025641025641</v>
      </c>
      <c r="Z155" s="16">
        <f t="shared" si="38"/>
        <v>2.6652412370796283</v>
      </c>
      <c r="AA155" s="16">
        <f t="shared" si="39"/>
        <v>1.4495642112852518</v>
      </c>
      <c r="AB155" s="15">
        <v>39</v>
      </c>
      <c r="AC155" s="18">
        <f t="shared" si="40"/>
        <v>1.0187741750389805</v>
      </c>
      <c r="AD155" s="8" t="s">
        <v>786</v>
      </c>
      <c r="AE155" s="36" t="s">
        <v>788</v>
      </c>
      <c r="AF155" s="36" t="s">
        <v>784</v>
      </c>
      <c r="AG155">
        <f t="shared" si="41"/>
        <v>0.026834294234549243</v>
      </c>
      <c r="AH155" s="49">
        <f>2^AG155</f>
        <v>1.0187741750389805</v>
      </c>
      <c r="AI155" s="52" t="s">
        <v>904</v>
      </c>
      <c r="AK155" s="53">
        <v>0.4146554</v>
      </c>
      <c r="AL155" s="53">
        <v>1.1982071</v>
      </c>
      <c r="AM155" s="54" t="s">
        <v>915</v>
      </c>
      <c r="AN155" s="53">
        <v>-0.26087728735916327</v>
      </c>
      <c r="AO155" s="8" t="s">
        <v>786</v>
      </c>
      <c r="AR155" s="52"/>
    </row>
    <row r="156" spans="1:44" ht="15">
      <c r="A156" s="7">
        <v>47</v>
      </c>
      <c r="B156" s="7" t="s">
        <v>794</v>
      </c>
      <c r="C156" s="8" t="s">
        <v>795</v>
      </c>
      <c r="D156" s="7" t="s">
        <v>796</v>
      </c>
      <c r="E156" s="9" t="s">
        <v>797</v>
      </c>
      <c r="F156" s="7" t="s">
        <v>798</v>
      </c>
      <c r="G156" s="37" t="s">
        <v>798</v>
      </c>
      <c r="H156" s="37" t="s">
        <v>799</v>
      </c>
      <c r="I156" s="11">
        <v>21.11</v>
      </c>
      <c r="J156" s="11">
        <v>7.39</v>
      </c>
      <c r="K156" s="7" t="s">
        <v>61</v>
      </c>
      <c r="L156" s="11" t="s">
        <v>62</v>
      </c>
      <c r="M156" s="11" t="s">
        <v>62</v>
      </c>
      <c r="N156" s="12">
        <v>418</v>
      </c>
      <c r="O156" s="12">
        <v>8</v>
      </c>
      <c r="P156" s="12">
        <v>45</v>
      </c>
      <c r="Q156" s="13">
        <f t="shared" si="34"/>
        <v>0.2962962962962963</v>
      </c>
      <c r="R156" s="13">
        <f t="shared" si="35"/>
        <v>0.9783188827841645</v>
      </c>
      <c r="S156" s="13">
        <f t="shared" si="36"/>
        <v>0.3822513764316722</v>
      </c>
      <c r="T156" s="12">
        <v>27</v>
      </c>
      <c r="U156" s="14">
        <v>56</v>
      </c>
      <c r="V156" s="15">
        <v>256</v>
      </c>
      <c r="W156" s="15">
        <v>6</v>
      </c>
      <c r="X156" s="15">
        <v>36</v>
      </c>
      <c r="Y156" s="16">
        <f t="shared" si="37"/>
        <v>0.2222222222222222</v>
      </c>
      <c r="Z156" s="16">
        <f t="shared" si="38"/>
        <v>0.6681005372000588</v>
      </c>
      <c r="AA156" s="16">
        <f t="shared" si="39"/>
        <v>0.3633647171566414</v>
      </c>
      <c r="AB156" s="15">
        <v>27</v>
      </c>
      <c r="AC156" s="18">
        <f t="shared" si="40"/>
        <v>0.950590997339661</v>
      </c>
      <c r="AD156" s="8" t="s">
        <v>795</v>
      </c>
      <c r="AE156" s="37" t="s">
        <v>798</v>
      </c>
      <c r="AF156" s="37" t="s">
        <v>799</v>
      </c>
      <c r="AG156">
        <f t="shared" si="41"/>
        <v>-0.07310335635980879</v>
      </c>
      <c r="AH156" s="48">
        <f>2^-AG156</f>
        <v>1.0519771413769075</v>
      </c>
      <c r="AI156" s="51" t="s">
        <v>905</v>
      </c>
      <c r="AK156" s="53">
        <v>0.38595125</v>
      </c>
      <c r="AL156" s="53">
        <v>1.4260676</v>
      </c>
      <c r="AM156" s="54" t="s">
        <v>910</v>
      </c>
      <c r="AN156" s="53">
        <v>0.512042371594709</v>
      </c>
      <c r="AO156" s="8" t="s">
        <v>795</v>
      </c>
      <c r="AQ156" s="71"/>
      <c r="AR156" s="72"/>
    </row>
    <row r="157" spans="1:44" ht="15">
      <c r="A157" s="7">
        <v>2</v>
      </c>
      <c r="B157" s="7" t="s">
        <v>821</v>
      </c>
      <c r="C157" s="8" t="s">
        <v>822</v>
      </c>
      <c r="D157" s="7" t="s">
        <v>823</v>
      </c>
      <c r="E157" s="9" t="s">
        <v>824</v>
      </c>
      <c r="F157" s="7" t="s">
        <v>825</v>
      </c>
      <c r="G157" s="38" t="s">
        <v>825</v>
      </c>
      <c r="H157" s="38" t="s">
        <v>805</v>
      </c>
      <c r="I157" s="11">
        <v>66.48</v>
      </c>
      <c r="J157" s="11">
        <v>4.85</v>
      </c>
      <c r="K157" s="7" t="s">
        <v>61</v>
      </c>
      <c r="L157" s="11" t="s">
        <v>62</v>
      </c>
      <c r="M157" s="11" t="s">
        <v>62</v>
      </c>
      <c r="N157" s="12">
        <v>1442</v>
      </c>
      <c r="O157" s="12">
        <v>22</v>
      </c>
      <c r="P157" s="12">
        <v>42</v>
      </c>
      <c r="Q157" s="13">
        <f t="shared" si="34"/>
        <v>0.4</v>
      </c>
      <c r="R157" s="13">
        <f t="shared" si="35"/>
        <v>1.5118864315095806</v>
      </c>
      <c r="S157" s="13">
        <f t="shared" si="36"/>
        <v>0.590728319388277</v>
      </c>
      <c r="T157" s="12">
        <v>55</v>
      </c>
      <c r="U157" s="14">
        <v>3</v>
      </c>
      <c r="V157" s="15">
        <v>1259</v>
      </c>
      <c r="W157" s="15">
        <v>21</v>
      </c>
      <c r="X157" s="15">
        <v>44</v>
      </c>
      <c r="Y157" s="16">
        <f t="shared" si="37"/>
        <v>0.38181818181818183</v>
      </c>
      <c r="Z157" s="16">
        <f t="shared" si="38"/>
        <v>1.4088967285183038</v>
      </c>
      <c r="AA157" s="16">
        <f t="shared" si="39"/>
        <v>0.7662669504899267</v>
      </c>
      <c r="AB157" s="15">
        <v>55</v>
      </c>
      <c r="AC157" s="18">
        <f t="shared" si="40"/>
        <v>1.2971562820679174</v>
      </c>
      <c r="AD157" s="8" t="s">
        <v>822</v>
      </c>
      <c r="AE157" s="38" t="s">
        <v>825</v>
      </c>
      <c r="AF157" s="38" t="s">
        <v>805</v>
      </c>
      <c r="AG157">
        <f t="shared" si="41"/>
        <v>0.3753523067149831</v>
      </c>
      <c r="AH157" s="49">
        <f>2^AG157</f>
        <v>1.2971562820679174</v>
      </c>
      <c r="AI157" s="52" t="s">
        <v>904</v>
      </c>
      <c r="AK157" s="67">
        <v>0.0201</v>
      </c>
      <c r="AL157" s="68">
        <v>2.186454001653247</v>
      </c>
      <c r="AM157" s="60" t="s">
        <v>910</v>
      </c>
      <c r="AN157" s="68">
        <v>1.1285929974999356</v>
      </c>
      <c r="AO157" s="8" t="s">
        <v>822</v>
      </c>
      <c r="AR157" s="52"/>
    </row>
    <row r="158" spans="1:44" ht="15">
      <c r="A158" s="7">
        <v>90</v>
      </c>
      <c r="B158" s="7" t="s">
        <v>800</v>
      </c>
      <c r="C158" s="8" t="s">
        <v>801</v>
      </c>
      <c r="D158" s="7" t="s">
        <v>802</v>
      </c>
      <c r="E158" s="9" t="s">
        <v>803</v>
      </c>
      <c r="F158" s="7" t="s">
        <v>804</v>
      </c>
      <c r="G158" s="38" t="s">
        <v>804</v>
      </c>
      <c r="H158" s="38" t="s">
        <v>805</v>
      </c>
      <c r="I158" s="11">
        <v>10.22</v>
      </c>
      <c r="J158" s="11">
        <v>5.04</v>
      </c>
      <c r="K158" s="7" t="s">
        <v>61</v>
      </c>
      <c r="L158" s="11" t="s">
        <v>62</v>
      </c>
      <c r="M158" s="11" t="s">
        <v>62</v>
      </c>
      <c r="N158" s="12">
        <v>224</v>
      </c>
      <c r="O158" s="12">
        <v>4</v>
      </c>
      <c r="P158" s="12">
        <v>52</v>
      </c>
      <c r="Q158" s="13">
        <f t="shared" si="34"/>
        <v>0.3333333333333333</v>
      </c>
      <c r="R158" s="13">
        <f t="shared" si="35"/>
        <v>1.1544346900318838</v>
      </c>
      <c r="S158" s="13">
        <f t="shared" si="36"/>
        <v>0.4510638167478916</v>
      </c>
      <c r="T158" s="12">
        <v>12</v>
      </c>
      <c r="U158" s="14">
        <v>41</v>
      </c>
      <c r="V158" s="15">
        <v>342</v>
      </c>
      <c r="W158" s="15">
        <v>6</v>
      </c>
      <c r="X158" s="15">
        <v>59</v>
      </c>
      <c r="Y158" s="16">
        <f t="shared" si="37"/>
        <v>0.5</v>
      </c>
      <c r="Z158" s="16">
        <f t="shared" si="38"/>
        <v>2.1622776601683795</v>
      </c>
      <c r="AA158" s="16">
        <f t="shared" si="39"/>
        <v>1.1760137384322082</v>
      </c>
      <c r="AB158" s="15">
        <v>12</v>
      </c>
      <c r="AC158" s="24">
        <f t="shared" si="40"/>
        <v>2.6072003445346303</v>
      </c>
      <c r="AD158" s="8" t="s">
        <v>801</v>
      </c>
      <c r="AE158" s="38" t="s">
        <v>804</v>
      </c>
      <c r="AF158" s="38" t="s">
        <v>805</v>
      </c>
      <c r="AG158">
        <f t="shared" si="41"/>
        <v>1.3825014478374615</v>
      </c>
      <c r="AH158" s="49">
        <f>2^AG158</f>
        <v>2.60720034453463</v>
      </c>
      <c r="AI158" s="52" t="s">
        <v>917</v>
      </c>
      <c r="AK158" s="61">
        <v>0.0207</v>
      </c>
      <c r="AL158" s="61">
        <v>2.0432264905204818</v>
      </c>
      <c r="AM158" s="60" t="s">
        <v>910</v>
      </c>
      <c r="AN158" s="61">
        <v>1.0308491348785982</v>
      </c>
      <c r="AO158" s="8" t="s">
        <v>801</v>
      </c>
      <c r="AR158" s="52"/>
    </row>
    <row r="159" spans="1:44" ht="15">
      <c r="A159" s="7">
        <v>84</v>
      </c>
      <c r="B159" s="7" t="s">
        <v>831</v>
      </c>
      <c r="C159" s="8" t="s">
        <v>832</v>
      </c>
      <c r="D159" s="7" t="s">
        <v>833</v>
      </c>
      <c r="E159" s="9" t="s">
        <v>834</v>
      </c>
      <c r="F159" s="7" t="s">
        <v>835</v>
      </c>
      <c r="G159" s="38" t="s">
        <v>835</v>
      </c>
      <c r="H159" s="38" t="s">
        <v>805</v>
      </c>
      <c r="I159" s="11">
        <v>48.19</v>
      </c>
      <c r="J159" s="11">
        <v>4.62</v>
      </c>
      <c r="K159" s="7" t="s">
        <v>61</v>
      </c>
      <c r="L159" s="11" t="s">
        <v>62</v>
      </c>
      <c r="M159" s="11" t="s">
        <v>62</v>
      </c>
      <c r="N159" s="12">
        <v>243</v>
      </c>
      <c r="O159" s="12">
        <v>6</v>
      </c>
      <c r="P159" s="12">
        <v>23</v>
      </c>
      <c r="Q159" s="13">
        <f t="shared" si="34"/>
        <v>0.14634146341463414</v>
      </c>
      <c r="R159" s="13">
        <f t="shared" si="35"/>
        <v>0.4006881788178691</v>
      </c>
      <c r="S159" s="13">
        <f t="shared" si="36"/>
        <v>0.15655795934056527</v>
      </c>
      <c r="T159" s="12">
        <v>41</v>
      </c>
      <c r="U159" s="14">
        <v>181</v>
      </c>
      <c r="V159" s="15">
        <v>56</v>
      </c>
      <c r="W159" s="15">
        <v>1</v>
      </c>
      <c r="X159" s="15">
        <v>4</v>
      </c>
      <c r="Y159" s="16">
        <f t="shared" si="37"/>
        <v>0.024390243902439025</v>
      </c>
      <c r="Z159" s="16">
        <f t="shared" si="38"/>
        <v>0.057767560283175756</v>
      </c>
      <c r="AA159" s="16">
        <f t="shared" si="39"/>
        <v>0.031418464788391345</v>
      </c>
      <c r="AB159" s="15">
        <v>41</v>
      </c>
      <c r="AC159" s="17">
        <f t="shared" si="40"/>
        <v>0.2006826412449961</v>
      </c>
      <c r="AD159" s="8" t="s">
        <v>832</v>
      </c>
      <c r="AE159" s="38" t="s">
        <v>835</v>
      </c>
      <c r="AF159" s="38" t="s">
        <v>805</v>
      </c>
      <c r="AG159">
        <f t="shared" si="41"/>
        <v>-2.3170122638013675</v>
      </c>
      <c r="AH159" s="48">
        <f>2^-AG159</f>
        <v>4.982992020616204</v>
      </c>
      <c r="AI159" s="51" t="s">
        <v>916</v>
      </c>
      <c r="AK159" s="69">
        <v>0.034736082</v>
      </c>
      <c r="AL159" s="69">
        <v>1.5722265</v>
      </c>
      <c r="AM159" s="70" t="s">
        <v>915</v>
      </c>
      <c r="AN159" s="69">
        <v>-0.6528090718508657</v>
      </c>
      <c r="AO159" s="8" t="s">
        <v>832</v>
      </c>
      <c r="AR159" s="52"/>
    </row>
    <row r="160" spans="1:44" ht="15">
      <c r="A160" s="7">
        <v>11</v>
      </c>
      <c r="B160" s="7" t="s">
        <v>806</v>
      </c>
      <c r="C160" s="8" t="s">
        <v>807</v>
      </c>
      <c r="D160" s="7" t="s">
        <v>808</v>
      </c>
      <c r="E160" s="9" t="s">
        <v>809</v>
      </c>
      <c r="F160" s="7" t="s">
        <v>810</v>
      </c>
      <c r="G160" s="38" t="s">
        <v>810</v>
      </c>
      <c r="H160" s="38" t="s">
        <v>805</v>
      </c>
      <c r="I160" s="11">
        <v>57.78</v>
      </c>
      <c r="J160" s="11">
        <v>4.81</v>
      </c>
      <c r="K160" s="7" t="s">
        <v>61</v>
      </c>
      <c r="L160" s="11" t="s">
        <v>62</v>
      </c>
      <c r="M160" s="11" t="s">
        <v>62</v>
      </c>
      <c r="N160" s="12">
        <v>980</v>
      </c>
      <c r="O160" s="12">
        <v>16</v>
      </c>
      <c r="P160" s="12">
        <v>41</v>
      </c>
      <c r="Q160" s="13">
        <f t="shared" si="34"/>
        <v>0.3902439024390244</v>
      </c>
      <c r="R160" s="13">
        <f t="shared" si="35"/>
        <v>1.4560878824173273</v>
      </c>
      <c r="S160" s="13">
        <f t="shared" si="36"/>
        <v>0.5689265607094459</v>
      </c>
      <c r="T160" s="12">
        <v>41</v>
      </c>
      <c r="U160" s="14">
        <v>10</v>
      </c>
      <c r="V160" s="15">
        <v>857</v>
      </c>
      <c r="W160" s="15">
        <v>15</v>
      </c>
      <c r="X160" s="15">
        <v>33</v>
      </c>
      <c r="Y160" s="16">
        <f t="shared" si="37"/>
        <v>0.36585365853658536</v>
      </c>
      <c r="Z160" s="16">
        <f t="shared" si="38"/>
        <v>1.3219542502889818</v>
      </c>
      <c r="AA160" s="16">
        <f t="shared" si="39"/>
        <v>0.7189809100638956</v>
      </c>
      <c r="AB160" s="15">
        <v>41</v>
      </c>
      <c r="AC160" s="18">
        <f t="shared" si="40"/>
        <v>1.2637499454540027</v>
      </c>
      <c r="AD160" s="8" t="s">
        <v>807</v>
      </c>
      <c r="AE160" s="38" t="s">
        <v>810</v>
      </c>
      <c r="AF160" s="38" t="s">
        <v>805</v>
      </c>
      <c r="AG160">
        <f t="shared" si="41"/>
        <v>0.3377110298586626</v>
      </c>
      <c r="AH160" s="49">
        <f aca="true" t="shared" si="42" ref="AH160:AH168">2^AG160</f>
        <v>1.2637499454540027</v>
      </c>
      <c r="AI160" s="52" t="s">
        <v>904</v>
      </c>
      <c r="AK160" s="62">
        <v>0.049595222</v>
      </c>
      <c r="AL160" s="61">
        <v>2.6113398892409787</v>
      </c>
      <c r="AM160" s="60" t="s">
        <v>910</v>
      </c>
      <c r="AN160" s="61">
        <v>1.3847902495346627</v>
      </c>
      <c r="AO160" s="8" t="s">
        <v>807</v>
      </c>
      <c r="AR160" s="52"/>
    </row>
    <row r="161" spans="1:44" ht="15">
      <c r="A161" s="7">
        <v>27</v>
      </c>
      <c r="B161" s="7" t="s">
        <v>811</v>
      </c>
      <c r="C161" s="8" t="s">
        <v>812</v>
      </c>
      <c r="D161" s="7" t="s">
        <v>813</v>
      </c>
      <c r="E161" s="9" t="s">
        <v>814</v>
      </c>
      <c r="F161" s="7" t="s">
        <v>815</v>
      </c>
      <c r="G161" s="38" t="s">
        <v>815</v>
      </c>
      <c r="H161" s="38" t="s">
        <v>805</v>
      </c>
      <c r="I161" s="11">
        <v>74.93</v>
      </c>
      <c r="J161" s="11">
        <v>4.99</v>
      </c>
      <c r="K161" s="7" t="s">
        <v>61</v>
      </c>
      <c r="L161" s="11" t="s">
        <v>62</v>
      </c>
      <c r="M161" s="11" t="s">
        <v>62</v>
      </c>
      <c r="N161" s="12">
        <v>611</v>
      </c>
      <c r="O161" s="12">
        <v>12</v>
      </c>
      <c r="P161" s="12">
        <v>25</v>
      </c>
      <c r="Q161" s="13">
        <f t="shared" si="34"/>
        <v>0.1935483870967742</v>
      </c>
      <c r="R161" s="13">
        <f t="shared" si="35"/>
        <v>0.5615230060004972</v>
      </c>
      <c r="S161" s="13">
        <f t="shared" si="36"/>
        <v>0.21939977416248485</v>
      </c>
      <c r="T161" s="12">
        <v>62</v>
      </c>
      <c r="U161" s="14">
        <v>21</v>
      </c>
      <c r="V161" s="15">
        <v>658</v>
      </c>
      <c r="W161" s="15">
        <v>12</v>
      </c>
      <c r="X161" s="15">
        <v>23</v>
      </c>
      <c r="Y161" s="16">
        <f t="shared" si="37"/>
        <v>0.1935483870967742</v>
      </c>
      <c r="Z161" s="16">
        <f t="shared" si="38"/>
        <v>0.5615230060004972</v>
      </c>
      <c r="AA161" s="16">
        <f t="shared" si="39"/>
        <v>0.3053996171106503</v>
      </c>
      <c r="AB161" s="15">
        <v>62</v>
      </c>
      <c r="AC161" s="18">
        <f t="shared" si="40"/>
        <v>1.3919778098061075</v>
      </c>
      <c r="AD161" s="8" t="s">
        <v>812</v>
      </c>
      <c r="AE161" s="38" t="s">
        <v>815</v>
      </c>
      <c r="AF161" s="38" t="s">
        <v>805</v>
      </c>
      <c r="AG161">
        <f t="shared" si="41"/>
        <v>0.47713621266806616</v>
      </c>
      <c r="AH161" s="49">
        <f t="shared" si="42"/>
        <v>1.3919778098061075</v>
      </c>
      <c r="AI161" s="52" t="s">
        <v>904</v>
      </c>
      <c r="AK161" s="53">
        <v>0.14553265</v>
      </c>
      <c r="AL161" s="53">
        <v>2.0290906</v>
      </c>
      <c r="AM161" s="54" t="s">
        <v>910</v>
      </c>
      <c r="AN161" s="53">
        <v>1.0208332836517753</v>
      </c>
      <c r="AO161" s="8" t="s">
        <v>812</v>
      </c>
      <c r="AR161" s="52"/>
    </row>
    <row r="162" spans="1:44" ht="15">
      <c r="A162" s="7">
        <v>188</v>
      </c>
      <c r="B162" s="7" t="s">
        <v>816</v>
      </c>
      <c r="C162" s="8" t="s">
        <v>817</v>
      </c>
      <c r="D162" s="7" t="s">
        <v>818</v>
      </c>
      <c r="E162" s="9" t="s">
        <v>819</v>
      </c>
      <c r="F162" s="7" t="s">
        <v>820</v>
      </c>
      <c r="G162" s="38" t="s">
        <v>820</v>
      </c>
      <c r="H162" s="38" t="s">
        <v>805</v>
      </c>
      <c r="I162" s="11">
        <v>97.68</v>
      </c>
      <c r="J162" s="11">
        <v>5.47</v>
      </c>
      <c r="K162" s="7" t="s">
        <v>61</v>
      </c>
      <c r="L162" s="11" t="s">
        <v>62</v>
      </c>
      <c r="M162" s="11" t="s">
        <v>62</v>
      </c>
      <c r="N162" s="12">
        <v>63</v>
      </c>
      <c r="O162" s="12">
        <v>1</v>
      </c>
      <c r="P162" s="12">
        <v>2</v>
      </c>
      <c r="Q162" s="13">
        <f aca="true" t="shared" si="43" ref="Q162:Q179">O162/T162</f>
        <v>0.012195121951219513</v>
      </c>
      <c r="R162" s="13">
        <f aca="true" t="shared" si="44" ref="R162:R193">POWER(10,Q162)-1</f>
        <v>0.028478274093904243</v>
      </c>
      <c r="S162" s="13">
        <f aca="true" t="shared" si="45" ref="S162:S193">(R162/255.936)*100</f>
        <v>0.011127107594830052</v>
      </c>
      <c r="T162" s="12">
        <v>82</v>
      </c>
      <c r="U162" s="14">
        <v>124</v>
      </c>
      <c r="V162" s="15">
        <v>101</v>
      </c>
      <c r="W162" s="15">
        <v>3</v>
      </c>
      <c r="X162" s="15">
        <v>4</v>
      </c>
      <c r="Y162" s="16">
        <f aca="true" t="shared" si="46" ref="Y162:Y179">W162/AB162</f>
        <v>0.036585365853658534</v>
      </c>
      <c r="Z162" s="16">
        <f aca="true" t="shared" si="47" ref="Z162:Z193">POWER(10,Y162)-1</f>
        <v>0.08789095479256037</v>
      </c>
      <c r="AA162" s="16">
        <f aca="true" t="shared" si="48" ref="AA162:AA193">(Z162/183.865)*100</f>
        <v>0.04780189529957325</v>
      </c>
      <c r="AB162" s="15">
        <v>82</v>
      </c>
      <c r="AC162" s="24">
        <f aca="true" t="shared" si="49" ref="AC162:AC179">AA162/S162</f>
        <v>4.295985717059415</v>
      </c>
      <c r="AD162" s="8" t="s">
        <v>817</v>
      </c>
      <c r="AE162" s="38" t="s">
        <v>820</v>
      </c>
      <c r="AF162" s="38" t="s">
        <v>805</v>
      </c>
      <c r="AG162">
        <f aca="true" t="shared" si="50" ref="AG162:AG179">LOG(AC162,2)</f>
        <v>2.1029891967772816</v>
      </c>
      <c r="AH162" s="49">
        <f t="shared" si="42"/>
        <v>4.295985717059415</v>
      </c>
      <c r="AI162" s="52" t="s">
        <v>917</v>
      </c>
      <c r="AK162" s="53">
        <v>0.19622903</v>
      </c>
      <c r="AL162" s="53">
        <v>3.1774452</v>
      </c>
      <c r="AM162" s="54" t="s">
        <v>910</v>
      </c>
      <c r="AN162" s="53">
        <v>1.667867243917885</v>
      </c>
      <c r="AO162" s="8" t="s">
        <v>817</v>
      </c>
      <c r="AR162" s="52"/>
    </row>
    <row r="163" spans="1:44" ht="15">
      <c r="A163" s="7">
        <v>82</v>
      </c>
      <c r="B163" s="7" t="s">
        <v>826</v>
      </c>
      <c r="C163" s="8" t="s">
        <v>827</v>
      </c>
      <c r="D163" s="7" t="s">
        <v>828</v>
      </c>
      <c r="E163" s="9" t="s">
        <v>829</v>
      </c>
      <c r="F163" s="7" t="s">
        <v>830</v>
      </c>
      <c r="G163" s="38" t="s">
        <v>830</v>
      </c>
      <c r="H163" s="38" t="s">
        <v>805</v>
      </c>
      <c r="I163" s="11">
        <v>21.3</v>
      </c>
      <c r="J163" s="11">
        <v>5.28</v>
      </c>
      <c r="K163" s="7" t="s">
        <v>61</v>
      </c>
      <c r="L163" s="11" t="s">
        <v>62</v>
      </c>
      <c r="M163" s="11" t="s">
        <v>62</v>
      </c>
      <c r="N163" s="12">
        <v>254</v>
      </c>
      <c r="O163" s="12">
        <v>5</v>
      </c>
      <c r="P163" s="12">
        <v>23</v>
      </c>
      <c r="Q163" s="13">
        <f t="shared" si="43"/>
        <v>0.5</v>
      </c>
      <c r="R163" s="13">
        <f t="shared" si="44"/>
        <v>2.1622776601683795</v>
      </c>
      <c r="S163" s="13">
        <f t="shared" si="45"/>
        <v>0.8448509237342068</v>
      </c>
      <c r="T163" s="12">
        <v>10</v>
      </c>
      <c r="U163" s="14">
        <v>44</v>
      </c>
      <c r="V163" s="15">
        <v>296</v>
      </c>
      <c r="W163" s="15">
        <v>6</v>
      </c>
      <c r="X163" s="15">
        <v>26</v>
      </c>
      <c r="Y163" s="16">
        <f t="shared" si="46"/>
        <v>0.6</v>
      </c>
      <c r="Z163" s="16">
        <f t="shared" si="47"/>
        <v>2.9810717055349727</v>
      </c>
      <c r="AA163" s="16">
        <f t="shared" si="48"/>
        <v>1.621337234131005</v>
      </c>
      <c r="AB163" s="15">
        <v>10</v>
      </c>
      <c r="AC163" s="24">
        <f t="shared" si="49"/>
        <v>1.9190808562589483</v>
      </c>
      <c r="AD163" s="8" t="s">
        <v>827</v>
      </c>
      <c r="AE163" s="38" t="s">
        <v>830</v>
      </c>
      <c r="AF163" s="38" t="s">
        <v>805</v>
      </c>
      <c r="AG163">
        <f t="shared" si="50"/>
        <v>0.9404154976022665</v>
      </c>
      <c r="AH163" s="49">
        <f t="shared" si="42"/>
        <v>1.9190808562589483</v>
      </c>
      <c r="AI163" s="52" t="s">
        <v>917</v>
      </c>
      <c r="AK163" s="53">
        <v>0.23867193</v>
      </c>
      <c r="AL163" s="53">
        <v>1.1659113</v>
      </c>
      <c r="AM163" s="54" t="s">
        <v>915</v>
      </c>
      <c r="AN163" s="53">
        <v>-0.22145803560725086</v>
      </c>
      <c r="AO163" s="8" t="s">
        <v>827</v>
      </c>
      <c r="AR163" s="52"/>
    </row>
    <row r="164" spans="1:41" ht="15">
      <c r="A164" s="7">
        <v>39</v>
      </c>
      <c r="B164" s="7" t="s">
        <v>842</v>
      </c>
      <c r="C164" s="8" t="s">
        <v>843</v>
      </c>
      <c r="D164" s="7" t="s">
        <v>844</v>
      </c>
      <c r="F164" s="7" t="s">
        <v>845</v>
      </c>
      <c r="G164" s="39" t="s">
        <v>845</v>
      </c>
      <c r="H164" s="39" t="s">
        <v>841</v>
      </c>
      <c r="I164" s="11">
        <v>58.7</v>
      </c>
      <c r="J164" s="11">
        <v>5.65</v>
      </c>
      <c r="K164" s="7" t="s">
        <v>61</v>
      </c>
      <c r="L164" s="11" t="s">
        <v>62</v>
      </c>
      <c r="M164" s="11" t="s">
        <v>62</v>
      </c>
      <c r="N164" s="12">
        <v>465</v>
      </c>
      <c r="O164" s="12">
        <v>9</v>
      </c>
      <c r="P164" s="12">
        <v>22</v>
      </c>
      <c r="Q164" s="13">
        <f t="shared" si="43"/>
        <v>0.5</v>
      </c>
      <c r="R164" s="13">
        <f t="shared" si="44"/>
        <v>2.1622776601683795</v>
      </c>
      <c r="S164" s="13">
        <f t="shared" si="45"/>
        <v>0.8448509237342068</v>
      </c>
      <c r="T164" s="12">
        <v>18</v>
      </c>
      <c r="U164" s="14">
        <v>23</v>
      </c>
      <c r="V164" s="15">
        <v>629</v>
      </c>
      <c r="W164" s="15">
        <v>11</v>
      </c>
      <c r="X164" s="15">
        <v>22</v>
      </c>
      <c r="Y164" s="16">
        <f t="shared" si="46"/>
        <v>0.6111111111111112</v>
      </c>
      <c r="Z164" s="16">
        <f t="shared" si="47"/>
        <v>3.0842386526745225</v>
      </c>
      <c r="AA164" s="16">
        <f t="shared" si="48"/>
        <v>1.6774473949226456</v>
      </c>
      <c r="AB164" s="15">
        <v>18</v>
      </c>
      <c r="AC164" s="24">
        <f t="shared" si="49"/>
        <v>1.985495130322396</v>
      </c>
      <c r="AD164" s="8" t="s">
        <v>843</v>
      </c>
      <c r="AE164" s="39" t="s">
        <v>845</v>
      </c>
      <c r="AF164" s="39" t="s">
        <v>841</v>
      </c>
      <c r="AG164">
        <f t="shared" si="50"/>
        <v>0.9894988224748992</v>
      </c>
      <c r="AH164" s="49">
        <f t="shared" si="42"/>
        <v>1.985495130322396</v>
      </c>
      <c r="AI164" s="52" t="s">
        <v>917</v>
      </c>
      <c r="AK164" s="73">
        <v>0.045430534</v>
      </c>
      <c r="AL164" s="55">
        <v>1.3726895</v>
      </c>
      <c r="AM164" s="56" t="s">
        <v>915</v>
      </c>
      <c r="AN164" s="55">
        <v>-0.4570053272549291</v>
      </c>
      <c r="AO164" s="8" t="s">
        <v>843</v>
      </c>
    </row>
    <row r="165" spans="1:44" ht="15">
      <c r="A165" s="7">
        <v>119</v>
      </c>
      <c r="B165" s="7" t="s">
        <v>836</v>
      </c>
      <c r="C165" s="8" t="s">
        <v>837</v>
      </c>
      <c r="D165" s="7" t="s">
        <v>838</v>
      </c>
      <c r="E165" s="9" t="s">
        <v>839</v>
      </c>
      <c r="F165" s="7" t="s">
        <v>840</v>
      </c>
      <c r="G165" s="39" t="s">
        <v>840</v>
      </c>
      <c r="H165" s="39" t="s">
        <v>841</v>
      </c>
      <c r="I165" s="11">
        <v>7.12</v>
      </c>
      <c r="J165" s="11">
        <v>4.77</v>
      </c>
      <c r="K165" s="7" t="s">
        <v>61</v>
      </c>
      <c r="L165" s="11" t="s">
        <v>62</v>
      </c>
      <c r="M165" s="11" t="s">
        <v>62</v>
      </c>
      <c r="N165" s="12">
        <v>159</v>
      </c>
      <c r="O165" s="12">
        <v>2</v>
      </c>
      <c r="P165" s="12">
        <v>39</v>
      </c>
      <c r="Q165" s="13">
        <f t="shared" si="43"/>
        <v>0.4</v>
      </c>
      <c r="R165" s="13">
        <f t="shared" si="44"/>
        <v>1.5118864315095806</v>
      </c>
      <c r="S165" s="13">
        <f t="shared" si="45"/>
        <v>0.590728319388277</v>
      </c>
      <c r="T165" s="12">
        <v>5</v>
      </c>
      <c r="U165" s="14">
        <v>94</v>
      </c>
      <c r="V165" s="15">
        <v>148</v>
      </c>
      <c r="W165" s="15">
        <v>2</v>
      </c>
      <c r="X165" s="15">
        <v>39</v>
      </c>
      <c r="Y165" s="16">
        <f t="shared" si="46"/>
        <v>0.4</v>
      </c>
      <c r="Z165" s="16">
        <f t="shared" si="47"/>
        <v>1.5118864315095806</v>
      </c>
      <c r="AA165" s="16">
        <f t="shared" si="48"/>
        <v>0.8222807122125366</v>
      </c>
      <c r="AB165" s="15">
        <v>5</v>
      </c>
      <c r="AC165" s="18">
        <f t="shared" si="49"/>
        <v>1.3919778098061077</v>
      </c>
      <c r="AD165" s="8" t="s">
        <v>837</v>
      </c>
      <c r="AE165" s="39" t="s">
        <v>840</v>
      </c>
      <c r="AF165" s="39" t="s">
        <v>841</v>
      </c>
      <c r="AG165">
        <f t="shared" si="50"/>
        <v>0.47713621266806644</v>
      </c>
      <c r="AH165" s="49">
        <f t="shared" si="42"/>
        <v>1.3919778098061077</v>
      </c>
      <c r="AI165" s="52" t="s">
        <v>904</v>
      </c>
      <c r="AK165" s="53">
        <v>0.20476633</v>
      </c>
      <c r="AL165" s="53">
        <v>1.610746</v>
      </c>
      <c r="AM165" s="54" t="s">
        <v>915</v>
      </c>
      <c r="AN165" s="53">
        <v>-0.6877290120883343</v>
      </c>
      <c r="AO165" s="8" t="s">
        <v>837</v>
      </c>
      <c r="AQ165" s="71"/>
      <c r="AR165" s="51"/>
    </row>
    <row r="166" spans="1:44" ht="15">
      <c r="A166" s="7">
        <v>79</v>
      </c>
      <c r="B166" s="7" t="s">
        <v>846</v>
      </c>
      <c r="C166" s="8" t="s">
        <v>847</v>
      </c>
      <c r="D166" s="7" t="s">
        <v>848</v>
      </c>
      <c r="F166" s="7" t="s">
        <v>849</v>
      </c>
      <c r="G166" s="39" t="s">
        <v>849</v>
      </c>
      <c r="H166" s="39" t="s">
        <v>841</v>
      </c>
      <c r="I166" s="11">
        <v>13.06</v>
      </c>
      <c r="J166" s="11">
        <v>6.63</v>
      </c>
      <c r="K166" s="7" t="s">
        <v>61</v>
      </c>
      <c r="L166" s="11" t="s">
        <v>62</v>
      </c>
      <c r="M166" s="11" t="s">
        <v>62</v>
      </c>
      <c r="N166" s="12">
        <v>255</v>
      </c>
      <c r="O166" s="12">
        <v>4</v>
      </c>
      <c r="P166" s="12">
        <v>46</v>
      </c>
      <c r="Q166" s="13">
        <f t="shared" si="43"/>
        <v>0.4</v>
      </c>
      <c r="R166" s="13">
        <f t="shared" si="44"/>
        <v>1.5118864315095806</v>
      </c>
      <c r="S166" s="13">
        <f t="shared" si="45"/>
        <v>0.590728319388277</v>
      </c>
      <c r="T166" s="12">
        <v>10</v>
      </c>
      <c r="U166" s="14">
        <v>60</v>
      </c>
      <c r="V166" s="15">
        <v>237</v>
      </c>
      <c r="W166" s="15">
        <v>4</v>
      </c>
      <c r="X166" s="15">
        <v>46</v>
      </c>
      <c r="Y166" s="16">
        <f t="shared" si="46"/>
        <v>0.4</v>
      </c>
      <c r="Z166" s="16">
        <f t="shared" si="47"/>
        <v>1.5118864315095806</v>
      </c>
      <c r="AA166" s="16">
        <f t="shared" si="48"/>
        <v>0.8222807122125366</v>
      </c>
      <c r="AB166" s="15">
        <v>10</v>
      </c>
      <c r="AC166" s="18">
        <f t="shared" si="49"/>
        <v>1.3919778098061077</v>
      </c>
      <c r="AD166" s="8" t="s">
        <v>847</v>
      </c>
      <c r="AE166" s="39" t="s">
        <v>849</v>
      </c>
      <c r="AF166" s="39" t="s">
        <v>841</v>
      </c>
      <c r="AG166">
        <f t="shared" si="50"/>
        <v>0.47713621266806644</v>
      </c>
      <c r="AH166" s="49">
        <f t="shared" si="42"/>
        <v>1.3919778098061077</v>
      </c>
      <c r="AI166" s="52" t="s">
        <v>904</v>
      </c>
      <c r="AK166" s="53">
        <v>0.2986751</v>
      </c>
      <c r="AL166" s="53">
        <v>1.0494368</v>
      </c>
      <c r="AM166" s="54" t="s">
        <v>910</v>
      </c>
      <c r="AN166" s="53">
        <v>0.06961528614218249</v>
      </c>
      <c r="AO166" s="8" t="s">
        <v>847</v>
      </c>
      <c r="AR166" s="52"/>
    </row>
    <row r="167" spans="1:41" ht="15">
      <c r="A167" s="7">
        <v>112</v>
      </c>
      <c r="B167" s="7" t="s">
        <v>850</v>
      </c>
      <c r="C167" s="8" t="s">
        <v>851</v>
      </c>
      <c r="D167" s="7" t="s">
        <v>852</v>
      </c>
      <c r="E167" s="9" t="s">
        <v>853</v>
      </c>
      <c r="F167" s="7" t="s">
        <v>854</v>
      </c>
      <c r="G167" s="40" t="s">
        <v>854</v>
      </c>
      <c r="H167" s="40" t="s">
        <v>855</v>
      </c>
      <c r="I167" s="11">
        <v>20.76</v>
      </c>
      <c r="J167" s="11">
        <v>4.7</v>
      </c>
      <c r="K167" s="7" t="s">
        <v>78</v>
      </c>
      <c r="L167" s="11" t="s">
        <v>62</v>
      </c>
      <c r="M167" s="11" t="s">
        <v>856</v>
      </c>
      <c r="N167" s="12">
        <v>166</v>
      </c>
      <c r="O167" s="12">
        <v>2</v>
      </c>
      <c r="P167" s="12">
        <v>15</v>
      </c>
      <c r="Q167" s="13">
        <f t="shared" si="43"/>
        <v>0.2</v>
      </c>
      <c r="R167" s="13">
        <f t="shared" si="44"/>
        <v>0.5848931924611136</v>
      </c>
      <c r="S167" s="13">
        <f t="shared" si="45"/>
        <v>0.22853103606413852</v>
      </c>
      <c r="T167" s="12">
        <v>10</v>
      </c>
      <c r="U167" s="14">
        <v>93</v>
      </c>
      <c r="V167" s="15">
        <v>150</v>
      </c>
      <c r="W167" s="15">
        <v>2</v>
      </c>
      <c r="X167" s="15">
        <v>15</v>
      </c>
      <c r="Y167" s="16">
        <f t="shared" si="46"/>
        <v>0.2</v>
      </c>
      <c r="Z167" s="16">
        <f t="shared" si="47"/>
        <v>0.5848931924611136</v>
      </c>
      <c r="AA167" s="16">
        <f t="shared" si="48"/>
        <v>0.3181101310532802</v>
      </c>
      <c r="AB167" s="15">
        <v>10</v>
      </c>
      <c r="AC167" s="18">
        <f t="shared" si="49"/>
        <v>1.3919778098061077</v>
      </c>
      <c r="AD167" s="8" t="s">
        <v>851</v>
      </c>
      <c r="AE167" s="40" t="s">
        <v>854</v>
      </c>
      <c r="AF167" s="40" t="s">
        <v>855</v>
      </c>
      <c r="AG167">
        <f t="shared" si="50"/>
        <v>0.47713621266806644</v>
      </c>
      <c r="AH167" s="49">
        <f t="shared" si="42"/>
        <v>1.3919778098061077</v>
      </c>
      <c r="AI167" s="52" t="s">
        <v>904</v>
      </c>
      <c r="AK167" s="73">
        <v>0.027032977</v>
      </c>
      <c r="AL167" s="55">
        <v>1.2573307</v>
      </c>
      <c r="AM167" s="56" t="s">
        <v>910</v>
      </c>
      <c r="AN167" s="55">
        <v>0.33036415373756967</v>
      </c>
      <c r="AO167" s="8" t="s">
        <v>851</v>
      </c>
    </row>
    <row r="168" spans="1:41" ht="15">
      <c r="A168" s="7">
        <v>179</v>
      </c>
      <c r="B168" s="7" t="s">
        <v>860</v>
      </c>
      <c r="C168" s="8" t="s">
        <v>861</v>
      </c>
      <c r="D168" s="7" t="s">
        <v>862</v>
      </c>
      <c r="E168" s="9" t="s">
        <v>853</v>
      </c>
      <c r="F168" s="7" t="s">
        <v>854</v>
      </c>
      <c r="G168" s="40" t="s">
        <v>854</v>
      </c>
      <c r="H168" s="40" t="s">
        <v>855</v>
      </c>
      <c r="I168" s="11">
        <v>21.17</v>
      </c>
      <c r="J168" s="11">
        <v>4.75</v>
      </c>
      <c r="K168" s="7" t="s">
        <v>78</v>
      </c>
      <c r="L168" s="11" t="s">
        <v>62</v>
      </c>
      <c r="M168" s="11" t="s">
        <v>62</v>
      </c>
      <c r="N168" s="12">
        <v>70</v>
      </c>
      <c r="O168" s="12">
        <v>1</v>
      </c>
      <c r="P168" s="12">
        <v>9</v>
      </c>
      <c r="Q168" s="13">
        <f t="shared" si="43"/>
        <v>0.09090909090909091</v>
      </c>
      <c r="R168" s="13">
        <f t="shared" si="44"/>
        <v>0.23284673944206613</v>
      </c>
      <c r="S168" s="13">
        <f t="shared" si="45"/>
        <v>0.09097850222011211</v>
      </c>
      <c r="T168" s="12">
        <v>11</v>
      </c>
      <c r="U168" s="14">
        <v>120</v>
      </c>
      <c r="V168" s="15">
        <v>111</v>
      </c>
      <c r="W168" s="15">
        <v>1</v>
      </c>
      <c r="X168" s="15">
        <v>9</v>
      </c>
      <c r="Y168" s="16">
        <f t="shared" si="46"/>
        <v>0.09090909090909091</v>
      </c>
      <c r="Z168" s="16">
        <f t="shared" si="47"/>
        <v>0.23284673944206613</v>
      </c>
      <c r="AA168" s="16">
        <f t="shared" si="48"/>
        <v>0.12664005625979177</v>
      </c>
      <c r="AB168" s="15">
        <v>11</v>
      </c>
      <c r="AC168" s="18">
        <f t="shared" si="49"/>
        <v>1.3919778098061077</v>
      </c>
      <c r="AD168" s="8" t="s">
        <v>861</v>
      </c>
      <c r="AE168" s="40" t="s">
        <v>854</v>
      </c>
      <c r="AF168" s="40" t="s">
        <v>855</v>
      </c>
      <c r="AG168">
        <f t="shared" si="50"/>
        <v>0.47713621266806644</v>
      </c>
      <c r="AH168" s="49">
        <f t="shared" si="42"/>
        <v>1.3919778098061077</v>
      </c>
      <c r="AI168" s="52" t="s">
        <v>904</v>
      </c>
      <c r="AK168" s="53">
        <v>0.18577868</v>
      </c>
      <c r="AL168" s="53">
        <v>1.5672348</v>
      </c>
      <c r="AM168" s="54" t="s">
        <v>910</v>
      </c>
      <c r="AN168" s="53">
        <v>0.6482213377041102</v>
      </c>
      <c r="AO168" s="8" t="s">
        <v>861</v>
      </c>
    </row>
    <row r="169" spans="1:44" ht="15">
      <c r="A169" s="7">
        <v>86</v>
      </c>
      <c r="B169" s="7" t="s">
        <v>857</v>
      </c>
      <c r="C169" s="8" t="s">
        <v>858</v>
      </c>
      <c r="D169" s="7" t="s">
        <v>859</v>
      </c>
      <c r="E169" s="9" t="s">
        <v>853</v>
      </c>
      <c r="F169" s="7" t="s">
        <v>854</v>
      </c>
      <c r="G169" s="40" t="s">
        <v>854</v>
      </c>
      <c r="H169" s="40" t="s">
        <v>855</v>
      </c>
      <c r="I169" s="11">
        <v>21.53</v>
      </c>
      <c r="J169" s="11">
        <v>4.66</v>
      </c>
      <c r="K169" s="7" t="s">
        <v>61</v>
      </c>
      <c r="L169" s="11" t="s">
        <v>62</v>
      </c>
      <c r="M169" s="11" t="s">
        <v>62</v>
      </c>
      <c r="N169" s="12">
        <v>235</v>
      </c>
      <c r="O169" s="12">
        <v>3</v>
      </c>
      <c r="P169" s="12">
        <v>24</v>
      </c>
      <c r="Q169" s="13">
        <f t="shared" si="43"/>
        <v>0.3</v>
      </c>
      <c r="R169" s="13">
        <f t="shared" si="44"/>
        <v>0.9952623149688797</v>
      </c>
      <c r="S169" s="13">
        <f t="shared" si="45"/>
        <v>0.38887155967463727</v>
      </c>
      <c r="T169" s="12">
        <v>10</v>
      </c>
      <c r="U169" s="14">
        <v>104</v>
      </c>
      <c r="V169" s="15">
        <v>133</v>
      </c>
      <c r="W169" s="15">
        <v>2</v>
      </c>
      <c r="X169" s="15">
        <v>13</v>
      </c>
      <c r="Y169" s="16">
        <f t="shared" si="46"/>
        <v>0.2</v>
      </c>
      <c r="Z169" s="16">
        <f t="shared" si="47"/>
        <v>0.5848931924611136</v>
      </c>
      <c r="AA169" s="16">
        <f t="shared" si="48"/>
        <v>0.3181101310532802</v>
      </c>
      <c r="AB169" s="15">
        <v>10</v>
      </c>
      <c r="AC169" s="18">
        <f t="shared" si="49"/>
        <v>0.8180339321277131</v>
      </c>
      <c r="AD169" s="8" t="s">
        <v>858</v>
      </c>
      <c r="AE169" s="40" t="s">
        <v>854</v>
      </c>
      <c r="AF169" s="40" t="s">
        <v>855</v>
      </c>
      <c r="AG169">
        <f t="shared" si="50"/>
        <v>-0.28976740734740164</v>
      </c>
      <c r="AH169" s="48">
        <f>2^-AG169</f>
        <v>1.2224431783642418</v>
      </c>
      <c r="AI169" s="51" t="s">
        <v>905</v>
      </c>
      <c r="AK169" s="53">
        <v>0.24499829</v>
      </c>
      <c r="AL169" s="53">
        <v>1.275158</v>
      </c>
      <c r="AM169" s="54" t="s">
        <v>910</v>
      </c>
      <c r="AN169" s="53">
        <v>0.35067601704015333</v>
      </c>
      <c r="AO169" s="8" t="s">
        <v>858</v>
      </c>
      <c r="AR169" s="52"/>
    </row>
    <row r="170" spans="1:44" ht="15">
      <c r="A170" s="7">
        <v>38</v>
      </c>
      <c r="B170" s="7" t="s">
        <v>863</v>
      </c>
      <c r="C170" s="8" t="s">
        <v>864</v>
      </c>
      <c r="D170" s="7" t="s">
        <v>865</v>
      </c>
      <c r="F170" s="7" t="s">
        <v>866</v>
      </c>
      <c r="G170" s="40" t="s">
        <v>866</v>
      </c>
      <c r="H170" s="40" t="s">
        <v>855</v>
      </c>
      <c r="I170" s="11">
        <v>20.07</v>
      </c>
      <c r="J170" s="11">
        <v>6.42</v>
      </c>
      <c r="K170" s="7" t="s">
        <v>61</v>
      </c>
      <c r="L170" s="11" t="s">
        <v>62</v>
      </c>
      <c r="M170" s="11" t="s">
        <v>62</v>
      </c>
      <c r="N170" s="12">
        <v>471</v>
      </c>
      <c r="O170" s="12">
        <v>10</v>
      </c>
      <c r="P170" s="12">
        <v>51</v>
      </c>
      <c r="Q170" s="13">
        <f t="shared" si="43"/>
        <v>0.5882352941176471</v>
      </c>
      <c r="R170" s="13">
        <f t="shared" si="44"/>
        <v>2.8746751204561316</v>
      </c>
      <c r="S170" s="13">
        <f t="shared" si="45"/>
        <v>1.1232007691204564</v>
      </c>
      <c r="T170" s="12">
        <v>17</v>
      </c>
      <c r="U170" s="14">
        <v>58</v>
      </c>
      <c r="V170" s="15">
        <v>244</v>
      </c>
      <c r="W170" s="15">
        <v>5</v>
      </c>
      <c r="X170" s="15">
        <v>29</v>
      </c>
      <c r="Y170" s="16">
        <f t="shared" si="46"/>
        <v>0.29411764705882354</v>
      </c>
      <c r="Z170" s="16">
        <f t="shared" si="47"/>
        <v>0.9684194472866121</v>
      </c>
      <c r="AA170" s="16">
        <f t="shared" si="48"/>
        <v>0.5267013554981166</v>
      </c>
      <c r="AB170" s="15">
        <v>17</v>
      </c>
      <c r="AC170" s="17">
        <f t="shared" si="49"/>
        <v>0.4689289483932245</v>
      </c>
      <c r="AD170" s="8" t="s">
        <v>864</v>
      </c>
      <c r="AE170" s="40" t="s">
        <v>866</v>
      </c>
      <c r="AF170" s="40" t="s">
        <v>855</v>
      </c>
      <c r="AG170">
        <f t="shared" si="50"/>
        <v>-1.0925587511789792</v>
      </c>
      <c r="AH170" s="48">
        <f>2^-AG170</f>
        <v>2.1325192301018725</v>
      </c>
      <c r="AI170" s="51" t="s">
        <v>916</v>
      </c>
      <c r="AK170" s="53">
        <v>0.9317839</v>
      </c>
      <c r="AL170" s="53">
        <v>1.0398896</v>
      </c>
      <c r="AM170" s="54" t="s">
        <v>915</v>
      </c>
      <c r="AN170" s="53">
        <v>-0.05643037260976988</v>
      </c>
      <c r="AO170" s="8" t="s">
        <v>864</v>
      </c>
      <c r="AR170" s="52"/>
    </row>
    <row r="171" spans="1:41" ht="15">
      <c r="A171" s="7">
        <v>49</v>
      </c>
      <c r="B171" s="7" t="s">
        <v>867</v>
      </c>
      <c r="C171" s="8" t="s">
        <v>868</v>
      </c>
      <c r="D171" s="7" t="s">
        <v>869</v>
      </c>
      <c r="F171" s="7" t="s">
        <v>870</v>
      </c>
      <c r="G171" s="41" t="s">
        <v>870</v>
      </c>
      <c r="H171" s="41" t="s">
        <v>871</v>
      </c>
      <c r="I171" s="11">
        <v>16.98</v>
      </c>
      <c r="J171" s="11">
        <v>5.12</v>
      </c>
      <c r="K171" s="7" t="s">
        <v>61</v>
      </c>
      <c r="L171" s="11" t="s">
        <v>62</v>
      </c>
      <c r="M171" s="11" t="s">
        <v>62</v>
      </c>
      <c r="N171" s="12">
        <v>402</v>
      </c>
      <c r="O171" s="12">
        <v>7</v>
      </c>
      <c r="P171" s="12">
        <v>50</v>
      </c>
      <c r="Q171" s="13">
        <f t="shared" si="43"/>
        <v>0.4666666666666667</v>
      </c>
      <c r="R171" s="13">
        <f t="shared" si="44"/>
        <v>1.9286445646252366</v>
      </c>
      <c r="S171" s="13">
        <f t="shared" si="45"/>
        <v>0.7535651743503206</v>
      </c>
      <c r="T171" s="12">
        <v>15</v>
      </c>
      <c r="U171" s="14">
        <v>59</v>
      </c>
      <c r="V171" s="15">
        <v>240</v>
      </c>
      <c r="W171" s="15">
        <v>4</v>
      </c>
      <c r="X171" s="15">
        <v>30</v>
      </c>
      <c r="Y171" s="16">
        <f t="shared" si="46"/>
        <v>0.26666666666666666</v>
      </c>
      <c r="Z171" s="16">
        <f t="shared" si="47"/>
        <v>0.8478497974222912</v>
      </c>
      <c r="AA171" s="16">
        <f t="shared" si="48"/>
        <v>0.46112625971353505</v>
      </c>
      <c r="AB171" s="15">
        <v>15</v>
      </c>
      <c r="AC171" s="17">
        <f t="shared" si="49"/>
        <v>0.6119261815822247</v>
      </c>
      <c r="AD171" s="8" t="s">
        <v>868</v>
      </c>
      <c r="AE171" s="41" t="s">
        <v>870</v>
      </c>
      <c r="AF171" s="41" t="s">
        <v>871</v>
      </c>
      <c r="AG171">
        <f t="shared" si="50"/>
        <v>-0.7085704679311027</v>
      </c>
      <c r="AH171" s="48">
        <f>2^-AG171</f>
        <v>1.6341840406539785</v>
      </c>
      <c r="AI171" s="51" t="s">
        <v>916</v>
      </c>
      <c r="AK171" s="53">
        <v>0.31434733</v>
      </c>
      <c r="AL171" s="53">
        <v>1.1387986</v>
      </c>
      <c r="AM171" s="54" t="s">
        <v>910</v>
      </c>
      <c r="AN171" s="53">
        <v>0.1875126245940292</v>
      </c>
      <c r="AO171" s="8" t="s">
        <v>868</v>
      </c>
    </row>
    <row r="172" spans="1:44" ht="15">
      <c r="A172" s="7">
        <v>91</v>
      </c>
      <c r="B172" s="7" t="s">
        <v>894</v>
      </c>
      <c r="C172" s="8" t="s">
        <v>895</v>
      </c>
      <c r="D172" s="7" t="s">
        <v>896</v>
      </c>
      <c r="F172" s="7" t="s">
        <v>897</v>
      </c>
      <c r="G172" s="42" t="s">
        <v>897</v>
      </c>
      <c r="H172" s="42" t="s">
        <v>876</v>
      </c>
      <c r="I172" s="11">
        <v>17.39</v>
      </c>
      <c r="J172" s="11">
        <v>6.89</v>
      </c>
      <c r="K172" s="7" t="s">
        <v>61</v>
      </c>
      <c r="L172" s="11" t="s">
        <v>62</v>
      </c>
      <c r="M172" s="11" t="s">
        <v>62</v>
      </c>
      <c r="N172" s="12">
        <v>220</v>
      </c>
      <c r="O172" s="12">
        <v>4</v>
      </c>
      <c r="P172" s="12">
        <v>37</v>
      </c>
      <c r="Q172" s="13">
        <f t="shared" si="43"/>
        <v>0.23529411764705882</v>
      </c>
      <c r="R172" s="13">
        <f t="shared" si="44"/>
        <v>0.7190722018585745</v>
      </c>
      <c r="S172" s="13">
        <f t="shared" si="45"/>
        <v>0.28095781830558203</v>
      </c>
      <c r="T172" s="12">
        <v>17</v>
      </c>
      <c r="U172" s="14">
        <v>111</v>
      </c>
      <c r="V172" s="15">
        <v>125</v>
      </c>
      <c r="W172" s="15">
        <v>3</v>
      </c>
      <c r="X172" s="15">
        <v>17</v>
      </c>
      <c r="Y172" s="16">
        <f t="shared" si="46"/>
        <v>0.17647058823529413</v>
      </c>
      <c r="Z172" s="16">
        <f t="shared" si="47"/>
        <v>0.5013107289081735</v>
      </c>
      <c r="AA172" s="16">
        <f t="shared" si="48"/>
        <v>0.2726515263417037</v>
      </c>
      <c r="AB172" s="15">
        <v>17</v>
      </c>
      <c r="AC172" s="18">
        <f t="shared" si="49"/>
        <v>0.9704358041574623</v>
      </c>
      <c r="AD172" s="8" t="s">
        <v>895</v>
      </c>
      <c r="AE172" s="42" t="s">
        <v>897</v>
      </c>
      <c r="AF172" s="42" t="s">
        <v>876</v>
      </c>
      <c r="AG172">
        <f t="shared" si="50"/>
        <v>-0.04329531531980034</v>
      </c>
      <c r="AH172" s="48">
        <f>2^-AG172</f>
        <v>1.0304648650800816</v>
      </c>
      <c r="AI172" s="51" t="s">
        <v>905</v>
      </c>
      <c r="AK172" s="53">
        <v>0.06070311</v>
      </c>
      <c r="AL172" s="53">
        <v>2.2116647</v>
      </c>
      <c r="AM172" s="54" t="s">
        <v>910</v>
      </c>
      <c r="AN172" s="53">
        <v>1.1451326819949568</v>
      </c>
      <c r="AO172" s="8" t="s">
        <v>895</v>
      </c>
      <c r="AR172" s="52"/>
    </row>
    <row r="173" spans="1:41" ht="15">
      <c r="A173" s="7">
        <v>54</v>
      </c>
      <c r="B173" s="7" t="s">
        <v>881</v>
      </c>
      <c r="C173" s="8" t="s">
        <v>882</v>
      </c>
      <c r="D173" s="7" t="s">
        <v>883</v>
      </c>
      <c r="F173" s="7" t="s">
        <v>884</v>
      </c>
      <c r="G173" s="42" t="s">
        <v>884</v>
      </c>
      <c r="H173" s="42" t="s">
        <v>876</v>
      </c>
      <c r="I173" s="11">
        <v>23.86</v>
      </c>
      <c r="J173" s="11">
        <v>7.89</v>
      </c>
      <c r="K173" s="7" t="s">
        <v>61</v>
      </c>
      <c r="L173" s="11" t="s">
        <v>62</v>
      </c>
      <c r="M173" s="11" t="s">
        <v>62</v>
      </c>
      <c r="N173" s="12">
        <v>377</v>
      </c>
      <c r="O173" s="12">
        <v>7</v>
      </c>
      <c r="P173" s="12">
        <v>28</v>
      </c>
      <c r="Q173" s="13">
        <f t="shared" si="43"/>
        <v>0.2413793103448276</v>
      </c>
      <c r="R173" s="13">
        <f t="shared" si="44"/>
        <v>0.7433288221999881</v>
      </c>
      <c r="S173" s="13">
        <f t="shared" si="45"/>
        <v>0.29043543002937766</v>
      </c>
      <c r="T173" s="12">
        <v>29</v>
      </c>
      <c r="U173" s="14">
        <v>50</v>
      </c>
      <c r="V173" s="15">
        <v>275</v>
      </c>
      <c r="W173" s="15">
        <v>5</v>
      </c>
      <c r="X173" s="15">
        <v>25</v>
      </c>
      <c r="Y173" s="16">
        <f t="shared" si="46"/>
        <v>0.1724137931034483</v>
      </c>
      <c r="Z173" s="16">
        <f t="shared" si="47"/>
        <v>0.4873521072935114</v>
      </c>
      <c r="AA173" s="16">
        <f t="shared" si="48"/>
        <v>0.26505974888832096</v>
      </c>
      <c r="AB173" s="15">
        <v>29</v>
      </c>
      <c r="AC173" s="18">
        <f t="shared" si="49"/>
        <v>0.9126288375406199</v>
      </c>
      <c r="AD173" s="8" t="s">
        <v>882</v>
      </c>
      <c r="AE173" s="42" t="s">
        <v>884</v>
      </c>
      <c r="AF173" s="42" t="s">
        <v>876</v>
      </c>
      <c r="AG173">
        <f t="shared" si="50"/>
        <v>-0.1318998536399219</v>
      </c>
      <c r="AH173" s="48">
        <f>2^-AG173</f>
        <v>1.095735702035047</v>
      </c>
      <c r="AI173" s="51" t="s">
        <v>905</v>
      </c>
      <c r="AK173" s="53">
        <v>0.17570403</v>
      </c>
      <c r="AL173" s="53">
        <v>1.6601328</v>
      </c>
      <c r="AM173" s="54" t="s">
        <v>910</v>
      </c>
      <c r="AN173" s="53">
        <v>0.7312986525590933</v>
      </c>
      <c r="AO173" s="8" t="s">
        <v>882</v>
      </c>
    </row>
    <row r="174" spans="1:41" ht="15">
      <c r="A174" s="7">
        <v>191</v>
      </c>
      <c r="B174" s="7" t="s">
        <v>891</v>
      </c>
      <c r="C174" s="8" t="s">
        <v>892</v>
      </c>
      <c r="D174" s="7" t="s">
        <v>893</v>
      </c>
      <c r="F174" s="7" t="s">
        <v>880</v>
      </c>
      <c r="G174" s="42" t="s">
        <v>880</v>
      </c>
      <c r="H174" s="42" t="s">
        <v>876</v>
      </c>
      <c r="I174" s="11">
        <v>10.19</v>
      </c>
      <c r="J174" s="11">
        <v>5.48</v>
      </c>
      <c r="K174" s="7" t="s">
        <v>61</v>
      </c>
      <c r="L174" s="11" t="s">
        <v>62</v>
      </c>
      <c r="M174" s="11" t="s">
        <v>62</v>
      </c>
      <c r="N174" s="12">
        <v>61</v>
      </c>
      <c r="O174" s="12">
        <v>1</v>
      </c>
      <c r="P174" s="12">
        <v>12</v>
      </c>
      <c r="Q174" s="13">
        <f t="shared" si="43"/>
        <v>0.1</v>
      </c>
      <c r="R174" s="13">
        <f t="shared" si="44"/>
        <v>0.2589254117941673</v>
      </c>
      <c r="S174" s="13">
        <f t="shared" si="45"/>
        <v>0.10116803098984405</v>
      </c>
      <c r="T174" s="12">
        <v>10</v>
      </c>
      <c r="U174" s="14">
        <v>161</v>
      </c>
      <c r="V174" s="15">
        <v>68</v>
      </c>
      <c r="W174" s="15">
        <v>1</v>
      </c>
      <c r="X174" s="15">
        <v>12</v>
      </c>
      <c r="Y174" s="16">
        <f t="shared" si="46"/>
        <v>0.1</v>
      </c>
      <c r="Z174" s="16">
        <f t="shared" si="47"/>
        <v>0.2589254117941673</v>
      </c>
      <c r="AA174" s="16">
        <f t="shared" si="48"/>
        <v>0.14082365419963955</v>
      </c>
      <c r="AB174" s="15">
        <v>10</v>
      </c>
      <c r="AC174" s="18">
        <f t="shared" si="49"/>
        <v>1.3919778098061077</v>
      </c>
      <c r="AD174" s="8" t="s">
        <v>892</v>
      </c>
      <c r="AE174" s="42" t="s">
        <v>880</v>
      </c>
      <c r="AF174" s="42" t="s">
        <v>876</v>
      </c>
      <c r="AG174">
        <f t="shared" si="50"/>
        <v>0.47713621266806644</v>
      </c>
      <c r="AH174" s="49">
        <f>2^AG174</f>
        <v>1.3919778098061077</v>
      </c>
      <c r="AI174" s="52" t="s">
        <v>904</v>
      </c>
      <c r="AK174" s="53">
        <v>0.23867193</v>
      </c>
      <c r="AL174" s="53">
        <v>1.62727</v>
      </c>
      <c r="AM174" s="54" t="s">
        <v>910</v>
      </c>
      <c r="AN174" s="53">
        <v>0.702453645812921</v>
      </c>
      <c r="AO174" s="8" t="s">
        <v>892</v>
      </c>
    </row>
    <row r="175" spans="1:44" ht="15">
      <c r="A175" s="7">
        <v>204</v>
      </c>
      <c r="B175" s="7" t="s">
        <v>885</v>
      </c>
      <c r="C175" s="8" t="s">
        <v>886</v>
      </c>
      <c r="D175" s="7" t="s">
        <v>887</v>
      </c>
      <c r="F175" s="7" t="s">
        <v>880</v>
      </c>
      <c r="G175" s="42" t="s">
        <v>880</v>
      </c>
      <c r="H175" s="42" t="s">
        <v>876</v>
      </c>
      <c r="I175" s="11">
        <v>19.59</v>
      </c>
      <c r="J175" s="11">
        <v>5.15</v>
      </c>
      <c r="K175" s="7" t="s">
        <v>78</v>
      </c>
      <c r="L175" s="11" t="s">
        <v>62</v>
      </c>
      <c r="M175" s="11" t="s">
        <v>62</v>
      </c>
      <c r="N175" s="12">
        <v>56</v>
      </c>
      <c r="O175" s="12">
        <v>1</v>
      </c>
      <c r="P175" s="12">
        <v>6</v>
      </c>
      <c r="Q175" s="13">
        <f t="shared" si="43"/>
        <v>0.14285714285714285</v>
      </c>
      <c r="R175" s="13">
        <f t="shared" si="44"/>
        <v>0.3894954943731377</v>
      </c>
      <c r="S175" s="13">
        <f t="shared" si="45"/>
        <v>0.15218472367042452</v>
      </c>
      <c r="T175" s="12">
        <v>7</v>
      </c>
      <c r="U175" s="14">
        <v>202</v>
      </c>
      <c r="V175" s="15">
        <v>43</v>
      </c>
      <c r="W175" s="15">
        <v>1</v>
      </c>
      <c r="X175" s="15">
        <v>7</v>
      </c>
      <c r="Y175" s="16">
        <f t="shared" si="46"/>
        <v>0.14285714285714285</v>
      </c>
      <c r="Z175" s="16">
        <f t="shared" si="47"/>
        <v>0.3894954943731377</v>
      </c>
      <c r="AA175" s="16">
        <f t="shared" si="48"/>
        <v>0.2118377583407052</v>
      </c>
      <c r="AB175" s="15">
        <v>7</v>
      </c>
      <c r="AC175" s="18">
        <f t="shared" si="49"/>
        <v>1.3919778098061075</v>
      </c>
      <c r="AD175" s="8" t="s">
        <v>886</v>
      </c>
      <c r="AE175" s="42" t="s">
        <v>880</v>
      </c>
      <c r="AF175" s="42" t="s">
        <v>876</v>
      </c>
      <c r="AG175">
        <f t="shared" si="50"/>
        <v>0.47713621266806616</v>
      </c>
      <c r="AH175" s="49">
        <f>2^AG175</f>
        <v>1.3919778098061075</v>
      </c>
      <c r="AI175" s="52" t="s">
        <v>904</v>
      </c>
      <c r="AK175" s="53">
        <v>0.2605359</v>
      </c>
      <c r="AL175" s="53">
        <v>1.8935546</v>
      </c>
      <c r="AM175" s="54" t="s">
        <v>910</v>
      </c>
      <c r="AN175" s="53">
        <v>0.9210970214407385</v>
      </c>
      <c r="AO175" s="8" t="s">
        <v>886</v>
      </c>
      <c r="AQ175" s="71"/>
      <c r="AR175" s="72"/>
    </row>
    <row r="176" spans="1:41" ht="15">
      <c r="A176" s="7">
        <v>162</v>
      </c>
      <c r="B176" s="7" t="s">
        <v>872</v>
      </c>
      <c r="C176" s="8" t="s">
        <v>873</v>
      </c>
      <c r="D176" s="7" t="s">
        <v>874</v>
      </c>
      <c r="F176" s="7" t="s">
        <v>875</v>
      </c>
      <c r="G176" s="42" t="s">
        <v>875</v>
      </c>
      <c r="H176" s="42" t="s">
        <v>876</v>
      </c>
      <c r="I176" s="11">
        <v>12.38</v>
      </c>
      <c r="J176" s="11">
        <v>5</v>
      </c>
      <c r="K176" s="7" t="s">
        <v>78</v>
      </c>
      <c r="L176" s="11" t="s">
        <v>62</v>
      </c>
      <c r="M176" s="11" t="s">
        <v>62</v>
      </c>
      <c r="N176" s="12">
        <v>93</v>
      </c>
      <c r="O176" s="12">
        <v>2</v>
      </c>
      <c r="P176" s="12">
        <v>22</v>
      </c>
      <c r="Q176" s="13">
        <f t="shared" si="43"/>
        <v>0.3333333333333333</v>
      </c>
      <c r="R176" s="13">
        <f t="shared" si="44"/>
        <v>1.1544346900318838</v>
      </c>
      <c r="S176" s="13">
        <f t="shared" si="45"/>
        <v>0.4510638167478916</v>
      </c>
      <c r="T176" s="12">
        <v>6</v>
      </c>
      <c r="U176" s="14">
        <v>140</v>
      </c>
      <c r="V176" s="15">
        <v>81</v>
      </c>
      <c r="W176" s="15">
        <v>2</v>
      </c>
      <c r="X176" s="15">
        <v>22</v>
      </c>
      <c r="Y176" s="16">
        <f t="shared" si="46"/>
        <v>0.3333333333333333</v>
      </c>
      <c r="Z176" s="16">
        <f t="shared" si="47"/>
        <v>1.1544346900318838</v>
      </c>
      <c r="AA176" s="16">
        <f t="shared" si="48"/>
        <v>0.6278708237195136</v>
      </c>
      <c r="AB176" s="15">
        <v>6</v>
      </c>
      <c r="AC176" s="18">
        <f t="shared" si="49"/>
        <v>1.3919778098061077</v>
      </c>
      <c r="AD176" s="8" t="s">
        <v>873</v>
      </c>
      <c r="AE176" s="42" t="s">
        <v>875</v>
      </c>
      <c r="AF176" s="42" t="s">
        <v>876</v>
      </c>
      <c r="AG176">
        <f t="shared" si="50"/>
        <v>0.47713621266806644</v>
      </c>
      <c r="AH176" s="49">
        <f>2^AG176</f>
        <v>1.3919778098061077</v>
      </c>
      <c r="AI176" s="52" t="s">
        <v>904</v>
      </c>
      <c r="AK176" s="53">
        <v>0.42963493</v>
      </c>
      <c r="AL176" s="53">
        <v>1.3905103</v>
      </c>
      <c r="AM176" s="54" t="s">
        <v>915</v>
      </c>
      <c r="AN176" s="53">
        <v>-0.47561443127495256</v>
      </c>
      <c r="AO176" s="8" t="s">
        <v>873</v>
      </c>
    </row>
    <row r="177" spans="1:41" ht="15">
      <c r="A177" s="7">
        <v>120</v>
      </c>
      <c r="B177" s="7" t="s">
        <v>877</v>
      </c>
      <c r="C177" s="8" t="s">
        <v>878</v>
      </c>
      <c r="D177" s="7" t="s">
        <v>879</v>
      </c>
      <c r="F177" s="7" t="s">
        <v>880</v>
      </c>
      <c r="G177" s="42" t="s">
        <v>880</v>
      </c>
      <c r="H177" s="42" t="s">
        <v>876</v>
      </c>
      <c r="I177" s="11">
        <v>13.77</v>
      </c>
      <c r="J177" s="11">
        <v>4.95</v>
      </c>
      <c r="K177" s="7" t="s">
        <v>61</v>
      </c>
      <c r="L177" s="11" t="s">
        <v>62</v>
      </c>
      <c r="M177" s="11" t="s">
        <v>62</v>
      </c>
      <c r="N177" s="12">
        <v>158</v>
      </c>
      <c r="O177" s="12">
        <v>3</v>
      </c>
      <c r="P177" s="12">
        <v>38</v>
      </c>
      <c r="Q177" s="13">
        <f t="shared" si="43"/>
        <v>0.25</v>
      </c>
      <c r="R177" s="13">
        <f t="shared" si="44"/>
        <v>0.778279410038923</v>
      </c>
      <c r="S177" s="13">
        <f t="shared" si="45"/>
        <v>0.3040914174008045</v>
      </c>
      <c r="T177" s="12">
        <v>12</v>
      </c>
      <c r="U177" s="14">
        <v>166</v>
      </c>
      <c r="V177" s="15">
        <v>65</v>
      </c>
      <c r="W177" s="15">
        <v>1</v>
      </c>
      <c r="X177" s="15">
        <v>12</v>
      </c>
      <c r="Y177" s="16">
        <f t="shared" si="46"/>
        <v>0.08333333333333333</v>
      </c>
      <c r="Z177" s="16">
        <f t="shared" si="47"/>
        <v>0.21152765862858858</v>
      </c>
      <c r="AA177" s="16">
        <f t="shared" si="48"/>
        <v>0.11504509212116965</v>
      </c>
      <c r="AB177" s="15">
        <v>12</v>
      </c>
      <c r="AC177" s="17">
        <f t="shared" si="49"/>
        <v>0.37832403526711733</v>
      </c>
      <c r="AD177" s="8" t="s">
        <v>878</v>
      </c>
      <c r="AE177" s="42" t="s">
        <v>880</v>
      </c>
      <c r="AF177" s="42" t="s">
        <v>876</v>
      </c>
      <c r="AG177">
        <f t="shared" si="50"/>
        <v>-1.402305659871555</v>
      </c>
      <c r="AH177" s="48">
        <f>2^-AG177</f>
        <v>2.6432367673757384</v>
      </c>
      <c r="AI177" s="51" t="s">
        <v>916</v>
      </c>
      <c r="AK177" s="53">
        <v>0.6447209</v>
      </c>
      <c r="AL177" s="53">
        <v>1.1945924</v>
      </c>
      <c r="AM177" s="54" t="s">
        <v>910</v>
      </c>
      <c r="AN177" s="53">
        <v>0.2565184484917502</v>
      </c>
      <c r="AO177" s="8" t="s">
        <v>878</v>
      </c>
    </row>
    <row r="178" spans="1:41" ht="15">
      <c r="A178" s="7">
        <v>106</v>
      </c>
      <c r="B178" s="7" t="s">
        <v>898</v>
      </c>
      <c r="C178" s="8" t="s">
        <v>899</v>
      </c>
      <c r="D178" s="7" t="s">
        <v>900</v>
      </c>
      <c r="F178" s="7" t="s">
        <v>901</v>
      </c>
      <c r="G178" s="42" t="s">
        <v>901</v>
      </c>
      <c r="H178" s="42" t="s">
        <v>876</v>
      </c>
      <c r="I178" s="11">
        <v>22.17</v>
      </c>
      <c r="J178" s="11">
        <v>4.94</v>
      </c>
      <c r="K178" s="7" t="s">
        <v>78</v>
      </c>
      <c r="L178" s="11" t="s">
        <v>62</v>
      </c>
      <c r="M178" s="11" t="s">
        <v>62</v>
      </c>
      <c r="N178" s="12">
        <v>174</v>
      </c>
      <c r="O178" s="12">
        <v>4</v>
      </c>
      <c r="P178" s="12">
        <v>30</v>
      </c>
      <c r="Q178" s="13">
        <f t="shared" si="43"/>
        <v>0.3076923076923077</v>
      </c>
      <c r="R178" s="13">
        <f t="shared" si="44"/>
        <v>1.0309176209047357</v>
      </c>
      <c r="S178" s="13">
        <f t="shared" si="45"/>
        <v>0.4028028963900099</v>
      </c>
      <c r="T178" s="12">
        <v>13</v>
      </c>
      <c r="U178" s="14">
        <v>195</v>
      </c>
      <c r="V178" s="15">
        <v>49</v>
      </c>
      <c r="W178" s="15">
        <v>1</v>
      </c>
      <c r="X178" s="15">
        <v>7</v>
      </c>
      <c r="Y178" s="16">
        <f t="shared" si="46"/>
        <v>0.07692307692307693</v>
      </c>
      <c r="Z178" s="16">
        <f t="shared" si="47"/>
        <v>0.19377664171443643</v>
      </c>
      <c r="AA178" s="16">
        <f t="shared" si="48"/>
        <v>0.1053907169469102</v>
      </c>
      <c r="AB178" s="15">
        <v>13</v>
      </c>
      <c r="AC178" s="17">
        <f t="shared" si="49"/>
        <v>0.26164339405560455</v>
      </c>
      <c r="AD178" s="8" t="s">
        <v>899</v>
      </c>
      <c r="AE178" s="42" t="s">
        <v>901</v>
      </c>
      <c r="AF178" s="42" t="s">
        <v>876</v>
      </c>
      <c r="AG178">
        <f t="shared" si="50"/>
        <v>-1.9343262604848184</v>
      </c>
      <c r="AH178" s="48">
        <f>2^-AG178</f>
        <v>3.821995978952481</v>
      </c>
      <c r="AI178" s="51" t="s">
        <v>916</v>
      </c>
      <c r="AK178" s="53">
        <v>0.82647717</v>
      </c>
      <c r="AL178" s="53">
        <v>1.0694776</v>
      </c>
      <c r="AM178" s="54" t="s">
        <v>910</v>
      </c>
      <c r="AN178" s="53">
        <v>0.09690626585279949</v>
      </c>
      <c r="AO178" s="8" t="s">
        <v>899</v>
      </c>
    </row>
    <row r="179" spans="1:41" ht="15">
      <c r="A179" s="7">
        <v>183</v>
      </c>
      <c r="B179" s="7" t="s">
        <v>888</v>
      </c>
      <c r="C179" s="8" t="s">
        <v>889</v>
      </c>
      <c r="D179" s="7" t="s">
        <v>890</v>
      </c>
      <c r="F179" s="7" t="s">
        <v>880</v>
      </c>
      <c r="G179" s="42" t="s">
        <v>880</v>
      </c>
      <c r="H179" s="42" t="s">
        <v>876</v>
      </c>
      <c r="I179" s="11">
        <v>22.23</v>
      </c>
      <c r="J179" s="11">
        <v>4.88</v>
      </c>
      <c r="K179" s="7" t="s">
        <v>61</v>
      </c>
      <c r="L179" s="11" t="s">
        <v>62</v>
      </c>
      <c r="M179" s="11" t="s">
        <v>62</v>
      </c>
      <c r="N179" s="12">
        <v>66</v>
      </c>
      <c r="O179" s="12">
        <v>1</v>
      </c>
      <c r="P179" s="12">
        <v>5</v>
      </c>
      <c r="Q179" s="13">
        <f t="shared" si="43"/>
        <v>0.038461538461538464</v>
      </c>
      <c r="R179" s="13">
        <f t="shared" si="44"/>
        <v>0.09260086111737831</v>
      </c>
      <c r="S179" s="13">
        <f t="shared" si="45"/>
        <v>0.036181256688147936</v>
      </c>
      <c r="T179" s="12">
        <v>26</v>
      </c>
      <c r="U179" s="14">
        <v>131</v>
      </c>
      <c r="V179" s="15">
        <v>92</v>
      </c>
      <c r="W179" s="15">
        <v>2</v>
      </c>
      <c r="X179" s="15">
        <v>9</v>
      </c>
      <c r="Y179" s="16">
        <f t="shared" si="46"/>
        <v>0.07692307692307693</v>
      </c>
      <c r="Z179" s="16">
        <f t="shared" si="47"/>
        <v>0.19377664171443643</v>
      </c>
      <c r="AA179" s="16">
        <f t="shared" si="48"/>
        <v>0.1053907169469102</v>
      </c>
      <c r="AB179" s="15">
        <v>26</v>
      </c>
      <c r="AC179" s="24">
        <f t="shared" si="49"/>
        <v>2.912853963456541</v>
      </c>
      <c r="AD179" s="8" t="s">
        <v>889</v>
      </c>
      <c r="AE179" s="42" t="s">
        <v>880</v>
      </c>
      <c r="AF179" s="42" t="s">
        <v>876</v>
      </c>
      <c r="AG179">
        <f t="shared" si="50"/>
        <v>1.5424333734733364</v>
      </c>
      <c r="AH179" s="49">
        <f>2^AG179</f>
        <v>2.9128539634565414</v>
      </c>
      <c r="AI179" s="52" t="s">
        <v>917</v>
      </c>
      <c r="AK179" s="53">
        <v>0.9455594</v>
      </c>
      <c r="AL179" s="53">
        <v>1.0256934</v>
      </c>
      <c r="AM179" s="54" t="s">
        <v>915</v>
      </c>
      <c r="AN179" s="53">
        <v>-0.03659954536643057</v>
      </c>
      <c r="AO179" s="8" t="s">
        <v>889</v>
      </c>
    </row>
    <row r="180" spans="14:41" ht="12">
      <c r="N180" s="44">
        <f>SUM(N2:N179)</f>
        <v>60153</v>
      </c>
      <c r="O180" s="44">
        <f>SUM(O2:O179)</f>
        <v>1090</v>
      </c>
      <c r="P180" s="44">
        <f>SUM(P2:P179)</f>
        <v>4496</v>
      </c>
      <c r="V180" s="44">
        <f>SUM(V2:V179)</f>
        <v>48199</v>
      </c>
      <c r="W180" s="44">
        <f>SUM(W2:W179)</f>
        <v>887</v>
      </c>
      <c r="X180" s="44">
        <f>SUM(X2:X179)</f>
        <v>3685</v>
      </c>
      <c r="Z180" s="6"/>
      <c r="AA180" s="43"/>
      <c r="AB180" s="43"/>
      <c r="AC180" s="43"/>
      <c r="AD180"/>
      <c r="AE180"/>
      <c r="AF180"/>
      <c r="AO180"/>
    </row>
    <row r="181" spans="14:24" ht="12">
      <c r="N181" s="44">
        <f>N180/178</f>
        <v>337.938202247191</v>
      </c>
      <c r="O181" s="44">
        <f>O180/178</f>
        <v>6.123595505617978</v>
      </c>
      <c r="P181" s="44">
        <f>P180/178</f>
        <v>25.258426966292134</v>
      </c>
      <c r="V181" s="44">
        <f>V180/178</f>
        <v>270.7808988764045</v>
      </c>
      <c r="W181" s="44">
        <f>W180/178</f>
        <v>4.98314606741573</v>
      </c>
      <c r="X181" s="44">
        <f>X180/178</f>
        <v>20.702247191011235</v>
      </c>
    </row>
    <row r="356" spans="12:29" ht="12">
      <c r="L356"/>
      <c r="M356"/>
      <c r="N356"/>
      <c r="O356"/>
      <c r="P356" s="6"/>
      <c r="V356"/>
      <c r="W356"/>
      <c r="X356"/>
      <c r="AC356"/>
    </row>
    <row r="357" spans="12:29" ht="12">
      <c r="L357"/>
      <c r="M357"/>
      <c r="N357"/>
      <c r="O357"/>
      <c r="P357" s="6"/>
      <c r="V357"/>
      <c r="W357"/>
      <c r="X357"/>
      <c r="AC357"/>
    </row>
    <row r="358" spans="1:41" ht="12">
      <c r="A358" s="14"/>
      <c r="B358" s="7"/>
      <c r="C358" s="8"/>
      <c r="D358" s="7"/>
      <c r="F358" s="7"/>
      <c r="G358" s="7"/>
      <c r="H358" s="7"/>
      <c r="I358" s="11"/>
      <c r="J358" s="11"/>
      <c r="K358" s="7"/>
      <c r="L358"/>
      <c r="M358"/>
      <c r="N358"/>
      <c r="O358"/>
      <c r="P358" s="6"/>
      <c r="V358"/>
      <c r="W358"/>
      <c r="X358"/>
      <c r="AC358"/>
      <c r="AD358" s="8"/>
      <c r="AE358" s="7"/>
      <c r="AF358" s="7"/>
      <c r="AO358" s="8"/>
    </row>
    <row r="359" spans="1:41" ht="12">
      <c r="A359" s="14"/>
      <c r="B359" s="7"/>
      <c r="C359" s="8"/>
      <c r="D359" s="7"/>
      <c r="F359" s="7"/>
      <c r="G359" s="7"/>
      <c r="H359" s="7"/>
      <c r="I359" s="11"/>
      <c r="J359" s="11"/>
      <c r="K359" s="7"/>
      <c r="L359"/>
      <c r="M359"/>
      <c r="N359"/>
      <c r="O359"/>
      <c r="P359" s="6"/>
      <c r="V359"/>
      <c r="W359"/>
      <c r="X359"/>
      <c r="AC359"/>
      <c r="AD359" s="8"/>
      <c r="AE359" s="7"/>
      <c r="AF359" s="7"/>
      <c r="AO359" s="8"/>
    </row>
    <row r="360" spans="1:41" ht="12">
      <c r="A360" s="14"/>
      <c r="B360" s="7"/>
      <c r="C360" s="8"/>
      <c r="D360" s="7"/>
      <c r="F360" s="7"/>
      <c r="G360" s="7"/>
      <c r="H360" s="7"/>
      <c r="I360" s="11"/>
      <c r="J360" s="11"/>
      <c r="K360" s="7"/>
      <c r="L360"/>
      <c r="M360"/>
      <c r="N360"/>
      <c r="O360"/>
      <c r="P360" s="6"/>
      <c r="V360"/>
      <c r="W360"/>
      <c r="X360"/>
      <c r="AC360"/>
      <c r="AD360" s="8"/>
      <c r="AE360" s="7"/>
      <c r="AF360" s="7"/>
      <c r="AO360" s="8"/>
    </row>
    <row r="361" spans="1:41" ht="12">
      <c r="A361" s="14"/>
      <c r="B361" s="7"/>
      <c r="C361" s="8"/>
      <c r="D361" s="7"/>
      <c r="F361" s="7"/>
      <c r="G361" s="7"/>
      <c r="H361" s="7"/>
      <c r="I361" s="11"/>
      <c r="J361" s="11"/>
      <c r="K361" s="7"/>
      <c r="L361"/>
      <c r="M361"/>
      <c r="N361"/>
      <c r="O361"/>
      <c r="P361" s="6"/>
      <c r="V361"/>
      <c r="W361"/>
      <c r="X361"/>
      <c r="AC361"/>
      <c r="AD361" s="8"/>
      <c r="AE361" s="7"/>
      <c r="AF361" s="7"/>
      <c r="AO361" s="8"/>
    </row>
    <row r="362" spans="1:41" ht="12">
      <c r="A362" s="14"/>
      <c r="B362" s="7"/>
      <c r="C362" s="8"/>
      <c r="D362" s="7"/>
      <c r="F362" s="7"/>
      <c r="G362" s="7"/>
      <c r="H362" s="7"/>
      <c r="I362" s="11"/>
      <c r="J362" s="11"/>
      <c r="K362" s="7"/>
      <c r="L362"/>
      <c r="M362"/>
      <c r="N362"/>
      <c r="O362"/>
      <c r="P362" s="6"/>
      <c r="V362"/>
      <c r="W362"/>
      <c r="X362"/>
      <c r="AC362"/>
      <c r="AD362" s="8"/>
      <c r="AE362" s="7"/>
      <c r="AF362" s="7"/>
      <c r="AO362" s="8"/>
    </row>
    <row r="363" spans="1:41" ht="12">
      <c r="A363" s="14"/>
      <c r="B363" s="7"/>
      <c r="C363" s="8"/>
      <c r="D363" s="7"/>
      <c r="F363" s="7"/>
      <c r="G363" s="7"/>
      <c r="H363" s="7"/>
      <c r="I363" s="11"/>
      <c r="J363" s="11"/>
      <c r="K363" s="7"/>
      <c r="L363"/>
      <c r="M363"/>
      <c r="N363"/>
      <c r="O363"/>
      <c r="P363" s="6"/>
      <c r="V363"/>
      <c r="W363"/>
      <c r="X363"/>
      <c r="AC363"/>
      <c r="AD363" s="8"/>
      <c r="AE363" s="7"/>
      <c r="AF363" s="7"/>
      <c r="AO363" s="8"/>
    </row>
    <row r="364" spans="1:41" ht="12">
      <c r="A364" s="14"/>
      <c r="B364" s="7"/>
      <c r="C364" s="8"/>
      <c r="D364" s="7"/>
      <c r="F364" s="7"/>
      <c r="G364" s="7"/>
      <c r="H364" s="7"/>
      <c r="I364" s="11"/>
      <c r="J364" s="11"/>
      <c r="K364" s="7"/>
      <c r="L364"/>
      <c r="M364"/>
      <c r="N364"/>
      <c r="O364"/>
      <c r="P364" s="6"/>
      <c r="V364"/>
      <c r="W364"/>
      <c r="X364"/>
      <c r="AC364"/>
      <c r="AD364" s="8"/>
      <c r="AE364" s="7"/>
      <c r="AF364" s="7"/>
      <c r="AO364" s="8"/>
    </row>
    <row r="365" spans="1:41" ht="12">
      <c r="A365" s="14"/>
      <c r="B365" s="7"/>
      <c r="C365" s="8"/>
      <c r="D365" s="7"/>
      <c r="F365" s="7"/>
      <c r="G365" s="7"/>
      <c r="H365" s="7"/>
      <c r="I365" s="11"/>
      <c r="J365" s="11"/>
      <c r="K365" s="7"/>
      <c r="L365"/>
      <c r="M365"/>
      <c r="N365"/>
      <c r="O365"/>
      <c r="P365" s="6"/>
      <c r="V365"/>
      <c r="W365"/>
      <c r="X365"/>
      <c r="AC365"/>
      <c r="AD365" s="8"/>
      <c r="AE365" s="7"/>
      <c r="AF365" s="7"/>
      <c r="AO365" s="8"/>
    </row>
    <row r="366" spans="1:41" ht="12">
      <c r="A366" s="14"/>
      <c r="B366" s="7"/>
      <c r="C366" s="8"/>
      <c r="D366" s="7"/>
      <c r="F366" s="7"/>
      <c r="G366" s="7"/>
      <c r="H366" s="7"/>
      <c r="I366" s="11"/>
      <c r="J366" s="11"/>
      <c r="K366" s="7"/>
      <c r="L366"/>
      <c r="M366"/>
      <c r="N366"/>
      <c r="O366"/>
      <c r="P366" s="6"/>
      <c r="V366"/>
      <c r="W366"/>
      <c r="X366"/>
      <c r="AC366"/>
      <c r="AD366" s="8"/>
      <c r="AE366" s="7"/>
      <c r="AF366" s="7"/>
      <c r="AO366" s="8"/>
    </row>
    <row r="367" spans="1:41" ht="12">
      <c r="A367" s="14"/>
      <c r="B367" s="7"/>
      <c r="C367" s="8"/>
      <c r="D367" s="7"/>
      <c r="F367" s="7"/>
      <c r="G367" s="7"/>
      <c r="H367" s="7"/>
      <c r="I367" s="11"/>
      <c r="J367" s="11"/>
      <c r="K367" s="7"/>
      <c r="L367"/>
      <c r="M367"/>
      <c r="N367"/>
      <c r="O367"/>
      <c r="P367" s="6"/>
      <c r="V367"/>
      <c r="W367"/>
      <c r="X367"/>
      <c r="AC367"/>
      <c r="AD367" s="8"/>
      <c r="AE367" s="7"/>
      <c r="AF367" s="7"/>
      <c r="AO367" s="8"/>
    </row>
    <row r="368" spans="1:41" ht="12">
      <c r="A368" s="14"/>
      <c r="B368" s="7"/>
      <c r="C368" s="8"/>
      <c r="D368" s="7"/>
      <c r="F368" s="7"/>
      <c r="G368" s="7"/>
      <c r="H368" s="7"/>
      <c r="I368" s="11"/>
      <c r="J368" s="11"/>
      <c r="K368" s="7"/>
      <c r="L368"/>
      <c r="M368"/>
      <c r="N368"/>
      <c r="O368"/>
      <c r="P368" s="6"/>
      <c r="V368"/>
      <c r="W368"/>
      <c r="X368"/>
      <c r="AC368"/>
      <c r="AD368" s="8"/>
      <c r="AE368" s="7"/>
      <c r="AF368" s="7"/>
      <c r="AO368" s="8"/>
    </row>
    <row r="369" spans="1:41" ht="12">
      <c r="A369" s="14"/>
      <c r="B369" s="7"/>
      <c r="C369" s="8"/>
      <c r="D369" s="7"/>
      <c r="F369" s="7"/>
      <c r="G369" s="7"/>
      <c r="H369" s="7"/>
      <c r="I369" s="11"/>
      <c r="J369" s="11"/>
      <c r="K369" s="7"/>
      <c r="L369"/>
      <c r="M369"/>
      <c r="N369"/>
      <c r="O369"/>
      <c r="P369" s="6"/>
      <c r="V369"/>
      <c r="W369"/>
      <c r="X369"/>
      <c r="AC369"/>
      <c r="AD369" s="8"/>
      <c r="AE369" s="7"/>
      <c r="AF369" s="7"/>
      <c r="AO369" s="8"/>
    </row>
    <row r="370" spans="1:41" ht="12">
      <c r="A370" s="14"/>
      <c r="B370" s="7"/>
      <c r="C370" s="8"/>
      <c r="D370" s="7"/>
      <c r="F370" s="7"/>
      <c r="G370" s="7"/>
      <c r="H370" s="7"/>
      <c r="I370" s="11"/>
      <c r="J370" s="11"/>
      <c r="K370" s="7"/>
      <c r="L370" s="11"/>
      <c r="M370" s="11"/>
      <c r="N370" s="45"/>
      <c r="O370" s="45"/>
      <c r="P370" s="45"/>
      <c r="Q370" s="46"/>
      <c r="R370" s="46"/>
      <c r="S370" s="46"/>
      <c r="T370" s="45"/>
      <c r="AD370" s="8"/>
      <c r="AE370" s="7"/>
      <c r="AF370" s="7"/>
      <c r="AO370" s="8"/>
    </row>
    <row r="371" spans="1:41" ht="12">
      <c r="A371" s="14"/>
      <c r="B371" s="7"/>
      <c r="C371" s="8"/>
      <c r="D371" s="7"/>
      <c r="F371" s="7"/>
      <c r="G371" s="7"/>
      <c r="H371" s="7"/>
      <c r="I371" s="11"/>
      <c r="J371" s="11"/>
      <c r="K371" s="7"/>
      <c r="L371" s="11"/>
      <c r="M371" s="11"/>
      <c r="N371" s="45"/>
      <c r="O371" s="45"/>
      <c r="P371" s="45"/>
      <c r="Q371" s="46"/>
      <c r="R371" s="46"/>
      <c r="S371" s="46"/>
      <c r="T371" s="45"/>
      <c r="AD371" s="8"/>
      <c r="AE371" s="7"/>
      <c r="AF371" s="7"/>
      <c r="AO371" s="8"/>
    </row>
    <row r="372" spans="1:41" ht="12">
      <c r="A372" s="14"/>
      <c r="B372" s="7"/>
      <c r="C372" s="8"/>
      <c r="D372" s="7"/>
      <c r="F372" s="7"/>
      <c r="G372" s="7"/>
      <c r="H372" s="7"/>
      <c r="I372" s="11"/>
      <c r="J372" s="11"/>
      <c r="K372" s="7"/>
      <c r="L372" s="11"/>
      <c r="M372" s="11"/>
      <c r="N372" s="45"/>
      <c r="O372" s="45"/>
      <c r="P372" s="45"/>
      <c r="Q372" s="46"/>
      <c r="R372" s="46"/>
      <c r="S372" s="46"/>
      <c r="T372" s="45"/>
      <c r="AD372" s="8"/>
      <c r="AE372" s="7"/>
      <c r="AF372" s="7"/>
      <c r="AO372" s="8"/>
    </row>
    <row r="373" spans="1:41" ht="12">
      <c r="A373" s="14"/>
      <c r="B373" s="7"/>
      <c r="C373" s="8"/>
      <c r="D373" s="7"/>
      <c r="F373" s="7"/>
      <c r="G373" s="7"/>
      <c r="H373" s="7"/>
      <c r="I373" s="11"/>
      <c r="J373" s="11"/>
      <c r="K373" s="7"/>
      <c r="L373" s="11"/>
      <c r="M373" s="11"/>
      <c r="N373" s="45"/>
      <c r="O373" s="45"/>
      <c r="P373" s="45"/>
      <c r="Q373" s="46"/>
      <c r="R373" s="46"/>
      <c r="S373" s="46"/>
      <c r="T373" s="45"/>
      <c r="AD373" s="8"/>
      <c r="AE373" s="7"/>
      <c r="AF373" s="7"/>
      <c r="AO373" s="8"/>
    </row>
    <row r="374" spans="1:41" ht="12">
      <c r="A374" s="14"/>
      <c r="B374" s="7"/>
      <c r="C374" s="8"/>
      <c r="D374" s="7"/>
      <c r="F374" s="7"/>
      <c r="G374" s="7"/>
      <c r="H374" s="7"/>
      <c r="I374" s="11"/>
      <c r="J374" s="11"/>
      <c r="K374" s="7"/>
      <c r="L374" s="11"/>
      <c r="M374" s="11"/>
      <c r="N374" s="45"/>
      <c r="O374" s="45"/>
      <c r="P374" s="45"/>
      <c r="Q374" s="46"/>
      <c r="R374" s="46"/>
      <c r="S374" s="46"/>
      <c r="T374" s="45"/>
      <c r="AD374" s="8"/>
      <c r="AE374" s="7"/>
      <c r="AF374" s="7"/>
      <c r="AO374" s="8"/>
    </row>
    <row r="375" spans="1:41" ht="12">
      <c r="A375" s="14"/>
      <c r="B375" s="7"/>
      <c r="C375" s="8"/>
      <c r="D375" s="7"/>
      <c r="F375" s="7"/>
      <c r="G375" s="7"/>
      <c r="H375" s="7"/>
      <c r="I375" s="11"/>
      <c r="J375" s="11"/>
      <c r="K375" s="7"/>
      <c r="L375" s="11"/>
      <c r="M375" s="11"/>
      <c r="N375" s="45"/>
      <c r="O375" s="45"/>
      <c r="P375" s="45"/>
      <c r="Q375" s="46"/>
      <c r="R375" s="46"/>
      <c r="S375" s="46"/>
      <c r="T375" s="45"/>
      <c r="AD375" s="8"/>
      <c r="AE375" s="7"/>
      <c r="AF375" s="7"/>
      <c r="AO375" s="8"/>
    </row>
    <row r="376" spans="1:41" ht="12">
      <c r="A376" s="14"/>
      <c r="B376" s="7"/>
      <c r="C376" s="8"/>
      <c r="D376" s="7"/>
      <c r="F376" s="7"/>
      <c r="G376" s="7"/>
      <c r="H376" s="7"/>
      <c r="I376" s="11"/>
      <c r="J376" s="11"/>
      <c r="K376" s="7"/>
      <c r="L376" s="11"/>
      <c r="M376" s="11"/>
      <c r="N376" s="45"/>
      <c r="O376" s="45"/>
      <c r="P376" s="45"/>
      <c r="Q376" s="46"/>
      <c r="R376" s="46"/>
      <c r="S376" s="46"/>
      <c r="T376" s="45"/>
      <c r="AD376" s="8"/>
      <c r="AE376" s="7"/>
      <c r="AF376" s="7"/>
      <c r="AO376" s="8"/>
    </row>
    <row r="377" spans="1:41" ht="12">
      <c r="A377" s="14"/>
      <c r="B377" s="7"/>
      <c r="C377" s="8"/>
      <c r="D377" s="7"/>
      <c r="F377" s="7"/>
      <c r="G377" s="7"/>
      <c r="H377" s="7"/>
      <c r="I377" s="11"/>
      <c r="J377" s="11"/>
      <c r="K377" s="7"/>
      <c r="L377" s="11"/>
      <c r="M377" s="11"/>
      <c r="N377" s="45"/>
      <c r="O377" s="45"/>
      <c r="P377" s="45"/>
      <c r="Q377" s="46"/>
      <c r="R377" s="46"/>
      <c r="S377" s="46"/>
      <c r="T377" s="45"/>
      <c r="AD377" s="8"/>
      <c r="AE377" s="7"/>
      <c r="AF377" s="7"/>
      <c r="AO377" s="8"/>
    </row>
    <row r="378" spans="1:41" ht="12">
      <c r="A378" s="14"/>
      <c r="B378" s="7"/>
      <c r="C378" s="8"/>
      <c r="D378" s="7"/>
      <c r="F378" s="7"/>
      <c r="G378" s="7"/>
      <c r="H378" s="7"/>
      <c r="I378" s="11"/>
      <c r="J378" s="11"/>
      <c r="K378" s="7"/>
      <c r="L378" s="11"/>
      <c r="M378" s="11"/>
      <c r="N378" s="45"/>
      <c r="O378" s="45"/>
      <c r="P378" s="45"/>
      <c r="Q378" s="46"/>
      <c r="R378" s="46"/>
      <c r="S378" s="46"/>
      <c r="T378" s="45"/>
      <c r="AD378" s="8"/>
      <c r="AE378" s="7"/>
      <c r="AF378" s="7"/>
      <c r="AO378" s="8"/>
    </row>
    <row r="379" spans="1:41" ht="12">
      <c r="A379" s="14"/>
      <c r="B379" s="7"/>
      <c r="C379" s="8"/>
      <c r="D379" s="7"/>
      <c r="F379" s="7"/>
      <c r="G379" s="7"/>
      <c r="H379" s="7"/>
      <c r="I379" s="11"/>
      <c r="J379" s="11"/>
      <c r="K379" s="7"/>
      <c r="L379" s="11"/>
      <c r="M379" s="11"/>
      <c r="N379" s="45"/>
      <c r="O379" s="45"/>
      <c r="P379" s="45"/>
      <c r="Q379" s="46"/>
      <c r="R379" s="46"/>
      <c r="S379" s="46"/>
      <c r="T379" s="45"/>
      <c r="AD379" s="8"/>
      <c r="AE379" s="7"/>
      <c r="AF379" s="7"/>
      <c r="AO379" s="8"/>
    </row>
    <row r="380" spans="1:41" ht="12">
      <c r="A380" s="14"/>
      <c r="B380" s="7"/>
      <c r="C380" s="8"/>
      <c r="D380" s="7"/>
      <c r="F380" s="7"/>
      <c r="G380" s="7"/>
      <c r="H380" s="7"/>
      <c r="I380" s="11"/>
      <c r="J380" s="11"/>
      <c r="K380" s="7"/>
      <c r="L380" s="11"/>
      <c r="M380" s="11"/>
      <c r="N380" s="45"/>
      <c r="O380" s="45"/>
      <c r="P380" s="45"/>
      <c r="Q380" s="46"/>
      <c r="R380" s="46"/>
      <c r="S380" s="46"/>
      <c r="T380" s="45"/>
      <c r="AD380" s="8"/>
      <c r="AE380" s="7"/>
      <c r="AF380" s="7"/>
      <c r="AO380" s="8"/>
    </row>
    <row r="381" spans="1:41" ht="12">
      <c r="A381" s="14"/>
      <c r="B381" s="7"/>
      <c r="C381" s="8"/>
      <c r="D381" s="7"/>
      <c r="F381" s="7"/>
      <c r="G381" s="7"/>
      <c r="H381" s="7"/>
      <c r="I381" s="11"/>
      <c r="J381" s="11"/>
      <c r="K381" s="7"/>
      <c r="L381" s="11"/>
      <c r="M381" s="11"/>
      <c r="N381" s="45"/>
      <c r="O381" s="45"/>
      <c r="P381" s="45"/>
      <c r="Q381" s="46"/>
      <c r="R381" s="46"/>
      <c r="S381" s="46"/>
      <c r="T381" s="45"/>
      <c r="AD381" s="8"/>
      <c r="AE381" s="7"/>
      <c r="AF381" s="7"/>
      <c r="AO381" s="8"/>
    </row>
    <row r="382" spans="1:41" ht="12">
      <c r="A382" s="14"/>
      <c r="B382" s="7"/>
      <c r="C382" s="8"/>
      <c r="D382" s="7"/>
      <c r="F382" s="7"/>
      <c r="G382" s="7"/>
      <c r="H382" s="7"/>
      <c r="I382" s="11"/>
      <c r="J382" s="11"/>
      <c r="K382" s="7"/>
      <c r="L382" s="11"/>
      <c r="M382" s="11"/>
      <c r="N382" s="45"/>
      <c r="O382" s="45"/>
      <c r="P382" s="45"/>
      <c r="Q382" s="46"/>
      <c r="R382" s="46"/>
      <c r="S382" s="46"/>
      <c r="T382" s="45"/>
      <c r="AD382" s="8"/>
      <c r="AE382" s="7"/>
      <c r="AF382" s="7"/>
      <c r="AO382" s="8"/>
    </row>
    <row r="383" spans="1:41" ht="12">
      <c r="A383" s="14"/>
      <c r="B383" s="7"/>
      <c r="C383" s="8"/>
      <c r="D383" s="7"/>
      <c r="F383" s="7"/>
      <c r="G383" s="7"/>
      <c r="H383" s="7"/>
      <c r="I383" s="11"/>
      <c r="J383" s="11"/>
      <c r="K383" s="7"/>
      <c r="L383" s="11"/>
      <c r="M383" s="11"/>
      <c r="N383" s="45"/>
      <c r="O383" s="45"/>
      <c r="P383" s="45"/>
      <c r="Q383" s="46"/>
      <c r="R383" s="46"/>
      <c r="S383" s="46"/>
      <c r="T383" s="45"/>
      <c r="AD383" s="8"/>
      <c r="AE383" s="7"/>
      <c r="AF383" s="7"/>
      <c r="AO383" s="8"/>
    </row>
    <row r="384" spans="1:41" ht="12">
      <c r="A384" s="14"/>
      <c r="B384" s="7"/>
      <c r="C384" s="8"/>
      <c r="D384" s="7"/>
      <c r="F384" s="7"/>
      <c r="G384" s="7"/>
      <c r="H384" s="7"/>
      <c r="I384" s="11"/>
      <c r="J384" s="11"/>
      <c r="K384" s="7"/>
      <c r="L384" s="11"/>
      <c r="M384" s="11"/>
      <c r="N384" s="45"/>
      <c r="O384" s="45"/>
      <c r="P384" s="45"/>
      <c r="Q384" s="46"/>
      <c r="R384" s="46"/>
      <c r="S384" s="46"/>
      <c r="T384" s="45"/>
      <c r="AD384" s="8"/>
      <c r="AE384" s="7"/>
      <c r="AF384" s="7"/>
      <c r="AO384" s="8"/>
    </row>
    <row r="385" spans="1:41" ht="12">
      <c r="A385" s="14"/>
      <c r="B385" s="7"/>
      <c r="C385" s="8"/>
      <c r="D385" s="7"/>
      <c r="F385" s="7"/>
      <c r="G385" s="7"/>
      <c r="H385" s="7"/>
      <c r="I385" s="11"/>
      <c r="J385" s="11"/>
      <c r="K385" s="7"/>
      <c r="L385" s="11"/>
      <c r="M385" s="11"/>
      <c r="N385" s="45"/>
      <c r="O385" s="45"/>
      <c r="P385" s="45"/>
      <c r="Q385" s="46"/>
      <c r="R385" s="46"/>
      <c r="S385" s="46"/>
      <c r="T385" s="45"/>
      <c r="AD385" s="8"/>
      <c r="AE385" s="7"/>
      <c r="AF385" s="7"/>
      <c r="AO385" s="8"/>
    </row>
    <row r="386" spans="1:41" ht="12">
      <c r="A386" s="14"/>
      <c r="B386" s="7"/>
      <c r="C386" s="8"/>
      <c r="D386" s="7"/>
      <c r="F386" s="7"/>
      <c r="G386" s="7"/>
      <c r="H386" s="7"/>
      <c r="I386" s="11"/>
      <c r="J386" s="11"/>
      <c r="K386" s="7"/>
      <c r="L386" s="11"/>
      <c r="M386" s="11"/>
      <c r="N386" s="45"/>
      <c r="O386" s="45"/>
      <c r="P386" s="45"/>
      <c r="Q386" s="46"/>
      <c r="R386" s="46"/>
      <c r="S386" s="46"/>
      <c r="T386" s="45"/>
      <c r="AD386" s="8"/>
      <c r="AE386" s="7"/>
      <c r="AF386" s="7"/>
      <c r="AO386" s="8"/>
    </row>
    <row r="387" spans="1:41" ht="12">
      <c r="A387" s="14"/>
      <c r="B387" s="7"/>
      <c r="C387" s="8"/>
      <c r="D387" s="7"/>
      <c r="F387" s="7"/>
      <c r="G387" s="7"/>
      <c r="H387" s="7"/>
      <c r="I387" s="11"/>
      <c r="J387" s="11"/>
      <c r="K387" s="7"/>
      <c r="L387" s="11"/>
      <c r="M387" s="11"/>
      <c r="N387" s="45"/>
      <c r="O387" s="45"/>
      <c r="P387" s="45"/>
      <c r="Q387" s="46"/>
      <c r="R387" s="46"/>
      <c r="S387" s="46"/>
      <c r="T387" s="45"/>
      <c r="AD387" s="8"/>
      <c r="AE387" s="7"/>
      <c r="AF387" s="7"/>
      <c r="AO387" s="8"/>
    </row>
    <row r="388" spans="1:41" ht="12">
      <c r="A388" s="14"/>
      <c r="B388" s="7"/>
      <c r="C388" s="8"/>
      <c r="D388" s="7"/>
      <c r="F388" s="7"/>
      <c r="G388" s="7"/>
      <c r="H388" s="7"/>
      <c r="I388" s="11"/>
      <c r="J388" s="11"/>
      <c r="K388" s="7"/>
      <c r="L388" s="11"/>
      <c r="M388" s="11"/>
      <c r="N388" s="45"/>
      <c r="O388" s="45"/>
      <c r="P388" s="45"/>
      <c r="Q388" s="46"/>
      <c r="R388" s="46"/>
      <c r="S388" s="46"/>
      <c r="T388" s="45"/>
      <c r="AD388" s="8"/>
      <c r="AE388" s="7"/>
      <c r="AF388" s="7"/>
      <c r="AO388" s="8"/>
    </row>
    <row r="389" spans="1:41" ht="12">
      <c r="A389" s="14"/>
      <c r="B389" s="7"/>
      <c r="C389" s="8"/>
      <c r="D389" s="7"/>
      <c r="F389" s="7"/>
      <c r="G389" s="7"/>
      <c r="H389" s="7"/>
      <c r="I389" s="11"/>
      <c r="J389" s="11"/>
      <c r="K389" s="7"/>
      <c r="L389" s="11"/>
      <c r="M389" s="11"/>
      <c r="N389" s="45"/>
      <c r="O389" s="45"/>
      <c r="P389" s="45"/>
      <c r="Q389" s="46"/>
      <c r="R389" s="46"/>
      <c r="S389" s="46"/>
      <c r="T389" s="45"/>
      <c r="AD389" s="8"/>
      <c r="AE389" s="7"/>
      <c r="AF389" s="7"/>
      <c r="AO389" s="8"/>
    </row>
    <row r="390" spans="1:41" ht="12">
      <c r="A390" s="14"/>
      <c r="B390" s="7"/>
      <c r="C390" s="8"/>
      <c r="D390" s="7"/>
      <c r="F390" s="7"/>
      <c r="G390" s="7"/>
      <c r="H390" s="7"/>
      <c r="I390" s="11"/>
      <c r="J390" s="11"/>
      <c r="K390" s="7"/>
      <c r="L390" s="11"/>
      <c r="M390" s="11"/>
      <c r="N390" s="45"/>
      <c r="O390" s="45"/>
      <c r="P390" s="45"/>
      <c r="Q390" s="46"/>
      <c r="R390" s="46"/>
      <c r="S390" s="46"/>
      <c r="T390" s="45"/>
      <c r="AD390" s="8"/>
      <c r="AE390" s="7"/>
      <c r="AF390" s="7"/>
      <c r="AO390" s="8"/>
    </row>
    <row r="391" spans="1:41" ht="12">
      <c r="A391" s="14"/>
      <c r="B391" s="7"/>
      <c r="C391" s="8"/>
      <c r="D391" s="7"/>
      <c r="F391" s="7"/>
      <c r="G391" s="7"/>
      <c r="H391" s="7"/>
      <c r="I391" s="11"/>
      <c r="J391" s="11"/>
      <c r="K391" s="7"/>
      <c r="L391" s="11"/>
      <c r="M391" s="11"/>
      <c r="N391" s="45"/>
      <c r="O391" s="45"/>
      <c r="P391" s="45"/>
      <c r="Q391" s="46"/>
      <c r="R391" s="46"/>
      <c r="S391" s="46"/>
      <c r="T391" s="45"/>
      <c r="AD391" s="8"/>
      <c r="AE391" s="7"/>
      <c r="AF391" s="7"/>
      <c r="AO391" s="8"/>
    </row>
    <row r="392" spans="1:41" ht="12">
      <c r="A392" s="14"/>
      <c r="B392" s="7"/>
      <c r="C392" s="8"/>
      <c r="D392" s="7"/>
      <c r="F392" s="7"/>
      <c r="G392" s="7"/>
      <c r="H392" s="7"/>
      <c r="I392" s="11"/>
      <c r="J392" s="11"/>
      <c r="K392" s="7"/>
      <c r="L392" s="11"/>
      <c r="M392" s="11"/>
      <c r="N392" s="45"/>
      <c r="O392" s="45"/>
      <c r="P392" s="45"/>
      <c r="Q392" s="46"/>
      <c r="R392" s="46"/>
      <c r="S392" s="46"/>
      <c r="T392" s="45"/>
      <c r="AD392" s="8"/>
      <c r="AE392" s="7"/>
      <c r="AF392" s="7"/>
      <c r="AO392" s="8"/>
    </row>
    <row r="393" spans="1:41" ht="12">
      <c r="A393" s="14"/>
      <c r="B393" s="7"/>
      <c r="C393" s="8"/>
      <c r="D393" s="7"/>
      <c r="F393" s="7"/>
      <c r="G393" s="7"/>
      <c r="H393" s="7"/>
      <c r="I393" s="11"/>
      <c r="J393" s="11"/>
      <c r="K393" s="7"/>
      <c r="L393" s="11"/>
      <c r="M393" s="11"/>
      <c r="N393" s="45"/>
      <c r="O393" s="45"/>
      <c r="P393" s="45"/>
      <c r="Q393" s="46"/>
      <c r="R393" s="46"/>
      <c r="S393" s="46"/>
      <c r="T393" s="45"/>
      <c r="AD393" s="8"/>
      <c r="AE393" s="7"/>
      <c r="AF393" s="7"/>
      <c r="AO393" s="8"/>
    </row>
    <row r="394" spans="1:41" ht="12">
      <c r="A394" s="14"/>
      <c r="B394" s="7"/>
      <c r="C394" s="8"/>
      <c r="D394" s="7"/>
      <c r="F394" s="7"/>
      <c r="G394" s="7"/>
      <c r="H394" s="7"/>
      <c r="I394" s="11"/>
      <c r="J394" s="11"/>
      <c r="K394" s="7"/>
      <c r="L394" s="11"/>
      <c r="M394" s="11"/>
      <c r="N394" s="45"/>
      <c r="O394" s="45"/>
      <c r="P394" s="45"/>
      <c r="Q394" s="46"/>
      <c r="R394" s="46"/>
      <c r="S394" s="46"/>
      <c r="T394" s="45"/>
      <c r="AD394" s="8"/>
      <c r="AE394" s="7"/>
      <c r="AF394" s="7"/>
      <c r="AO394" s="8"/>
    </row>
    <row r="395" spans="1:41" ht="12">
      <c r="A395" s="14"/>
      <c r="B395" s="7"/>
      <c r="C395" s="8"/>
      <c r="D395" s="7"/>
      <c r="F395" s="7"/>
      <c r="G395" s="7"/>
      <c r="H395" s="7"/>
      <c r="I395" s="11"/>
      <c r="J395" s="11"/>
      <c r="K395" s="7"/>
      <c r="L395" s="11"/>
      <c r="M395" s="11"/>
      <c r="N395" s="45"/>
      <c r="O395" s="45"/>
      <c r="P395" s="45"/>
      <c r="Q395" s="46"/>
      <c r="R395" s="46"/>
      <c r="S395" s="46"/>
      <c r="T395" s="45"/>
      <c r="AD395" s="8"/>
      <c r="AE395" s="7"/>
      <c r="AF395" s="7"/>
      <c r="AO395" s="8"/>
    </row>
    <row r="396" spans="1:41" ht="12">
      <c r="A396" s="14"/>
      <c r="B396" s="7"/>
      <c r="C396" s="8"/>
      <c r="D396" s="7"/>
      <c r="F396" s="7"/>
      <c r="G396" s="7"/>
      <c r="H396" s="7"/>
      <c r="I396" s="11"/>
      <c r="J396" s="11"/>
      <c r="K396" s="7"/>
      <c r="L396" s="11"/>
      <c r="M396" s="11"/>
      <c r="N396" s="45"/>
      <c r="O396" s="45"/>
      <c r="P396" s="45"/>
      <c r="Q396" s="46"/>
      <c r="R396" s="46"/>
      <c r="S396" s="46"/>
      <c r="T396" s="45"/>
      <c r="AD396" s="8"/>
      <c r="AE396" s="7"/>
      <c r="AF396" s="7"/>
      <c r="AO396" s="8"/>
    </row>
    <row r="397" spans="1:41" ht="12">
      <c r="A397" s="14"/>
      <c r="B397" s="7"/>
      <c r="C397" s="8"/>
      <c r="D397" s="7"/>
      <c r="F397" s="7"/>
      <c r="G397" s="7"/>
      <c r="H397" s="7"/>
      <c r="I397" s="11"/>
      <c r="J397" s="11"/>
      <c r="K397" s="7"/>
      <c r="L397" s="11"/>
      <c r="M397" s="11"/>
      <c r="N397" s="45"/>
      <c r="O397" s="45"/>
      <c r="P397" s="45"/>
      <c r="Q397" s="46"/>
      <c r="R397" s="46"/>
      <c r="S397" s="46"/>
      <c r="T397" s="45"/>
      <c r="AD397" s="8"/>
      <c r="AE397" s="7"/>
      <c r="AF397" s="7"/>
      <c r="AO397" s="8"/>
    </row>
    <row r="398" spans="1:41" ht="12">
      <c r="A398" s="14"/>
      <c r="B398" s="7"/>
      <c r="C398" s="8"/>
      <c r="D398" s="7"/>
      <c r="F398" s="7"/>
      <c r="G398" s="7"/>
      <c r="H398" s="7"/>
      <c r="I398" s="11"/>
      <c r="J398" s="11"/>
      <c r="K398" s="7"/>
      <c r="L398" s="11"/>
      <c r="M398" s="11"/>
      <c r="N398" s="45"/>
      <c r="O398" s="45"/>
      <c r="P398" s="45"/>
      <c r="Q398" s="46"/>
      <c r="R398" s="46"/>
      <c r="S398" s="46"/>
      <c r="T398" s="45"/>
      <c r="AD398" s="8"/>
      <c r="AE398" s="7"/>
      <c r="AF398" s="7"/>
      <c r="AO398" s="8"/>
    </row>
    <row r="399" spans="1:41" ht="12">
      <c r="A399" s="14"/>
      <c r="B399" s="7"/>
      <c r="C399" s="8"/>
      <c r="D399" s="7"/>
      <c r="F399" s="7"/>
      <c r="G399" s="7"/>
      <c r="H399" s="7"/>
      <c r="I399" s="11"/>
      <c r="J399" s="11"/>
      <c r="K399" s="7"/>
      <c r="L399" s="11"/>
      <c r="M399" s="11"/>
      <c r="N399" s="45"/>
      <c r="O399" s="45"/>
      <c r="P399" s="45"/>
      <c r="Q399" s="46"/>
      <c r="R399" s="46"/>
      <c r="S399" s="46"/>
      <c r="T399" s="45"/>
      <c r="AD399" s="8"/>
      <c r="AE399" s="7"/>
      <c r="AF399" s="7"/>
      <c r="AO399" s="8"/>
    </row>
    <row r="400" spans="1:41" ht="12">
      <c r="A400" s="14"/>
      <c r="B400" s="7"/>
      <c r="C400" s="8"/>
      <c r="D400" s="7"/>
      <c r="F400" s="7"/>
      <c r="G400" s="7"/>
      <c r="H400" s="7"/>
      <c r="I400" s="11"/>
      <c r="J400" s="11"/>
      <c r="K400" s="7"/>
      <c r="L400" s="11"/>
      <c r="M400" s="11"/>
      <c r="N400" s="45"/>
      <c r="O400" s="45"/>
      <c r="P400" s="45"/>
      <c r="Q400" s="46"/>
      <c r="R400" s="46"/>
      <c r="S400" s="46"/>
      <c r="T400" s="45"/>
      <c r="AD400" s="8"/>
      <c r="AE400" s="7"/>
      <c r="AF400" s="7"/>
      <c r="AO400" s="8"/>
    </row>
    <row r="401" spans="1:41" ht="12">
      <c r="A401" s="14"/>
      <c r="B401" s="7"/>
      <c r="C401" s="8"/>
      <c r="D401" s="7"/>
      <c r="F401" s="7"/>
      <c r="G401" s="7"/>
      <c r="H401" s="7"/>
      <c r="I401" s="11"/>
      <c r="J401" s="11"/>
      <c r="K401" s="7"/>
      <c r="L401" s="11"/>
      <c r="M401" s="11"/>
      <c r="N401" s="45"/>
      <c r="O401" s="45"/>
      <c r="P401" s="45"/>
      <c r="Q401" s="46"/>
      <c r="R401" s="46"/>
      <c r="S401" s="46"/>
      <c r="T401" s="45"/>
      <c r="AD401" s="8"/>
      <c r="AE401" s="7"/>
      <c r="AF401" s="7"/>
      <c r="AO401" s="8"/>
    </row>
    <row r="402" spans="1:41" ht="12">
      <c r="A402" s="14"/>
      <c r="B402" s="7"/>
      <c r="C402" s="8"/>
      <c r="D402" s="7"/>
      <c r="F402" s="7"/>
      <c r="G402" s="7"/>
      <c r="H402" s="7"/>
      <c r="I402" s="11"/>
      <c r="J402" s="11"/>
      <c r="K402" s="7"/>
      <c r="L402" s="11"/>
      <c r="M402" s="11"/>
      <c r="N402" s="45"/>
      <c r="O402" s="45"/>
      <c r="P402" s="45"/>
      <c r="Q402" s="46"/>
      <c r="R402" s="46"/>
      <c r="S402" s="46"/>
      <c r="T402" s="45"/>
      <c r="AD402" s="8"/>
      <c r="AE402" s="7"/>
      <c r="AF402" s="7"/>
      <c r="AO402" s="8"/>
    </row>
    <row r="403" spans="1:41" ht="12">
      <c r="A403" s="14"/>
      <c r="B403" s="7"/>
      <c r="C403" s="8"/>
      <c r="D403" s="7"/>
      <c r="F403" s="7"/>
      <c r="G403" s="7"/>
      <c r="H403" s="7"/>
      <c r="I403" s="11"/>
      <c r="J403" s="11"/>
      <c r="K403" s="7"/>
      <c r="L403" s="11"/>
      <c r="M403" s="11"/>
      <c r="N403" s="45"/>
      <c r="O403" s="45"/>
      <c r="P403" s="45"/>
      <c r="Q403" s="46"/>
      <c r="R403" s="46"/>
      <c r="S403" s="46"/>
      <c r="T403" s="45"/>
      <c r="AD403" s="8"/>
      <c r="AE403" s="7"/>
      <c r="AF403" s="7"/>
      <c r="AO403" s="8"/>
    </row>
    <row r="404" spans="1:41" ht="12">
      <c r="A404" s="14"/>
      <c r="B404" s="7"/>
      <c r="C404" s="8"/>
      <c r="D404" s="7"/>
      <c r="F404" s="7"/>
      <c r="G404" s="7"/>
      <c r="H404" s="7"/>
      <c r="I404" s="11"/>
      <c r="J404" s="11"/>
      <c r="K404" s="7"/>
      <c r="L404" s="11"/>
      <c r="M404" s="11"/>
      <c r="N404" s="45"/>
      <c r="O404" s="45"/>
      <c r="P404" s="45"/>
      <c r="Q404" s="46"/>
      <c r="R404" s="46"/>
      <c r="S404" s="46"/>
      <c r="T404" s="45"/>
      <c r="AD404" s="8"/>
      <c r="AE404" s="7"/>
      <c r="AF404" s="7"/>
      <c r="AO404" s="8"/>
    </row>
    <row r="405" spans="1:41" ht="12">
      <c r="A405" s="14"/>
      <c r="B405" s="7"/>
      <c r="C405" s="8"/>
      <c r="D405" s="7"/>
      <c r="F405" s="7"/>
      <c r="G405" s="7"/>
      <c r="H405" s="7"/>
      <c r="I405" s="11"/>
      <c r="J405" s="11"/>
      <c r="K405" s="7"/>
      <c r="L405" s="11"/>
      <c r="M405" s="11"/>
      <c r="N405" s="45"/>
      <c r="O405" s="45"/>
      <c r="P405" s="45"/>
      <c r="Q405" s="46"/>
      <c r="R405" s="46"/>
      <c r="S405" s="46"/>
      <c r="T405" s="45"/>
      <c r="AD405" s="8"/>
      <c r="AE405" s="7"/>
      <c r="AF405" s="7"/>
      <c r="AO405" s="8"/>
    </row>
    <row r="406" spans="1:41" ht="12">
      <c r="A406" s="14"/>
      <c r="B406" s="7"/>
      <c r="C406" s="8"/>
      <c r="D406" s="7"/>
      <c r="F406" s="7"/>
      <c r="G406" s="7"/>
      <c r="H406" s="7"/>
      <c r="I406" s="11"/>
      <c r="J406" s="11"/>
      <c r="K406" s="7"/>
      <c r="L406" s="11"/>
      <c r="M406" s="11"/>
      <c r="N406" s="45"/>
      <c r="O406" s="45"/>
      <c r="P406" s="45"/>
      <c r="Q406" s="46"/>
      <c r="R406" s="46"/>
      <c r="S406" s="46"/>
      <c r="T406" s="45"/>
      <c r="AD406" s="8"/>
      <c r="AE406" s="7"/>
      <c r="AF406" s="7"/>
      <c r="AO406" s="8"/>
    </row>
    <row r="407" spans="1:41" ht="12">
      <c r="A407" s="14"/>
      <c r="B407" s="7"/>
      <c r="C407" s="8"/>
      <c r="D407" s="7"/>
      <c r="F407" s="7"/>
      <c r="G407" s="7"/>
      <c r="H407" s="7"/>
      <c r="I407" s="11"/>
      <c r="J407" s="11"/>
      <c r="K407" s="7"/>
      <c r="L407" s="11"/>
      <c r="M407" s="11"/>
      <c r="N407" s="45"/>
      <c r="O407" s="45"/>
      <c r="P407" s="45"/>
      <c r="Q407" s="46"/>
      <c r="R407" s="46"/>
      <c r="S407" s="46"/>
      <c r="T407" s="45"/>
      <c r="AD407" s="8"/>
      <c r="AE407" s="7"/>
      <c r="AF407" s="7"/>
      <c r="AO407" s="8"/>
    </row>
    <row r="408" spans="1:41" ht="12">
      <c r="A408" s="14"/>
      <c r="B408" s="7"/>
      <c r="C408" s="8"/>
      <c r="D408" s="7"/>
      <c r="F408" s="7"/>
      <c r="G408" s="7"/>
      <c r="H408" s="7"/>
      <c r="I408" s="11"/>
      <c r="J408" s="11"/>
      <c r="K408" s="7"/>
      <c r="L408" s="11"/>
      <c r="M408" s="11"/>
      <c r="N408" s="45"/>
      <c r="O408" s="45"/>
      <c r="P408" s="45"/>
      <c r="Q408" s="46"/>
      <c r="R408" s="46"/>
      <c r="S408" s="46"/>
      <c r="T408" s="45"/>
      <c r="AD408" s="8"/>
      <c r="AE408" s="7"/>
      <c r="AF408" s="7"/>
      <c r="AO408" s="8"/>
    </row>
    <row r="409" spans="1:41" ht="12">
      <c r="A409" s="14"/>
      <c r="B409" s="7"/>
      <c r="C409" s="8"/>
      <c r="D409" s="7"/>
      <c r="F409" s="7"/>
      <c r="G409" s="7"/>
      <c r="H409" s="7"/>
      <c r="I409" s="11"/>
      <c r="J409" s="11"/>
      <c r="K409" s="7"/>
      <c r="L409" s="11"/>
      <c r="M409" s="11"/>
      <c r="N409" s="45"/>
      <c r="O409" s="45"/>
      <c r="P409" s="45"/>
      <c r="Q409" s="46"/>
      <c r="R409" s="46"/>
      <c r="S409" s="46"/>
      <c r="T409" s="45"/>
      <c r="AD409" s="8"/>
      <c r="AE409" s="7"/>
      <c r="AF409" s="7"/>
      <c r="AO409" s="8"/>
    </row>
    <row r="410" spans="1:41" ht="12">
      <c r="A410" s="14"/>
      <c r="B410" s="7"/>
      <c r="C410" s="8"/>
      <c r="D410" s="7"/>
      <c r="F410" s="7"/>
      <c r="G410" s="7"/>
      <c r="H410" s="7"/>
      <c r="I410" s="11"/>
      <c r="J410" s="11"/>
      <c r="K410" s="7"/>
      <c r="L410" s="11"/>
      <c r="M410" s="11"/>
      <c r="N410" s="45"/>
      <c r="O410" s="45"/>
      <c r="P410" s="45"/>
      <c r="Q410" s="46"/>
      <c r="R410" s="46"/>
      <c r="S410" s="46"/>
      <c r="T410" s="45"/>
      <c r="AD410" s="8"/>
      <c r="AE410" s="7"/>
      <c r="AF410" s="7"/>
      <c r="AO410" s="8"/>
    </row>
    <row r="411" spans="1:41" ht="12">
      <c r="A411" s="14"/>
      <c r="B411" s="7"/>
      <c r="C411" s="8"/>
      <c r="D411" s="7"/>
      <c r="F411" s="7"/>
      <c r="G411" s="7"/>
      <c r="H411" s="7"/>
      <c r="I411" s="11"/>
      <c r="J411" s="11"/>
      <c r="K411" s="7"/>
      <c r="L411" s="11"/>
      <c r="M411" s="11"/>
      <c r="N411" s="45"/>
      <c r="O411" s="45"/>
      <c r="P411" s="45"/>
      <c r="Q411" s="46"/>
      <c r="R411" s="46"/>
      <c r="S411" s="46"/>
      <c r="T411" s="45"/>
      <c r="AD411" s="8"/>
      <c r="AE411" s="7"/>
      <c r="AF411" s="7"/>
      <c r="AO411" s="8"/>
    </row>
    <row r="412" spans="1:41" ht="12">
      <c r="A412" s="14"/>
      <c r="B412" s="7"/>
      <c r="C412" s="8"/>
      <c r="D412" s="7"/>
      <c r="F412" s="7"/>
      <c r="G412" s="7"/>
      <c r="H412" s="7"/>
      <c r="I412" s="11"/>
      <c r="J412" s="11"/>
      <c r="K412" s="7"/>
      <c r="L412" s="11"/>
      <c r="M412" s="11"/>
      <c r="N412" s="45"/>
      <c r="O412" s="45"/>
      <c r="P412" s="45"/>
      <c r="Q412" s="46"/>
      <c r="R412" s="46"/>
      <c r="S412" s="46"/>
      <c r="T412" s="45"/>
      <c r="AD412" s="8"/>
      <c r="AE412" s="7"/>
      <c r="AF412" s="7"/>
      <c r="AO412" s="8"/>
    </row>
    <row r="413" spans="1:41" ht="12">
      <c r="A413" s="14"/>
      <c r="B413" s="7"/>
      <c r="C413" s="8"/>
      <c r="D413" s="7"/>
      <c r="F413" s="7"/>
      <c r="G413" s="7"/>
      <c r="H413" s="7"/>
      <c r="I413" s="11"/>
      <c r="J413" s="11"/>
      <c r="K413" s="7"/>
      <c r="L413" s="11"/>
      <c r="M413" s="11"/>
      <c r="N413" s="45"/>
      <c r="O413" s="45"/>
      <c r="P413" s="45"/>
      <c r="Q413" s="46"/>
      <c r="R413" s="46"/>
      <c r="S413" s="46"/>
      <c r="T413" s="45"/>
      <c r="AD413" s="8"/>
      <c r="AE413" s="7"/>
      <c r="AF413" s="7"/>
      <c r="AO413" s="8"/>
    </row>
    <row r="414" spans="1:41" ht="12">
      <c r="A414" s="14"/>
      <c r="B414" s="7"/>
      <c r="C414" s="8"/>
      <c r="D414" s="7"/>
      <c r="F414" s="7"/>
      <c r="G414" s="7"/>
      <c r="H414" s="7"/>
      <c r="I414" s="11"/>
      <c r="J414" s="11"/>
      <c r="K414" s="7"/>
      <c r="L414" s="11"/>
      <c r="M414" s="11"/>
      <c r="N414" s="45"/>
      <c r="O414" s="45"/>
      <c r="P414" s="45"/>
      <c r="Q414" s="46"/>
      <c r="R414" s="46"/>
      <c r="S414" s="46"/>
      <c r="T414" s="45"/>
      <c r="AD414" s="8"/>
      <c r="AE414" s="7"/>
      <c r="AF414" s="7"/>
      <c r="AO414" s="8"/>
    </row>
    <row r="415" spans="1:41" ht="12">
      <c r="A415" s="14"/>
      <c r="B415" s="7"/>
      <c r="C415" s="8"/>
      <c r="D415" s="7"/>
      <c r="F415" s="7"/>
      <c r="G415" s="7"/>
      <c r="H415" s="7"/>
      <c r="I415" s="11"/>
      <c r="J415" s="11"/>
      <c r="K415" s="7"/>
      <c r="L415" s="11"/>
      <c r="M415" s="11"/>
      <c r="N415" s="45"/>
      <c r="O415" s="45"/>
      <c r="P415" s="45"/>
      <c r="Q415" s="46"/>
      <c r="R415" s="46"/>
      <c r="S415" s="46"/>
      <c r="T415" s="45"/>
      <c r="AD415" s="8"/>
      <c r="AE415" s="7"/>
      <c r="AF415" s="7"/>
      <c r="AO415" s="8"/>
    </row>
    <row r="416" spans="1:41" ht="12">
      <c r="A416" s="14"/>
      <c r="B416" s="7"/>
      <c r="C416" s="8"/>
      <c r="D416" s="7"/>
      <c r="F416" s="7"/>
      <c r="G416" s="7"/>
      <c r="H416" s="7"/>
      <c r="I416" s="11"/>
      <c r="J416" s="11"/>
      <c r="K416" s="7"/>
      <c r="L416" s="11"/>
      <c r="M416" s="11"/>
      <c r="N416" s="45"/>
      <c r="O416" s="45"/>
      <c r="P416" s="45"/>
      <c r="Q416" s="46"/>
      <c r="R416" s="46"/>
      <c r="S416" s="46"/>
      <c r="T416" s="45"/>
      <c r="AD416" s="8"/>
      <c r="AE416" s="7"/>
      <c r="AF416" s="7"/>
      <c r="AO416" s="8"/>
    </row>
    <row r="417" spans="1:41" ht="12">
      <c r="A417" s="14"/>
      <c r="B417" s="7"/>
      <c r="C417" s="8"/>
      <c r="D417" s="7"/>
      <c r="F417" s="7"/>
      <c r="G417" s="7"/>
      <c r="H417" s="7"/>
      <c r="I417" s="11"/>
      <c r="J417" s="11"/>
      <c r="K417" s="7"/>
      <c r="L417" s="11"/>
      <c r="M417" s="11"/>
      <c r="N417" s="45"/>
      <c r="O417" s="45"/>
      <c r="P417" s="45"/>
      <c r="Q417" s="46"/>
      <c r="R417" s="46"/>
      <c r="S417" s="46"/>
      <c r="T417" s="45"/>
      <c r="AD417" s="8"/>
      <c r="AE417" s="7"/>
      <c r="AF417" s="7"/>
      <c r="AO417" s="8"/>
    </row>
    <row r="418" spans="1:41" ht="12">
      <c r="A418" s="14"/>
      <c r="B418" s="7"/>
      <c r="C418" s="8"/>
      <c r="D418" s="7"/>
      <c r="F418" s="7"/>
      <c r="G418" s="7"/>
      <c r="H418" s="7"/>
      <c r="I418" s="11"/>
      <c r="J418" s="11"/>
      <c r="K418" s="7"/>
      <c r="L418" s="11"/>
      <c r="M418" s="11"/>
      <c r="N418" s="45"/>
      <c r="O418" s="45"/>
      <c r="P418" s="45"/>
      <c r="Q418" s="46"/>
      <c r="R418" s="46"/>
      <c r="S418" s="46"/>
      <c r="T418" s="45"/>
      <c r="AD418" s="8"/>
      <c r="AE418" s="7"/>
      <c r="AF418" s="7"/>
      <c r="AO418" s="8"/>
    </row>
    <row r="419" spans="1:41" ht="12">
      <c r="A419" s="14"/>
      <c r="B419" s="7"/>
      <c r="C419" s="8"/>
      <c r="D419" s="7"/>
      <c r="F419" s="7"/>
      <c r="G419" s="7"/>
      <c r="H419" s="7"/>
      <c r="I419" s="11"/>
      <c r="J419" s="11"/>
      <c r="K419" s="7"/>
      <c r="L419" s="11"/>
      <c r="M419" s="11"/>
      <c r="N419" s="45"/>
      <c r="O419" s="45"/>
      <c r="P419" s="45"/>
      <c r="Q419" s="46"/>
      <c r="R419" s="46"/>
      <c r="S419" s="46"/>
      <c r="T419" s="45"/>
      <c r="AD419" s="8"/>
      <c r="AE419" s="7"/>
      <c r="AF419" s="7"/>
      <c r="AO419" s="8"/>
    </row>
    <row r="420" spans="1:41" ht="12">
      <c r="A420" s="14"/>
      <c r="B420" s="7"/>
      <c r="C420" s="8"/>
      <c r="D420" s="7"/>
      <c r="F420" s="7"/>
      <c r="G420" s="7"/>
      <c r="H420" s="7"/>
      <c r="I420" s="11"/>
      <c r="J420" s="11"/>
      <c r="K420" s="7"/>
      <c r="L420" s="11"/>
      <c r="M420" s="11"/>
      <c r="N420" s="45"/>
      <c r="O420" s="45"/>
      <c r="P420" s="45"/>
      <c r="Q420" s="46"/>
      <c r="R420" s="46"/>
      <c r="S420" s="46"/>
      <c r="T420" s="45"/>
      <c r="AD420" s="8"/>
      <c r="AE420" s="7"/>
      <c r="AF420" s="7"/>
      <c r="AO420" s="8"/>
    </row>
    <row r="421" spans="1:41" ht="12">
      <c r="A421" s="14"/>
      <c r="B421" s="7"/>
      <c r="C421" s="8"/>
      <c r="D421" s="7"/>
      <c r="F421" s="7"/>
      <c r="G421" s="7"/>
      <c r="H421" s="7"/>
      <c r="I421" s="11"/>
      <c r="J421" s="11"/>
      <c r="K421" s="7"/>
      <c r="L421" s="11"/>
      <c r="M421" s="11"/>
      <c r="N421" s="45"/>
      <c r="O421" s="45"/>
      <c r="P421" s="45"/>
      <c r="Q421" s="46"/>
      <c r="R421" s="46"/>
      <c r="S421" s="46"/>
      <c r="T421" s="45"/>
      <c r="AD421" s="8"/>
      <c r="AE421" s="7"/>
      <c r="AF421" s="7"/>
      <c r="AO421" s="8"/>
    </row>
    <row r="422" spans="1:41" ht="12">
      <c r="A422" s="14"/>
      <c r="B422" s="7"/>
      <c r="C422" s="8"/>
      <c r="D422" s="7"/>
      <c r="F422" s="7"/>
      <c r="G422" s="7"/>
      <c r="H422" s="7"/>
      <c r="I422" s="11"/>
      <c r="J422" s="11"/>
      <c r="K422" s="7"/>
      <c r="L422" s="11"/>
      <c r="M422" s="11"/>
      <c r="N422" s="45"/>
      <c r="O422" s="45"/>
      <c r="P422" s="45"/>
      <c r="Q422" s="46"/>
      <c r="R422" s="46"/>
      <c r="S422" s="46"/>
      <c r="T422" s="45"/>
      <c r="AD422" s="8"/>
      <c r="AE422" s="7"/>
      <c r="AF422" s="7"/>
      <c r="AO422" s="8"/>
    </row>
    <row r="423" spans="1:41" ht="12">
      <c r="A423" s="14"/>
      <c r="B423" s="7"/>
      <c r="C423" s="8"/>
      <c r="D423" s="7"/>
      <c r="F423" s="7"/>
      <c r="G423" s="7"/>
      <c r="H423" s="7"/>
      <c r="I423" s="11"/>
      <c r="J423" s="11"/>
      <c r="K423" s="7"/>
      <c r="L423" s="11"/>
      <c r="M423" s="11"/>
      <c r="N423" s="45"/>
      <c r="O423" s="45"/>
      <c r="P423" s="45"/>
      <c r="Q423" s="46"/>
      <c r="R423" s="46"/>
      <c r="S423" s="46"/>
      <c r="T423" s="45"/>
      <c r="AD423" s="8"/>
      <c r="AE423" s="7"/>
      <c r="AF423" s="7"/>
      <c r="AO423" s="8"/>
    </row>
    <row r="424" spans="1:41" ht="12">
      <c r="A424" s="14"/>
      <c r="B424" s="7"/>
      <c r="C424" s="8"/>
      <c r="D424" s="7"/>
      <c r="F424" s="7"/>
      <c r="G424" s="7"/>
      <c r="H424" s="7"/>
      <c r="I424" s="11"/>
      <c r="J424" s="11"/>
      <c r="K424" s="7"/>
      <c r="L424" s="11"/>
      <c r="M424" s="11"/>
      <c r="N424" s="45"/>
      <c r="O424" s="45"/>
      <c r="P424" s="45"/>
      <c r="Q424" s="46"/>
      <c r="R424" s="46"/>
      <c r="S424" s="46"/>
      <c r="T424" s="45"/>
      <c r="AD424" s="8"/>
      <c r="AE424" s="7"/>
      <c r="AF424" s="7"/>
      <c r="AO424" s="8"/>
    </row>
    <row r="425" spans="1:41" ht="12">
      <c r="A425" s="14"/>
      <c r="B425" s="7"/>
      <c r="C425" s="8"/>
      <c r="D425" s="7"/>
      <c r="F425" s="7"/>
      <c r="G425" s="7"/>
      <c r="H425" s="7"/>
      <c r="I425" s="11"/>
      <c r="J425" s="11"/>
      <c r="K425" s="7"/>
      <c r="L425" s="11"/>
      <c r="M425" s="11"/>
      <c r="N425" s="45"/>
      <c r="O425" s="45"/>
      <c r="P425" s="45"/>
      <c r="Q425" s="46"/>
      <c r="R425" s="46"/>
      <c r="S425" s="46"/>
      <c r="T425" s="45"/>
      <c r="AD425" s="8"/>
      <c r="AE425" s="7"/>
      <c r="AF425" s="7"/>
      <c r="AO425" s="8"/>
    </row>
    <row r="426" spans="1:41" ht="12">
      <c r="A426" s="14"/>
      <c r="B426" s="7"/>
      <c r="C426" s="8"/>
      <c r="D426" s="7"/>
      <c r="F426" s="7"/>
      <c r="G426" s="7"/>
      <c r="H426" s="7"/>
      <c r="I426" s="11"/>
      <c r="J426" s="11"/>
      <c r="K426" s="7"/>
      <c r="L426" s="11"/>
      <c r="M426" s="11"/>
      <c r="N426" s="45"/>
      <c r="O426" s="45"/>
      <c r="P426" s="45"/>
      <c r="Q426" s="46"/>
      <c r="R426" s="46"/>
      <c r="S426" s="46"/>
      <c r="T426" s="45"/>
      <c r="AD426" s="8"/>
      <c r="AE426" s="7"/>
      <c r="AF426" s="7"/>
      <c r="AO426" s="8"/>
    </row>
    <row r="427" spans="1:41" ht="12">
      <c r="A427" s="14"/>
      <c r="B427" s="7"/>
      <c r="C427" s="8"/>
      <c r="D427" s="7"/>
      <c r="F427" s="7"/>
      <c r="G427" s="7"/>
      <c r="H427" s="7"/>
      <c r="I427" s="11"/>
      <c r="J427" s="11"/>
      <c r="K427" s="7"/>
      <c r="L427" s="11"/>
      <c r="M427" s="11"/>
      <c r="N427" s="45"/>
      <c r="O427" s="45"/>
      <c r="P427" s="45"/>
      <c r="Q427" s="46"/>
      <c r="R427" s="46"/>
      <c r="S427" s="46"/>
      <c r="T427" s="45"/>
      <c r="AD427" s="8"/>
      <c r="AE427" s="7"/>
      <c r="AF427" s="7"/>
      <c r="AO427" s="8"/>
    </row>
  </sheetData>
  <sheetProtection/>
  <printOptions/>
  <pageMargins left="0.75" right="0.75" top="0.56" bottom="0.5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Ulster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e10069142</dc:creator>
  <cp:keywords/>
  <dc:description/>
  <cp:lastModifiedBy>Nigel Ternan</cp:lastModifiedBy>
  <cp:lastPrinted>2012-10-17T08:21:58Z</cp:lastPrinted>
  <dcterms:created xsi:type="dcterms:W3CDTF">2012-07-03T15:51:01Z</dcterms:created>
  <dcterms:modified xsi:type="dcterms:W3CDTF">2013-12-11T20:28:22Z</dcterms:modified>
  <cp:category/>
  <cp:version/>
  <cp:contentType/>
  <cp:contentStatus/>
</cp:coreProperties>
</file>