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8945" windowHeight="12225" activeTab="0"/>
  </bookViews>
  <sheets>
    <sheet name="G-test" sheetId="1" r:id="rId1"/>
  </sheets>
  <definedNames/>
  <calcPr fullCalcOnLoad="1"/>
</workbook>
</file>

<file path=xl/sharedStrings.xml><?xml version="1.0" encoding="utf-8"?>
<sst xmlns="http://schemas.openxmlformats.org/spreadsheetml/2006/main" count="41" uniqueCount="17">
  <si>
    <t>Family Size</t>
  </si>
  <si>
    <t>GenotypeClass-lp5</t>
  </si>
  <si>
    <t>GenotypeClass-pr4.1</t>
  </si>
  <si>
    <t>GenotypeClass-wrky-like-1</t>
  </si>
  <si>
    <t>Family-ID</t>
  </si>
  <si>
    <t>AA</t>
  </si>
  <si>
    <t>AB</t>
  </si>
  <si>
    <t>BB</t>
  </si>
  <si>
    <t>P</t>
  </si>
  <si>
    <t>f(p-obs)</t>
  </si>
  <si>
    <t>f(q-obs)</t>
  </si>
  <si>
    <t>p2-exp</t>
  </si>
  <si>
    <t>q2-exp</t>
  </si>
  <si>
    <t>2pq-exp</t>
  </si>
  <si>
    <t>williams correction</t>
  </si>
  <si>
    <t>G(df=1)WilliamsCorr</t>
  </si>
  <si>
    <t>x-sq-0.05[1]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</si>
</sst>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40">
    <font>
      <sz val="11"/>
      <color theme="1"/>
      <name val="Consolas"/>
      <family val="2"/>
    </font>
    <font>
      <sz val="11"/>
      <color indexed="8"/>
      <name val="Consolas"/>
      <family val="2"/>
    </font>
    <font>
      <b/>
      <sz val="18"/>
      <color indexed="56"/>
      <name val="Cambria"/>
      <family val="2"/>
    </font>
    <font>
      <b/>
      <sz val="15"/>
      <color indexed="56"/>
      <name val="Consolas"/>
      <family val="2"/>
    </font>
    <font>
      <b/>
      <sz val="13"/>
      <color indexed="56"/>
      <name val="Consolas"/>
      <family val="2"/>
    </font>
    <font>
      <b/>
      <sz val="11"/>
      <color indexed="56"/>
      <name val="Consolas"/>
      <family val="2"/>
    </font>
    <font>
      <sz val="11"/>
      <color indexed="17"/>
      <name val="Consolas"/>
      <family val="2"/>
    </font>
    <font>
      <sz val="11"/>
      <color indexed="20"/>
      <name val="Consolas"/>
      <family val="2"/>
    </font>
    <font>
      <sz val="11"/>
      <color indexed="60"/>
      <name val="Consolas"/>
      <family val="2"/>
    </font>
    <font>
      <sz val="11"/>
      <color indexed="62"/>
      <name val="Consolas"/>
      <family val="2"/>
    </font>
    <font>
      <b/>
      <sz val="11"/>
      <color indexed="63"/>
      <name val="Consolas"/>
      <family val="2"/>
    </font>
    <font>
      <b/>
      <sz val="11"/>
      <color indexed="52"/>
      <name val="Consolas"/>
      <family val="2"/>
    </font>
    <font>
      <sz val="11"/>
      <color indexed="52"/>
      <name val="Consolas"/>
      <family val="2"/>
    </font>
    <font>
      <b/>
      <sz val="11"/>
      <color indexed="9"/>
      <name val="Consolas"/>
      <family val="2"/>
    </font>
    <font>
      <sz val="11"/>
      <color indexed="10"/>
      <name val="Consolas"/>
      <family val="2"/>
    </font>
    <font>
      <i/>
      <sz val="11"/>
      <color indexed="23"/>
      <name val="Consolas"/>
      <family val="2"/>
    </font>
    <font>
      <b/>
      <sz val="11"/>
      <color indexed="8"/>
      <name val="Consolas"/>
      <family val="2"/>
    </font>
    <font>
      <sz val="11"/>
      <color indexed="9"/>
      <name val="Consolas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0"/>
      <name val="Consolas"/>
      <family val="2"/>
    </font>
    <font>
      <sz val="11"/>
      <color rgb="FF9C0006"/>
      <name val="Consolas"/>
      <family val="2"/>
    </font>
    <font>
      <b/>
      <sz val="11"/>
      <color rgb="FFFA7D00"/>
      <name val="Consolas"/>
      <family val="2"/>
    </font>
    <font>
      <b/>
      <sz val="11"/>
      <color theme="0"/>
      <name val="Consolas"/>
      <family val="2"/>
    </font>
    <font>
      <i/>
      <sz val="11"/>
      <color rgb="FF7F7F7F"/>
      <name val="Consolas"/>
      <family val="2"/>
    </font>
    <font>
      <sz val="11"/>
      <color rgb="FF006100"/>
      <name val="Consolas"/>
      <family val="2"/>
    </font>
    <font>
      <b/>
      <sz val="15"/>
      <color theme="3"/>
      <name val="Consolas"/>
      <family val="2"/>
    </font>
    <font>
      <b/>
      <sz val="13"/>
      <color theme="3"/>
      <name val="Consolas"/>
      <family val="2"/>
    </font>
    <font>
      <b/>
      <sz val="11"/>
      <color theme="3"/>
      <name val="Consolas"/>
      <family val="2"/>
    </font>
    <font>
      <sz val="11"/>
      <color rgb="FF3F3F76"/>
      <name val="Consolas"/>
      <family val="2"/>
    </font>
    <font>
      <sz val="11"/>
      <color rgb="FFFA7D00"/>
      <name val="Consolas"/>
      <family val="2"/>
    </font>
    <font>
      <sz val="11"/>
      <color rgb="FF9C6500"/>
      <name val="Consolas"/>
      <family val="2"/>
    </font>
    <font>
      <b/>
      <sz val="11"/>
      <color rgb="FF3F3F3F"/>
      <name val="Consolas"/>
      <family val="2"/>
    </font>
    <font>
      <b/>
      <sz val="18"/>
      <color theme="3"/>
      <name val="Cambria"/>
      <family val="2"/>
    </font>
    <font>
      <b/>
      <sz val="11"/>
      <color theme="1"/>
      <name val="Consolas"/>
      <family val="2"/>
    </font>
    <font>
      <sz val="11"/>
      <color rgb="FFFF0000"/>
      <name val="Consolas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7" fillId="0" borderId="0" xfId="0" applyFont="1" applyAlignment="1">
      <alignment/>
    </xf>
    <xf numFmtId="0" fontId="37" fillId="12" borderId="0" xfId="0" applyFont="1" applyFill="1" applyAlignment="1">
      <alignment/>
    </xf>
    <xf numFmtId="0" fontId="38" fillId="12" borderId="0" xfId="0" applyFont="1" applyFill="1" applyAlignment="1">
      <alignment textRotation="90"/>
    </xf>
    <xf numFmtId="0" fontId="37" fillId="0" borderId="0" xfId="0" applyFont="1" applyFill="1" applyAlignment="1">
      <alignment/>
    </xf>
    <xf numFmtId="0" fontId="39" fillId="33" borderId="0" xfId="0" applyFont="1" applyFill="1" applyAlignment="1">
      <alignment/>
    </xf>
    <xf numFmtId="0" fontId="39" fillId="0" borderId="0" xfId="0" applyFont="1" applyFill="1" applyAlignment="1">
      <alignment/>
    </xf>
    <xf numFmtId="164" fontId="37" fillId="0" borderId="0" xfId="0" applyNumberFormat="1" applyFont="1" applyAlignment="1">
      <alignment/>
    </xf>
    <xf numFmtId="2" fontId="37" fillId="0" borderId="0" xfId="0" applyNumberFormat="1" applyFont="1" applyAlignment="1">
      <alignment/>
    </xf>
    <xf numFmtId="1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168" fontId="37" fillId="0" borderId="0" xfId="0" applyNumberFormat="1" applyFont="1" applyAlignment="1">
      <alignment/>
    </xf>
    <xf numFmtId="0" fontId="37" fillId="0" borderId="0" xfId="0" applyFont="1" applyAlignment="1">
      <alignment horizontal="left"/>
    </xf>
    <xf numFmtId="170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PageLayoutView="0" workbookViewId="0" topLeftCell="A1">
      <selection activeCell="L33" sqref="L33"/>
    </sheetView>
  </sheetViews>
  <sheetFormatPr defaultColWidth="9.00390625" defaultRowHeight="15"/>
  <cols>
    <col min="1" max="1" width="19.50390625" style="1" customWidth="1"/>
    <col min="2" max="2" width="3.625" style="1" customWidth="1"/>
    <col min="3" max="17" width="4.875" style="1" bestFit="1" customWidth="1"/>
    <col min="18" max="18" width="4.625" style="1" customWidth="1"/>
    <col min="19" max="20" width="4.875" style="1" bestFit="1" customWidth="1"/>
    <col min="21" max="21" width="6.50390625" style="1" bestFit="1" customWidth="1"/>
    <col min="22" max="22" width="4.875" style="1" bestFit="1" customWidth="1"/>
    <col min="23" max="23" width="2.875" style="1" customWidth="1"/>
    <col min="24" max="24" width="6.50390625" style="1" bestFit="1" customWidth="1"/>
    <col min="25" max="62" width="2.875" style="1" customWidth="1"/>
    <col min="63" max="63" width="11.875" style="1" customWidth="1"/>
    <col min="64" max="64" width="15.00390625" style="1" customWidth="1"/>
    <col min="65" max="65" width="16.00390625" style="1" customWidth="1"/>
    <col min="66" max="66" width="15.00390625" style="1" customWidth="1"/>
    <col min="67" max="67" width="16.00390625" style="1" customWidth="1"/>
    <col min="68" max="68" width="15.00390625" style="1" customWidth="1"/>
    <col min="69" max="69" width="16.00390625" style="1" customWidth="1"/>
    <col min="70" max="70" width="15.00390625" style="1" customWidth="1"/>
    <col min="71" max="71" width="16.00390625" style="1" customWidth="1"/>
    <col min="72" max="72" width="15.00390625" style="1" customWidth="1"/>
    <col min="73" max="73" width="16.00390625" style="1" customWidth="1"/>
    <col min="74" max="74" width="15.00390625" style="1" customWidth="1"/>
    <col min="75" max="75" width="16.00390625" style="1" customWidth="1"/>
    <col min="76" max="76" width="15.00390625" style="1" customWidth="1"/>
    <col min="77" max="77" width="16.00390625" style="1" customWidth="1"/>
    <col min="78" max="78" width="15.00390625" style="1" customWidth="1"/>
    <col min="79" max="79" width="16.00390625" style="1" customWidth="1"/>
    <col min="80" max="80" width="15.00390625" style="1" customWidth="1"/>
    <col min="81" max="81" width="16.00390625" style="1" customWidth="1"/>
    <col min="82" max="82" width="15.00390625" style="1" customWidth="1"/>
    <col min="83" max="83" width="16.00390625" style="1" customWidth="1"/>
    <col min="84" max="84" width="15.00390625" style="1" customWidth="1"/>
    <col min="85" max="85" width="16.00390625" style="1" customWidth="1"/>
    <col min="86" max="86" width="15.00390625" style="1" customWidth="1"/>
    <col min="87" max="87" width="16.00390625" style="1" customWidth="1"/>
    <col min="88" max="88" width="15.00390625" style="1" customWidth="1"/>
    <col min="89" max="89" width="16.00390625" style="1" customWidth="1"/>
    <col min="90" max="90" width="15.00390625" style="1" customWidth="1"/>
    <col min="91" max="91" width="16.00390625" style="1" customWidth="1"/>
    <col min="92" max="92" width="15.00390625" style="1" customWidth="1"/>
    <col min="93" max="93" width="16.00390625" style="1" customWidth="1"/>
    <col min="94" max="94" width="15.00390625" style="1" customWidth="1"/>
    <col min="95" max="95" width="16.00390625" style="1" customWidth="1"/>
    <col min="96" max="96" width="15.00390625" style="1" customWidth="1"/>
    <col min="97" max="97" width="16.00390625" style="1" customWidth="1"/>
    <col min="98" max="98" width="15.00390625" style="1" customWidth="1"/>
    <col min="99" max="99" width="16.00390625" style="1" customWidth="1"/>
    <col min="100" max="100" width="15.00390625" style="1" customWidth="1"/>
    <col min="101" max="101" width="16.00390625" style="1" customWidth="1"/>
    <col min="102" max="102" width="15.00390625" style="1" customWidth="1"/>
    <col min="103" max="103" width="16.00390625" style="1" customWidth="1"/>
    <col min="104" max="104" width="15.00390625" style="1" customWidth="1"/>
    <col min="105" max="105" width="16.00390625" style="1" customWidth="1"/>
    <col min="106" max="106" width="15.00390625" style="1" customWidth="1"/>
    <col min="107" max="107" width="16.00390625" style="1" customWidth="1"/>
    <col min="108" max="108" width="15.00390625" style="1" customWidth="1"/>
    <col min="109" max="109" width="16.00390625" style="1" customWidth="1"/>
    <col min="110" max="110" width="15.00390625" style="1" customWidth="1"/>
    <col min="111" max="111" width="16.00390625" style="1" customWidth="1"/>
    <col min="112" max="112" width="15.00390625" style="1" customWidth="1"/>
    <col min="113" max="113" width="16.00390625" style="1" customWidth="1"/>
    <col min="114" max="114" width="15.00390625" style="1" customWidth="1"/>
    <col min="115" max="115" width="16.00390625" style="1" customWidth="1"/>
    <col min="116" max="116" width="15.00390625" style="1" customWidth="1"/>
    <col min="117" max="117" width="16.00390625" style="1" customWidth="1"/>
    <col min="118" max="118" width="15.00390625" style="1" customWidth="1"/>
    <col min="119" max="119" width="16.00390625" style="1" customWidth="1"/>
    <col min="120" max="120" width="15.00390625" style="1" customWidth="1"/>
    <col min="121" max="121" width="16.00390625" style="1" customWidth="1"/>
    <col min="122" max="122" width="15.00390625" style="1" customWidth="1"/>
    <col min="123" max="123" width="16.00390625" style="1" customWidth="1"/>
    <col min="124" max="124" width="21.25390625" style="1" customWidth="1"/>
    <col min="125" max="125" width="22.25390625" style="1" customWidth="1"/>
    <col min="126" max="183" width="16.00390625" style="1" customWidth="1"/>
    <col min="184" max="184" width="21.25390625" style="1" customWidth="1"/>
    <col min="185" max="186" width="22.25390625" style="1" customWidth="1"/>
    <col min="187" max="187" width="5.875" style="1" customWidth="1"/>
    <col min="188" max="188" width="8.875" style="1" customWidth="1"/>
    <col min="189" max="203" width="5.875" style="1" customWidth="1"/>
    <col min="204" max="204" width="8.875" style="1" customWidth="1"/>
    <col min="205" max="219" width="5.875" style="1" customWidth="1"/>
    <col min="220" max="220" width="8.875" style="1" customWidth="1"/>
    <col min="221" max="238" width="5.875" style="1" customWidth="1"/>
    <col min="239" max="239" width="8.875" style="1" customWidth="1"/>
    <col min="240" max="254" width="5.875" style="1" customWidth="1"/>
    <col min="255" max="255" width="8.875" style="1" customWidth="1"/>
    <col min="256" max="16384" width="5.875" style="1" customWidth="1"/>
  </cols>
  <sheetData>
    <row r="1" ht="12.75">
      <c r="B1" s="1" t="s">
        <v>4</v>
      </c>
    </row>
    <row r="2" spans="1:18" s="4" customFormat="1" ht="15.75">
      <c r="A2" s="2" t="s">
        <v>1</v>
      </c>
      <c r="B2" s="3">
        <v>68</v>
      </c>
      <c r="C2" s="3">
        <v>35</v>
      </c>
      <c r="D2" s="3">
        <v>48</v>
      </c>
      <c r="E2" s="3">
        <v>69</v>
      </c>
      <c r="F2" s="3">
        <v>3</v>
      </c>
      <c r="G2" s="3">
        <v>30</v>
      </c>
      <c r="H2" s="3">
        <v>8</v>
      </c>
      <c r="I2" s="3">
        <v>13</v>
      </c>
      <c r="J2" s="3">
        <v>22</v>
      </c>
      <c r="K2" s="3">
        <v>41</v>
      </c>
      <c r="L2" s="3">
        <v>12</v>
      </c>
      <c r="M2" s="3">
        <v>60</v>
      </c>
      <c r="N2" s="3">
        <v>2</v>
      </c>
      <c r="O2" s="3">
        <v>54</v>
      </c>
      <c r="P2" s="3">
        <v>57</v>
      </c>
      <c r="Q2" s="3">
        <v>33</v>
      </c>
      <c r="R2" s="3">
        <v>29</v>
      </c>
    </row>
    <row r="3" spans="1:19" s="4" customFormat="1" ht="12.75">
      <c r="A3" s="1">
        <v>0</v>
      </c>
      <c r="B3" s="1">
        <v>1</v>
      </c>
      <c r="C3" s="1">
        <v>2</v>
      </c>
      <c r="D3" s="1">
        <v>2</v>
      </c>
      <c r="E3" s="1">
        <v>2</v>
      </c>
      <c r="F3" s="1">
        <v>3</v>
      </c>
      <c r="G3" s="1">
        <v>3</v>
      </c>
      <c r="H3" s="1">
        <v>2</v>
      </c>
      <c r="I3" s="1">
        <v>4</v>
      </c>
      <c r="J3" s="1">
        <v>4</v>
      </c>
      <c r="K3" s="1">
        <v>4</v>
      </c>
      <c r="L3" s="1">
        <v>4</v>
      </c>
      <c r="M3" s="1">
        <v>3</v>
      </c>
      <c r="N3" s="1">
        <v>5</v>
      </c>
      <c r="O3" s="1">
        <v>5</v>
      </c>
      <c r="P3" s="1">
        <v>3</v>
      </c>
      <c r="Q3" s="1">
        <v>5</v>
      </c>
      <c r="R3" s="1">
        <v>2</v>
      </c>
      <c r="S3" s="4" t="s">
        <v>5</v>
      </c>
    </row>
    <row r="4" spans="1:19" s="4" customFormat="1" ht="12.75">
      <c r="A4" s="1">
        <v>1</v>
      </c>
      <c r="B4" s="1">
        <v>7</v>
      </c>
      <c r="C4" s="1">
        <v>3</v>
      </c>
      <c r="D4" s="1">
        <v>3</v>
      </c>
      <c r="E4" s="1">
        <v>8</v>
      </c>
      <c r="F4" s="1">
        <v>5</v>
      </c>
      <c r="G4" s="1">
        <v>7</v>
      </c>
      <c r="H4" s="1">
        <v>10</v>
      </c>
      <c r="I4" s="1">
        <v>4</v>
      </c>
      <c r="J4" s="1">
        <v>4</v>
      </c>
      <c r="K4" s="1">
        <v>5</v>
      </c>
      <c r="L4" s="1">
        <v>6</v>
      </c>
      <c r="M4" s="1">
        <v>8</v>
      </c>
      <c r="N4" s="1">
        <v>6</v>
      </c>
      <c r="O4" s="1">
        <v>7</v>
      </c>
      <c r="P4" s="1">
        <v>6</v>
      </c>
      <c r="Q4" s="1">
        <v>7</v>
      </c>
      <c r="R4" s="1">
        <v>8</v>
      </c>
      <c r="S4" s="4" t="s">
        <v>6</v>
      </c>
    </row>
    <row r="5" spans="1:19" s="4" customFormat="1" ht="12.75">
      <c r="A5" s="1">
        <v>2</v>
      </c>
      <c r="B5" s="1">
        <v>7</v>
      </c>
      <c r="C5" s="1">
        <v>10</v>
      </c>
      <c r="D5" s="1">
        <v>10</v>
      </c>
      <c r="E5" s="1">
        <v>6</v>
      </c>
      <c r="F5" s="1">
        <v>7</v>
      </c>
      <c r="G5" s="1">
        <v>5</v>
      </c>
      <c r="H5" s="1">
        <v>3</v>
      </c>
      <c r="I5" s="1">
        <v>7</v>
      </c>
      <c r="J5" s="1">
        <v>7</v>
      </c>
      <c r="K5" s="1">
        <v>6</v>
      </c>
      <c r="L5" s="1">
        <v>5</v>
      </c>
      <c r="M5" s="1">
        <v>4</v>
      </c>
      <c r="N5" s="1">
        <v>6</v>
      </c>
      <c r="O5" s="1">
        <v>5</v>
      </c>
      <c r="P5" s="1">
        <v>6</v>
      </c>
      <c r="Q5" s="1">
        <v>6</v>
      </c>
      <c r="R5" s="1">
        <v>6</v>
      </c>
      <c r="S5" s="4" t="s">
        <v>7</v>
      </c>
    </row>
    <row r="6" spans="1:18" s="6" customFormat="1" ht="12.75">
      <c r="A6" s="5" t="s">
        <v>0</v>
      </c>
      <c r="B6" s="5">
        <v>15</v>
      </c>
      <c r="C6" s="5">
        <v>15</v>
      </c>
      <c r="D6" s="5">
        <v>15</v>
      </c>
      <c r="E6" s="5">
        <v>16</v>
      </c>
      <c r="F6" s="5">
        <v>15</v>
      </c>
      <c r="G6" s="5">
        <v>15</v>
      </c>
      <c r="H6" s="5">
        <v>15</v>
      </c>
      <c r="I6" s="5">
        <v>15</v>
      </c>
      <c r="J6" s="5">
        <v>15</v>
      </c>
      <c r="K6" s="5">
        <v>15</v>
      </c>
      <c r="L6" s="5">
        <v>15</v>
      </c>
      <c r="M6" s="5">
        <v>15</v>
      </c>
      <c r="N6" s="5">
        <v>17</v>
      </c>
      <c r="O6" s="5">
        <v>17</v>
      </c>
      <c r="P6" s="5">
        <v>15</v>
      </c>
      <c r="Q6" s="5">
        <v>18</v>
      </c>
      <c r="R6" s="5">
        <v>16</v>
      </c>
    </row>
    <row r="7" spans="1:18" ht="12.75">
      <c r="A7" s="1" t="s">
        <v>9</v>
      </c>
      <c r="B7" s="7">
        <f>(B3*2+B4)/(B6*2)</f>
        <v>0.3</v>
      </c>
      <c r="C7" s="7">
        <f aca="true" t="shared" si="0" ref="C7:R7">(C3*2+C4)/(C6*2)</f>
        <v>0.23333333333333334</v>
      </c>
      <c r="D7" s="7">
        <f t="shared" si="0"/>
        <v>0.23333333333333334</v>
      </c>
      <c r="E7" s="7">
        <f t="shared" si="0"/>
        <v>0.375</v>
      </c>
      <c r="F7" s="7">
        <f t="shared" si="0"/>
        <v>0.36666666666666664</v>
      </c>
      <c r="G7" s="7">
        <f t="shared" si="0"/>
        <v>0.43333333333333335</v>
      </c>
      <c r="H7" s="7">
        <f t="shared" si="0"/>
        <v>0.4666666666666667</v>
      </c>
      <c r="I7" s="7">
        <f t="shared" si="0"/>
        <v>0.4</v>
      </c>
      <c r="J7" s="7">
        <f t="shared" si="0"/>
        <v>0.4</v>
      </c>
      <c r="K7" s="7">
        <f t="shared" si="0"/>
        <v>0.43333333333333335</v>
      </c>
      <c r="L7" s="7">
        <f t="shared" si="0"/>
        <v>0.4666666666666667</v>
      </c>
      <c r="M7" s="7">
        <f t="shared" si="0"/>
        <v>0.4666666666666667</v>
      </c>
      <c r="N7" s="7">
        <f t="shared" si="0"/>
        <v>0.47058823529411764</v>
      </c>
      <c r="O7" s="7">
        <f t="shared" si="0"/>
        <v>0.5</v>
      </c>
      <c r="P7" s="7">
        <f t="shared" si="0"/>
        <v>0.4</v>
      </c>
      <c r="Q7" s="7">
        <f t="shared" si="0"/>
        <v>0.4722222222222222</v>
      </c>
      <c r="R7" s="7">
        <f t="shared" si="0"/>
        <v>0.375</v>
      </c>
    </row>
    <row r="8" spans="1:18" ht="12.75">
      <c r="A8" s="1" t="s">
        <v>10</v>
      </c>
      <c r="B8" s="1">
        <f>(B5*2+B4)/(B6*2)</f>
        <v>0.7</v>
      </c>
      <c r="C8" s="8">
        <f aca="true" t="shared" si="1" ref="C8:R8">(C5*2+C4)/(C6*2)</f>
        <v>0.7666666666666667</v>
      </c>
      <c r="D8" s="8">
        <f t="shared" si="1"/>
        <v>0.7666666666666667</v>
      </c>
      <c r="E8" s="8">
        <f t="shared" si="1"/>
        <v>0.625</v>
      </c>
      <c r="F8" s="8">
        <f t="shared" si="1"/>
        <v>0.6333333333333333</v>
      </c>
      <c r="G8" s="8">
        <f t="shared" si="1"/>
        <v>0.5666666666666667</v>
      </c>
      <c r="H8" s="8">
        <f t="shared" si="1"/>
        <v>0.5333333333333333</v>
      </c>
      <c r="I8" s="8">
        <f t="shared" si="1"/>
        <v>0.6</v>
      </c>
      <c r="J8" s="8">
        <f t="shared" si="1"/>
        <v>0.6</v>
      </c>
      <c r="K8" s="8">
        <f t="shared" si="1"/>
        <v>0.5666666666666667</v>
      </c>
      <c r="L8" s="8">
        <f t="shared" si="1"/>
        <v>0.5333333333333333</v>
      </c>
      <c r="M8" s="8">
        <f t="shared" si="1"/>
        <v>0.5333333333333333</v>
      </c>
      <c r="N8" s="8">
        <f t="shared" si="1"/>
        <v>0.5294117647058824</v>
      </c>
      <c r="O8" s="8">
        <f t="shared" si="1"/>
        <v>0.5</v>
      </c>
      <c r="P8" s="8">
        <f t="shared" si="1"/>
        <v>0.6</v>
      </c>
      <c r="Q8" s="8">
        <f t="shared" si="1"/>
        <v>0.5277777777777778</v>
      </c>
      <c r="R8" s="8">
        <f t="shared" si="1"/>
        <v>0.625</v>
      </c>
    </row>
    <row r="9" spans="1:18" ht="12.75">
      <c r="A9" s="1" t="s">
        <v>11</v>
      </c>
      <c r="B9" s="9">
        <f>(MIN(B7:B8)^2)*B6</f>
        <v>1.3499999999999999</v>
      </c>
      <c r="C9" s="9">
        <f aca="true" t="shared" si="2" ref="C9:R9">(MIN(C7:C8)^2)*C6</f>
        <v>0.8166666666666668</v>
      </c>
      <c r="D9" s="9">
        <f t="shared" si="2"/>
        <v>0.8166666666666668</v>
      </c>
      <c r="E9" s="9">
        <f t="shared" si="2"/>
        <v>2.25</v>
      </c>
      <c r="F9" s="9">
        <f t="shared" si="2"/>
        <v>2.016666666666666</v>
      </c>
      <c r="G9" s="9">
        <f t="shared" si="2"/>
        <v>2.816666666666667</v>
      </c>
      <c r="H9" s="9">
        <f t="shared" si="2"/>
        <v>3.266666666666667</v>
      </c>
      <c r="I9" s="9">
        <f t="shared" si="2"/>
        <v>2.4000000000000004</v>
      </c>
      <c r="J9" s="9">
        <f t="shared" si="2"/>
        <v>2.4000000000000004</v>
      </c>
      <c r="K9" s="9">
        <f t="shared" si="2"/>
        <v>2.816666666666667</v>
      </c>
      <c r="L9" s="9">
        <f t="shared" si="2"/>
        <v>3.266666666666667</v>
      </c>
      <c r="M9" s="9">
        <f t="shared" si="2"/>
        <v>3.266666666666667</v>
      </c>
      <c r="N9" s="9">
        <f t="shared" si="2"/>
        <v>3.764705882352941</v>
      </c>
      <c r="O9" s="9">
        <f t="shared" si="2"/>
        <v>4.25</v>
      </c>
      <c r="P9" s="9">
        <f t="shared" si="2"/>
        <v>2.4000000000000004</v>
      </c>
      <c r="Q9" s="9">
        <f t="shared" si="2"/>
        <v>4.013888888888888</v>
      </c>
      <c r="R9" s="9">
        <f t="shared" si="2"/>
        <v>2.25</v>
      </c>
    </row>
    <row r="10" spans="1:18" ht="12.75">
      <c r="A10" s="1" t="s">
        <v>13</v>
      </c>
      <c r="B10" s="9">
        <f>(2*B7*B8)*B6</f>
        <v>6.3</v>
      </c>
      <c r="C10" s="9">
        <f aca="true" t="shared" si="3" ref="C10:R10">(2*C7*C8)*C6</f>
        <v>5.366666666666667</v>
      </c>
      <c r="D10" s="9">
        <f t="shared" si="3"/>
        <v>5.366666666666667</v>
      </c>
      <c r="E10" s="9">
        <f t="shared" si="3"/>
        <v>7.5</v>
      </c>
      <c r="F10" s="9">
        <f t="shared" si="3"/>
        <v>6.966666666666666</v>
      </c>
      <c r="G10" s="9">
        <f t="shared" si="3"/>
        <v>7.366666666666666</v>
      </c>
      <c r="H10" s="9">
        <f t="shared" si="3"/>
        <v>7.466666666666667</v>
      </c>
      <c r="I10" s="9">
        <f t="shared" si="3"/>
        <v>7.199999999999999</v>
      </c>
      <c r="J10" s="9">
        <f t="shared" si="3"/>
        <v>7.199999999999999</v>
      </c>
      <c r="K10" s="9">
        <f t="shared" si="3"/>
        <v>7.366666666666666</v>
      </c>
      <c r="L10" s="9">
        <f t="shared" si="3"/>
        <v>7.466666666666667</v>
      </c>
      <c r="M10" s="9">
        <f t="shared" si="3"/>
        <v>7.466666666666667</v>
      </c>
      <c r="N10" s="9">
        <f t="shared" si="3"/>
        <v>8.470588235294118</v>
      </c>
      <c r="O10" s="9">
        <f t="shared" si="3"/>
        <v>8.5</v>
      </c>
      <c r="P10" s="9">
        <f t="shared" si="3"/>
        <v>7.199999999999999</v>
      </c>
      <c r="Q10" s="9">
        <f t="shared" si="3"/>
        <v>8.972222222222221</v>
      </c>
      <c r="R10" s="9">
        <f t="shared" si="3"/>
        <v>7.5</v>
      </c>
    </row>
    <row r="11" spans="1:18" ht="12.75">
      <c r="A11" s="1" t="s">
        <v>12</v>
      </c>
      <c r="B11" s="9">
        <f>(MAX(B7:B8)^2)*B6</f>
        <v>7.349999999999999</v>
      </c>
      <c r="C11" s="9">
        <f aca="true" t="shared" si="4" ref="C11:R11">(MAX(C7:C8)^2)*C6</f>
        <v>8.816666666666668</v>
      </c>
      <c r="D11" s="9">
        <f t="shared" si="4"/>
        <v>8.816666666666668</v>
      </c>
      <c r="E11" s="9">
        <f t="shared" si="4"/>
        <v>6.25</v>
      </c>
      <c r="F11" s="9">
        <f t="shared" si="4"/>
        <v>6.016666666666667</v>
      </c>
      <c r="G11" s="9">
        <f t="shared" si="4"/>
        <v>4.816666666666666</v>
      </c>
      <c r="H11" s="9">
        <f t="shared" si="4"/>
        <v>4.266666666666667</v>
      </c>
      <c r="I11" s="9">
        <f t="shared" si="4"/>
        <v>5.3999999999999995</v>
      </c>
      <c r="J11" s="9">
        <f t="shared" si="4"/>
        <v>5.3999999999999995</v>
      </c>
      <c r="K11" s="9">
        <f t="shared" si="4"/>
        <v>4.816666666666666</v>
      </c>
      <c r="L11" s="9">
        <f t="shared" si="4"/>
        <v>4.266666666666667</v>
      </c>
      <c r="M11" s="9">
        <f t="shared" si="4"/>
        <v>4.266666666666667</v>
      </c>
      <c r="N11" s="9">
        <f t="shared" si="4"/>
        <v>4.764705882352941</v>
      </c>
      <c r="O11" s="9">
        <f t="shared" si="4"/>
        <v>4.25</v>
      </c>
      <c r="P11" s="9">
        <f t="shared" si="4"/>
        <v>5.3999999999999995</v>
      </c>
      <c r="Q11" s="9">
        <f t="shared" si="4"/>
        <v>5.013888888888889</v>
      </c>
      <c r="R11" s="9">
        <f t="shared" si="4"/>
        <v>6.25</v>
      </c>
    </row>
    <row r="12" spans="1:18" ht="12.75">
      <c r="A12" s="1" t="s">
        <v>15</v>
      </c>
      <c r="B12" s="1">
        <f>(2*((B3*LN(B3/B9))+(B4*LN(B4/B10))+(B5*LN(B5/B11))))/$R$21</f>
        <v>0.18558942187436842</v>
      </c>
      <c r="C12" s="1">
        <f>(2*((C3*LN(C3/C9))+(C4*LN(C4/C10))+(C5*LN(C5/C11))))/$R$21</f>
        <v>2.527685881855571</v>
      </c>
      <c r="D12" s="1">
        <f>(2*((D3*LN(D3/D9))+(D4*LN(D4/D10))+(D5*LN(D5/D11))))/$R$21</f>
        <v>2.527685881855571</v>
      </c>
      <c r="E12" s="1">
        <f>(2*((E3*LN(E3/E9))+(E4*LN(E4/E10))+(E5*LN(E5/E11))))/$R$21</f>
        <v>0.06930993032181544</v>
      </c>
      <c r="F12" s="1">
        <f>(2*((F3*LN(F3/F9))+(F4*LN(F4/F10))+(F5*LN(F5/F11))))/$R$21</f>
        <v>1.1470478654503824</v>
      </c>
      <c r="G12" s="1">
        <f>(2*((G3*LN(G3/G9))+(G4*LN(G4/G10))+(G5*LN(G5/G11))))/$R$21</f>
        <v>0.03593640971277501</v>
      </c>
      <c r="H12" s="1">
        <f>(2*((H3*LN(H3/H9))+(H4*LN(H4/H10))+(H5*LN(H5/H11))))/$R$21</f>
        <v>1.7099160277676364</v>
      </c>
      <c r="I12" s="1">
        <f>(2*((I3*LN(I3/I9))+(I4*LN(I4/I10))+(I5*LN(I5/I11))))/$R$21</f>
        <v>2.9201307171311224</v>
      </c>
      <c r="J12" s="1">
        <f>(2*((J3*LN(J3/J9))+(J4*LN(J4/J10))+(J5*LN(J5/J11))))/$R$21</f>
        <v>2.9201307171311224</v>
      </c>
      <c r="K12" s="1">
        <f>(2*((K3*LN(K3/K9))+(K4*LN(K4/K10))+(K5*LN(K5/K11))))/$R$21</f>
        <v>1.516234561150698</v>
      </c>
      <c r="L12" s="1">
        <f>(2*((L3*LN(L3/L9))+(L4*LN(L4/L10))+(L5*LN(L5/L11))))/$R$21</f>
        <v>0.5632006481421523</v>
      </c>
      <c r="M12" s="1">
        <f>(2*((M3*LN(M3/M9))+(M4*LN(M4/M10))+(M5*LN(M5/M11))))/$R$21</f>
        <v>0.07415895933755962</v>
      </c>
      <c r="N12" s="1">
        <f>(2*((N3*LN(N3/N9))+(N4*LN(N4/N10))+(N5*LN(N5/N11))))/$R$21</f>
        <v>1.418593354013885</v>
      </c>
      <c r="O12" s="1">
        <f>(2*((O3*LN(O3/O9))+(O4*LN(O4/O10))+(O5*LN(O5/O11))))/$R$21</f>
        <v>0.515026826885897</v>
      </c>
      <c r="P12" s="1">
        <f>(2*((P3*LN(P3/P9))+(P4*LN(P4/P10))+(P5*LN(P5/P11))))/$R$21</f>
        <v>0.4019311105661791</v>
      </c>
      <c r="Q12" s="1">
        <f>(2*((Q3*LN(Q3/Q9))+(Q4*LN(Q4/Q10))+(Q5*LN(Q5/Q11))))/$R$21</f>
        <v>0.8479545409884421</v>
      </c>
      <c r="R12" s="1">
        <f>(2*((R3*LN(R3/R9))+(R4*LN(R4/R10))+(R5*LN(R5/R11))))/$R$21</f>
        <v>0.06930993032181544</v>
      </c>
    </row>
    <row r="13" spans="1:18" ht="12.75">
      <c r="A13" s="1" t="s">
        <v>8</v>
      </c>
      <c r="B13" s="1">
        <f>CHIDIST(B12,1)</f>
        <v>0.6666131398036416</v>
      </c>
      <c r="C13" s="1">
        <f aca="true" t="shared" si="5" ref="C13:R13">CHIDIST(C12,1)</f>
        <v>0.11186419670566868</v>
      </c>
      <c r="D13" s="1">
        <f t="shared" si="5"/>
        <v>0.11186419670566868</v>
      </c>
      <c r="E13" s="1">
        <f t="shared" si="5"/>
        <v>0.792344182551004</v>
      </c>
      <c r="F13" s="1">
        <f t="shared" si="5"/>
        <v>0.28416822001309916</v>
      </c>
      <c r="G13" s="1">
        <f t="shared" si="5"/>
        <v>0.8496468729384373</v>
      </c>
      <c r="H13" s="1">
        <f t="shared" si="5"/>
        <v>0.19099635943281043</v>
      </c>
      <c r="I13" s="1">
        <f t="shared" si="5"/>
        <v>0.08748079299739255</v>
      </c>
      <c r="J13" s="1">
        <f t="shared" si="5"/>
        <v>0.08748079299739255</v>
      </c>
      <c r="K13" s="1">
        <f t="shared" si="5"/>
        <v>0.21819032610079886</v>
      </c>
      <c r="L13" s="1">
        <f t="shared" si="5"/>
        <v>0.4529735238888454</v>
      </c>
      <c r="M13" s="1">
        <f t="shared" si="5"/>
        <v>0.7853748826473047</v>
      </c>
      <c r="N13" s="1">
        <f t="shared" si="5"/>
        <v>0.2336352140774349</v>
      </c>
      <c r="O13" s="1">
        <f t="shared" si="5"/>
        <v>0.47297084284898583</v>
      </c>
      <c r="P13" s="1">
        <f t="shared" si="5"/>
        <v>0.526093632866367</v>
      </c>
      <c r="Q13" s="1">
        <f t="shared" si="5"/>
        <v>0.3571316368531746</v>
      </c>
      <c r="R13" s="1">
        <f t="shared" si="5"/>
        <v>0.792344182551004</v>
      </c>
    </row>
    <row r="14" spans="1:18" ht="12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ht="12.75">
      <c r="B15" s="1" t="s">
        <v>4</v>
      </c>
    </row>
    <row r="16" spans="1:9" s="4" customFormat="1" ht="15.75">
      <c r="A16" s="2" t="s">
        <v>2</v>
      </c>
      <c r="B16" s="3">
        <v>15</v>
      </c>
      <c r="C16" s="3">
        <v>37</v>
      </c>
      <c r="D16" s="3">
        <v>33</v>
      </c>
      <c r="E16" s="3">
        <v>69</v>
      </c>
      <c r="F16" s="3">
        <v>21</v>
      </c>
      <c r="G16" s="3">
        <v>13</v>
      </c>
      <c r="H16" s="3">
        <v>48</v>
      </c>
      <c r="I16" s="3">
        <v>55</v>
      </c>
    </row>
    <row r="17" spans="1:10" s="4" customFormat="1" ht="12.75">
      <c r="A17" s="1">
        <v>0</v>
      </c>
      <c r="B17" s="1">
        <v>1</v>
      </c>
      <c r="C17" s="1">
        <v>1</v>
      </c>
      <c r="D17" s="1">
        <v>3</v>
      </c>
      <c r="E17" s="1">
        <v>4</v>
      </c>
      <c r="F17" s="1">
        <v>4</v>
      </c>
      <c r="G17" s="1">
        <v>5</v>
      </c>
      <c r="H17" s="1">
        <v>4</v>
      </c>
      <c r="I17" s="1">
        <v>1</v>
      </c>
      <c r="J17" s="4" t="s">
        <v>5</v>
      </c>
    </row>
    <row r="18" spans="1:10" s="4" customFormat="1" ht="12.75">
      <c r="A18" s="1">
        <v>1</v>
      </c>
      <c r="B18" s="1">
        <v>2</v>
      </c>
      <c r="C18" s="1">
        <v>9</v>
      </c>
      <c r="D18" s="1">
        <v>6</v>
      </c>
      <c r="E18" s="1">
        <v>5</v>
      </c>
      <c r="F18" s="1">
        <v>7</v>
      </c>
      <c r="G18" s="1">
        <v>5</v>
      </c>
      <c r="H18" s="1">
        <v>6</v>
      </c>
      <c r="I18" s="1">
        <v>6</v>
      </c>
      <c r="J18" s="4" t="s">
        <v>6</v>
      </c>
    </row>
    <row r="19" spans="1:10" s="4" customFormat="1" ht="12.75">
      <c r="A19" s="1">
        <v>2</v>
      </c>
      <c r="B19" s="1">
        <v>15</v>
      </c>
      <c r="C19" s="1">
        <v>5</v>
      </c>
      <c r="D19" s="1">
        <v>9</v>
      </c>
      <c r="E19" s="1">
        <v>7</v>
      </c>
      <c r="F19" s="1">
        <v>7</v>
      </c>
      <c r="G19" s="1">
        <v>5</v>
      </c>
      <c r="H19" s="1">
        <v>5</v>
      </c>
      <c r="I19" s="1">
        <v>8</v>
      </c>
      <c r="J19" s="4" t="s">
        <v>7</v>
      </c>
    </row>
    <row r="20" spans="1:9" s="6" customFormat="1" ht="12.75">
      <c r="A20" s="5" t="s">
        <v>0</v>
      </c>
      <c r="B20" s="5">
        <v>18</v>
      </c>
      <c r="C20" s="5">
        <v>15</v>
      </c>
      <c r="D20" s="5">
        <v>18</v>
      </c>
      <c r="E20" s="5">
        <v>16</v>
      </c>
      <c r="F20" s="5">
        <v>18</v>
      </c>
      <c r="G20" s="5">
        <v>15</v>
      </c>
      <c r="H20" s="5">
        <v>15</v>
      </c>
      <c r="I20" s="5">
        <v>15</v>
      </c>
    </row>
    <row r="21" spans="1:18" ht="12.75">
      <c r="A21" s="1" t="s">
        <v>9</v>
      </c>
      <c r="B21" s="7">
        <f>(B17*2+B18)/(B20*2)</f>
        <v>0.1111111111111111</v>
      </c>
      <c r="C21" s="7">
        <f aca="true" t="shared" si="6" ref="C21:I21">(C17*2+C18)/(C20*2)</f>
        <v>0.36666666666666664</v>
      </c>
      <c r="D21" s="7">
        <f t="shared" si="6"/>
        <v>0.3333333333333333</v>
      </c>
      <c r="E21" s="7">
        <f t="shared" si="6"/>
        <v>0.40625</v>
      </c>
      <c r="F21" s="7">
        <f t="shared" si="6"/>
        <v>0.4166666666666667</v>
      </c>
      <c r="G21" s="7">
        <f t="shared" si="6"/>
        <v>0.5</v>
      </c>
      <c r="H21" s="7">
        <f t="shared" si="6"/>
        <v>0.4666666666666667</v>
      </c>
      <c r="I21" s="7">
        <f t="shared" si="6"/>
        <v>0.26666666666666666</v>
      </c>
      <c r="O21" s="1" t="s">
        <v>14</v>
      </c>
      <c r="R21" s="13">
        <f>1+(1/(2*B6))</f>
        <v>1.0333333333333334</v>
      </c>
    </row>
    <row r="22" spans="1:18" ht="12.75">
      <c r="A22" s="1" t="s">
        <v>10</v>
      </c>
      <c r="B22" s="1">
        <f>(B19*2+B18)/(B20*2)</f>
        <v>0.8888888888888888</v>
      </c>
      <c r="C22" s="1">
        <f aca="true" t="shared" si="7" ref="C22:I22">(C19*2+C18)/(C20*2)</f>
        <v>0.6333333333333333</v>
      </c>
      <c r="D22" s="1">
        <f t="shared" si="7"/>
        <v>0.6666666666666666</v>
      </c>
      <c r="E22" s="1">
        <f t="shared" si="7"/>
        <v>0.59375</v>
      </c>
      <c r="F22" s="1">
        <f t="shared" si="7"/>
        <v>0.5833333333333334</v>
      </c>
      <c r="G22" s="1">
        <f t="shared" si="7"/>
        <v>0.5</v>
      </c>
      <c r="H22" s="1">
        <f t="shared" si="7"/>
        <v>0.5333333333333333</v>
      </c>
      <c r="I22" s="1">
        <f t="shared" si="7"/>
        <v>0.7333333333333333</v>
      </c>
      <c r="O22" s="12" t="s">
        <v>16</v>
      </c>
      <c r="R22" s="1">
        <f>3.841</f>
        <v>3.841</v>
      </c>
    </row>
    <row r="23" spans="1:9" ht="12.75">
      <c r="A23" s="1" t="s">
        <v>11</v>
      </c>
      <c r="B23" s="9">
        <f>(MIN(B21:B22)^2)*B20</f>
        <v>0.2222222222222222</v>
      </c>
      <c r="C23" s="9">
        <f aca="true" t="shared" si="8" ref="C23:I23">(MIN(C21:C22)^2)*C20</f>
        <v>2.016666666666666</v>
      </c>
      <c r="D23" s="9">
        <f t="shared" si="8"/>
        <v>2</v>
      </c>
      <c r="E23" s="9">
        <f t="shared" si="8"/>
        <v>2.640625</v>
      </c>
      <c r="F23" s="9">
        <f t="shared" si="8"/>
        <v>3.1250000000000004</v>
      </c>
      <c r="G23" s="9">
        <f t="shared" si="8"/>
        <v>3.75</v>
      </c>
      <c r="H23" s="9">
        <f t="shared" si="8"/>
        <v>3.266666666666667</v>
      </c>
      <c r="I23" s="9">
        <f t="shared" si="8"/>
        <v>1.0666666666666667</v>
      </c>
    </row>
    <row r="24" spans="1:9" ht="12.75">
      <c r="A24" s="1" t="s">
        <v>13</v>
      </c>
      <c r="B24" s="9">
        <f>(2*B21*B22)*B20</f>
        <v>3.5555555555555554</v>
      </c>
      <c r="C24" s="9">
        <f aca="true" t="shared" si="9" ref="C24:I24">(2*C21*C22)*C20</f>
        <v>6.966666666666666</v>
      </c>
      <c r="D24" s="9">
        <f t="shared" si="9"/>
        <v>8</v>
      </c>
      <c r="E24" s="9">
        <f t="shared" si="9"/>
        <v>7.71875</v>
      </c>
      <c r="F24" s="9">
        <f t="shared" si="9"/>
        <v>8.75</v>
      </c>
      <c r="G24" s="9">
        <f t="shared" si="9"/>
        <v>7.5</v>
      </c>
      <c r="H24" s="9">
        <f t="shared" si="9"/>
        <v>7.466666666666667</v>
      </c>
      <c r="I24" s="9">
        <f t="shared" si="9"/>
        <v>5.866666666666666</v>
      </c>
    </row>
    <row r="25" spans="1:15" ht="12.75">
      <c r="A25" s="1" t="s">
        <v>12</v>
      </c>
      <c r="B25" s="9">
        <f>(MAX(B21:B22)^2)*B20</f>
        <v>14.222222222222221</v>
      </c>
      <c r="C25" s="9">
        <f aca="true" t="shared" si="10" ref="C25:I25">(MAX(C21:C22)^2)*C20</f>
        <v>6.016666666666667</v>
      </c>
      <c r="D25" s="9">
        <f t="shared" si="10"/>
        <v>8</v>
      </c>
      <c r="E25" s="9">
        <f t="shared" si="10"/>
        <v>5.640625</v>
      </c>
      <c r="F25" s="9">
        <f t="shared" si="10"/>
        <v>6.125000000000001</v>
      </c>
      <c r="G25" s="9">
        <f t="shared" si="10"/>
        <v>3.75</v>
      </c>
      <c r="H25" s="9">
        <f t="shared" si="10"/>
        <v>4.266666666666667</v>
      </c>
      <c r="I25" s="9">
        <f t="shared" si="10"/>
        <v>8.066666666666665</v>
      </c>
      <c r="O25" s="11"/>
    </row>
    <row r="26" spans="1:9" ht="12.75">
      <c r="A26" s="1" t="s">
        <v>15</v>
      </c>
      <c r="B26" s="1">
        <f>(2*((B17*LN(B17/B23))+(B18*LN(B18/B24))+(B19*LN(B19/B25))))/$R$21</f>
        <v>2.22970998338968</v>
      </c>
      <c r="C26" s="1">
        <f>(2*((C17*LN(C17/C23))+(C18*LN(C18/C24))+(C19*LN(C19/C25))))/$R$21</f>
        <v>1.3119986352465194</v>
      </c>
      <c r="D26" s="1">
        <f>(2*((D17*LN(D17/D23))+(D18*LN(D18/D24))+(D19*LN(D19/D25))))/$R$21</f>
        <v>1.0651939558475976</v>
      </c>
      <c r="E26" s="1">
        <f>(2*((E17*LN(E17/E23))+(E18*LN(E18/E24))+(E19*LN(E19/E25))))/$R$21</f>
        <v>1.9382888319289036</v>
      </c>
      <c r="F26" s="1">
        <f>(2*((F17*LN(F17/F23))+(F18*LN(F18/F24))+(F19*LN(F19/F25))))/$R$21</f>
        <v>0.6970745823837922</v>
      </c>
      <c r="G26" s="1">
        <f>(2*((G17*LN(G17/G23))+(G18*LN(G18/G24))+(G19*LN(G19/G25))))/$R$21</f>
        <v>1.644184227052231</v>
      </c>
      <c r="H26" s="1">
        <f>(2*((H17*LN(H17/H23))+(H18*LN(H18/H24))+(H19*LN(H19/H25))))/$R$21</f>
        <v>0.5632006481421523</v>
      </c>
      <c r="I26" s="1">
        <f>(2*((I17*LN(I17/I23))+(I18*LN(I18/I24))+(I19*LN(I19/I25))))/$R$21</f>
        <v>0.007564241530106213</v>
      </c>
    </row>
    <row r="27" spans="1:9" ht="12.75">
      <c r="A27" s="1" t="s">
        <v>8</v>
      </c>
      <c r="B27" s="1">
        <f>CHIDIST(B26,1)</f>
        <v>0.13537929240028954</v>
      </c>
      <c r="C27" s="1">
        <f aca="true" t="shared" si="11" ref="C27:I27">CHIDIST(C26,1)</f>
        <v>0.2520332525722317</v>
      </c>
      <c r="D27" s="1">
        <f t="shared" si="11"/>
        <v>0.30203378658112756</v>
      </c>
      <c r="E27" s="1">
        <f t="shared" si="11"/>
        <v>0.163854526328747</v>
      </c>
      <c r="F27" s="1">
        <f t="shared" si="11"/>
        <v>0.4037684271455535</v>
      </c>
      <c r="G27" s="1">
        <f t="shared" si="11"/>
        <v>0.1997524286930091</v>
      </c>
      <c r="H27" s="1">
        <f t="shared" si="11"/>
        <v>0.4529735238888454</v>
      </c>
      <c r="I27" s="1">
        <f t="shared" si="11"/>
        <v>0.930693253304856</v>
      </c>
    </row>
    <row r="28" spans="1:9" ht="12.75">
      <c r="A28" s="10"/>
      <c r="B28" s="10"/>
      <c r="C28" s="10"/>
      <c r="D28" s="10"/>
      <c r="E28" s="10"/>
      <c r="F28" s="10"/>
      <c r="G28" s="10"/>
      <c r="H28" s="10"/>
      <c r="I28" s="10"/>
    </row>
    <row r="29" ht="12.75">
      <c r="B29" s="1" t="s">
        <v>4</v>
      </c>
    </row>
    <row r="30" spans="1:6" s="4" customFormat="1" ht="15.75">
      <c r="A30" s="2" t="s">
        <v>3</v>
      </c>
      <c r="B30" s="3">
        <v>40</v>
      </c>
      <c r="C30" s="3">
        <v>16</v>
      </c>
      <c r="D30" s="3">
        <v>19</v>
      </c>
      <c r="E30" s="3">
        <v>0</v>
      </c>
      <c r="F30" s="3">
        <v>4</v>
      </c>
    </row>
    <row r="31" spans="1:7" s="4" customFormat="1" ht="12.75">
      <c r="A31" s="1">
        <v>0</v>
      </c>
      <c r="B31" s="1">
        <v>3</v>
      </c>
      <c r="C31" s="1">
        <v>5</v>
      </c>
      <c r="D31" s="1">
        <v>5</v>
      </c>
      <c r="E31" s="1">
        <v>5</v>
      </c>
      <c r="F31" s="1">
        <v>4</v>
      </c>
      <c r="G31" s="4" t="s">
        <v>5</v>
      </c>
    </row>
    <row r="32" spans="1:7" s="4" customFormat="1" ht="12.75">
      <c r="A32" s="1">
        <v>1</v>
      </c>
      <c r="B32" s="1">
        <v>8</v>
      </c>
      <c r="C32" s="1">
        <v>4</v>
      </c>
      <c r="D32" s="1">
        <v>4</v>
      </c>
      <c r="E32" s="1">
        <v>5</v>
      </c>
      <c r="F32" s="1">
        <v>5</v>
      </c>
      <c r="G32" s="4" t="s">
        <v>6</v>
      </c>
    </row>
    <row r="33" spans="1:7" s="4" customFormat="1" ht="12.75">
      <c r="A33" s="1">
        <v>2</v>
      </c>
      <c r="B33" s="1">
        <v>6</v>
      </c>
      <c r="C33" s="1">
        <v>6</v>
      </c>
      <c r="D33" s="1">
        <v>6</v>
      </c>
      <c r="E33" s="1">
        <v>7</v>
      </c>
      <c r="F33" s="1">
        <v>7</v>
      </c>
      <c r="G33" s="4" t="s">
        <v>7</v>
      </c>
    </row>
    <row r="34" spans="1:6" s="6" customFormat="1" ht="12.75">
      <c r="A34" s="5" t="s">
        <v>0</v>
      </c>
      <c r="B34" s="5">
        <v>17</v>
      </c>
      <c r="C34" s="5">
        <v>15</v>
      </c>
      <c r="D34" s="5">
        <v>15</v>
      </c>
      <c r="E34" s="5">
        <v>17</v>
      </c>
      <c r="F34" s="5">
        <v>16</v>
      </c>
    </row>
    <row r="35" spans="1:6" ht="12.75">
      <c r="A35" s="1" t="s">
        <v>9</v>
      </c>
      <c r="B35" s="7">
        <f>(B31*2+B32)/(B34*2)</f>
        <v>0.4117647058823529</v>
      </c>
      <c r="C35" s="7">
        <f>(C31*2+C32)/(C34*2)</f>
        <v>0.4666666666666667</v>
      </c>
      <c r="D35" s="7">
        <f>(D31*2+D32)/(D34*2)</f>
        <v>0.4666666666666667</v>
      </c>
      <c r="E35" s="7">
        <f>(E31*2+E32)/(E34*2)</f>
        <v>0.4411764705882353</v>
      </c>
      <c r="F35" s="7">
        <f>(F31*2+F32)/(F34*2)</f>
        <v>0.40625</v>
      </c>
    </row>
    <row r="36" spans="1:6" ht="12.75">
      <c r="A36" s="1" t="s">
        <v>10</v>
      </c>
      <c r="B36" s="1">
        <f>(B33*2+B32)/(B34*2)</f>
        <v>0.5882352941176471</v>
      </c>
      <c r="C36" s="1">
        <f>(C33*2+C32)/(C34*2)</f>
        <v>0.5333333333333333</v>
      </c>
      <c r="D36" s="1">
        <f>(D33*2+D32)/(D34*2)</f>
        <v>0.5333333333333333</v>
      </c>
      <c r="E36" s="1">
        <f>(E33*2+E32)/(E34*2)</f>
        <v>0.5588235294117647</v>
      </c>
      <c r="F36" s="1">
        <f>(F33*2+F32)/(F34*2)</f>
        <v>0.59375</v>
      </c>
    </row>
    <row r="37" spans="1:6" ht="12.75">
      <c r="A37" s="1" t="s">
        <v>11</v>
      </c>
      <c r="B37" s="9">
        <f>(MIN(B35:B36)^2)*B34</f>
        <v>2.8823529411764706</v>
      </c>
      <c r="C37" s="9">
        <f>(MIN(C35:C36)^2)*C34</f>
        <v>3.266666666666667</v>
      </c>
      <c r="D37" s="9">
        <f>(MIN(D35:D36)^2)*D34</f>
        <v>3.266666666666667</v>
      </c>
      <c r="E37" s="9">
        <f>(MIN(E35:E36)^2)*E34</f>
        <v>3.3088235294117645</v>
      </c>
      <c r="F37" s="9">
        <f>(MIN(F35:F36)^2)*F34</f>
        <v>2.640625</v>
      </c>
    </row>
    <row r="38" spans="1:6" ht="12.75">
      <c r="A38" s="1" t="s">
        <v>13</v>
      </c>
      <c r="B38" s="9">
        <f>(2*B35*B36)*B34</f>
        <v>8.235294117647058</v>
      </c>
      <c r="C38" s="9">
        <f>(2*C35*C36)*C34</f>
        <v>7.466666666666667</v>
      </c>
      <c r="D38" s="9">
        <f>(2*D35*D36)*D34</f>
        <v>7.466666666666667</v>
      </c>
      <c r="E38" s="9">
        <f>(2*E35*E36)*E34</f>
        <v>8.382352941176471</v>
      </c>
      <c r="F38" s="9">
        <f>(2*F35*F36)*F34</f>
        <v>7.71875</v>
      </c>
    </row>
    <row r="39" spans="1:6" ht="12.75">
      <c r="A39" s="1" t="s">
        <v>12</v>
      </c>
      <c r="B39" s="9">
        <f>(MAX(B35:B36)^2)*B34</f>
        <v>5.882352941176471</v>
      </c>
      <c r="C39" s="9">
        <f>(MAX(C35:C36)^2)*C34</f>
        <v>4.266666666666667</v>
      </c>
      <c r="D39" s="9">
        <f>(MAX(D35:D36)^2)*D34</f>
        <v>4.266666666666667</v>
      </c>
      <c r="E39" s="9">
        <f>(MAX(E35:E36)^2)*E34</f>
        <v>5.3088235294117645</v>
      </c>
      <c r="F39" s="9">
        <f>(MAX(F35:F36)^2)*F34</f>
        <v>5.640625</v>
      </c>
    </row>
    <row r="40" spans="1:6" ht="12.75">
      <c r="A40" s="1" t="s">
        <v>15</v>
      </c>
      <c r="B40" s="1">
        <f>(2*((B31*LN(B31/B37))+(B32*LN(B32/B38))+(B33*LN(B33/B39))))/$R$21</f>
        <v>0.013415753481597096</v>
      </c>
      <c r="C40" s="1">
        <f>(2*((C31*LN(C31/C37))+(C32*LN(C32/C38))+(C33*LN(C33/C39))))/$R$21</f>
        <v>3.2463510245032308</v>
      </c>
      <c r="D40" s="1">
        <f>(2*((D31*LN(D31/D37))+(D32*LN(D32/D38))+(D33*LN(D33/D39))))/$R$21</f>
        <v>3.2463510245032308</v>
      </c>
      <c r="E40" s="1">
        <f>(2*((E31*LN(E31/E37))+(E32*LN(E32/E38))+(E33*LN(E33/E39))))/$R$21</f>
        <v>2.7417128365679324</v>
      </c>
      <c r="F40" s="1">
        <f>(2*((F31*LN(F31/F37))+(F32*LN(F32/F38))+(F33*LN(F33/F39))))/$R$21</f>
        <v>1.9382888319289036</v>
      </c>
    </row>
    <row r="41" spans="1:6" s="6" customFormat="1" ht="12.75">
      <c r="A41" s="1" t="s">
        <v>8</v>
      </c>
      <c r="B41" s="1">
        <f>CHIDIST(B40,1)</f>
        <v>0.907790132142961</v>
      </c>
      <c r="C41" s="1">
        <f>CHIDIST(C40,1)</f>
        <v>0.07158266388786128</v>
      </c>
      <c r="D41" s="1">
        <f>CHIDIST(D40,1)</f>
        <v>0.07158266388786128</v>
      </c>
      <c r="E41" s="1">
        <f>CHIDIST(E40,1)</f>
        <v>0.09775995883840526</v>
      </c>
      <c r="F41" s="1">
        <f>CHIDIST(F40,1)</f>
        <v>0.163854526328747</v>
      </c>
    </row>
    <row r="42" spans="1:6" ht="12.75">
      <c r="A42" s="10"/>
      <c r="B42" s="10"/>
      <c r="C42" s="10"/>
      <c r="D42" s="10"/>
      <c r="E42" s="10"/>
      <c r="F42" s="1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Ersoz Elhan USST</dc:creator>
  <cp:keywords/>
  <dc:description/>
  <cp:lastModifiedBy>Elhan Ersoz</cp:lastModifiedBy>
  <dcterms:created xsi:type="dcterms:W3CDTF">2010-07-08T16:47:04Z</dcterms:created>
  <dcterms:modified xsi:type="dcterms:W3CDTF">2010-07-08T18:04:41Z</dcterms:modified>
  <cp:category/>
  <cp:version/>
  <cp:contentType/>
  <cp:contentStatus/>
</cp:coreProperties>
</file>