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76" windowWidth="21120" windowHeight="13360" tabRatio="500" activeTab="0"/>
  </bookViews>
  <sheets>
    <sheet name="ON" sheetId="1" r:id="rId1"/>
    <sheet name="NL and SEA" sheetId="2" r:id="rId2"/>
    <sheet name="Genotype Validation" sheetId="3" r:id="rId3"/>
  </sheets>
  <definedNames>
    <definedName name="_xlnm.Print_Area" localSheetId="1">'NL and SEA'!$A$1:$L$41</definedName>
    <definedName name="_xlnm.Print_Area" localSheetId="0">'ON'!$A$1:$M$105</definedName>
  </definedNames>
  <calcPr fullCalcOnLoad="1"/>
</workbook>
</file>

<file path=xl/sharedStrings.xml><?xml version="1.0" encoding="utf-8"?>
<sst xmlns="http://schemas.openxmlformats.org/spreadsheetml/2006/main" count="787" uniqueCount="199">
  <si>
    <t>rs7651033</t>
  </si>
  <si>
    <t>rs9311137</t>
  </si>
  <si>
    <t>rs9311138</t>
  </si>
  <si>
    <t>rs9311145</t>
  </si>
  <si>
    <t>rs9311148</t>
  </si>
  <si>
    <t>rs9311149</t>
  </si>
  <si>
    <t>NWF</t>
  </si>
  <si>
    <t>rs6781630</t>
  </si>
  <si>
    <t>iSELECT</t>
  </si>
  <si>
    <t>STAC</t>
  </si>
  <si>
    <t>rs6550425</t>
  </si>
  <si>
    <t>rs11716822</t>
  </si>
  <si>
    <t>rs1357069</t>
  </si>
  <si>
    <t>rs1357070</t>
  </si>
  <si>
    <t>rs1357071</t>
  </si>
  <si>
    <t>rs11129723</t>
  </si>
  <si>
    <t>rs1521268</t>
  </si>
  <si>
    <t>rs1402563</t>
  </si>
  <si>
    <t>rs1464412</t>
  </si>
  <si>
    <t>rs17248901</t>
  </si>
  <si>
    <t>rs6780039</t>
  </si>
  <si>
    <t>LBA1 Intron 8</t>
  </si>
  <si>
    <t>A</t>
  </si>
  <si>
    <t>G</t>
  </si>
  <si>
    <t>EPM2AIP1/MLH1</t>
  </si>
  <si>
    <t>MLH1 Exon 8 (I219V)</t>
  </si>
  <si>
    <t>G</t>
  </si>
  <si>
    <t>A</t>
  </si>
  <si>
    <t>MLH1 Intron 14 (IVS14-19)</t>
  </si>
  <si>
    <t>LRRFIP2 Intron 26 (IVS26-18)</t>
  </si>
  <si>
    <t>rs10510691</t>
  </si>
  <si>
    <t>ITGA9</t>
  </si>
  <si>
    <t>SEA</t>
  </si>
  <si>
    <t>EPM2AIP1/MLH1</t>
  </si>
  <si>
    <t>rs9311151</t>
  </si>
  <si>
    <t>rs9810132</t>
  </si>
  <si>
    <t>rs9823617</t>
  </si>
  <si>
    <t>rs9828017</t>
  </si>
  <si>
    <t>rs9831012</t>
  </si>
  <si>
    <t>rs9864910</t>
  </si>
  <si>
    <t>rs9869432</t>
  </si>
  <si>
    <t>rs9874437</t>
  </si>
  <si>
    <t>rs9876420</t>
  </si>
  <si>
    <t>rs9882911</t>
  </si>
  <si>
    <t>rs9917659</t>
  </si>
  <si>
    <t>rs9985296</t>
  </si>
  <si>
    <t>rs10510689</t>
  </si>
  <si>
    <t>rs11129740</t>
  </si>
  <si>
    <t>rs11711937</t>
  </si>
  <si>
    <t>rs11720064</t>
  </si>
  <si>
    <t>rs11927951</t>
  </si>
  <si>
    <t>rs17035616</t>
  </si>
  <si>
    <t>rs17035714</t>
  </si>
  <si>
    <t>rs17035812</t>
  </si>
  <si>
    <t>rs17035828</t>
  </si>
  <si>
    <t>rs17035994</t>
  </si>
  <si>
    <t>rs17036181</t>
  </si>
  <si>
    <t>rs17202548</t>
  </si>
  <si>
    <t>rs17204801</t>
  </si>
  <si>
    <t>rs17807744</t>
  </si>
  <si>
    <t>T</t>
  </si>
  <si>
    <t>G</t>
  </si>
  <si>
    <t>C</t>
  </si>
  <si>
    <t>A</t>
  </si>
  <si>
    <t>sty-500k</t>
  </si>
  <si>
    <t>TaqMan</t>
  </si>
  <si>
    <t>nsp-500k</t>
  </si>
  <si>
    <t>hind-100k</t>
  </si>
  <si>
    <t>xba-100k</t>
  </si>
  <si>
    <t>ill-1536</t>
  </si>
  <si>
    <t>par-10k</t>
  </si>
  <si>
    <t>minorAllele-B</t>
  </si>
  <si>
    <t>majorAllele-A</t>
  </si>
  <si>
    <t>AA</t>
  </si>
  <si>
    <t>AB</t>
  </si>
  <si>
    <t>BB</t>
  </si>
  <si>
    <t>?</t>
  </si>
  <si>
    <t>call rate for controls per enzyme</t>
  </si>
  <si>
    <t>minor allele freq</t>
  </si>
  <si>
    <t>rs9876116</t>
  </si>
  <si>
    <t>rs749072</t>
  </si>
  <si>
    <t>rs13098279</t>
  </si>
  <si>
    <t>intergenic</t>
  </si>
  <si>
    <t>Exon 1 (I32V)</t>
  </si>
  <si>
    <t>Exon 6 (N158N)</t>
  </si>
  <si>
    <t>Exon 8 (I219V)</t>
  </si>
  <si>
    <t>Exon 19 (H718Y)</t>
  </si>
  <si>
    <t>gene region</t>
  </si>
  <si>
    <t>promoter</t>
  </si>
  <si>
    <t>MLH1/EPM2AIP1</t>
  </si>
  <si>
    <t>Intron 26 (IVS26-18)</t>
  </si>
  <si>
    <t>Intron 14 (IVS14-19)</t>
  </si>
  <si>
    <t>Intron 8</t>
  </si>
  <si>
    <t>Intron 7</t>
  </si>
  <si>
    <t>Intron 5</t>
  </si>
  <si>
    <t>Intron 3</t>
  </si>
  <si>
    <t>Intron 6</t>
  </si>
  <si>
    <t>5' UTR</t>
  </si>
  <si>
    <t>Intron 2</t>
  </si>
  <si>
    <t>3' UTR</t>
  </si>
  <si>
    <t>3'UTR</t>
  </si>
  <si>
    <t>Intron 9</t>
  </si>
  <si>
    <t>Intron 11</t>
  </si>
  <si>
    <t>Intron 13</t>
  </si>
  <si>
    <t>Intron 14</t>
  </si>
  <si>
    <t>Intron 17</t>
  </si>
  <si>
    <t>Intron 1</t>
  </si>
  <si>
    <t>Intron 2</t>
  </si>
  <si>
    <t>Intron 1</t>
  </si>
  <si>
    <t>Intron 2</t>
  </si>
  <si>
    <t>Intron 15</t>
  </si>
  <si>
    <t>Intron 20</t>
  </si>
  <si>
    <t>Intron 23</t>
  </si>
  <si>
    <t>Intron 24</t>
  </si>
  <si>
    <t>Intron 23</t>
  </si>
  <si>
    <t>Intron 25</t>
  </si>
  <si>
    <t>chr_position_126</t>
  </si>
  <si>
    <t>gene_126</t>
  </si>
  <si>
    <t>snp</t>
  </si>
  <si>
    <t>hwe</t>
  </si>
  <si>
    <t>enzyme</t>
  </si>
  <si>
    <t>LBA1</t>
  </si>
  <si>
    <t>rs13421</t>
  </si>
  <si>
    <t>LRRFIP2</t>
  </si>
  <si>
    <t>rs336601</t>
  </si>
  <si>
    <t>MLH1</t>
  </si>
  <si>
    <t>rs748766</t>
  </si>
  <si>
    <t>rs885164</t>
  </si>
  <si>
    <t>rs906482</t>
  </si>
  <si>
    <t>rs931913</t>
  </si>
  <si>
    <t>rs987190</t>
  </si>
  <si>
    <t>rs1006834</t>
  </si>
  <si>
    <t>rs1392746</t>
  </si>
  <si>
    <t>rs1392749</t>
  </si>
  <si>
    <t>rs1468712</t>
  </si>
  <si>
    <t>rs1472862</t>
  </si>
  <si>
    <t>rs1472863</t>
  </si>
  <si>
    <t>rs1532964</t>
  </si>
  <si>
    <t>rs1540354</t>
  </si>
  <si>
    <t>rs1553656</t>
  </si>
  <si>
    <t>rs1799977</t>
  </si>
  <si>
    <t>EPM2AIP1</t>
  </si>
  <si>
    <t>rs1800734</t>
  </si>
  <si>
    <t>rs2020872</t>
  </si>
  <si>
    <t>rs2020873</t>
  </si>
  <si>
    <t>rs2063158</t>
  </si>
  <si>
    <t>rs2241031</t>
  </si>
  <si>
    <t>rs2302504</t>
  </si>
  <si>
    <t>rs3733032</t>
  </si>
  <si>
    <t>rs3733033</t>
  </si>
  <si>
    <t>rs3774326</t>
  </si>
  <si>
    <t>rs3774332</t>
  </si>
  <si>
    <t>rs3774339</t>
  </si>
  <si>
    <t>rs4075977</t>
  </si>
  <si>
    <t>rs4328757</t>
  </si>
  <si>
    <t>rs4431050</t>
  </si>
  <si>
    <t>rs4528889</t>
  </si>
  <si>
    <t>rs4624519</t>
  </si>
  <si>
    <t>rs4647256</t>
  </si>
  <si>
    <t>rs4647263</t>
  </si>
  <si>
    <t>rs4647269</t>
  </si>
  <si>
    <t>rs4647278</t>
  </si>
  <si>
    <t>rs4678557</t>
  </si>
  <si>
    <t>rs4678562</t>
  </si>
  <si>
    <t>rs6550433</t>
  </si>
  <si>
    <t>rs6550436</t>
  </si>
  <si>
    <t>rs6550440</t>
  </si>
  <si>
    <t>rs6550458</t>
  </si>
  <si>
    <t>rs6765624</t>
  </si>
  <si>
    <t>rs6768108</t>
  </si>
  <si>
    <t>rs6769189</t>
  </si>
  <si>
    <t>rs6769400</t>
  </si>
  <si>
    <t>rs6769652</t>
  </si>
  <si>
    <t>rs6773787</t>
  </si>
  <si>
    <t>TaqMan</t>
  </si>
  <si>
    <t>TaqMan</t>
  </si>
  <si>
    <t>Affymetrix</t>
  </si>
  <si>
    <t>AA</t>
  </si>
  <si>
    <t>AA</t>
  </si>
  <si>
    <t>rs1800734</t>
  </si>
  <si>
    <t>AB</t>
  </si>
  <si>
    <t>BB</t>
  </si>
  <si>
    <t>iSELECT snps that are 500kb upstream and downstream of this chr3 region (rs1800734)</t>
  </si>
  <si>
    <t>rs6777094</t>
  </si>
  <si>
    <t>rs6781803</t>
  </si>
  <si>
    <t>rs6786857</t>
  </si>
  <si>
    <t>rs6789043</t>
  </si>
  <si>
    <t>rs6793689</t>
  </si>
  <si>
    <t>rs6800554</t>
  </si>
  <si>
    <t>GOLGA4</t>
  </si>
  <si>
    <t>rs6800842</t>
  </si>
  <si>
    <t>rs6808230</t>
  </si>
  <si>
    <t>rs7614265</t>
  </si>
  <si>
    <t>rs7622114</t>
  </si>
  <si>
    <t>rs7639375</t>
  </si>
  <si>
    <t>rs7639607</t>
  </si>
  <si>
    <t>rs7646626</t>
  </si>
  <si>
    <t>rs7648754</t>
  </si>
  <si>
    <t>rs7649846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</si>
</sst>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C1">
      <pane ySplit="1" topLeftCell="BM2" activePane="bottomLeft" state="frozen"/>
      <selection pane="topLeft" activeCell="A1" sqref="A1"/>
      <selection pane="bottomLeft" activeCell="K106" sqref="K106"/>
    </sheetView>
  </sheetViews>
  <sheetFormatPr defaultColWidth="11.00390625" defaultRowHeight="12.75"/>
  <cols>
    <col min="1" max="1" width="10.375" style="0" bestFit="1" customWidth="1"/>
    <col min="2" max="2" width="9.375" style="0" customWidth="1"/>
    <col min="3" max="3" width="11.75390625" style="0" customWidth="1"/>
    <col min="4" max="4" width="9.375" style="0" customWidth="1"/>
    <col min="5" max="5" width="16.75390625" style="0" customWidth="1"/>
    <col min="6" max="6" width="11.875" style="0" customWidth="1"/>
    <col min="7" max="7" width="12.00390625" style="0" customWidth="1"/>
    <col min="8" max="10" width="4.00390625" style="0" bestFit="1" customWidth="1"/>
    <col min="11" max="11" width="8.75390625" style="0" customWidth="1"/>
    <col min="12" max="12" width="27.625" style="5" customWidth="1"/>
    <col min="13" max="13" width="15.375" style="0" customWidth="1"/>
  </cols>
  <sheetData>
    <row r="1" spans="1:13" s="2" customFormat="1" ht="12.75">
      <c r="A1" s="2" t="s">
        <v>118</v>
      </c>
      <c r="B1" s="2" t="s">
        <v>120</v>
      </c>
      <c r="C1" s="2" t="s">
        <v>116</v>
      </c>
      <c r="D1" s="2" t="s">
        <v>117</v>
      </c>
      <c r="E1" s="2" t="s">
        <v>87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119</v>
      </c>
      <c r="L1" s="4" t="s">
        <v>77</v>
      </c>
      <c r="M1" s="2" t="s">
        <v>78</v>
      </c>
    </row>
    <row r="2" spans="1:13" ht="12.75">
      <c r="A2" t="s">
        <v>164</v>
      </c>
      <c r="B2" t="s">
        <v>66</v>
      </c>
      <c r="C2">
        <v>36792332</v>
      </c>
      <c r="D2" t="s">
        <v>82</v>
      </c>
      <c r="F2" t="s">
        <v>63</v>
      </c>
      <c r="G2" t="s">
        <v>60</v>
      </c>
      <c r="H2">
        <v>369</v>
      </c>
      <c r="I2">
        <v>462</v>
      </c>
      <c r="J2">
        <v>130</v>
      </c>
      <c r="K2">
        <v>0.491534</v>
      </c>
      <c r="L2" s="5">
        <f>(H2+I2+J2)/964</f>
        <v>0.9968879668049793</v>
      </c>
      <c r="M2">
        <f aca="true" t="shared" si="0" ref="M2:M34">((2*J2+I2))/(2*(H2+I2+J2))</f>
        <v>0.3756503642039542</v>
      </c>
    </row>
    <row r="3" spans="1:13" ht="12.75">
      <c r="A3" t="s">
        <v>50</v>
      </c>
      <c r="B3" t="s">
        <v>66</v>
      </c>
      <c r="C3">
        <v>36792615</v>
      </c>
      <c r="D3" t="s">
        <v>82</v>
      </c>
      <c r="F3" t="s">
        <v>61</v>
      </c>
      <c r="G3" t="s">
        <v>62</v>
      </c>
      <c r="H3">
        <v>369</v>
      </c>
      <c r="I3">
        <v>460</v>
      </c>
      <c r="J3">
        <v>133</v>
      </c>
      <c r="K3">
        <v>0.631042</v>
      </c>
      <c r="L3" s="5">
        <f>(H3+I3+J3)/964</f>
        <v>0.9979253112033195</v>
      </c>
      <c r="M3">
        <f t="shared" si="0"/>
        <v>0.37733887733887733</v>
      </c>
    </row>
    <row r="4" spans="1:13" ht="12.75">
      <c r="A4" t="s">
        <v>135</v>
      </c>
      <c r="B4" t="s">
        <v>66</v>
      </c>
      <c r="C4">
        <v>36800143</v>
      </c>
      <c r="D4" t="s">
        <v>82</v>
      </c>
      <c r="F4" t="s">
        <v>63</v>
      </c>
      <c r="G4" t="s">
        <v>61</v>
      </c>
      <c r="H4">
        <v>472</v>
      </c>
      <c r="I4">
        <v>368</v>
      </c>
      <c r="J4">
        <v>99</v>
      </c>
      <c r="K4">
        <v>0.0362717</v>
      </c>
      <c r="L4" s="5">
        <f>(H4+I4+J4)/964</f>
        <v>0.9740663900414938</v>
      </c>
      <c r="M4">
        <f t="shared" si="0"/>
        <v>0.30138445154419596</v>
      </c>
    </row>
    <row r="5" spans="1:13" ht="12.75">
      <c r="A5" t="s">
        <v>136</v>
      </c>
      <c r="B5" t="s">
        <v>64</v>
      </c>
      <c r="C5">
        <v>36800537</v>
      </c>
      <c r="D5" t="s">
        <v>82</v>
      </c>
      <c r="F5" t="s">
        <v>61</v>
      </c>
      <c r="G5" t="s">
        <v>63</v>
      </c>
      <c r="H5">
        <v>691</v>
      </c>
      <c r="I5">
        <v>185</v>
      </c>
      <c r="J5">
        <v>12</v>
      </c>
      <c r="K5">
        <v>1</v>
      </c>
      <c r="L5" s="5">
        <f>(H5+I5+J5)/922</f>
        <v>0.9631236442516269</v>
      </c>
      <c r="M5">
        <f t="shared" si="0"/>
        <v>0.11768018018018019</v>
      </c>
    </row>
    <row r="6" spans="1:13" ht="12.75">
      <c r="A6" t="s">
        <v>153</v>
      </c>
      <c r="B6" t="s">
        <v>66</v>
      </c>
      <c r="C6">
        <v>36803662</v>
      </c>
      <c r="D6" t="s">
        <v>82</v>
      </c>
      <c r="F6" t="s">
        <v>60</v>
      </c>
      <c r="G6" t="s">
        <v>62</v>
      </c>
      <c r="H6">
        <v>756</v>
      </c>
      <c r="I6">
        <v>195</v>
      </c>
      <c r="J6">
        <v>13</v>
      </c>
      <c r="K6">
        <v>0.874099</v>
      </c>
      <c r="L6" s="5">
        <f>(H6+I6+J6)/964</f>
        <v>1</v>
      </c>
      <c r="M6">
        <f t="shared" si="0"/>
        <v>0.1146265560165975</v>
      </c>
    </row>
    <row r="7" spans="1:13" ht="12.75">
      <c r="A7" t="s">
        <v>127</v>
      </c>
      <c r="B7" t="s">
        <v>66</v>
      </c>
      <c r="C7">
        <v>36804255</v>
      </c>
      <c r="D7" t="s">
        <v>82</v>
      </c>
      <c r="F7" t="s">
        <v>60</v>
      </c>
      <c r="G7" t="s">
        <v>62</v>
      </c>
      <c r="H7">
        <v>479</v>
      </c>
      <c r="I7">
        <v>378</v>
      </c>
      <c r="J7">
        <v>105</v>
      </c>
      <c r="K7">
        <v>0.0226209</v>
      </c>
      <c r="L7" s="5">
        <f>(H7+I7+J7)/964</f>
        <v>0.9979253112033195</v>
      </c>
      <c r="M7">
        <f t="shared" si="0"/>
        <v>0.30561330561330563</v>
      </c>
    </row>
    <row r="8" spans="1:13" ht="12.75">
      <c r="A8" t="s">
        <v>130</v>
      </c>
      <c r="B8" t="s">
        <v>64</v>
      </c>
      <c r="C8">
        <v>36804984</v>
      </c>
      <c r="D8" t="s">
        <v>82</v>
      </c>
      <c r="F8" t="s">
        <v>61</v>
      </c>
      <c r="G8" t="s">
        <v>63</v>
      </c>
      <c r="H8">
        <v>639</v>
      </c>
      <c r="I8">
        <v>235</v>
      </c>
      <c r="J8">
        <v>25</v>
      </c>
      <c r="K8">
        <v>0.532364</v>
      </c>
      <c r="L8" s="5">
        <f>(H8+I8+J8)/922</f>
        <v>0.9750542299349241</v>
      </c>
      <c r="M8">
        <f t="shared" si="0"/>
        <v>0.1585094549499444</v>
      </c>
    </row>
    <row r="9" spans="1:13" ht="12.75">
      <c r="A9" t="s">
        <v>197</v>
      </c>
      <c r="B9" t="s">
        <v>64</v>
      </c>
      <c r="C9">
        <v>36807086</v>
      </c>
      <c r="D9" t="s">
        <v>82</v>
      </c>
      <c r="F9" t="s">
        <v>61</v>
      </c>
      <c r="G9" t="s">
        <v>63</v>
      </c>
      <c r="H9">
        <v>407</v>
      </c>
      <c r="I9">
        <v>386</v>
      </c>
      <c r="J9">
        <v>123</v>
      </c>
      <c r="K9">
        <v>0.0408369</v>
      </c>
      <c r="L9" s="5">
        <f>(H9+I9+J9)/922</f>
        <v>0.9934924078091106</v>
      </c>
      <c r="M9">
        <f t="shared" si="0"/>
        <v>0.34497816593886466</v>
      </c>
    </row>
    <row r="10" spans="1:13" ht="12.75">
      <c r="A10" t="s">
        <v>51</v>
      </c>
      <c r="B10" t="s">
        <v>64</v>
      </c>
      <c r="C10">
        <v>36808793</v>
      </c>
      <c r="D10" t="s">
        <v>82</v>
      </c>
      <c r="F10" t="s">
        <v>76</v>
      </c>
      <c r="G10" t="s">
        <v>63</v>
      </c>
      <c r="H10">
        <v>915</v>
      </c>
      <c r="I10">
        <v>0</v>
      </c>
      <c r="J10">
        <v>0</v>
      </c>
      <c r="K10">
        <v>1</v>
      </c>
      <c r="L10" s="5">
        <f>(H10+I10+J10)/922</f>
        <v>0.9924078091106291</v>
      </c>
      <c r="M10">
        <f t="shared" si="0"/>
        <v>0</v>
      </c>
    </row>
    <row r="11" spans="1:13" ht="12.75">
      <c r="A11" t="s">
        <v>1</v>
      </c>
      <c r="B11" t="s">
        <v>66</v>
      </c>
      <c r="C11">
        <v>36817888</v>
      </c>
      <c r="D11" t="s">
        <v>82</v>
      </c>
      <c r="F11" t="s">
        <v>60</v>
      </c>
      <c r="G11" t="s">
        <v>61</v>
      </c>
      <c r="H11">
        <v>517</v>
      </c>
      <c r="I11">
        <v>380</v>
      </c>
      <c r="J11">
        <v>36</v>
      </c>
      <c r="K11">
        <v>0.000689147</v>
      </c>
      <c r="L11" s="5">
        <f>(H11+I11+J11)/964</f>
        <v>0.9678423236514523</v>
      </c>
      <c r="M11">
        <f t="shared" si="0"/>
        <v>0.2422293676312969</v>
      </c>
    </row>
    <row r="12" spans="1:13" ht="12.75">
      <c r="A12" s="8" t="s">
        <v>129</v>
      </c>
      <c r="B12" t="s">
        <v>66</v>
      </c>
      <c r="C12">
        <v>36818153</v>
      </c>
      <c r="D12" t="s">
        <v>82</v>
      </c>
      <c r="F12" t="s">
        <v>63</v>
      </c>
      <c r="G12" t="s">
        <v>61</v>
      </c>
      <c r="H12">
        <v>391</v>
      </c>
      <c r="I12">
        <v>445</v>
      </c>
      <c r="J12">
        <v>126</v>
      </c>
      <c r="K12">
        <v>1</v>
      </c>
      <c r="L12" s="5">
        <f>(H12+I12+J12)/964</f>
        <v>0.9979253112033195</v>
      </c>
      <c r="M12">
        <f t="shared" si="0"/>
        <v>0.3622661122661123</v>
      </c>
    </row>
    <row r="13" spans="1:13" ht="12.75">
      <c r="A13" t="s">
        <v>46</v>
      </c>
      <c r="B13" t="s">
        <v>68</v>
      </c>
      <c r="C13">
        <v>36821298</v>
      </c>
      <c r="D13" t="s">
        <v>82</v>
      </c>
      <c r="F13" t="s">
        <v>62</v>
      </c>
      <c r="G13" t="s">
        <v>60</v>
      </c>
      <c r="H13">
        <v>821</v>
      </c>
      <c r="I13">
        <v>36</v>
      </c>
      <c r="J13">
        <v>2</v>
      </c>
      <c r="K13">
        <v>0.0728799</v>
      </c>
      <c r="L13" s="5">
        <f>(H13+I13+J13)/859</f>
        <v>1</v>
      </c>
      <c r="M13">
        <f t="shared" si="0"/>
        <v>0.023282887077997673</v>
      </c>
    </row>
    <row r="14" spans="1:13" ht="12.75">
      <c r="A14" t="s">
        <v>2</v>
      </c>
      <c r="B14" t="s">
        <v>68</v>
      </c>
      <c r="C14">
        <v>36822275</v>
      </c>
      <c r="D14" t="s">
        <v>82</v>
      </c>
      <c r="F14" t="s">
        <v>63</v>
      </c>
      <c r="G14" t="s">
        <v>61</v>
      </c>
      <c r="H14">
        <v>681</v>
      </c>
      <c r="I14">
        <v>160</v>
      </c>
      <c r="J14">
        <v>15</v>
      </c>
      <c r="K14">
        <v>0.119855</v>
      </c>
      <c r="L14" s="5">
        <f>(H14+I14+J14)/859</f>
        <v>0.9965075669383003</v>
      </c>
      <c r="M14">
        <f t="shared" si="0"/>
        <v>0.11098130841121495</v>
      </c>
    </row>
    <row r="15" spans="1:13" ht="12.75">
      <c r="A15" t="s">
        <v>145</v>
      </c>
      <c r="B15" t="s">
        <v>64</v>
      </c>
      <c r="C15">
        <v>36823664</v>
      </c>
      <c r="D15" t="s">
        <v>82</v>
      </c>
      <c r="F15" t="s">
        <v>62</v>
      </c>
      <c r="G15" t="s">
        <v>60</v>
      </c>
      <c r="H15">
        <v>908</v>
      </c>
      <c r="I15">
        <v>1</v>
      </c>
      <c r="J15">
        <v>0</v>
      </c>
      <c r="K15">
        <v>1</v>
      </c>
      <c r="L15" s="5">
        <f>(H15+I15+J15)/922</f>
        <v>0.9859002169197397</v>
      </c>
      <c r="M15">
        <f t="shared" si="0"/>
        <v>0.00055005500550055</v>
      </c>
    </row>
    <row r="16" spans="1:13" ht="12.75">
      <c r="A16" t="s">
        <v>196</v>
      </c>
      <c r="B16" t="s">
        <v>66</v>
      </c>
      <c r="C16">
        <v>36823920</v>
      </c>
      <c r="D16" t="s">
        <v>82</v>
      </c>
      <c r="F16" t="s">
        <v>62</v>
      </c>
      <c r="G16" t="s">
        <v>60</v>
      </c>
      <c r="H16">
        <v>498</v>
      </c>
      <c r="I16">
        <v>390</v>
      </c>
      <c r="J16">
        <v>76</v>
      </c>
      <c r="K16">
        <v>1</v>
      </c>
      <c r="L16" s="5">
        <f>(H16+I16+J16)/964</f>
        <v>1</v>
      </c>
      <c r="M16">
        <f t="shared" si="0"/>
        <v>0.28112033195020747</v>
      </c>
    </row>
    <row r="17" spans="1:13" ht="12.75">
      <c r="A17" t="s">
        <v>128</v>
      </c>
      <c r="B17" t="s">
        <v>64</v>
      </c>
      <c r="C17">
        <v>36831332</v>
      </c>
      <c r="D17" t="s">
        <v>82</v>
      </c>
      <c r="F17" t="s">
        <v>63</v>
      </c>
      <c r="G17" t="s">
        <v>61</v>
      </c>
      <c r="H17">
        <v>368</v>
      </c>
      <c r="I17">
        <v>426</v>
      </c>
      <c r="J17">
        <v>128</v>
      </c>
      <c r="K17">
        <v>0.777897</v>
      </c>
      <c r="L17" s="5">
        <f>(H17+I17+J17)/922</f>
        <v>1</v>
      </c>
      <c r="M17">
        <f t="shared" si="0"/>
        <v>0.36984815618221256</v>
      </c>
    </row>
    <row r="18" spans="1:13" ht="12.75">
      <c r="A18" t="s">
        <v>139</v>
      </c>
      <c r="B18" t="s">
        <v>64</v>
      </c>
      <c r="C18">
        <v>36834709</v>
      </c>
      <c r="D18" t="s">
        <v>82</v>
      </c>
      <c r="F18" t="s">
        <v>60</v>
      </c>
      <c r="G18" t="s">
        <v>62</v>
      </c>
      <c r="H18">
        <v>246</v>
      </c>
      <c r="I18">
        <v>436</v>
      </c>
      <c r="J18">
        <v>180</v>
      </c>
      <c r="K18">
        <v>0.631823</v>
      </c>
      <c r="L18" s="5">
        <f>(H18+I18+J18)/922</f>
        <v>0.9349240780911063</v>
      </c>
      <c r="M18">
        <f t="shared" si="0"/>
        <v>0.4617169373549884</v>
      </c>
    </row>
    <row r="19" spans="1:13" ht="12.75">
      <c r="A19" t="s">
        <v>137</v>
      </c>
      <c r="B19" t="s">
        <v>68</v>
      </c>
      <c r="C19">
        <v>36835547</v>
      </c>
      <c r="D19" t="s">
        <v>82</v>
      </c>
      <c r="F19" t="s">
        <v>63</v>
      </c>
      <c r="G19" t="s">
        <v>61</v>
      </c>
      <c r="H19">
        <v>483</v>
      </c>
      <c r="I19">
        <v>322</v>
      </c>
      <c r="J19">
        <v>54</v>
      </c>
      <c r="K19">
        <v>1</v>
      </c>
      <c r="L19" s="5">
        <f>(H19+I19+J19)/859</f>
        <v>1</v>
      </c>
      <c r="M19">
        <f t="shared" si="0"/>
        <v>0.25029103608847497</v>
      </c>
    </row>
    <row r="20" spans="1:13" ht="12.75">
      <c r="A20" t="s">
        <v>131</v>
      </c>
      <c r="B20" t="s">
        <v>64</v>
      </c>
      <c r="C20">
        <v>36836485</v>
      </c>
      <c r="D20" t="s">
        <v>82</v>
      </c>
      <c r="F20" t="s">
        <v>63</v>
      </c>
      <c r="G20" t="s">
        <v>60</v>
      </c>
      <c r="H20">
        <v>358</v>
      </c>
      <c r="I20">
        <v>432</v>
      </c>
      <c r="J20">
        <v>128</v>
      </c>
      <c r="K20">
        <v>0.943871</v>
      </c>
      <c r="L20" s="5">
        <f>(H20+I20+J20)/922</f>
        <v>0.9956616052060737</v>
      </c>
      <c r="M20">
        <f t="shared" si="0"/>
        <v>0.3747276688453159</v>
      </c>
    </row>
    <row r="21" spans="1:13" ht="12.75">
      <c r="A21" s="8" t="s">
        <v>157</v>
      </c>
      <c r="B21" t="s">
        <v>66</v>
      </c>
      <c r="C21">
        <v>36837984</v>
      </c>
      <c r="D21" t="s">
        <v>82</v>
      </c>
      <c r="F21" t="s">
        <v>60</v>
      </c>
      <c r="G21" t="s">
        <v>62</v>
      </c>
      <c r="H21">
        <v>381</v>
      </c>
      <c r="I21">
        <v>449</v>
      </c>
      <c r="J21">
        <v>131</v>
      </c>
      <c r="K21">
        <v>1</v>
      </c>
      <c r="L21" s="5">
        <f>(H21+I21+J21)/964</f>
        <v>0.9968879668049793</v>
      </c>
      <c r="M21">
        <f t="shared" si="0"/>
        <v>0.36992715920915714</v>
      </c>
    </row>
    <row r="22" spans="1:13" ht="12.75">
      <c r="A22" t="s">
        <v>44</v>
      </c>
      <c r="B22" t="s">
        <v>66</v>
      </c>
      <c r="C22">
        <v>36839164</v>
      </c>
      <c r="D22" t="s">
        <v>82</v>
      </c>
      <c r="F22" t="s">
        <v>61</v>
      </c>
      <c r="G22" t="s">
        <v>63</v>
      </c>
      <c r="H22">
        <v>536</v>
      </c>
      <c r="I22">
        <v>367</v>
      </c>
      <c r="J22">
        <v>61</v>
      </c>
      <c r="K22">
        <v>0.932218</v>
      </c>
      <c r="L22" s="5">
        <f>(H22+I22+J22)/964</f>
        <v>1</v>
      </c>
      <c r="M22">
        <f t="shared" si="0"/>
        <v>0.25363070539419086</v>
      </c>
    </row>
    <row r="23" spans="1:13" ht="12.75">
      <c r="A23" s="8" t="s">
        <v>155</v>
      </c>
      <c r="B23" t="s">
        <v>64</v>
      </c>
      <c r="C23">
        <v>36855688</v>
      </c>
      <c r="D23" t="s">
        <v>121</v>
      </c>
      <c r="E23" t="s">
        <v>92</v>
      </c>
      <c r="F23" t="s">
        <v>63</v>
      </c>
      <c r="G23" t="s">
        <v>61</v>
      </c>
      <c r="H23">
        <v>583</v>
      </c>
      <c r="I23">
        <v>173</v>
      </c>
      <c r="J23">
        <v>4</v>
      </c>
      <c r="K23">
        <v>0.0153594</v>
      </c>
      <c r="L23" s="5">
        <f>(H23+I23+J23)/922</f>
        <v>0.824295010845987</v>
      </c>
      <c r="M23">
        <f t="shared" si="0"/>
        <v>0.11907894736842105</v>
      </c>
    </row>
    <row r="24" spans="1:13" ht="12.75">
      <c r="A24" s="8" t="s">
        <v>155</v>
      </c>
      <c r="B24" t="s">
        <v>65</v>
      </c>
      <c r="C24">
        <v>36855688</v>
      </c>
      <c r="D24" t="s">
        <v>121</v>
      </c>
      <c r="E24" t="s">
        <v>92</v>
      </c>
      <c r="F24" t="s">
        <v>63</v>
      </c>
      <c r="G24" t="s">
        <v>61</v>
      </c>
      <c r="H24">
        <v>861</v>
      </c>
      <c r="I24">
        <v>230</v>
      </c>
      <c r="J24">
        <v>7</v>
      </c>
      <c r="L24" s="5">
        <v>1</v>
      </c>
      <c r="M24">
        <f t="shared" si="0"/>
        <v>0.1111111111111111</v>
      </c>
    </row>
    <row r="25" spans="1:13" ht="12.75">
      <c r="A25" t="s">
        <v>43</v>
      </c>
      <c r="B25" t="s">
        <v>64</v>
      </c>
      <c r="C25">
        <v>36860396</v>
      </c>
      <c r="D25" t="s">
        <v>121</v>
      </c>
      <c r="E25" t="s">
        <v>93</v>
      </c>
      <c r="F25" t="s">
        <v>62</v>
      </c>
      <c r="G25" t="s">
        <v>60</v>
      </c>
      <c r="H25">
        <v>380</v>
      </c>
      <c r="I25">
        <v>419</v>
      </c>
      <c r="J25">
        <v>122</v>
      </c>
      <c r="K25">
        <v>0.720675</v>
      </c>
      <c r="L25" s="5">
        <f>(H25+I25+J25)/922</f>
        <v>0.9989154013015185</v>
      </c>
      <c r="M25">
        <f t="shared" si="0"/>
        <v>0.35993485342019543</v>
      </c>
    </row>
    <row r="26" spans="1:13" ht="12.75">
      <c r="A26" t="s">
        <v>45</v>
      </c>
      <c r="B26" t="s">
        <v>66</v>
      </c>
      <c r="C26">
        <v>36864625</v>
      </c>
      <c r="D26" t="s">
        <v>121</v>
      </c>
      <c r="E26" t="s">
        <v>94</v>
      </c>
      <c r="F26" t="s">
        <v>60</v>
      </c>
      <c r="G26" t="s">
        <v>62</v>
      </c>
      <c r="H26">
        <v>336</v>
      </c>
      <c r="I26">
        <v>575</v>
      </c>
      <c r="J26">
        <v>0</v>
      </c>
      <c r="K26" s="1">
        <v>2.71056E-60</v>
      </c>
      <c r="L26" s="5">
        <f>(H26+I26+J26)/964</f>
        <v>0.9450207468879668</v>
      </c>
      <c r="M26">
        <f t="shared" si="0"/>
        <v>0.31558726673984633</v>
      </c>
    </row>
    <row r="27" spans="1:13" ht="12.75">
      <c r="A27" t="s">
        <v>148</v>
      </c>
      <c r="B27" t="s">
        <v>64</v>
      </c>
      <c r="C27">
        <v>36867413</v>
      </c>
      <c r="D27" t="s">
        <v>121</v>
      </c>
      <c r="E27" t="s">
        <v>94</v>
      </c>
      <c r="F27" t="s">
        <v>76</v>
      </c>
      <c r="G27" t="s">
        <v>61</v>
      </c>
      <c r="H27">
        <v>919</v>
      </c>
      <c r="I27">
        <v>0</v>
      </c>
      <c r="J27">
        <v>0</v>
      </c>
      <c r="K27">
        <v>1</v>
      </c>
      <c r="L27" s="5">
        <f>(H27+I27+J27)/922</f>
        <v>0.9967462039045553</v>
      </c>
      <c r="M27">
        <f t="shared" si="0"/>
        <v>0</v>
      </c>
    </row>
    <row r="28" spans="1:13" ht="12.75">
      <c r="A28" t="s">
        <v>149</v>
      </c>
      <c r="B28" t="s">
        <v>64</v>
      </c>
      <c r="C28">
        <v>36867590</v>
      </c>
      <c r="D28" t="s">
        <v>121</v>
      </c>
      <c r="E28" t="s">
        <v>94</v>
      </c>
      <c r="F28" t="s">
        <v>61</v>
      </c>
      <c r="G28" t="s">
        <v>63</v>
      </c>
      <c r="H28">
        <v>688</v>
      </c>
      <c r="I28">
        <v>156</v>
      </c>
      <c r="J28">
        <v>8</v>
      </c>
      <c r="K28">
        <v>1</v>
      </c>
      <c r="L28" s="5">
        <f>(H28+I28+J28)/922</f>
        <v>0.9240780911062907</v>
      </c>
      <c r="M28">
        <f t="shared" si="0"/>
        <v>0.10093896713615023</v>
      </c>
    </row>
    <row r="29" spans="1:13" ht="12.75">
      <c r="A29" t="s">
        <v>59</v>
      </c>
      <c r="B29" t="s">
        <v>64</v>
      </c>
      <c r="C29">
        <v>36869052</v>
      </c>
      <c r="D29" t="s">
        <v>121</v>
      </c>
      <c r="E29" t="s">
        <v>95</v>
      </c>
      <c r="F29" t="s">
        <v>60</v>
      </c>
      <c r="G29" t="s">
        <v>62</v>
      </c>
      <c r="H29">
        <v>482</v>
      </c>
      <c r="I29">
        <v>245</v>
      </c>
      <c r="J29">
        <v>0</v>
      </c>
      <c r="K29" s="1">
        <v>2.1454E-11</v>
      </c>
      <c r="L29" s="5">
        <f>(H29+I29+J29)/922</f>
        <v>0.7885032537960954</v>
      </c>
      <c r="M29">
        <f t="shared" si="0"/>
        <v>0.16850068775790922</v>
      </c>
    </row>
    <row r="30" spans="1:13" ht="12.75">
      <c r="A30" t="s">
        <v>165</v>
      </c>
      <c r="B30" t="s">
        <v>64</v>
      </c>
      <c r="C30">
        <v>36885935</v>
      </c>
      <c r="D30" t="s">
        <v>121</v>
      </c>
      <c r="E30" t="s">
        <v>92</v>
      </c>
      <c r="F30" t="s">
        <v>76</v>
      </c>
      <c r="G30" t="s">
        <v>63</v>
      </c>
      <c r="H30">
        <v>903</v>
      </c>
      <c r="I30">
        <v>0</v>
      </c>
      <c r="J30">
        <v>0</v>
      </c>
      <c r="K30">
        <v>1</v>
      </c>
      <c r="L30" s="5">
        <f>(H30+I30+J30)/922</f>
        <v>0.9793926247288504</v>
      </c>
      <c r="M30">
        <f t="shared" si="0"/>
        <v>0</v>
      </c>
    </row>
    <row r="31" spans="1:13" ht="12.75">
      <c r="A31" t="s">
        <v>191</v>
      </c>
      <c r="B31" t="s">
        <v>66</v>
      </c>
      <c r="C31">
        <v>36886601</v>
      </c>
      <c r="D31" t="s">
        <v>121</v>
      </c>
      <c r="E31" t="s">
        <v>92</v>
      </c>
      <c r="F31" t="s">
        <v>62</v>
      </c>
      <c r="G31" t="s">
        <v>60</v>
      </c>
      <c r="H31">
        <v>551</v>
      </c>
      <c r="I31">
        <v>339</v>
      </c>
      <c r="J31">
        <v>74</v>
      </c>
      <c r="K31">
        <v>0.0331979</v>
      </c>
      <c r="L31" s="5">
        <f>(H31+I31+J31)/964</f>
        <v>1</v>
      </c>
      <c r="M31">
        <f t="shared" si="0"/>
        <v>0.2525933609958506</v>
      </c>
    </row>
    <row r="32" spans="1:13" ht="12.75">
      <c r="A32" t="s">
        <v>198</v>
      </c>
      <c r="B32" t="s">
        <v>66</v>
      </c>
      <c r="C32">
        <v>36889962</v>
      </c>
      <c r="D32" t="s">
        <v>121</v>
      </c>
      <c r="E32" t="s">
        <v>92</v>
      </c>
      <c r="F32" t="s">
        <v>60</v>
      </c>
      <c r="G32" t="s">
        <v>62</v>
      </c>
      <c r="H32">
        <v>548</v>
      </c>
      <c r="I32">
        <v>338</v>
      </c>
      <c r="J32">
        <v>72</v>
      </c>
      <c r="K32">
        <v>0.0586748</v>
      </c>
      <c r="L32" s="5">
        <f>(H32+I32+J32)/964</f>
        <v>0.9937759336099585</v>
      </c>
      <c r="M32">
        <f t="shared" si="0"/>
        <v>0.25156576200417535</v>
      </c>
    </row>
    <row r="33" spans="1:13" ht="12.75">
      <c r="A33" t="s">
        <v>35</v>
      </c>
      <c r="B33" t="s">
        <v>66</v>
      </c>
      <c r="C33">
        <v>36895054</v>
      </c>
      <c r="D33" t="s">
        <v>121</v>
      </c>
      <c r="E33" t="s">
        <v>93</v>
      </c>
      <c r="F33" t="s">
        <v>63</v>
      </c>
      <c r="G33" t="s">
        <v>61</v>
      </c>
      <c r="H33">
        <v>549</v>
      </c>
      <c r="I33">
        <v>339</v>
      </c>
      <c r="J33">
        <v>71</v>
      </c>
      <c r="K33">
        <v>0.0709208</v>
      </c>
      <c r="L33" s="5">
        <f>(H33+I33+J33)/964</f>
        <v>0.9948132780082988</v>
      </c>
      <c r="M33">
        <f t="shared" si="0"/>
        <v>0.2507820646506778</v>
      </c>
    </row>
    <row r="34" spans="1:13" ht="12.75">
      <c r="A34" t="s">
        <v>47</v>
      </c>
      <c r="B34" t="s">
        <v>64</v>
      </c>
      <c r="C34">
        <v>36900198</v>
      </c>
      <c r="D34" t="s">
        <v>121</v>
      </c>
      <c r="E34" t="s">
        <v>93</v>
      </c>
      <c r="F34" t="s">
        <v>63</v>
      </c>
      <c r="G34" t="s">
        <v>62</v>
      </c>
      <c r="H34">
        <v>524</v>
      </c>
      <c r="I34">
        <v>331</v>
      </c>
      <c r="J34">
        <v>66</v>
      </c>
      <c r="K34">
        <v>0.18862</v>
      </c>
      <c r="L34" s="5">
        <f>(H34+I34+J34)/922</f>
        <v>0.9989154013015185</v>
      </c>
      <c r="M34">
        <f t="shared" si="0"/>
        <v>0.251357220412595</v>
      </c>
    </row>
    <row r="35" spans="1:13" ht="12.75">
      <c r="A35" t="s">
        <v>168</v>
      </c>
      <c r="B35" t="s">
        <v>66</v>
      </c>
      <c r="C35">
        <v>36902550</v>
      </c>
      <c r="D35" t="s">
        <v>121</v>
      </c>
      <c r="E35" t="s">
        <v>93</v>
      </c>
      <c r="F35" t="s">
        <v>63</v>
      </c>
      <c r="G35" t="s">
        <v>61</v>
      </c>
      <c r="H35">
        <v>553</v>
      </c>
      <c r="I35">
        <v>337</v>
      </c>
      <c r="J35">
        <v>71</v>
      </c>
      <c r="K35">
        <v>0.0575317</v>
      </c>
      <c r="L35" s="5">
        <f>(H35+I35+J35)/964</f>
        <v>0.9968879668049793</v>
      </c>
      <c r="M35">
        <f aca="true" t="shared" si="1" ref="M35:M66">((2*J35+I35))/(2*(H35+I35+J35))</f>
        <v>0.24921956295525494</v>
      </c>
    </row>
    <row r="36" spans="1:13" ht="12.75">
      <c r="A36" t="s">
        <v>52</v>
      </c>
      <c r="B36" t="s">
        <v>66</v>
      </c>
      <c r="C36">
        <v>36906678</v>
      </c>
      <c r="D36" t="s">
        <v>121</v>
      </c>
      <c r="E36" t="s">
        <v>96</v>
      </c>
      <c r="F36" t="s">
        <v>62</v>
      </c>
      <c r="G36" t="s">
        <v>60</v>
      </c>
      <c r="H36">
        <v>926</v>
      </c>
      <c r="I36">
        <v>1</v>
      </c>
      <c r="J36">
        <v>0</v>
      </c>
      <c r="K36">
        <v>1</v>
      </c>
      <c r="L36" s="5">
        <f>(H36+I36+J36)/964</f>
        <v>0.9616182572614108</v>
      </c>
      <c r="M36">
        <f t="shared" si="1"/>
        <v>0.0005393743257820927</v>
      </c>
    </row>
    <row r="37" spans="1:13" ht="12.75">
      <c r="A37" t="s">
        <v>184</v>
      </c>
      <c r="B37" t="s">
        <v>67</v>
      </c>
      <c r="C37">
        <v>36912525</v>
      </c>
      <c r="D37" t="s">
        <v>121</v>
      </c>
      <c r="E37" t="s">
        <v>95</v>
      </c>
      <c r="F37" t="s">
        <v>63</v>
      </c>
      <c r="G37" t="s">
        <v>61</v>
      </c>
      <c r="H37">
        <v>477</v>
      </c>
      <c r="I37">
        <v>291</v>
      </c>
      <c r="J37">
        <v>66</v>
      </c>
      <c r="K37">
        <v>0.0278116</v>
      </c>
      <c r="L37" s="5">
        <f>(H37+I37+J37)/834</f>
        <v>1</v>
      </c>
      <c r="M37">
        <f t="shared" si="1"/>
        <v>0.25359712230215825</v>
      </c>
    </row>
    <row r="38" spans="1:13" ht="12.75">
      <c r="A38" t="s">
        <v>154</v>
      </c>
      <c r="B38" t="s">
        <v>64</v>
      </c>
      <c r="C38">
        <v>36913184</v>
      </c>
      <c r="D38" t="s">
        <v>121</v>
      </c>
      <c r="E38" t="s">
        <v>95</v>
      </c>
      <c r="F38" t="s">
        <v>62</v>
      </c>
      <c r="G38" t="s">
        <v>60</v>
      </c>
      <c r="H38">
        <v>353</v>
      </c>
      <c r="I38">
        <v>357</v>
      </c>
      <c r="J38">
        <v>159</v>
      </c>
      <c r="K38" s="1">
        <v>8.27479E-05</v>
      </c>
      <c r="L38" s="5">
        <f>(H38+I38+J38)/922</f>
        <v>0.9425162689804772</v>
      </c>
      <c r="M38">
        <f t="shared" si="1"/>
        <v>0.38837744533947066</v>
      </c>
    </row>
    <row r="39" spans="1:13" ht="12.75">
      <c r="A39" t="s">
        <v>156</v>
      </c>
      <c r="B39" t="s">
        <v>64</v>
      </c>
      <c r="C39">
        <v>36914098</v>
      </c>
      <c r="D39" t="s">
        <v>121</v>
      </c>
      <c r="E39" t="s">
        <v>95</v>
      </c>
      <c r="F39" t="s">
        <v>61</v>
      </c>
      <c r="G39" t="s">
        <v>63</v>
      </c>
      <c r="H39">
        <v>619</v>
      </c>
      <c r="I39">
        <v>260</v>
      </c>
      <c r="J39">
        <v>43</v>
      </c>
      <c r="K39">
        <v>0.0300448</v>
      </c>
      <c r="L39" s="5">
        <f>(H39+I39+J39)/922</f>
        <v>1</v>
      </c>
      <c r="M39">
        <f t="shared" si="1"/>
        <v>0.1876355748373102</v>
      </c>
    </row>
    <row r="40" spans="1:13" ht="12.75">
      <c r="A40" s="5" t="s">
        <v>166</v>
      </c>
      <c r="B40" s="5" t="s">
        <v>67</v>
      </c>
      <c r="C40" s="5">
        <v>36914290</v>
      </c>
      <c r="D40" s="5" t="s">
        <v>121</v>
      </c>
      <c r="E40" s="5" t="s">
        <v>95</v>
      </c>
      <c r="F40" t="s">
        <v>63</v>
      </c>
      <c r="G40" t="s">
        <v>61</v>
      </c>
      <c r="H40">
        <v>475</v>
      </c>
      <c r="I40">
        <v>291</v>
      </c>
      <c r="J40">
        <v>66</v>
      </c>
      <c r="K40">
        <v>0.0279944</v>
      </c>
      <c r="L40" s="5">
        <f>(H40+I40+J40)/834</f>
        <v>0.9976019184652278</v>
      </c>
      <c r="M40">
        <f t="shared" si="1"/>
        <v>0.2542067307692308</v>
      </c>
    </row>
    <row r="41" spans="1:13" ht="12.75">
      <c r="A41" s="5" t="s">
        <v>166</v>
      </c>
      <c r="B41" s="5" t="s">
        <v>64</v>
      </c>
      <c r="C41" s="5">
        <v>36914290</v>
      </c>
      <c r="D41" s="5" t="s">
        <v>121</v>
      </c>
      <c r="E41" s="5" t="s">
        <v>95</v>
      </c>
      <c r="F41" t="s">
        <v>63</v>
      </c>
      <c r="G41" t="s">
        <v>61</v>
      </c>
      <c r="H41">
        <v>517</v>
      </c>
      <c r="I41">
        <v>333</v>
      </c>
      <c r="J41">
        <v>65</v>
      </c>
      <c r="K41">
        <v>0.256315</v>
      </c>
      <c r="L41" s="5">
        <f>(H41+I41+J41)/922</f>
        <v>0.9924078091106291</v>
      </c>
      <c r="M41">
        <f t="shared" si="1"/>
        <v>0.2530054644808743</v>
      </c>
    </row>
    <row r="42" spans="1:13" ht="12.75">
      <c r="A42" t="s">
        <v>39</v>
      </c>
      <c r="B42" t="s">
        <v>64</v>
      </c>
      <c r="C42">
        <v>36915745</v>
      </c>
      <c r="D42" t="s">
        <v>121</v>
      </c>
      <c r="E42" t="s">
        <v>97</v>
      </c>
      <c r="F42" t="s">
        <v>60</v>
      </c>
      <c r="G42" t="s">
        <v>61</v>
      </c>
      <c r="H42">
        <v>520</v>
      </c>
      <c r="I42">
        <v>297</v>
      </c>
      <c r="J42">
        <v>56</v>
      </c>
      <c r="K42">
        <v>0.131118</v>
      </c>
      <c r="L42" s="5">
        <f>(H42+I42+J42)/922</f>
        <v>0.9468546637744034</v>
      </c>
      <c r="M42">
        <f t="shared" si="1"/>
        <v>0.23424971363115693</v>
      </c>
    </row>
    <row r="43" spans="1:13" ht="12.75">
      <c r="A43" t="s">
        <v>192</v>
      </c>
      <c r="B43" t="s">
        <v>68</v>
      </c>
      <c r="C43">
        <v>36919082</v>
      </c>
      <c r="D43" t="s">
        <v>121</v>
      </c>
      <c r="E43" t="s">
        <v>98</v>
      </c>
      <c r="F43" t="s">
        <v>62</v>
      </c>
      <c r="G43" t="s">
        <v>60</v>
      </c>
      <c r="H43">
        <v>819</v>
      </c>
      <c r="I43">
        <v>39</v>
      </c>
      <c r="J43">
        <v>1</v>
      </c>
      <c r="K43">
        <v>0.386681</v>
      </c>
      <c r="L43" s="5">
        <f>(H43+I43+J43)/859</f>
        <v>1</v>
      </c>
      <c r="M43">
        <f t="shared" si="1"/>
        <v>0.023864959254947613</v>
      </c>
    </row>
    <row r="44" spans="1:13" ht="12.75">
      <c r="A44" t="s">
        <v>170</v>
      </c>
      <c r="B44" t="s">
        <v>66</v>
      </c>
      <c r="C44">
        <v>36933777</v>
      </c>
      <c r="D44" t="s">
        <v>121</v>
      </c>
      <c r="F44" t="s">
        <v>63</v>
      </c>
      <c r="G44" t="s">
        <v>61</v>
      </c>
      <c r="H44">
        <v>699</v>
      </c>
      <c r="I44">
        <v>234</v>
      </c>
      <c r="J44">
        <v>21</v>
      </c>
      <c r="K44">
        <v>0.793323</v>
      </c>
      <c r="L44" s="5">
        <f>(H44+I44+J44)/964</f>
        <v>0.9896265560165975</v>
      </c>
      <c r="M44">
        <f t="shared" si="1"/>
        <v>0.14465408805031446</v>
      </c>
    </row>
    <row r="45" spans="1:13" ht="12.75">
      <c r="A45" t="s">
        <v>171</v>
      </c>
      <c r="B45" t="s">
        <v>66</v>
      </c>
      <c r="C45">
        <v>36933999</v>
      </c>
      <c r="D45" t="s">
        <v>121</v>
      </c>
      <c r="F45" t="s">
        <v>63</v>
      </c>
      <c r="G45" t="s">
        <v>61</v>
      </c>
      <c r="H45">
        <v>291</v>
      </c>
      <c r="I45">
        <v>474</v>
      </c>
      <c r="J45">
        <v>183</v>
      </c>
      <c r="K45">
        <v>0.742072</v>
      </c>
      <c r="L45" s="5">
        <f>(H45+I45+J45)/964</f>
        <v>0.983402489626556</v>
      </c>
      <c r="M45">
        <f t="shared" si="1"/>
        <v>0.4430379746835443</v>
      </c>
    </row>
    <row r="46" spans="1:13" ht="12.75">
      <c r="A46" t="s">
        <v>193</v>
      </c>
      <c r="B46" t="s">
        <v>66</v>
      </c>
      <c r="C46">
        <v>36935664</v>
      </c>
      <c r="D46" t="s">
        <v>121</v>
      </c>
      <c r="F46" t="s">
        <v>62</v>
      </c>
      <c r="G46" t="s">
        <v>63</v>
      </c>
      <c r="H46">
        <v>333</v>
      </c>
      <c r="I46">
        <v>457</v>
      </c>
      <c r="J46">
        <v>174</v>
      </c>
      <c r="K46">
        <v>0.427456</v>
      </c>
      <c r="L46" s="5">
        <f>(H46+I46+J46)/964</f>
        <v>1</v>
      </c>
      <c r="M46">
        <f t="shared" si="1"/>
        <v>0.4175311203319502</v>
      </c>
    </row>
    <row r="47" spans="1:13" ht="12.75">
      <c r="A47" t="s">
        <v>183</v>
      </c>
      <c r="B47" t="s">
        <v>66</v>
      </c>
      <c r="C47">
        <v>36951930</v>
      </c>
      <c r="D47" t="s">
        <v>121</v>
      </c>
      <c r="F47" t="s">
        <v>60</v>
      </c>
      <c r="G47" t="s">
        <v>63</v>
      </c>
      <c r="H47">
        <v>278</v>
      </c>
      <c r="I47">
        <v>435</v>
      </c>
      <c r="J47">
        <v>193</v>
      </c>
      <c r="K47">
        <v>0.348439</v>
      </c>
      <c r="L47" s="5">
        <f>(H47+I47+J47)/964</f>
        <v>0.9398340248962656</v>
      </c>
      <c r="M47">
        <f t="shared" si="1"/>
        <v>0.4530905077262693</v>
      </c>
    </row>
    <row r="48" spans="1:13" ht="12.75">
      <c r="A48" t="s">
        <v>3</v>
      </c>
      <c r="B48" t="s">
        <v>66</v>
      </c>
      <c r="C48">
        <v>36957900</v>
      </c>
      <c r="D48" t="s">
        <v>121</v>
      </c>
      <c r="F48" t="s">
        <v>76</v>
      </c>
      <c r="G48" t="s">
        <v>62</v>
      </c>
      <c r="H48">
        <v>964</v>
      </c>
      <c r="I48">
        <v>0</v>
      </c>
      <c r="J48">
        <v>0</v>
      </c>
      <c r="K48">
        <v>1</v>
      </c>
      <c r="L48" s="5">
        <f>(H48+I48+J48)/964</f>
        <v>1</v>
      </c>
      <c r="M48">
        <f t="shared" si="1"/>
        <v>0</v>
      </c>
    </row>
    <row r="49" spans="1:13" ht="12.75">
      <c r="A49" t="s">
        <v>122</v>
      </c>
      <c r="B49" t="s">
        <v>70</v>
      </c>
      <c r="C49">
        <v>36960883</v>
      </c>
      <c r="D49" t="s">
        <v>121</v>
      </c>
      <c r="F49" t="s">
        <v>60</v>
      </c>
      <c r="G49" t="s">
        <v>62</v>
      </c>
      <c r="H49">
        <v>329</v>
      </c>
      <c r="I49">
        <v>398</v>
      </c>
      <c r="J49">
        <v>135</v>
      </c>
      <c r="K49">
        <v>0.430158</v>
      </c>
      <c r="L49" s="5">
        <f>(H49+I49+J49)/967</f>
        <v>0.8914167528438469</v>
      </c>
      <c r="M49">
        <f t="shared" si="1"/>
        <v>0.3874709976798144</v>
      </c>
    </row>
    <row r="50" spans="1:13" ht="12.75">
      <c r="A50" t="s">
        <v>53</v>
      </c>
      <c r="B50" t="s">
        <v>64</v>
      </c>
      <c r="C50">
        <v>36969947</v>
      </c>
      <c r="D50" t="s">
        <v>82</v>
      </c>
      <c r="F50" t="s">
        <v>63</v>
      </c>
      <c r="G50" t="s">
        <v>61</v>
      </c>
      <c r="H50">
        <v>833</v>
      </c>
      <c r="I50">
        <v>84</v>
      </c>
      <c r="J50">
        <v>1</v>
      </c>
      <c r="K50">
        <v>0.716106</v>
      </c>
      <c r="L50" s="5">
        <f>(H50+I50+J50)/922</f>
        <v>0.9956616052060737</v>
      </c>
      <c r="M50">
        <f t="shared" si="1"/>
        <v>0.046840958605664486</v>
      </c>
    </row>
    <row r="51" spans="1:13" ht="12.75">
      <c r="A51" t="s">
        <v>57</v>
      </c>
      <c r="B51" t="s">
        <v>64</v>
      </c>
      <c r="C51">
        <v>36970991</v>
      </c>
      <c r="D51" t="s">
        <v>82</v>
      </c>
      <c r="F51" t="s">
        <v>60</v>
      </c>
      <c r="G51" t="s">
        <v>63</v>
      </c>
      <c r="H51">
        <v>292</v>
      </c>
      <c r="I51">
        <v>429</v>
      </c>
      <c r="J51">
        <v>179</v>
      </c>
      <c r="K51">
        <v>0.343623</v>
      </c>
      <c r="L51" s="5">
        <f>(H51+I51+J51)/922</f>
        <v>0.9761388286334056</v>
      </c>
      <c r="M51">
        <f t="shared" si="1"/>
        <v>0.43722222222222223</v>
      </c>
    </row>
    <row r="52" spans="1:13" ht="12.75">
      <c r="A52" t="s">
        <v>4</v>
      </c>
      <c r="B52" t="s">
        <v>68</v>
      </c>
      <c r="C52">
        <v>36971877</v>
      </c>
      <c r="D52" t="s">
        <v>82</v>
      </c>
      <c r="F52" t="s">
        <v>61</v>
      </c>
      <c r="G52" t="s">
        <v>60</v>
      </c>
      <c r="H52">
        <v>856</v>
      </c>
      <c r="I52">
        <v>1</v>
      </c>
      <c r="J52">
        <v>0</v>
      </c>
      <c r="K52">
        <v>1</v>
      </c>
      <c r="L52" s="5">
        <f>(H52+I52+J52)/859</f>
        <v>0.9976717112922002</v>
      </c>
      <c r="M52">
        <f t="shared" si="1"/>
        <v>0.0005834305717619603</v>
      </c>
    </row>
    <row r="53" spans="1:13" ht="12.75">
      <c r="A53" t="s">
        <v>169</v>
      </c>
      <c r="B53" t="s">
        <v>64</v>
      </c>
      <c r="C53">
        <v>36973759</v>
      </c>
      <c r="D53" t="s">
        <v>82</v>
      </c>
      <c r="F53" t="s">
        <v>60</v>
      </c>
      <c r="G53" t="s">
        <v>62</v>
      </c>
      <c r="H53">
        <v>298</v>
      </c>
      <c r="I53">
        <v>445</v>
      </c>
      <c r="J53">
        <v>175</v>
      </c>
      <c r="K53">
        <v>0.687307</v>
      </c>
      <c r="L53" s="5">
        <f>(H53+I53+J53)/922</f>
        <v>0.9956616052060737</v>
      </c>
      <c r="M53">
        <f t="shared" si="1"/>
        <v>0.43300653594771243</v>
      </c>
    </row>
    <row r="54" spans="1:13" ht="12.75">
      <c r="A54" t="s">
        <v>54</v>
      </c>
      <c r="B54" t="s">
        <v>66</v>
      </c>
      <c r="C54">
        <v>36989727</v>
      </c>
      <c r="D54" t="s">
        <v>82</v>
      </c>
      <c r="F54" t="s">
        <v>61</v>
      </c>
      <c r="G54" t="s">
        <v>62</v>
      </c>
      <c r="H54">
        <v>954</v>
      </c>
      <c r="I54">
        <v>1</v>
      </c>
      <c r="J54">
        <v>0</v>
      </c>
      <c r="K54">
        <v>1</v>
      </c>
      <c r="L54" s="5">
        <f>(H54+I54+J54)/964</f>
        <v>0.9906639004149378</v>
      </c>
      <c r="M54">
        <f t="shared" si="1"/>
        <v>0.0005235602094240838</v>
      </c>
    </row>
    <row r="55" spans="1:13" ht="12.75">
      <c r="A55" t="s">
        <v>187</v>
      </c>
      <c r="B55" t="s">
        <v>66</v>
      </c>
      <c r="C55">
        <v>36999016</v>
      </c>
      <c r="D55" t="s">
        <v>82</v>
      </c>
      <c r="F55" t="s">
        <v>61</v>
      </c>
      <c r="G55" t="s">
        <v>63</v>
      </c>
      <c r="H55">
        <v>945</v>
      </c>
      <c r="I55">
        <v>1</v>
      </c>
      <c r="J55">
        <v>0</v>
      </c>
      <c r="K55">
        <v>1</v>
      </c>
      <c r="L55" s="5">
        <f>(H55+I55+J55)/964</f>
        <v>0.9813278008298755</v>
      </c>
      <c r="M55">
        <f t="shared" si="1"/>
        <v>0.0005285412262156448</v>
      </c>
    </row>
    <row r="56" spans="1:13" ht="12.75">
      <c r="A56" t="s">
        <v>172</v>
      </c>
      <c r="B56" t="s">
        <v>66</v>
      </c>
      <c r="C56">
        <v>36999394</v>
      </c>
      <c r="D56" t="s">
        <v>82</v>
      </c>
      <c r="F56" t="s">
        <v>61</v>
      </c>
      <c r="G56" t="s">
        <v>62</v>
      </c>
      <c r="H56">
        <v>956</v>
      </c>
      <c r="I56">
        <v>1</v>
      </c>
      <c r="J56">
        <v>0</v>
      </c>
      <c r="K56">
        <v>1</v>
      </c>
      <c r="L56" s="5">
        <f>(H56+I56+J56)/964</f>
        <v>0.9927385892116183</v>
      </c>
      <c r="M56">
        <f t="shared" si="1"/>
        <v>0.0005224660397074191</v>
      </c>
    </row>
    <row r="57" spans="1:13" ht="12.75">
      <c r="A57" t="s">
        <v>186</v>
      </c>
      <c r="B57" t="s">
        <v>69</v>
      </c>
      <c r="C57">
        <v>37000871</v>
      </c>
      <c r="D57" t="s">
        <v>82</v>
      </c>
      <c r="F57" t="s">
        <v>62</v>
      </c>
      <c r="G57" t="s">
        <v>60</v>
      </c>
      <c r="H57">
        <v>291</v>
      </c>
      <c r="I57">
        <v>506</v>
      </c>
      <c r="J57">
        <v>234</v>
      </c>
      <c r="K57">
        <v>0.617598</v>
      </c>
      <c r="L57" s="5">
        <f>(H57+I57+J57)/1031</f>
        <v>1</v>
      </c>
      <c r="M57">
        <f t="shared" si="1"/>
        <v>0.472356935014549</v>
      </c>
    </row>
    <row r="58" spans="1:13" ht="12.75">
      <c r="A58" s="9" t="s">
        <v>5</v>
      </c>
      <c r="B58" s="5" t="s">
        <v>64</v>
      </c>
      <c r="C58" s="5">
        <v>37005179</v>
      </c>
      <c r="D58" s="5" t="s">
        <v>141</v>
      </c>
      <c r="E58" s="5" t="s">
        <v>99</v>
      </c>
      <c r="F58" t="s">
        <v>62</v>
      </c>
      <c r="G58" t="s">
        <v>63</v>
      </c>
      <c r="H58">
        <v>252</v>
      </c>
      <c r="I58">
        <v>449</v>
      </c>
      <c r="J58">
        <v>221</v>
      </c>
      <c r="K58">
        <v>0.468205</v>
      </c>
      <c r="L58" s="5">
        <f>(H58+I58+J58)/922</f>
        <v>1</v>
      </c>
      <c r="M58">
        <f t="shared" si="1"/>
        <v>0.4831887201735358</v>
      </c>
    </row>
    <row r="59" spans="1:13" ht="12.75">
      <c r="A59" s="9" t="s">
        <v>5</v>
      </c>
      <c r="B59" s="5" t="s">
        <v>68</v>
      </c>
      <c r="C59" s="5">
        <v>37005179</v>
      </c>
      <c r="D59" s="5" t="s">
        <v>141</v>
      </c>
      <c r="E59" s="5" t="s">
        <v>100</v>
      </c>
      <c r="F59" t="s">
        <v>62</v>
      </c>
      <c r="G59" t="s">
        <v>63</v>
      </c>
      <c r="H59">
        <v>234</v>
      </c>
      <c r="I59">
        <v>403</v>
      </c>
      <c r="J59">
        <v>222</v>
      </c>
      <c r="K59">
        <v>0.0758995</v>
      </c>
      <c r="L59" s="5">
        <f>(H59+I59+J59)/859</f>
        <v>1</v>
      </c>
      <c r="M59">
        <f t="shared" si="1"/>
        <v>0.4930151338766007</v>
      </c>
    </row>
    <row r="60" spans="1:13" ht="12.75">
      <c r="A60" t="s">
        <v>162</v>
      </c>
      <c r="B60" t="s">
        <v>68</v>
      </c>
      <c r="C60">
        <v>37005233</v>
      </c>
      <c r="D60" t="s">
        <v>141</v>
      </c>
      <c r="E60" t="s">
        <v>100</v>
      </c>
      <c r="F60" t="s">
        <v>76</v>
      </c>
      <c r="G60" t="s">
        <v>60</v>
      </c>
      <c r="H60">
        <v>859</v>
      </c>
      <c r="I60">
        <v>0</v>
      </c>
      <c r="J60">
        <v>0</v>
      </c>
      <c r="K60">
        <v>1</v>
      </c>
      <c r="L60" s="5">
        <f>(H60+I60+J60)/859</f>
        <v>1</v>
      </c>
      <c r="M60">
        <f t="shared" si="1"/>
        <v>0</v>
      </c>
    </row>
    <row r="61" spans="1:13" ht="12.75">
      <c r="A61" t="s">
        <v>142</v>
      </c>
      <c r="B61" t="s">
        <v>69</v>
      </c>
      <c r="C61">
        <v>37009950</v>
      </c>
      <c r="D61" t="s">
        <v>89</v>
      </c>
      <c r="E61" t="s">
        <v>88</v>
      </c>
      <c r="F61" t="s">
        <v>63</v>
      </c>
      <c r="G61" t="s">
        <v>61</v>
      </c>
      <c r="H61">
        <v>643</v>
      </c>
      <c r="I61">
        <v>334</v>
      </c>
      <c r="J61">
        <v>54</v>
      </c>
      <c r="K61">
        <v>0.229082</v>
      </c>
      <c r="L61" s="5">
        <f>(H61+I61+J61)/1031</f>
        <v>1</v>
      </c>
      <c r="M61">
        <f t="shared" si="1"/>
        <v>0.21435499515033948</v>
      </c>
    </row>
    <row r="62" spans="1:13" ht="12.75">
      <c r="A62" s="2" t="s">
        <v>142</v>
      </c>
      <c r="B62" t="s">
        <v>65</v>
      </c>
      <c r="C62">
        <v>37009950</v>
      </c>
      <c r="D62" t="s">
        <v>89</v>
      </c>
      <c r="E62" t="s">
        <v>88</v>
      </c>
      <c r="F62" t="s">
        <v>63</v>
      </c>
      <c r="G62" t="s">
        <v>61</v>
      </c>
      <c r="H62">
        <v>687</v>
      </c>
      <c r="I62">
        <v>352</v>
      </c>
      <c r="J62">
        <v>59</v>
      </c>
      <c r="K62">
        <v>0.126874</v>
      </c>
      <c r="L62" s="5">
        <v>1</v>
      </c>
      <c r="M62">
        <f t="shared" si="1"/>
        <v>0.21402550091074682</v>
      </c>
    </row>
    <row r="63" spans="1:13" ht="12.75">
      <c r="A63" s="8" t="s">
        <v>143</v>
      </c>
      <c r="B63" t="s">
        <v>70</v>
      </c>
      <c r="C63">
        <v>37010136</v>
      </c>
      <c r="D63" t="s">
        <v>125</v>
      </c>
      <c r="E63" t="s">
        <v>83</v>
      </c>
      <c r="F63" t="s">
        <v>76</v>
      </c>
      <c r="G63" t="s">
        <v>63</v>
      </c>
      <c r="H63">
        <v>966</v>
      </c>
      <c r="I63">
        <v>0</v>
      </c>
      <c r="J63">
        <v>0</v>
      </c>
      <c r="K63">
        <v>1</v>
      </c>
      <c r="L63" s="5">
        <f>(H63+I63+J63)/967</f>
        <v>0.9989658738366081</v>
      </c>
      <c r="M63">
        <f t="shared" si="1"/>
        <v>0</v>
      </c>
    </row>
    <row r="64" spans="1:13" ht="12.75">
      <c r="A64" t="s">
        <v>138</v>
      </c>
      <c r="B64" t="s">
        <v>64</v>
      </c>
      <c r="C64">
        <v>37019493</v>
      </c>
      <c r="D64" t="s">
        <v>125</v>
      </c>
      <c r="E64" t="s">
        <v>95</v>
      </c>
      <c r="F64" t="s">
        <v>60</v>
      </c>
      <c r="G64" t="s">
        <v>63</v>
      </c>
      <c r="H64">
        <v>570</v>
      </c>
      <c r="I64">
        <v>270</v>
      </c>
      <c r="J64">
        <v>25</v>
      </c>
      <c r="K64">
        <v>0.366364</v>
      </c>
      <c r="L64" s="5">
        <f>(H64+I64+J64)/922</f>
        <v>0.938177874186551</v>
      </c>
      <c r="M64">
        <f t="shared" si="1"/>
        <v>0.18497109826589594</v>
      </c>
    </row>
    <row r="65" spans="1:13" ht="12.75">
      <c r="A65" t="s">
        <v>158</v>
      </c>
      <c r="B65" t="s">
        <v>64</v>
      </c>
      <c r="C65">
        <v>37025329</v>
      </c>
      <c r="D65" t="s">
        <v>125</v>
      </c>
      <c r="E65" t="s">
        <v>84</v>
      </c>
      <c r="F65" t="s">
        <v>76</v>
      </c>
      <c r="G65" t="s">
        <v>62</v>
      </c>
      <c r="H65">
        <v>919</v>
      </c>
      <c r="I65">
        <v>0</v>
      </c>
      <c r="J65">
        <v>0</v>
      </c>
      <c r="K65">
        <v>1</v>
      </c>
      <c r="L65" s="5">
        <f>(H65+I65+J65)/922</f>
        <v>0.9967462039045553</v>
      </c>
      <c r="M65">
        <f t="shared" si="1"/>
        <v>0</v>
      </c>
    </row>
    <row r="66" spans="1:13" ht="12.75">
      <c r="A66" t="s">
        <v>140</v>
      </c>
      <c r="B66" t="s">
        <v>69</v>
      </c>
      <c r="C66">
        <v>37028572</v>
      </c>
      <c r="D66" t="s">
        <v>125</v>
      </c>
      <c r="E66" t="s">
        <v>85</v>
      </c>
      <c r="F66" t="s">
        <v>76</v>
      </c>
      <c r="G66" t="s">
        <v>76</v>
      </c>
      <c r="H66">
        <v>0</v>
      </c>
      <c r="I66">
        <v>0</v>
      </c>
      <c r="J66">
        <v>0</v>
      </c>
      <c r="K66">
        <v>0</v>
      </c>
      <c r="L66" s="5">
        <f>(H66+I66+J66)/1031</f>
        <v>0</v>
      </c>
      <c r="M66" t="e">
        <f t="shared" si="1"/>
        <v>#DIV/0!</v>
      </c>
    </row>
    <row r="67" spans="1:13" ht="12.75">
      <c r="A67" t="s">
        <v>140</v>
      </c>
      <c r="B67" t="s">
        <v>65</v>
      </c>
      <c r="C67">
        <v>37028572</v>
      </c>
      <c r="D67" t="s">
        <v>125</v>
      </c>
      <c r="E67" t="s">
        <v>85</v>
      </c>
      <c r="F67" t="s">
        <v>61</v>
      </c>
      <c r="G67" t="s">
        <v>63</v>
      </c>
      <c r="H67">
        <v>514</v>
      </c>
      <c r="I67">
        <v>485</v>
      </c>
      <c r="J67">
        <v>99</v>
      </c>
      <c r="K67">
        <v>0.324955</v>
      </c>
      <c r="L67" s="5">
        <v>1</v>
      </c>
      <c r="M67">
        <f aca="true" t="shared" si="2" ref="M67:M98">((2*J67+I67))/(2*(H67+I67+J67))</f>
        <v>0.31102003642987247</v>
      </c>
    </row>
    <row r="68" spans="1:13" ht="12.75">
      <c r="A68" t="s">
        <v>159</v>
      </c>
      <c r="B68" t="s">
        <v>67</v>
      </c>
      <c r="C68">
        <v>37031499</v>
      </c>
      <c r="D68" t="s">
        <v>125</v>
      </c>
      <c r="E68" t="s">
        <v>101</v>
      </c>
      <c r="F68" t="s">
        <v>61</v>
      </c>
      <c r="G68" t="s">
        <v>63</v>
      </c>
      <c r="H68">
        <v>833</v>
      </c>
      <c r="I68">
        <v>1</v>
      </c>
      <c r="J68">
        <v>0</v>
      </c>
      <c r="K68">
        <v>1</v>
      </c>
      <c r="L68" s="5">
        <f>(H68+I68+J68)/834</f>
        <v>1</v>
      </c>
      <c r="M68">
        <f t="shared" si="2"/>
        <v>0.0005995203836930455</v>
      </c>
    </row>
    <row r="69" spans="1:13" ht="12.75">
      <c r="A69" t="s">
        <v>160</v>
      </c>
      <c r="B69" t="s">
        <v>64</v>
      </c>
      <c r="C69">
        <v>37032595</v>
      </c>
      <c r="D69" t="s">
        <v>125</v>
      </c>
      <c r="E69" t="s">
        <v>101</v>
      </c>
      <c r="F69" t="s">
        <v>60</v>
      </c>
      <c r="G69" t="s">
        <v>62</v>
      </c>
      <c r="H69">
        <v>283</v>
      </c>
      <c r="I69">
        <v>458</v>
      </c>
      <c r="J69">
        <v>179</v>
      </c>
      <c r="K69">
        <v>0.841209</v>
      </c>
      <c r="L69" s="5">
        <f>(H69+I69+J69)/922</f>
        <v>0.9978308026030369</v>
      </c>
      <c r="M69">
        <f t="shared" si="2"/>
        <v>0.4434782608695652</v>
      </c>
    </row>
    <row r="70" spans="1:13" ht="12.75">
      <c r="A70" t="s">
        <v>161</v>
      </c>
      <c r="B70" t="s">
        <v>66</v>
      </c>
      <c r="C70">
        <v>37033779</v>
      </c>
      <c r="D70" t="s">
        <v>125</v>
      </c>
      <c r="E70" t="s">
        <v>101</v>
      </c>
      <c r="F70" t="s">
        <v>61</v>
      </c>
      <c r="G70" t="s">
        <v>60</v>
      </c>
      <c r="H70">
        <v>949</v>
      </c>
      <c r="I70">
        <v>10</v>
      </c>
      <c r="J70">
        <v>0</v>
      </c>
      <c r="K70">
        <v>1</v>
      </c>
      <c r="L70" s="5">
        <f>(H70+I70+J70)/964</f>
        <v>0.9948132780082988</v>
      </c>
      <c r="M70">
        <f t="shared" si="2"/>
        <v>0.005213764337851929</v>
      </c>
    </row>
    <row r="71" spans="1:13" ht="12.75">
      <c r="A71" t="s">
        <v>152</v>
      </c>
      <c r="B71" t="s">
        <v>64</v>
      </c>
      <c r="C71">
        <v>37037858</v>
      </c>
      <c r="D71" t="s">
        <v>125</v>
      </c>
      <c r="E71" t="s">
        <v>102</v>
      </c>
      <c r="F71" t="s">
        <v>60</v>
      </c>
      <c r="G71" t="s">
        <v>62</v>
      </c>
      <c r="H71">
        <v>280</v>
      </c>
      <c r="I71">
        <v>458</v>
      </c>
      <c r="J71">
        <v>179</v>
      </c>
      <c r="K71">
        <v>0.789118</v>
      </c>
      <c r="L71" s="5">
        <f>(H71+I71+J71)/922</f>
        <v>0.9945770065075922</v>
      </c>
      <c r="M71">
        <f t="shared" si="2"/>
        <v>0.44492911668484186</v>
      </c>
    </row>
    <row r="72" spans="1:13" ht="12.75">
      <c r="A72" t="s">
        <v>151</v>
      </c>
      <c r="B72" t="s">
        <v>69</v>
      </c>
      <c r="C72">
        <v>37049672</v>
      </c>
      <c r="D72" t="s">
        <v>125</v>
      </c>
      <c r="E72" t="s">
        <v>103</v>
      </c>
      <c r="F72" t="s">
        <v>61</v>
      </c>
      <c r="G72" t="s">
        <v>63</v>
      </c>
      <c r="H72">
        <v>874</v>
      </c>
      <c r="I72">
        <v>148</v>
      </c>
      <c r="J72">
        <v>9</v>
      </c>
      <c r="K72">
        <v>0.294841</v>
      </c>
      <c r="L72" s="5">
        <f>(H72+I72+J72)/1031</f>
        <v>1</v>
      </c>
      <c r="M72">
        <f t="shared" si="2"/>
        <v>0.08050436469447139</v>
      </c>
    </row>
    <row r="73" spans="1:13" ht="12.75">
      <c r="A73" t="s">
        <v>42</v>
      </c>
      <c r="B73" t="s">
        <v>66</v>
      </c>
      <c r="C73">
        <v>37051463</v>
      </c>
      <c r="D73" t="s">
        <v>125</v>
      </c>
      <c r="E73" t="s">
        <v>103</v>
      </c>
      <c r="F73" t="s">
        <v>60</v>
      </c>
      <c r="G73" t="s">
        <v>61</v>
      </c>
      <c r="H73">
        <v>796</v>
      </c>
      <c r="I73">
        <v>49</v>
      </c>
      <c r="J73">
        <v>0</v>
      </c>
      <c r="K73">
        <v>1</v>
      </c>
      <c r="L73" s="5">
        <f>(H73+I73+J73)/964</f>
        <v>0.8765560165975104</v>
      </c>
      <c r="M73">
        <f t="shared" si="2"/>
        <v>0.028994082840236687</v>
      </c>
    </row>
    <row r="74" spans="1:13" ht="12.75">
      <c r="A74" t="s">
        <v>126</v>
      </c>
      <c r="B74" t="s">
        <v>66</v>
      </c>
      <c r="C74">
        <v>37057878</v>
      </c>
      <c r="D74" t="s">
        <v>125</v>
      </c>
      <c r="E74" t="s">
        <v>104</v>
      </c>
      <c r="F74" t="s">
        <v>62</v>
      </c>
      <c r="G74" t="s">
        <v>60</v>
      </c>
      <c r="H74">
        <v>305</v>
      </c>
      <c r="I74">
        <v>473</v>
      </c>
      <c r="J74">
        <v>186</v>
      </c>
      <c r="K74">
        <v>0.947837</v>
      </c>
      <c r="L74" s="5">
        <f>(H74+I74+J74)/964</f>
        <v>1</v>
      </c>
      <c r="M74">
        <f t="shared" si="2"/>
        <v>0.4382780082987552</v>
      </c>
    </row>
    <row r="75" spans="1:13" ht="12.75">
      <c r="A75" t="s">
        <v>79</v>
      </c>
      <c r="B75" t="s">
        <v>65</v>
      </c>
      <c r="C75">
        <v>37058744</v>
      </c>
      <c r="D75" t="s">
        <v>125</v>
      </c>
      <c r="E75" t="s">
        <v>91</v>
      </c>
      <c r="F75" t="s">
        <v>61</v>
      </c>
      <c r="G75" t="s">
        <v>63</v>
      </c>
      <c r="H75">
        <v>355</v>
      </c>
      <c r="I75">
        <v>538</v>
      </c>
      <c r="J75">
        <v>205</v>
      </c>
      <c r="K75">
        <v>0.951038</v>
      </c>
      <c r="L75" s="5">
        <v>1</v>
      </c>
      <c r="M75">
        <f t="shared" si="2"/>
        <v>0.43169398907103823</v>
      </c>
    </row>
    <row r="76" spans="1:13" ht="12.75">
      <c r="A76" t="s">
        <v>146</v>
      </c>
      <c r="B76" t="s">
        <v>66</v>
      </c>
      <c r="C76">
        <v>37065278</v>
      </c>
      <c r="D76" t="s">
        <v>125</v>
      </c>
      <c r="E76" t="s">
        <v>105</v>
      </c>
      <c r="F76" t="s">
        <v>60</v>
      </c>
      <c r="G76" t="s">
        <v>62</v>
      </c>
      <c r="H76">
        <v>297</v>
      </c>
      <c r="I76">
        <v>469</v>
      </c>
      <c r="J76">
        <v>187</v>
      </c>
      <c r="K76">
        <v>0.947677</v>
      </c>
      <c r="L76" s="5">
        <f>(H76+I76+J76)/964</f>
        <v>0.9885892116182573</v>
      </c>
      <c r="M76">
        <f t="shared" si="2"/>
        <v>0.4422875131164743</v>
      </c>
    </row>
    <row r="77" spans="1:13" ht="12.75">
      <c r="A77" t="s">
        <v>144</v>
      </c>
      <c r="B77" t="s">
        <v>70</v>
      </c>
      <c r="C77">
        <v>37067029</v>
      </c>
      <c r="D77" t="s">
        <v>125</v>
      </c>
      <c r="E77" t="s">
        <v>86</v>
      </c>
      <c r="F77" t="s">
        <v>76</v>
      </c>
      <c r="G77" t="s">
        <v>62</v>
      </c>
      <c r="H77">
        <v>962</v>
      </c>
      <c r="I77">
        <v>0</v>
      </c>
      <c r="J77">
        <v>0</v>
      </c>
      <c r="K77">
        <v>1</v>
      </c>
      <c r="L77" s="5">
        <f>(H77+I77+J77)/967</f>
        <v>0.9948293691830403</v>
      </c>
      <c r="M77">
        <f t="shared" si="2"/>
        <v>0</v>
      </c>
    </row>
    <row r="78" spans="1:13" ht="12.75">
      <c r="A78" s="2" t="s">
        <v>80</v>
      </c>
      <c r="B78" t="s">
        <v>65</v>
      </c>
      <c r="C78">
        <v>37071028</v>
      </c>
      <c r="D78" t="s">
        <v>123</v>
      </c>
      <c r="E78" t="s">
        <v>90</v>
      </c>
      <c r="F78" t="s">
        <v>62</v>
      </c>
      <c r="G78" t="s">
        <v>60</v>
      </c>
      <c r="H78">
        <v>616</v>
      </c>
      <c r="I78">
        <v>407</v>
      </c>
      <c r="J78">
        <v>75</v>
      </c>
      <c r="K78">
        <v>0.474024</v>
      </c>
      <c r="L78" s="5">
        <v>1</v>
      </c>
      <c r="M78">
        <f t="shared" si="2"/>
        <v>0.25364298724954465</v>
      </c>
    </row>
    <row r="79" spans="1:13" ht="12.75">
      <c r="A79" t="s">
        <v>150</v>
      </c>
      <c r="B79" t="s">
        <v>64</v>
      </c>
      <c r="C79">
        <v>37074570</v>
      </c>
      <c r="D79" t="s">
        <v>123</v>
      </c>
      <c r="E79" t="s">
        <v>115</v>
      </c>
      <c r="F79" t="s">
        <v>63</v>
      </c>
      <c r="G79" t="s">
        <v>61</v>
      </c>
      <c r="H79">
        <v>284</v>
      </c>
      <c r="I79">
        <v>457</v>
      </c>
      <c r="J79">
        <v>179</v>
      </c>
      <c r="K79">
        <v>0.893703</v>
      </c>
      <c r="L79" s="5">
        <f>(H79+I79+J79)/922</f>
        <v>0.9978308026030369</v>
      </c>
      <c r="M79">
        <f t="shared" si="2"/>
        <v>0.4429347826086957</v>
      </c>
    </row>
    <row r="80" spans="1:13" ht="12.75">
      <c r="A80" t="s">
        <v>173</v>
      </c>
      <c r="B80" t="s">
        <v>64</v>
      </c>
      <c r="C80">
        <v>37075510</v>
      </c>
      <c r="D80" t="s">
        <v>123</v>
      </c>
      <c r="E80" t="s">
        <v>113</v>
      </c>
      <c r="F80" t="s">
        <v>62</v>
      </c>
      <c r="G80" t="s">
        <v>61</v>
      </c>
      <c r="H80">
        <v>921</v>
      </c>
      <c r="I80">
        <v>1</v>
      </c>
      <c r="J80">
        <v>0</v>
      </c>
      <c r="K80">
        <v>1</v>
      </c>
      <c r="L80" s="5">
        <f>(H80+I80+J80)/922</f>
        <v>1</v>
      </c>
      <c r="M80">
        <f t="shared" si="2"/>
        <v>0.0005422993492407809</v>
      </c>
    </row>
    <row r="81" spans="1:13" ht="12.75">
      <c r="A81" t="s">
        <v>49</v>
      </c>
      <c r="B81" t="s">
        <v>66</v>
      </c>
      <c r="C81">
        <v>37076523</v>
      </c>
      <c r="D81" t="s">
        <v>123</v>
      </c>
      <c r="E81" t="s">
        <v>113</v>
      </c>
      <c r="F81" t="s">
        <v>60</v>
      </c>
      <c r="G81" t="s">
        <v>61</v>
      </c>
      <c r="H81">
        <v>304</v>
      </c>
      <c r="I81">
        <v>473</v>
      </c>
      <c r="J81">
        <v>184</v>
      </c>
      <c r="K81">
        <v>1</v>
      </c>
      <c r="L81" s="5">
        <f>(H81+I81+J81)/964</f>
        <v>0.9968879668049793</v>
      </c>
      <c r="M81">
        <f t="shared" si="2"/>
        <v>0.4375650364203954</v>
      </c>
    </row>
    <row r="82" spans="1:13" ht="12.75">
      <c r="A82" t="s">
        <v>134</v>
      </c>
      <c r="B82" t="s">
        <v>64</v>
      </c>
      <c r="C82">
        <v>37081017</v>
      </c>
      <c r="D82" t="s">
        <v>123</v>
      </c>
      <c r="E82" t="s">
        <v>114</v>
      </c>
      <c r="F82" t="s">
        <v>62</v>
      </c>
      <c r="G82" t="s">
        <v>60</v>
      </c>
      <c r="H82">
        <v>286</v>
      </c>
      <c r="I82">
        <v>456</v>
      </c>
      <c r="J82">
        <v>180</v>
      </c>
      <c r="K82">
        <v>1</v>
      </c>
      <c r="L82" s="5">
        <f>(H82+I82+J82)/922</f>
        <v>1</v>
      </c>
      <c r="M82">
        <f t="shared" si="2"/>
        <v>0.44251626898047725</v>
      </c>
    </row>
    <row r="83" spans="1:13" ht="12.75">
      <c r="A83" t="s">
        <v>194</v>
      </c>
      <c r="B83" t="s">
        <v>67</v>
      </c>
      <c r="C83">
        <v>37082026</v>
      </c>
      <c r="D83" t="s">
        <v>123</v>
      </c>
      <c r="E83" t="s">
        <v>112</v>
      </c>
      <c r="F83" t="s">
        <v>63</v>
      </c>
      <c r="G83" t="s">
        <v>62</v>
      </c>
      <c r="H83">
        <v>265</v>
      </c>
      <c r="I83">
        <v>373</v>
      </c>
      <c r="J83">
        <v>163</v>
      </c>
      <c r="K83">
        <v>0.131803</v>
      </c>
      <c r="L83" s="5">
        <f>(H83+I83+J83)/834</f>
        <v>0.960431654676259</v>
      </c>
      <c r="M83">
        <f t="shared" si="2"/>
        <v>0.4363295880149813</v>
      </c>
    </row>
    <row r="84" spans="1:13" ht="12.75">
      <c r="A84" t="s">
        <v>34</v>
      </c>
      <c r="B84" t="s">
        <v>67</v>
      </c>
      <c r="C84">
        <v>37082134</v>
      </c>
      <c r="D84" t="s">
        <v>123</v>
      </c>
      <c r="E84" t="s">
        <v>112</v>
      </c>
      <c r="F84" t="s">
        <v>62</v>
      </c>
      <c r="G84" t="s">
        <v>63</v>
      </c>
      <c r="H84">
        <v>825</v>
      </c>
      <c r="I84">
        <v>6</v>
      </c>
      <c r="J84">
        <v>0</v>
      </c>
      <c r="K84">
        <v>1</v>
      </c>
      <c r="L84" s="5">
        <f>(H84+I84+J84)/834</f>
        <v>0.9964028776978417</v>
      </c>
      <c r="M84">
        <f t="shared" si="2"/>
        <v>0.0036101083032490976</v>
      </c>
    </row>
    <row r="85" spans="1:13" ht="12.75">
      <c r="A85" t="s">
        <v>0</v>
      </c>
      <c r="B85" t="s">
        <v>66</v>
      </c>
      <c r="C85">
        <v>37091046</v>
      </c>
      <c r="D85" t="s">
        <v>123</v>
      </c>
      <c r="E85" t="s">
        <v>111</v>
      </c>
      <c r="F85" t="s">
        <v>60</v>
      </c>
      <c r="G85" t="s">
        <v>62</v>
      </c>
      <c r="H85">
        <v>278</v>
      </c>
      <c r="I85">
        <v>471</v>
      </c>
      <c r="J85">
        <v>184</v>
      </c>
      <c r="K85">
        <v>0.596599</v>
      </c>
      <c r="L85" s="5">
        <f>(H85+I85+J85)/964</f>
        <v>0.9678423236514523</v>
      </c>
      <c r="M85">
        <f t="shared" si="2"/>
        <v>0.44962486602357987</v>
      </c>
    </row>
    <row r="86" spans="1:13" ht="12.75">
      <c r="A86" t="s">
        <v>147</v>
      </c>
      <c r="B86" t="s">
        <v>66</v>
      </c>
      <c r="C86">
        <v>37091390</v>
      </c>
      <c r="D86" t="s">
        <v>123</v>
      </c>
      <c r="E86" t="s">
        <v>111</v>
      </c>
      <c r="F86" t="s">
        <v>60</v>
      </c>
      <c r="G86" t="s">
        <v>61</v>
      </c>
      <c r="H86">
        <v>298</v>
      </c>
      <c r="I86">
        <v>476</v>
      </c>
      <c r="J86">
        <v>189</v>
      </c>
      <c r="K86">
        <v>1</v>
      </c>
      <c r="L86" s="5">
        <f>(H86+I86+J86)/964</f>
        <v>0.9989626556016598</v>
      </c>
      <c r="M86">
        <f t="shared" si="2"/>
        <v>0.4434060228452752</v>
      </c>
    </row>
    <row r="87" spans="1:13" ht="12.75">
      <c r="A87" t="s">
        <v>58</v>
      </c>
      <c r="B87" t="s">
        <v>64</v>
      </c>
      <c r="C87">
        <v>37118438</v>
      </c>
      <c r="D87" t="s">
        <v>123</v>
      </c>
      <c r="E87" t="s">
        <v>110</v>
      </c>
      <c r="F87" t="s">
        <v>63</v>
      </c>
      <c r="G87" t="s">
        <v>61</v>
      </c>
      <c r="H87">
        <v>286</v>
      </c>
      <c r="I87">
        <v>454</v>
      </c>
      <c r="J87">
        <v>179</v>
      </c>
      <c r="K87">
        <v>1</v>
      </c>
      <c r="L87" s="5">
        <f>(H87+I87+J87)/922</f>
        <v>0.9967462039045553</v>
      </c>
      <c r="M87">
        <f t="shared" si="2"/>
        <v>0.44178454842219805</v>
      </c>
    </row>
    <row r="88" spans="1:13" ht="12.75">
      <c r="A88" t="s">
        <v>188</v>
      </c>
      <c r="B88" t="s">
        <v>64</v>
      </c>
      <c r="C88">
        <v>37118883</v>
      </c>
      <c r="D88" t="s">
        <v>123</v>
      </c>
      <c r="E88" t="s">
        <v>110</v>
      </c>
      <c r="F88" t="s">
        <v>60</v>
      </c>
      <c r="G88" t="s">
        <v>62</v>
      </c>
      <c r="H88">
        <v>247</v>
      </c>
      <c r="I88">
        <v>452</v>
      </c>
      <c r="J88">
        <v>213</v>
      </c>
      <c r="K88">
        <v>0.842318</v>
      </c>
      <c r="L88" s="5">
        <f>(H88+I88+J88)/922</f>
        <v>0.9891540130151844</v>
      </c>
      <c r="M88">
        <f t="shared" si="2"/>
        <v>0.48135964912280704</v>
      </c>
    </row>
    <row r="89" spans="1:13" ht="12.75">
      <c r="A89" t="s">
        <v>55</v>
      </c>
      <c r="B89" t="s">
        <v>66</v>
      </c>
      <c r="C89">
        <v>37157721</v>
      </c>
      <c r="D89" t="s">
        <v>123</v>
      </c>
      <c r="E89" t="s">
        <v>109</v>
      </c>
      <c r="F89" t="s">
        <v>63</v>
      </c>
      <c r="G89" t="s">
        <v>61</v>
      </c>
      <c r="H89">
        <v>948</v>
      </c>
      <c r="I89">
        <v>4</v>
      </c>
      <c r="J89">
        <v>0</v>
      </c>
      <c r="K89">
        <v>1</v>
      </c>
      <c r="L89" s="5">
        <f aca="true" t="shared" si="3" ref="L89:L94">(H89+I89+J89)/964</f>
        <v>0.9875518672199171</v>
      </c>
      <c r="M89">
        <f t="shared" si="2"/>
        <v>0.0021008403361344537</v>
      </c>
    </row>
    <row r="90" spans="1:13" ht="12.75">
      <c r="A90" t="s">
        <v>124</v>
      </c>
      <c r="B90" t="s">
        <v>66</v>
      </c>
      <c r="C90">
        <v>37159477</v>
      </c>
      <c r="D90" t="s">
        <v>123</v>
      </c>
      <c r="E90" t="s">
        <v>109</v>
      </c>
      <c r="F90" t="s">
        <v>63</v>
      </c>
      <c r="G90" t="s">
        <v>61</v>
      </c>
      <c r="H90">
        <v>513</v>
      </c>
      <c r="I90">
        <v>374</v>
      </c>
      <c r="J90">
        <v>77</v>
      </c>
      <c r="K90">
        <v>0.46596</v>
      </c>
      <c r="L90" s="5">
        <f t="shared" si="3"/>
        <v>1</v>
      </c>
      <c r="M90">
        <f t="shared" si="2"/>
        <v>0.27385892116182575</v>
      </c>
    </row>
    <row r="91" spans="1:13" ht="12.75">
      <c r="A91" t="s">
        <v>167</v>
      </c>
      <c r="B91" t="s">
        <v>66</v>
      </c>
      <c r="C91">
        <v>37163322</v>
      </c>
      <c r="D91" t="s">
        <v>123</v>
      </c>
      <c r="E91" t="s">
        <v>109</v>
      </c>
      <c r="F91" t="s">
        <v>63</v>
      </c>
      <c r="G91" t="s">
        <v>60</v>
      </c>
      <c r="H91">
        <v>268</v>
      </c>
      <c r="I91">
        <v>469</v>
      </c>
      <c r="J91">
        <v>202</v>
      </c>
      <c r="K91">
        <v>0.947715</v>
      </c>
      <c r="L91" s="5">
        <f t="shared" si="3"/>
        <v>0.9740663900414938</v>
      </c>
      <c r="M91">
        <f t="shared" si="2"/>
        <v>0.46485623003194887</v>
      </c>
    </row>
    <row r="92" spans="1:13" ht="12.75">
      <c r="A92" t="s">
        <v>40</v>
      </c>
      <c r="B92" t="s">
        <v>66</v>
      </c>
      <c r="C92">
        <v>37171605</v>
      </c>
      <c r="D92" t="s">
        <v>123</v>
      </c>
      <c r="E92" t="s">
        <v>108</v>
      </c>
      <c r="F92" t="s">
        <v>62</v>
      </c>
      <c r="G92" t="s">
        <v>60</v>
      </c>
      <c r="H92">
        <v>303</v>
      </c>
      <c r="I92">
        <v>474</v>
      </c>
      <c r="J92">
        <v>187</v>
      </c>
      <c r="K92">
        <v>0.947934</v>
      </c>
      <c r="L92" s="5">
        <f t="shared" si="3"/>
        <v>1</v>
      </c>
      <c r="M92">
        <f t="shared" si="2"/>
        <v>0.43983402489626555</v>
      </c>
    </row>
    <row r="93" spans="1:13" ht="12.75">
      <c r="A93" t="s">
        <v>36</v>
      </c>
      <c r="B93" t="s">
        <v>66</v>
      </c>
      <c r="C93">
        <v>37174354</v>
      </c>
      <c r="D93" t="s">
        <v>123</v>
      </c>
      <c r="E93" t="s">
        <v>108</v>
      </c>
      <c r="F93" t="s">
        <v>60</v>
      </c>
      <c r="G93" t="s">
        <v>63</v>
      </c>
      <c r="H93">
        <v>295</v>
      </c>
      <c r="I93">
        <v>465</v>
      </c>
      <c r="J93">
        <v>175</v>
      </c>
      <c r="K93">
        <v>0.790194</v>
      </c>
      <c r="L93" s="5">
        <f t="shared" si="3"/>
        <v>0.9699170124481328</v>
      </c>
      <c r="M93">
        <f t="shared" si="2"/>
        <v>0.4358288770053476</v>
      </c>
    </row>
    <row r="94" spans="1:13" ht="12.75">
      <c r="A94" t="s">
        <v>37</v>
      </c>
      <c r="B94" t="s">
        <v>66</v>
      </c>
      <c r="C94">
        <v>37174809</v>
      </c>
      <c r="D94" t="s">
        <v>123</v>
      </c>
      <c r="E94" t="s">
        <v>108</v>
      </c>
      <c r="F94" t="s">
        <v>60</v>
      </c>
      <c r="G94" t="s">
        <v>63</v>
      </c>
      <c r="H94">
        <v>951</v>
      </c>
      <c r="I94">
        <v>9</v>
      </c>
      <c r="J94">
        <v>0</v>
      </c>
      <c r="K94">
        <v>1</v>
      </c>
      <c r="L94" s="5">
        <f t="shared" si="3"/>
        <v>0.995850622406639</v>
      </c>
      <c r="M94">
        <f t="shared" si="2"/>
        <v>0.0046875</v>
      </c>
    </row>
    <row r="95" spans="1:13" ht="12.75">
      <c r="A95" t="s">
        <v>185</v>
      </c>
      <c r="B95" t="s">
        <v>64</v>
      </c>
      <c r="C95">
        <v>37180019</v>
      </c>
      <c r="D95" t="s">
        <v>123</v>
      </c>
      <c r="E95" t="s">
        <v>108</v>
      </c>
      <c r="F95" t="s">
        <v>60</v>
      </c>
      <c r="G95" t="s">
        <v>62</v>
      </c>
      <c r="H95">
        <v>734</v>
      </c>
      <c r="I95">
        <v>145</v>
      </c>
      <c r="J95">
        <v>0</v>
      </c>
      <c r="K95">
        <v>0.00277057</v>
      </c>
      <c r="L95" s="5">
        <f>(H95+I95+J95)/922</f>
        <v>0.9533622559652929</v>
      </c>
      <c r="M95">
        <f t="shared" si="2"/>
        <v>0.08248009101251422</v>
      </c>
    </row>
    <row r="96" spans="1:13" ht="12.75">
      <c r="A96" t="s">
        <v>133</v>
      </c>
      <c r="B96" t="s">
        <v>64</v>
      </c>
      <c r="C96">
        <v>37180195</v>
      </c>
      <c r="D96" t="s">
        <v>123</v>
      </c>
      <c r="E96" t="s">
        <v>108</v>
      </c>
      <c r="F96" t="s">
        <v>60</v>
      </c>
      <c r="G96" t="s">
        <v>62</v>
      </c>
      <c r="H96">
        <v>285</v>
      </c>
      <c r="I96">
        <v>457</v>
      </c>
      <c r="J96">
        <v>180</v>
      </c>
      <c r="K96">
        <v>0.946795</v>
      </c>
      <c r="L96" s="5">
        <f>(H96+I96+J96)/922</f>
        <v>1</v>
      </c>
      <c r="M96">
        <f t="shared" si="2"/>
        <v>0.443058568329718</v>
      </c>
    </row>
    <row r="97" spans="1:13" ht="12.75">
      <c r="A97" t="s">
        <v>132</v>
      </c>
      <c r="B97" t="s">
        <v>67</v>
      </c>
      <c r="C97">
        <v>37199819</v>
      </c>
      <c r="D97" t="s">
        <v>82</v>
      </c>
      <c r="F97" t="s">
        <v>61</v>
      </c>
      <c r="G97" t="s">
        <v>63</v>
      </c>
      <c r="H97">
        <v>830</v>
      </c>
      <c r="I97">
        <v>1</v>
      </c>
      <c r="J97">
        <v>0</v>
      </c>
      <c r="K97">
        <v>1</v>
      </c>
      <c r="L97" s="5">
        <f>(H97+I97+J97)/834</f>
        <v>0.9964028776978417</v>
      </c>
      <c r="M97">
        <f t="shared" si="2"/>
        <v>0.0006016847172081829</v>
      </c>
    </row>
    <row r="98" spans="1:13" ht="12.75">
      <c r="A98" t="s">
        <v>48</v>
      </c>
      <c r="B98" t="s">
        <v>64</v>
      </c>
      <c r="C98">
        <v>37199842</v>
      </c>
      <c r="D98" t="s">
        <v>82</v>
      </c>
      <c r="F98" t="s">
        <v>61</v>
      </c>
      <c r="G98" t="s">
        <v>62</v>
      </c>
      <c r="H98">
        <v>285</v>
      </c>
      <c r="I98">
        <v>457</v>
      </c>
      <c r="J98">
        <v>178</v>
      </c>
      <c r="K98">
        <v>0.893633</v>
      </c>
      <c r="L98" s="5">
        <f>(H98+I98+J98)/922</f>
        <v>0.9978308026030369</v>
      </c>
      <c r="M98">
        <f t="shared" si="2"/>
        <v>0.4418478260869565</v>
      </c>
    </row>
    <row r="99" spans="1:13" ht="12.75">
      <c r="A99" s="2" t="s">
        <v>81</v>
      </c>
      <c r="B99" t="s">
        <v>65</v>
      </c>
      <c r="C99">
        <v>37207462</v>
      </c>
      <c r="D99" t="s">
        <v>82</v>
      </c>
      <c r="F99" t="s">
        <v>63</v>
      </c>
      <c r="G99" t="s">
        <v>61</v>
      </c>
      <c r="H99">
        <v>696</v>
      </c>
      <c r="I99">
        <v>348</v>
      </c>
      <c r="J99">
        <v>54</v>
      </c>
      <c r="K99">
        <v>0.232805</v>
      </c>
      <c r="L99" s="5">
        <v>1</v>
      </c>
      <c r="M99">
        <f aca="true" t="shared" si="4" ref="M99:M105">((2*J99+I99))/(2*(H99+I99+J99))</f>
        <v>0.20765027322404372</v>
      </c>
    </row>
    <row r="100" spans="1:13" ht="12.75">
      <c r="A100" t="s">
        <v>38</v>
      </c>
      <c r="B100" t="s">
        <v>66</v>
      </c>
      <c r="C100">
        <v>37217431</v>
      </c>
      <c r="D100" t="s">
        <v>82</v>
      </c>
      <c r="F100" t="s">
        <v>62</v>
      </c>
      <c r="G100" t="s">
        <v>61</v>
      </c>
      <c r="H100">
        <v>951</v>
      </c>
      <c r="I100">
        <v>11</v>
      </c>
      <c r="J100">
        <v>0</v>
      </c>
      <c r="K100">
        <v>1</v>
      </c>
      <c r="L100" s="5">
        <f>(H100+I100+J100)/964</f>
        <v>0.9979253112033195</v>
      </c>
      <c r="M100">
        <f t="shared" si="4"/>
        <v>0.005717255717255718</v>
      </c>
    </row>
    <row r="101" spans="1:13" ht="12.75">
      <c r="A101" t="s">
        <v>41</v>
      </c>
      <c r="B101" t="s">
        <v>66</v>
      </c>
      <c r="C101">
        <v>37241682</v>
      </c>
      <c r="D101" t="s">
        <v>82</v>
      </c>
      <c r="F101" t="s">
        <v>60</v>
      </c>
      <c r="G101" t="s">
        <v>62</v>
      </c>
      <c r="H101">
        <v>258</v>
      </c>
      <c r="I101">
        <v>484</v>
      </c>
      <c r="J101">
        <v>221</v>
      </c>
      <c r="K101">
        <v>0.89727</v>
      </c>
      <c r="L101" s="5">
        <f>(H101+I101+J101)/964</f>
        <v>0.9989626556016598</v>
      </c>
      <c r="M101">
        <f t="shared" si="4"/>
        <v>0.48078920041536866</v>
      </c>
    </row>
    <row r="102" spans="1:13" ht="12.75">
      <c r="A102" t="s">
        <v>195</v>
      </c>
      <c r="B102" t="s">
        <v>64</v>
      </c>
      <c r="C102">
        <v>37244043</v>
      </c>
      <c r="D102" t="s">
        <v>82</v>
      </c>
      <c r="F102" t="s">
        <v>62</v>
      </c>
      <c r="G102" t="s">
        <v>60</v>
      </c>
      <c r="H102">
        <v>240</v>
      </c>
      <c r="I102">
        <v>458</v>
      </c>
      <c r="J102">
        <v>208</v>
      </c>
      <c r="K102">
        <v>0.739617</v>
      </c>
      <c r="L102" s="5">
        <f>(H102+I102+J102)/922</f>
        <v>0.982646420824295</v>
      </c>
      <c r="M102">
        <f t="shared" si="4"/>
        <v>0.48233995584988965</v>
      </c>
    </row>
    <row r="103" spans="1:13" ht="12.75">
      <c r="A103" t="s">
        <v>163</v>
      </c>
      <c r="B103" t="s">
        <v>66</v>
      </c>
      <c r="C103">
        <v>37257074</v>
      </c>
      <c r="D103" t="s">
        <v>82</v>
      </c>
      <c r="F103" t="s">
        <v>60</v>
      </c>
      <c r="G103" t="s">
        <v>62</v>
      </c>
      <c r="H103">
        <v>305</v>
      </c>
      <c r="I103">
        <v>485</v>
      </c>
      <c r="J103">
        <v>155</v>
      </c>
      <c r="K103">
        <v>0.109598</v>
      </c>
      <c r="L103" s="5">
        <f>(H103+I103+J103)/964</f>
        <v>0.9802904564315352</v>
      </c>
      <c r="M103">
        <f t="shared" si="4"/>
        <v>0.42063492063492064</v>
      </c>
    </row>
    <row r="104" spans="1:13" ht="12.75">
      <c r="A104" t="s">
        <v>190</v>
      </c>
      <c r="B104" t="s">
        <v>64</v>
      </c>
      <c r="C104">
        <v>37264608</v>
      </c>
      <c r="D104" t="s">
        <v>189</v>
      </c>
      <c r="E104" t="s">
        <v>106</v>
      </c>
      <c r="F104" t="s">
        <v>63</v>
      </c>
      <c r="G104" t="s">
        <v>61</v>
      </c>
      <c r="H104">
        <v>292</v>
      </c>
      <c r="I104">
        <v>476</v>
      </c>
      <c r="J104">
        <v>153</v>
      </c>
      <c r="K104">
        <v>0.0916915</v>
      </c>
      <c r="L104" s="5">
        <f>(H104+I104+J104)/922</f>
        <v>0.9989154013015185</v>
      </c>
      <c r="M104">
        <f t="shared" si="4"/>
        <v>0.4245385450597177</v>
      </c>
    </row>
    <row r="105" spans="1:13" ht="12.75">
      <c r="A105" t="s">
        <v>56</v>
      </c>
      <c r="B105" t="s">
        <v>64</v>
      </c>
      <c r="C105">
        <v>37277760</v>
      </c>
      <c r="D105" t="s">
        <v>189</v>
      </c>
      <c r="E105" t="s">
        <v>107</v>
      </c>
      <c r="F105" t="s">
        <v>62</v>
      </c>
      <c r="G105" t="s">
        <v>60</v>
      </c>
      <c r="H105">
        <v>850</v>
      </c>
      <c r="I105">
        <v>65</v>
      </c>
      <c r="J105">
        <v>1</v>
      </c>
      <c r="K105">
        <v>1</v>
      </c>
      <c r="L105" s="5">
        <f>(H105+I105+J105)/922</f>
        <v>0.9934924078091106</v>
      </c>
      <c r="M105">
        <f t="shared" si="4"/>
        <v>0.03657205240174673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L41"/>
    </sheetView>
  </sheetViews>
  <sheetFormatPr defaultColWidth="11.00390625" defaultRowHeight="12.75"/>
  <cols>
    <col min="2" max="2" width="14.875" style="0" customWidth="1"/>
    <col min="4" max="4" width="23.375" style="0" customWidth="1"/>
    <col min="5" max="6" width="12.125" style="0" customWidth="1"/>
    <col min="11" max="11" width="27.625" style="0" customWidth="1"/>
    <col min="12" max="12" width="14.625" style="0" customWidth="1"/>
  </cols>
  <sheetData>
    <row r="1" spans="1:13" ht="12.75">
      <c r="A1" s="6" t="s">
        <v>182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" ht="12.75">
      <c r="A2" s="3" t="s">
        <v>6</v>
      </c>
      <c r="B2" s="7"/>
    </row>
    <row r="3" spans="1:13" ht="12.75">
      <c r="A3" s="2" t="s">
        <v>118</v>
      </c>
      <c r="B3" s="2" t="s">
        <v>120</v>
      </c>
      <c r="C3" s="2" t="s">
        <v>116</v>
      </c>
      <c r="D3" s="2" t="s">
        <v>117</v>
      </c>
      <c r="E3" s="2" t="s">
        <v>71</v>
      </c>
      <c r="F3" s="2" t="s">
        <v>72</v>
      </c>
      <c r="G3" s="2" t="s">
        <v>73</v>
      </c>
      <c r="H3" s="2" t="s">
        <v>74</v>
      </c>
      <c r="I3" s="2" t="s">
        <v>75</v>
      </c>
      <c r="J3" s="2" t="s">
        <v>119</v>
      </c>
      <c r="K3" s="4" t="s">
        <v>77</v>
      </c>
      <c r="L3" s="2" t="s">
        <v>78</v>
      </c>
      <c r="M3" s="2"/>
    </row>
    <row r="4" spans="1:12" ht="12.75">
      <c r="A4" t="s">
        <v>7</v>
      </c>
      <c r="B4" t="s">
        <v>8</v>
      </c>
      <c r="C4">
        <v>36561025</v>
      </c>
      <c r="D4" t="s">
        <v>9</v>
      </c>
      <c r="E4" t="s">
        <v>60</v>
      </c>
      <c r="F4" t="s">
        <v>61</v>
      </c>
      <c r="G4">
        <v>234</v>
      </c>
      <c r="H4">
        <v>101</v>
      </c>
      <c r="I4">
        <v>7</v>
      </c>
      <c r="J4">
        <v>0.43736</v>
      </c>
      <c r="K4">
        <f>(G4+H4+I4)/342</f>
        <v>1</v>
      </c>
      <c r="L4">
        <f>((2*I4)+H4)/(2*(G4+H4+I4))</f>
        <v>0.16812865497076024</v>
      </c>
    </row>
    <row r="5" spans="1:12" ht="12.75">
      <c r="A5" t="s">
        <v>10</v>
      </c>
      <c r="B5" t="s">
        <v>8</v>
      </c>
      <c r="C5">
        <v>36566207</v>
      </c>
      <c r="E5" t="s">
        <v>63</v>
      </c>
      <c r="F5" t="s">
        <v>61</v>
      </c>
      <c r="G5">
        <v>82</v>
      </c>
      <c r="H5">
        <v>179</v>
      </c>
      <c r="I5">
        <v>81</v>
      </c>
      <c r="J5">
        <v>0.448907</v>
      </c>
      <c r="K5">
        <f aca="true" t="shared" si="0" ref="K5:K23">(G5+H5+I5)/342</f>
        <v>1</v>
      </c>
      <c r="L5">
        <f aca="true" t="shared" si="1" ref="L5:L22">((2*I5)+H5)/(2*(G5+H5+I5))</f>
        <v>0.49853801169590645</v>
      </c>
    </row>
    <row r="6" spans="1:12" ht="12.75">
      <c r="A6" t="s">
        <v>11</v>
      </c>
      <c r="B6" t="s">
        <v>8</v>
      </c>
      <c r="C6">
        <v>36566673</v>
      </c>
      <c r="E6" t="s">
        <v>61</v>
      </c>
      <c r="F6" t="s">
        <v>63</v>
      </c>
      <c r="G6">
        <v>234</v>
      </c>
      <c r="H6">
        <v>101</v>
      </c>
      <c r="I6">
        <v>7</v>
      </c>
      <c r="J6">
        <v>0.43736</v>
      </c>
      <c r="K6">
        <f t="shared" si="0"/>
        <v>1</v>
      </c>
      <c r="L6">
        <f t="shared" si="1"/>
        <v>0.16812865497076024</v>
      </c>
    </row>
    <row r="7" spans="1:12" ht="12.75">
      <c r="A7" t="s">
        <v>12</v>
      </c>
      <c r="B7" t="s">
        <v>8</v>
      </c>
      <c r="C7">
        <v>36567042</v>
      </c>
      <c r="E7" t="s">
        <v>61</v>
      </c>
      <c r="F7" t="s">
        <v>63</v>
      </c>
      <c r="G7">
        <v>234</v>
      </c>
      <c r="H7">
        <v>101</v>
      </c>
      <c r="I7">
        <v>7</v>
      </c>
      <c r="J7">
        <v>0.43736</v>
      </c>
      <c r="K7">
        <f t="shared" si="0"/>
        <v>1</v>
      </c>
      <c r="L7">
        <f t="shared" si="1"/>
        <v>0.16812865497076024</v>
      </c>
    </row>
    <row r="8" spans="1:12" ht="12.75">
      <c r="A8" t="s">
        <v>13</v>
      </c>
      <c r="B8" t="s">
        <v>8</v>
      </c>
      <c r="C8">
        <v>36567136</v>
      </c>
      <c r="E8" t="s">
        <v>60</v>
      </c>
      <c r="F8" t="s">
        <v>62</v>
      </c>
      <c r="G8">
        <v>234</v>
      </c>
      <c r="H8">
        <v>101</v>
      </c>
      <c r="I8">
        <v>7</v>
      </c>
      <c r="J8">
        <v>0.43736</v>
      </c>
      <c r="K8">
        <f t="shared" si="0"/>
        <v>1</v>
      </c>
      <c r="L8">
        <f t="shared" si="1"/>
        <v>0.16812865497076024</v>
      </c>
    </row>
    <row r="9" spans="1:12" ht="12.75">
      <c r="A9" t="s">
        <v>14</v>
      </c>
      <c r="B9" t="s">
        <v>8</v>
      </c>
      <c r="C9">
        <v>36567376</v>
      </c>
      <c r="E9" t="s">
        <v>62</v>
      </c>
      <c r="F9" t="s">
        <v>60</v>
      </c>
      <c r="G9">
        <v>233</v>
      </c>
      <c r="H9">
        <v>101</v>
      </c>
      <c r="I9">
        <v>7</v>
      </c>
      <c r="J9">
        <v>0.437634</v>
      </c>
      <c r="K9">
        <f t="shared" si="0"/>
        <v>0.9970760233918129</v>
      </c>
      <c r="L9">
        <f t="shared" si="1"/>
        <v>0.16862170087976538</v>
      </c>
    </row>
    <row r="10" spans="1:12" ht="12.75">
      <c r="A10" t="s">
        <v>15</v>
      </c>
      <c r="B10" t="s">
        <v>8</v>
      </c>
      <c r="C10">
        <v>36572905</v>
      </c>
      <c r="E10" t="s">
        <v>62</v>
      </c>
      <c r="F10" t="s">
        <v>63</v>
      </c>
      <c r="G10">
        <v>234</v>
      </c>
      <c r="H10">
        <v>101</v>
      </c>
      <c r="I10">
        <v>7</v>
      </c>
      <c r="J10">
        <v>0.43736</v>
      </c>
      <c r="K10">
        <f t="shared" si="0"/>
        <v>1</v>
      </c>
      <c r="L10">
        <f t="shared" si="1"/>
        <v>0.16812865497076024</v>
      </c>
    </row>
    <row r="11" spans="1:12" ht="12.75">
      <c r="A11" t="s">
        <v>16</v>
      </c>
      <c r="B11" t="s">
        <v>8</v>
      </c>
      <c r="C11">
        <v>36609993</v>
      </c>
      <c r="E11" t="s">
        <v>62</v>
      </c>
      <c r="F11" t="s">
        <v>63</v>
      </c>
      <c r="G11">
        <v>234</v>
      </c>
      <c r="H11">
        <v>101</v>
      </c>
      <c r="I11">
        <v>7</v>
      </c>
      <c r="J11">
        <v>0.43736</v>
      </c>
      <c r="K11">
        <f t="shared" si="0"/>
        <v>1</v>
      </c>
      <c r="L11">
        <f t="shared" si="1"/>
        <v>0.16812865497076024</v>
      </c>
    </row>
    <row r="12" spans="1:12" ht="12.75">
      <c r="A12" t="s">
        <v>17</v>
      </c>
      <c r="B12" t="s">
        <v>8</v>
      </c>
      <c r="C12">
        <v>36611158</v>
      </c>
      <c r="E12" t="s">
        <v>62</v>
      </c>
      <c r="F12" t="s">
        <v>60</v>
      </c>
      <c r="G12">
        <v>234</v>
      </c>
      <c r="H12">
        <v>101</v>
      </c>
      <c r="I12">
        <v>7</v>
      </c>
      <c r="J12">
        <v>0.43736</v>
      </c>
      <c r="K12">
        <f t="shared" si="0"/>
        <v>1</v>
      </c>
      <c r="L12">
        <f t="shared" si="1"/>
        <v>0.16812865497076024</v>
      </c>
    </row>
    <row r="13" spans="1:12" ht="12.75">
      <c r="A13" t="s">
        <v>18</v>
      </c>
      <c r="B13" t="s">
        <v>8</v>
      </c>
      <c r="C13">
        <v>36611910</v>
      </c>
      <c r="E13" t="s">
        <v>60</v>
      </c>
      <c r="F13" t="s">
        <v>62</v>
      </c>
      <c r="G13">
        <v>107</v>
      </c>
      <c r="H13">
        <v>173</v>
      </c>
      <c r="I13">
        <v>62</v>
      </c>
      <c r="J13">
        <v>0.659782</v>
      </c>
      <c r="K13">
        <f t="shared" si="0"/>
        <v>1</v>
      </c>
      <c r="L13">
        <f t="shared" si="1"/>
        <v>0.4342105263157895</v>
      </c>
    </row>
    <row r="14" spans="1:12" ht="12.75">
      <c r="A14" t="s">
        <v>19</v>
      </c>
      <c r="B14" t="s">
        <v>8</v>
      </c>
      <c r="C14">
        <v>36622465</v>
      </c>
      <c r="E14" t="s">
        <v>62</v>
      </c>
      <c r="F14" t="s">
        <v>60</v>
      </c>
      <c r="G14">
        <v>234</v>
      </c>
      <c r="H14">
        <v>101</v>
      </c>
      <c r="I14">
        <v>7</v>
      </c>
      <c r="J14">
        <v>0.43736</v>
      </c>
      <c r="K14">
        <f t="shared" si="0"/>
        <v>1</v>
      </c>
      <c r="L14">
        <f t="shared" si="1"/>
        <v>0.16812865497076024</v>
      </c>
    </row>
    <row r="15" spans="1:12" ht="12.75">
      <c r="A15" t="s">
        <v>20</v>
      </c>
      <c r="B15" t="s">
        <v>8</v>
      </c>
      <c r="C15">
        <v>36630641</v>
      </c>
      <c r="E15" t="s">
        <v>61</v>
      </c>
      <c r="F15" t="s">
        <v>62</v>
      </c>
      <c r="G15">
        <v>192</v>
      </c>
      <c r="H15">
        <v>129</v>
      </c>
      <c r="I15">
        <v>14</v>
      </c>
      <c r="J15">
        <v>0.223272</v>
      </c>
      <c r="K15">
        <f t="shared" si="0"/>
        <v>0.97953216374269</v>
      </c>
      <c r="L15">
        <f t="shared" si="1"/>
        <v>0.23432835820895523</v>
      </c>
    </row>
    <row r="16" spans="1:12" ht="12.75">
      <c r="A16" s="8" t="s">
        <v>155</v>
      </c>
      <c r="B16" t="s">
        <v>174</v>
      </c>
      <c r="C16">
        <v>36855688</v>
      </c>
      <c r="D16" t="s">
        <v>21</v>
      </c>
      <c r="E16" t="s">
        <v>22</v>
      </c>
      <c r="F16" t="s">
        <v>23</v>
      </c>
      <c r="G16">
        <v>275</v>
      </c>
      <c r="H16">
        <v>66</v>
      </c>
      <c r="I16">
        <v>2</v>
      </c>
      <c r="K16">
        <v>1</v>
      </c>
      <c r="L16">
        <f t="shared" si="1"/>
        <v>0.10204081632653061</v>
      </c>
    </row>
    <row r="17" spans="1:12" ht="12.75">
      <c r="A17" s="2" t="s">
        <v>142</v>
      </c>
      <c r="B17" t="s">
        <v>8</v>
      </c>
      <c r="C17">
        <v>37009950</v>
      </c>
      <c r="D17" t="s">
        <v>24</v>
      </c>
      <c r="E17" t="s">
        <v>63</v>
      </c>
      <c r="F17" t="s">
        <v>61</v>
      </c>
      <c r="G17">
        <v>219</v>
      </c>
      <c r="H17">
        <v>114</v>
      </c>
      <c r="I17">
        <v>9</v>
      </c>
      <c r="J17">
        <v>0.227407</v>
      </c>
      <c r="K17">
        <f t="shared" si="0"/>
        <v>1</v>
      </c>
      <c r="L17">
        <f t="shared" si="1"/>
        <v>0.19298245614035087</v>
      </c>
    </row>
    <row r="18" spans="1:12" ht="12.75">
      <c r="A18" s="2" t="s">
        <v>142</v>
      </c>
      <c r="B18" t="s">
        <v>174</v>
      </c>
      <c r="C18">
        <v>37009950</v>
      </c>
      <c r="D18" t="s">
        <v>24</v>
      </c>
      <c r="E18" t="s">
        <v>63</v>
      </c>
      <c r="F18" t="s">
        <v>61</v>
      </c>
      <c r="G18">
        <v>220</v>
      </c>
      <c r="H18">
        <v>113</v>
      </c>
      <c r="I18">
        <v>9</v>
      </c>
      <c r="K18">
        <f t="shared" si="0"/>
        <v>1</v>
      </c>
      <c r="L18">
        <f t="shared" si="1"/>
        <v>0.1915204678362573</v>
      </c>
    </row>
    <row r="19" spans="1:12" ht="12.75">
      <c r="A19" t="s">
        <v>140</v>
      </c>
      <c r="B19" t="s">
        <v>174</v>
      </c>
      <c r="C19">
        <v>37028572</v>
      </c>
      <c r="D19" t="s">
        <v>25</v>
      </c>
      <c r="E19" t="s">
        <v>26</v>
      </c>
      <c r="F19" t="s">
        <v>27</v>
      </c>
      <c r="G19">
        <v>154</v>
      </c>
      <c r="H19">
        <v>152</v>
      </c>
      <c r="I19">
        <v>31</v>
      </c>
      <c r="K19">
        <f t="shared" si="0"/>
        <v>0.9853801169590644</v>
      </c>
      <c r="L19">
        <f t="shared" si="1"/>
        <v>0.31750741839762614</v>
      </c>
    </row>
    <row r="20" spans="1:12" ht="12.75">
      <c r="A20" t="s">
        <v>79</v>
      </c>
      <c r="B20" t="s">
        <v>174</v>
      </c>
      <c r="C20">
        <v>37058744</v>
      </c>
      <c r="D20" t="s">
        <v>28</v>
      </c>
      <c r="E20" t="s">
        <v>26</v>
      </c>
      <c r="F20" t="s">
        <v>27</v>
      </c>
      <c r="G20">
        <v>106</v>
      </c>
      <c r="H20">
        <v>167</v>
      </c>
      <c r="I20">
        <v>70</v>
      </c>
      <c r="K20">
        <v>1</v>
      </c>
      <c r="L20">
        <f t="shared" si="1"/>
        <v>0.44752186588921283</v>
      </c>
    </row>
    <row r="21" spans="1:12" ht="12.75">
      <c r="A21" s="2" t="s">
        <v>80</v>
      </c>
      <c r="B21" t="s">
        <v>8</v>
      </c>
      <c r="C21">
        <v>37071028</v>
      </c>
      <c r="D21" t="s">
        <v>29</v>
      </c>
      <c r="E21" t="s">
        <v>62</v>
      </c>
      <c r="F21" t="s">
        <v>60</v>
      </c>
      <c r="G21">
        <v>199</v>
      </c>
      <c r="H21">
        <v>128</v>
      </c>
      <c r="I21">
        <v>15</v>
      </c>
      <c r="J21">
        <v>0.364369</v>
      </c>
      <c r="K21">
        <f t="shared" si="0"/>
        <v>1</v>
      </c>
      <c r="L21">
        <f t="shared" si="1"/>
        <v>0.2309941520467836</v>
      </c>
    </row>
    <row r="22" spans="1:12" ht="12.75">
      <c r="A22" s="2" t="s">
        <v>81</v>
      </c>
      <c r="B22" t="s">
        <v>8</v>
      </c>
      <c r="C22">
        <v>37207462</v>
      </c>
      <c r="E22" t="s">
        <v>63</v>
      </c>
      <c r="F22" t="s">
        <v>61</v>
      </c>
      <c r="G22">
        <v>222</v>
      </c>
      <c r="H22">
        <v>111</v>
      </c>
      <c r="I22">
        <v>9</v>
      </c>
      <c r="J22">
        <v>0.375215</v>
      </c>
      <c r="K22">
        <f t="shared" si="0"/>
        <v>1</v>
      </c>
      <c r="L22">
        <f t="shared" si="1"/>
        <v>0.18859649122807018</v>
      </c>
    </row>
    <row r="23" spans="1:12" ht="12.75">
      <c r="A23" t="s">
        <v>30</v>
      </c>
      <c r="B23" t="s">
        <v>8</v>
      </c>
      <c r="C23">
        <v>37500765</v>
      </c>
      <c r="D23" t="s">
        <v>31</v>
      </c>
      <c r="E23" t="s">
        <v>62</v>
      </c>
      <c r="F23" t="s">
        <v>60</v>
      </c>
      <c r="G23">
        <v>261</v>
      </c>
      <c r="H23">
        <v>72</v>
      </c>
      <c r="I23">
        <v>9</v>
      </c>
      <c r="J23">
        <v>0.153114</v>
      </c>
      <c r="K23">
        <f t="shared" si="0"/>
        <v>1</v>
      </c>
      <c r="L23">
        <f>((2*I23)+H23)/(2*(G23+H23+I23))</f>
        <v>0.13157894736842105</v>
      </c>
    </row>
    <row r="24" spans="1:2" ht="12.75">
      <c r="A24" s="3" t="s">
        <v>32</v>
      </c>
      <c r="B24" s="7"/>
    </row>
    <row r="25" spans="1:13" ht="12.75">
      <c r="A25" s="2" t="s">
        <v>118</v>
      </c>
      <c r="B25" s="2" t="s">
        <v>120</v>
      </c>
      <c r="C25" s="2" t="s">
        <v>116</v>
      </c>
      <c r="D25" s="2" t="s">
        <v>117</v>
      </c>
      <c r="E25" s="2" t="s">
        <v>71</v>
      </c>
      <c r="F25" s="2" t="s">
        <v>72</v>
      </c>
      <c r="G25" s="2" t="s">
        <v>73</v>
      </c>
      <c r="H25" s="2" t="s">
        <v>74</v>
      </c>
      <c r="I25" s="2" t="s">
        <v>75</v>
      </c>
      <c r="J25" s="2" t="s">
        <v>119</v>
      </c>
      <c r="K25" s="4" t="s">
        <v>77</v>
      </c>
      <c r="L25" s="2" t="s">
        <v>78</v>
      </c>
      <c r="M25" s="2"/>
    </row>
    <row r="26" spans="1:12" ht="12.75">
      <c r="A26" t="s">
        <v>7</v>
      </c>
      <c r="B26" t="s">
        <v>8</v>
      </c>
      <c r="C26">
        <v>36561025</v>
      </c>
      <c r="D26" t="s">
        <v>9</v>
      </c>
      <c r="E26" t="s">
        <v>60</v>
      </c>
      <c r="F26" t="s">
        <v>61</v>
      </c>
      <c r="G26">
        <v>454</v>
      </c>
      <c r="H26">
        <v>169</v>
      </c>
      <c r="I26">
        <v>16</v>
      </c>
      <c r="J26">
        <v>1</v>
      </c>
      <c r="K26">
        <f>(G26+H26+I26)/639</f>
        <v>1</v>
      </c>
      <c r="L26">
        <f>((2*I26)+H26)/(2*(G26+H26+I26))</f>
        <v>0.1572769953051643</v>
      </c>
    </row>
    <row r="27" spans="1:12" ht="12.75">
      <c r="A27" t="s">
        <v>10</v>
      </c>
      <c r="B27" t="s">
        <v>8</v>
      </c>
      <c r="C27">
        <v>36566207</v>
      </c>
      <c r="E27" t="s">
        <v>63</v>
      </c>
      <c r="F27" t="s">
        <v>61</v>
      </c>
      <c r="G27">
        <v>177</v>
      </c>
      <c r="H27">
        <v>316</v>
      </c>
      <c r="I27">
        <v>146</v>
      </c>
      <c r="J27">
        <v>0.873942</v>
      </c>
      <c r="K27">
        <f>(G27+H27+I27)/639</f>
        <v>1</v>
      </c>
      <c r="L27">
        <f aca="true" t="shared" si="2" ref="L27:L41">((2*I27)+H27)/(2*(G27+H27+I27))</f>
        <v>0.4757433489827856</v>
      </c>
    </row>
    <row r="28" spans="1:12" ht="12.75">
      <c r="A28" t="s">
        <v>11</v>
      </c>
      <c r="B28" t="s">
        <v>8</v>
      </c>
      <c r="C28">
        <v>36566673</v>
      </c>
      <c r="E28" t="s">
        <v>61</v>
      </c>
      <c r="F28" t="s">
        <v>63</v>
      </c>
      <c r="G28">
        <v>454</v>
      </c>
      <c r="H28">
        <v>169</v>
      </c>
      <c r="I28">
        <v>16</v>
      </c>
      <c r="J28">
        <v>1</v>
      </c>
      <c r="K28">
        <f aca="true" t="shared" si="3" ref="K28:K41">(G28+H28+I28)/639</f>
        <v>1</v>
      </c>
      <c r="L28">
        <f t="shared" si="2"/>
        <v>0.1572769953051643</v>
      </c>
    </row>
    <row r="29" spans="1:12" ht="12.75">
      <c r="A29" t="s">
        <v>12</v>
      </c>
      <c r="B29" t="s">
        <v>8</v>
      </c>
      <c r="C29">
        <v>36567042</v>
      </c>
      <c r="E29" t="s">
        <v>61</v>
      </c>
      <c r="F29" t="s">
        <v>63</v>
      </c>
      <c r="G29">
        <v>454</v>
      </c>
      <c r="H29">
        <v>169</v>
      </c>
      <c r="I29">
        <v>16</v>
      </c>
      <c r="J29">
        <v>1</v>
      </c>
      <c r="K29">
        <f t="shared" si="3"/>
        <v>1</v>
      </c>
      <c r="L29">
        <f t="shared" si="2"/>
        <v>0.1572769953051643</v>
      </c>
    </row>
    <row r="30" spans="1:12" ht="12.75">
      <c r="A30" t="s">
        <v>13</v>
      </c>
      <c r="B30" t="s">
        <v>8</v>
      </c>
      <c r="C30">
        <v>36567136</v>
      </c>
      <c r="E30" t="s">
        <v>60</v>
      </c>
      <c r="F30" t="s">
        <v>62</v>
      </c>
      <c r="G30">
        <v>454</v>
      </c>
      <c r="H30">
        <v>169</v>
      </c>
      <c r="I30">
        <v>16</v>
      </c>
      <c r="J30">
        <v>1</v>
      </c>
      <c r="K30">
        <f t="shared" si="3"/>
        <v>1</v>
      </c>
      <c r="L30">
        <f t="shared" si="2"/>
        <v>0.1572769953051643</v>
      </c>
    </row>
    <row r="31" spans="1:12" ht="12.75">
      <c r="A31" t="s">
        <v>14</v>
      </c>
      <c r="B31" t="s">
        <v>8</v>
      </c>
      <c r="C31">
        <v>36567376</v>
      </c>
      <c r="E31" t="s">
        <v>62</v>
      </c>
      <c r="F31" t="s">
        <v>60</v>
      </c>
      <c r="G31">
        <v>449</v>
      </c>
      <c r="H31">
        <v>168</v>
      </c>
      <c r="I31">
        <v>17</v>
      </c>
      <c r="J31">
        <v>0.767143</v>
      </c>
      <c r="K31">
        <f t="shared" si="3"/>
        <v>0.9921752738654147</v>
      </c>
      <c r="L31">
        <f t="shared" si="2"/>
        <v>0.15930599369085174</v>
      </c>
    </row>
    <row r="32" spans="1:12" ht="12.75">
      <c r="A32" t="s">
        <v>15</v>
      </c>
      <c r="B32" t="s">
        <v>8</v>
      </c>
      <c r="C32">
        <v>36572905</v>
      </c>
      <c r="E32" t="s">
        <v>62</v>
      </c>
      <c r="F32" t="s">
        <v>63</v>
      </c>
      <c r="G32">
        <v>454</v>
      </c>
      <c r="H32">
        <v>168</v>
      </c>
      <c r="I32">
        <v>17</v>
      </c>
      <c r="J32">
        <v>0.765996</v>
      </c>
      <c r="K32">
        <f t="shared" si="3"/>
        <v>1</v>
      </c>
      <c r="L32">
        <f t="shared" si="2"/>
        <v>0.15805946791862285</v>
      </c>
    </row>
    <row r="33" spans="1:12" ht="12.75">
      <c r="A33" t="s">
        <v>16</v>
      </c>
      <c r="B33" t="s">
        <v>8</v>
      </c>
      <c r="C33">
        <v>36609993</v>
      </c>
      <c r="E33" t="s">
        <v>62</v>
      </c>
      <c r="F33" t="s">
        <v>63</v>
      </c>
      <c r="G33">
        <v>454</v>
      </c>
      <c r="H33">
        <v>168</v>
      </c>
      <c r="I33">
        <v>16</v>
      </c>
      <c r="J33">
        <v>0.881396</v>
      </c>
      <c r="K33">
        <f t="shared" si="3"/>
        <v>0.9984350547730829</v>
      </c>
      <c r="L33">
        <f t="shared" si="2"/>
        <v>0.15673981191222572</v>
      </c>
    </row>
    <row r="34" spans="1:12" ht="12.75">
      <c r="A34" t="s">
        <v>17</v>
      </c>
      <c r="B34" t="s">
        <v>8</v>
      </c>
      <c r="C34">
        <v>36611158</v>
      </c>
      <c r="E34" t="s">
        <v>62</v>
      </c>
      <c r="F34" t="s">
        <v>60</v>
      </c>
      <c r="G34">
        <v>454</v>
      </c>
      <c r="H34">
        <v>169</v>
      </c>
      <c r="I34">
        <v>16</v>
      </c>
      <c r="J34">
        <v>1</v>
      </c>
      <c r="K34">
        <f t="shared" si="3"/>
        <v>1</v>
      </c>
      <c r="L34">
        <f t="shared" si="2"/>
        <v>0.1572769953051643</v>
      </c>
    </row>
    <row r="35" spans="1:12" ht="12.75">
      <c r="A35" t="s">
        <v>18</v>
      </c>
      <c r="B35" t="s">
        <v>8</v>
      </c>
      <c r="C35">
        <v>36611910</v>
      </c>
      <c r="E35" t="s">
        <v>60</v>
      </c>
      <c r="F35" t="s">
        <v>62</v>
      </c>
      <c r="G35">
        <v>183</v>
      </c>
      <c r="H35">
        <v>318</v>
      </c>
      <c r="I35">
        <v>138</v>
      </c>
      <c r="J35">
        <v>1</v>
      </c>
      <c r="K35">
        <f t="shared" si="3"/>
        <v>1</v>
      </c>
      <c r="L35">
        <f t="shared" si="2"/>
        <v>0.4647887323943662</v>
      </c>
    </row>
    <row r="36" spans="1:12" ht="12.75">
      <c r="A36" t="s">
        <v>19</v>
      </c>
      <c r="B36" t="s">
        <v>8</v>
      </c>
      <c r="C36">
        <v>36622465</v>
      </c>
      <c r="E36" t="s">
        <v>62</v>
      </c>
      <c r="F36" t="s">
        <v>60</v>
      </c>
      <c r="G36">
        <v>449</v>
      </c>
      <c r="H36">
        <v>174</v>
      </c>
      <c r="I36">
        <v>16</v>
      </c>
      <c r="J36">
        <v>1</v>
      </c>
      <c r="K36">
        <f t="shared" si="3"/>
        <v>1</v>
      </c>
      <c r="L36">
        <f t="shared" si="2"/>
        <v>0.16118935837245696</v>
      </c>
    </row>
    <row r="37" spans="1:12" ht="12.75">
      <c r="A37" t="s">
        <v>20</v>
      </c>
      <c r="B37" t="s">
        <v>8</v>
      </c>
      <c r="C37">
        <v>36630641</v>
      </c>
      <c r="E37" t="s">
        <v>61</v>
      </c>
      <c r="F37" t="s">
        <v>62</v>
      </c>
      <c r="G37">
        <v>382</v>
      </c>
      <c r="H37">
        <v>216</v>
      </c>
      <c r="I37">
        <v>27</v>
      </c>
      <c r="J37">
        <v>0.722868</v>
      </c>
      <c r="K37">
        <f t="shared" si="3"/>
        <v>0.9780907668231612</v>
      </c>
      <c r="L37">
        <f t="shared" si="2"/>
        <v>0.216</v>
      </c>
    </row>
    <row r="38" spans="1:12" ht="12.75">
      <c r="A38" s="2" t="s">
        <v>142</v>
      </c>
      <c r="B38" t="s">
        <v>8</v>
      </c>
      <c r="C38">
        <v>37009950</v>
      </c>
      <c r="D38" t="s">
        <v>33</v>
      </c>
      <c r="E38" t="s">
        <v>63</v>
      </c>
      <c r="F38" t="s">
        <v>61</v>
      </c>
      <c r="G38">
        <v>375</v>
      </c>
      <c r="H38">
        <v>234</v>
      </c>
      <c r="I38">
        <v>30</v>
      </c>
      <c r="J38">
        <v>0.435572</v>
      </c>
      <c r="K38">
        <f t="shared" si="3"/>
        <v>1</v>
      </c>
      <c r="L38">
        <f t="shared" si="2"/>
        <v>0.2300469483568075</v>
      </c>
    </row>
    <row r="39" spans="1:12" ht="12.75">
      <c r="A39" s="2" t="s">
        <v>80</v>
      </c>
      <c r="B39" t="s">
        <v>8</v>
      </c>
      <c r="C39">
        <v>37071028</v>
      </c>
      <c r="D39" t="s">
        <v>123</v>
      </c>
      <c r="E39" t="s">
        <v>62</v>
      </c>
      <c r="F39" t="s">
        <v>60</v>
      </c>
      <c r="G39">
        <v>342</v>
      </c>
      <c r="H39">
        <v>259</v>
      </c>
      <c r="I39">
        <v>38</v>
      </c>
      <c r="J39">
        <v>0.260721</v>
      </c>
      <c r="K39">
        <f t="shared" si="3"/>
        <v>1</v>
      </c>
      <c r="L39">
        <f t="shared" si="2"/>
        <v>0.2621283255086072</v>
      </c>
    </row>
    <row r="40" spans="1:12" ht="12.75">
      <c r="A40" s="2" t="s">
        <v>81</v>
      </c>
      <c r="B40" t="s">
        <v>8</v>
      </c>
      <c r="C40">
        <v>37207462</v>
      </c>
      <c r="E40" t="s">
        <v>63</v>
      </c>
      <c r="F40" t="s">
        <v>61</v>
      </c>
      <c r="G40">
        <v>381</v>
      </c>
      <c r="H40">
        <v>229</v>
      </c>
      <c r="I40">
        <v>29</v>
      </c>
      <c r="J40">
        <v>0.497704</v>
      </c>
      <c r="K40">
        <f t="shared" si="3"/>
        <v>1</v>
      </c>
      <c r="L40">
        <f t="shared" si="2"/>
        <v>0.2245696400625978</v>
      </c>
    </row>
    <row r="41" spans="1:12" ht="12.75">
      <c r="A41" t="s">
        <v>30</v>
      </c>
      <c r="B41" t="s">
        <v>8</v>
      </c>
      <c r="C41">
        <v>37500765</v>
      </c>
      <c r="D41" t="s">
        <v>31</v>
      </c>
      <c r="E41" t="s">
        <v>62</v>
      </c>
      <c r="F41" t="s">
        <v>60</v>
      </c>
      <c r="G41">
        <v>480</v>
      </c>
      <c r="H41">
        <v>142</v>
      </c>
      <c r="I41">
        <v>17</v>
      </c>
      <c r="J41">
        <v>0.130984</v>
      </c>
      <c r="K41">
        <f t="shared" si="3"/>
        <v>1</v>
      </c>
      <c r="L41">
        <f t="shared" si="2"/>
        <v>0.13771517996870108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1" sqref="C11"/>
    </sheetView>
  </sheetViews>
  <sheetFormatPr defaultColWidth="11.00390625" defaultRowHeight="12.75"/>
  <cols>
    <col min="1" max="1" width="9.75390625" style="0" customWidth="1"/>
    <col min="2" max="2" width="3.625" style="0" customWidth="1"/>
    <col min="3" max="3" width="6.375" style="0" customWidth="1"/>
    <col min="4" max="4" width="3.875" style="0" customWidth="1"/>
    <col min="5" max="5" width="4.75390625" style="0" customWidth="1"/>
  </cols>
  <sheetData>
    <row r="1" spans="1:3" ht="12.75">
      <c r="A1" s="2" t="s">
        <v>179</v>
      </c>
      <c r="C1" t="s">
        <v>175</v>
      </c>
    </row>
    <row r="2" spans="3:5" ht="12.75">
      <c r="C2" t="s">
        <v>177</v>
      </c>
      <c r="D2" t="s">
        <v>180</v>
      </c>
      <c r="E2" t="s">
        <v>181</v>
      </c>
    </row>
    <row r="3" spans="1:5" ht="12.75">
      <c r="A3" t="s">
        <v>176</v>
      </c>
      <c r="B3" t="s">
        <v>178</v>
      </c>
      <c r="C3" s="10">
        <v>91</v>
      </c>
      <c r="D3" s="10">
        <v>0</v>
      </c>
      <c r="E3" s="10">
        <v>1</v>
      </c>
    </row>
    <row r="4" spans="2:5" ht="12.75">
      <c r="B4" t="s">
        <v>180</v>
      </c>
      <c r="C4" s="10">
        <v>3</v>
      </c>
      <c r="D4" s="10">
        <v>634</v>
      </c>
      <c r="E4" s="10">
        <v>3</v>
      </c>
    </row>
    <row r="5" spans="2:5" ht="12.75">
      <c r="B5" t="s">
        <v>181</v>
      </c>
      <c r="C5" s="10">
        <v>0</v>
      </c>
      <c r="D5" s="10">
        <v>4</v>
      </c>
      <c r="E5" s="10">
        <v>1148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Hospital for Sick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Chiang</dc:creator>
  <cp:keywords/>
  <dc:description/>
  <cp:lastModifiedBy>Miralem Mrkonjic</cp:lastModifiedBy>
  <dcterms:created xsi:type="dcterms:W3CDTF">2007-11-23T20:08:02Z</dcterms:created>
  <dcterms:modified xsi:type="dcterms:W3CDTF">2010-06-28T20:01:09Z</dcterms:modified>
  <cp:category/>
  <cp:version/>
  <cp:contentType/>
  <cp:contentStatus/>
</cp:coreProperties>
</file>