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6" yWindow="312" windowWidth="11544" windowHeight="4944"/>
  </bookViews>
  <sheets>
    <sheet name="metrics" sheetId="1" r:id="rId1"/>
    <sheet name="metrics_W-Climate" sheetId="7" r:id="rId2"/>
    <sheet name="FuncGroups" sheetId="2" r:id="rId3"/>
    <sheet name="size distribution" sheetId="5" r:id="rId4"/>
    <sheet name="SSB" sheetId="6" r:id="rId5"/>
    <sheet name="coralTrajectories" sheetId="10" r:id="rId6"/>
  </sheets>
  <calcPr calcId="145621" concurrentCalc="0"/>
</workbook>
</file>

<file path=xl/calcChain.xml><?xml version="1.0" encoding="utf-8"?>
<calcChain xmlns="http://schemas.openxmlformats.org/spreadsheetml/2006/main">
  <c r="B57" i="6" l="1"/>
  <c r="B65" i="6"/>
  <c r="B76" i="6"/>
  <c r="B84" i="6"/>
  <c r="B92" i="6"/>
  <c r="B25" i="2"/>
  <c r="B35" i="2"/>
  <c r="AG16" i="1"/>
  <c r="AF21" i="1"/>
  <c r="AG21" i="1"/>
  <c r="H10" i="1"/>
  <c r="H5" i="1"/>
  <c r="AE24" i="1"/>
  <c r="AE21" i="1"/>
  <c r="G35" i="2"/>
  <c r="H36" i="2"/>
  <c r="C3" i="7"/>
  <c r="I3" i="1"/>
  <c r="B38" i="2"/>
  <c r="C38" i="2"/>
  <c r="D38" i="2"/>
  <c r="E38" i="2"/>
  <c r="F38" i="2"/>
  <c r="G38" i="2"/>
  <c r="G48" i="2"/>
  <c r="H38" i="2"/>
  <c r="I38" i="2"/>
  <c r="B36" i="2"/>
  <c r="C11" i="2"/>
  <c r="AP11" i="2"/>
  <c r="W11" i="2"/>
  <c r="CP21" i="2"/>
  <c r="CP17" i="2"/>
  <c r="CP18" i="2"/>
  <c r="CP19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AS21" i="2"/>
  <c r="AS20" i="2"/>
  <c r="AS19" i="2"/>
  <c r="AS18" i="2"/>
  <c r="AR19" i="2"/>
  <c r="AR18" i="2"/>
  <c r="B48" i="2"/>
  <c r="J3" i="5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14" i="10"/>
  <c r="A15" i="10"/>
  <c r="A16" i="10"/>
  <c r="A17" i="10"/>
  <c r="A18" i="10"/>
  <c r="A19" i="10"/>
  <c r="A4" i="10"/>
  <c r="A5" i="10"/>
  <c r="A6" i="10"/>
  <c r="A7" i="10"/>
  <c r="A8" i="10"/>
  <c r="A9" i="10"/>
  <c r="A10" i="10"/>
  <c r="A11" i="10"/>
  <c r="A12" i="10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U83" i="6"/>
  <c r="T83" i="6"/>
  <c r="S83" i="6"/>
  <c r="R83" i="6"/>
  <c r="R84" i="6"/>
  <c r="Q83" i="6"/>
  <c r="Q84" i="6"/>
  <c r="P83" i="6"/>
  <c r="P84" i="6"/>
  <c r="O83" i="6"/>
  <c r="O84" i="6"/>
  <c r="N83" i="6"/>
  <c r="M83" i="6"/>
  <c r="L83" i="6"/>
  <c r="K83" i="6"/>
  <c r="J83" i="6"/>
  <c r="J84" i="6"/>
  <c r="I83" i="6"/>
  <c r="I84" i="6"/>
  <c r="H83" i="6"/>
  <c r="H84" i="6"/>
  <c r="G83" i="6"/>
  <c r="G84" i="6"/>
  <c r="F83" i="6"/>
  <c r="E83" i="6"/>
  <c r="D83" i="6"/>
  <c r="C83" i="6"/>
  <c r="B83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8" i="6"/>
  <c r="U9" i="6"/>
  <c r="T8" i="6"/>
  <c r="T9" i="6"/>
  <c r="S8" i="6"/>
  <c r="S57" i="6"/>
  <c r="R8" i="6"/>
  <c r="R25" i="6"/>
  <c r="Q8" i="6"/>
  <c r="Q9" i="6"/>
  <c r="P8" i="6"/>
  <c r="P9" i="6"/>
  <c r="O8" i="6"/>
  <c r="O9" i="6"/>
  <c r="N8" i="6"/>
  <c r="N9" i="6"/>
  <c r="M8" i="6"/>
  <c r="M9" i="6"/>
  <c r="L8" i="6"/>
  <c r="K8" i="6"/>
  <c r="J8" i="6"/>
  <c r="I8" i="6"/>
  <c r="I9" i="6"/>
  <c r="H8" i="6"/>
  <c r="H9" i="6"/>
  <c r="G8" i="6"/>
  <c r="G9" i="6"/>
  <c r="F8" i="6"/>
  <c r="F9" i="6"/>
  <c r="E8" i="6"/>
  <c r="E9" i="6"/>
  <c r="D8" i="6"/>
  <c r="C8" i="6"/>
  <c r="B8" i="6"/>
  <c r="Z202" i="5"/>
  <c r="Y202" i="5"/>
  <c r="X202" i="5"/>
  <c r="W202" i="5"/>
  <c r="V202" i="5"/>
  <c r="U202" i="5"/>
  <c r="T202" i="5"/>
  <c r="P202" i="5"/>
  <c r="O202" i="5"/>
  <c r="N202" i="5"/>
  <c r="K202" i="5"/>
  <c r="J202" i="5"/>
  <c r="M202" i="5"/>
  <c r="Z201" i="5"/>
  <c r="Y201" i="5"/>
  <c r="X201" i="5"/>
  <c r="W201" i="5"/>
  <c r="V201" i="5"/>
  <c r="U201" i="5"/>
  <c r="T201" i="5"/>
  <c r="P201" i="5"/>
  <c r="O201" i="5"/>
  <c r="N201" i="5"/>
  <c r="K201" i="5"/>
  <c r="J201" i="5"/>
  <c r="M201" i="5"/>
  <c r="Z200" i="5"/>
  <c r="Y200" i="5"/>
  <c r="X200" i="5"/>
  <c r="W200" i="5"/>
  <c r="V200" i="5"/>
  <c r="U200" i="5"/>
  <c r="T200" i="5"/>
  <c r="P200" i="5"/>
  <c r="O200" i="5"/>
  <c r="N200" i="5"/>
  <c r="K200" i="5"/>
  <c r="J200" i="5"/>
  <c r="M200" i="5"/>
  <c r="Z199" i="5"/>
  <c r="Y199" i="5"/>
  <c r="X199" i="5"/>
  <c r="W199" i="5"/>
  <c r="V199" i="5"/>
  <c r="U199" i="5"/>
  <c r="T199" i="5"/>
  <c r="P199" i="5"/>
  <c r="O199" i="5"/>
  <c r="N199" i="5"/>
  <c r="K199" i="5"/>
  <c r="J199" i="5"/>
  <c r="M199" i="5"/>
  <c r="Z198" i="5"/>
  <c r="Y198" i="5"/>
  <c r="X198" i="5"/>
  <c r="W198" i="5"/>
  <c r="V198" i="5"/>
  <c r="U198" i="5"/>
  <c r="T198" i="5"/>
  <c r="P198" i="5"/>
  <c r="O198" i="5"/>
  <c r="N198" i="5"/>
  <c r="K198" i="5"/>
  <c r="J198" i="5"/>
  <c r="M198" i="5"/>
  <c r="Z197" i="5"/>
  <c r="Y197" i="5"/>
  <c r="X197" i="5"/>
  <c r="W197" i="5"/>
  <c r="V197" i="5"/>
  <c r="U197" i="5"/>
  <c r="T197" i="5"/>
  <c r="P197" i="5"/>
  <c r="O197" i="5"/>
  <c r="N197" i="5"/>
  <c r="K197" i="5"/>
  <c r="J197" i="5"/>
  <c r="M197" i="5"/>
  <c r="Z196" i="5"/>
  <c r="Y196" i="5"/>
  <c r="X196" i="5"/>
  <c r="W196" i="5"/>
  <c r="V196" i="5"/>
  <c r="U196" i="5"/>
  <c r="T196" i="5"/>
  <c r="P196" i="5"/>
  <c r="O196" i="5"/>
  <c r="N196" i="5"/>
  <c r="K196" i="5"/>
  <c r="J196" i="5"/>
  <c r="M196" i="5"/>
  <c r="Z195" i="5"/>
  <c r="Y195" i="5"/>
  <c r="X195" i="5"/>
  <c r="W195" i="5"/>
  <c r="V195" i="5"/>
  <c r="U195" i="5"/>
  <c r="T195" i="5"/>
  <c r="P195" i="5"/>
  <c r="O195" i="5"/>
  <c r="N195" i="5"/>
  <c r="K195" i="5"/>
  <c r="J195" i="5"/>
  <c r="M195" i="5"/>
  <c r="Z194" i="5"/>
  <c r="Y194" i="5"/>
  <c r="X194" i="5"/>
  <c r="W194" i="5"/>
  <c r="V194" i="5"/>
  <c r="U194" i="5"/>
  <c r="T194" i="5"/>
  <c r="P194" i="5"/>
  <c r="O194" i="5"/>
  <c r="N194" i="5"/>
  <c r="K194" i="5"/>
  <c r="J194" i="5"/>
  <c r="M194" i="5"/>
  <c r="Z193" i="5"/>
  <c r="Y193" i="5"/>
  <c r="X193" i="5"/>
  <c r="W193" i="5"/>
  <c r="V193" i="5"/>
  <c r="U193" i="5"/>
  <c r="T193" i="5"/>
  <c r="P193" i="5"/>
  <c r="O193" i="5"/>
  <c r="N193" i="5"/>
  <c r="K193" i="5"/>
  <c r="J193" i="5"/>
  <c r="M193" i="5"/>
  <c r="Z192" i="5"/>
  <c r="Y192" i="5"/>
  <c r="X192" i="5"/>
  <c r="W192" i="5"/>
  <c r="V192" i="5"/>
  <c r="U192" i="5"/>
  <c r="T192" i="5"/>
  <c r="P192" i="5"/>
  <c r="O192" i="5"/>
  <c r="N192" i="5"/>
  <c r="K192" i="5"/>
  <c r="J192" i="5"/>
  <c r="M192" i="5"/>
  <c r="Z191" i="5"/>
  <c r="Y191" i="5"/>
  <c r="X191" i="5"/>
  <c r="W191" i="5"/>
  <c r="V191" i="5"/>
  <c r="U191" i="5"/>
  <c r="T191" i="5"/>
  <c r="P191" i="5"/>
  <c r="O191" i="5"/>
  <c r="N191" i="5"/>
  <c r="K191" i="5"/>
  <c r="J191" i="5"/>
  <c r="M191" i="5"/>
  <c r="Z190" i="5"/>
  <c r="Y190" i="5"/>
  <c r="X190" i="5"/>
  <c r="W190" i="5"/>
  <c r="V190" i="5"/>
  <c r="U190" i="5"/>
  <c r="T190" i="5"/>
  <c r="P190" i="5"/>
  <c r="O190" i="5"/>
  <c r="N190" i="5"/>
  <c r="K190" i="5"/>
  <c r="J190" i="5"/>
  <c r="M190" i="5"/>
  <c r="Z189" i="5"/>
  <c r="Y189" i="5"/>
  <c r="X189" i="5"/>
  <c r="W189" i="5"/>
  <c r="V189" i="5"/>
  <c r="U189" i="5"/>
  <c r="T189" i="5"/>
  <c r="P189" i="5"/>
  <c r="O189" i="5"/>
  <c r="N189" i="5"/>
  <c r="K189" i="5"/>
  <c r="J189" i="5"/>
  <c r="M189" i="5"/>
  <c r="Z188" i="5"/>
  <c r="Y188" i="5"/>
  <c r="X188" i="5"/>
  <c r="W188" i="5"/>
  <c r="V188" i="5"/>
  <c r="U188" i="5"/>
  <c r="T188" i="5"/>
  <c r="P188" i="5"/>
  <c r="O188" i="5"/>
  <c r="N188" i="5"/>
  <c r="K188" i="5"/>
  <c r="J188" i="5"/>
  <c r="M188" i="5"/>
  <c r="Z187" i="5"/>
  <c r="Y187" i="5"/>
  <c r="X187" i="5"/>
  <c r="W187" i="5"/>
  <c r="V187" i="5"/>
  <c r="U187" i="5"/>
  <c r="T187" i="5"/>
  <c r="P187" i="5"/>
  <c r="O187" i="5"/>
  <c r="N187" i="5"/>
  <c r="K187" i="5"/>
  <c r="J187" i="5"/>
  <c r="M187" i="5"/>
  <c r="Z186" i="5"/>
  <c r="Y186" i="5"/>
  <c r="X186" i="5"/>
  <c r="W186" i="5"/>
  <c r="V186" i="5"/>
  <c r="U186" i="5"/>
  <c r="T186" i="5"/>
  <c r="P186" i="5"/>
  <c r="O186" i="5"/>
  <c r="N186" i="5"/>
  <c r="K186" i="5"/>
  <c r="J186" i="5"/>
  <c r="M186" i="5"/>
  <c r="Z185" i="5"/>
  <c r="Y185" i="5"/>
  <c r="X185" i="5"/>
  <c r="W185" i="5"/>
  <c r="V185" i="5"/>
  <c r="U185" i="5"/>
  <c r="T185" i="5"/>
  <c r="P185" i="5"/>
  <c r="O185" i="5"/>
  <c r="N185" i="5"/>
  <c r="K185" i="5"/>
  <c r="J185" i="5"/>
  <c r="M185" i="5"/>
  <c r="Z184" i="5"/>
  <c r="Y184" i="5"/>
  <c r="X184" i="5"/>
  <c r="W184" i="5"/>
  <c r="V184" i="5"/>
  <c r="U184" i="5"/>
  <c r="T184" i="5"/>
  <c r="K184" i="5"/>
  <c r="J184" i="5"/>
  <c r="Z183" i="5"/>
  <c r="Y183" i="5"/>
  <c r="X183" i="5"/>
  <c r="W183" i="5"/>
  <c r="V183" i="5"/>
  <c r="U183" i="5"/>
  <c r="T183" i="5"/>
  <c r="P183" i="5"/>
  <c r="O183" i="5"/>
  <c r="N183" i="5"/>
  <c r="K183" i="5"/>
  <c r="J183" i="5"/>
  <c r="M183" i="5"/>
  <c r="Z182" i="5"/>
  <c r="Y182" i="5"/>
  <c r="X182" i="5"/>
  <c r="W182" i="5"/>
  <c r="V182" i="5"/>
  <c r="U182" i="5"/>
  <c r="T182" i="5"/>
  <c r="K182" i="5"/>
  <c r="J182" i="5"/>
  <c r="M182" i="5"/>
  <c r="Z181" i="5"/>
  <c r="Y181" i="5"/>
  <c r="X181" i="5"/>
  <c r="W181" i="5"/>
  <c r="V181" i="5"/>
  <c r="U181" i="5"/>
  <c r="T181" i="5"/>
  <c r="P181" i="5"/>
  <c r="O181" i="5"/>
  <c r="N181" i="5"/>
  <c r="K181" i="5"/>
  <c r="J181" i="5"/>
  <c r="M181" i="5"/>
  <c r="Z180" i="5"/>
  <c r="Y180" i="5"/>
  <c r="X180" i="5"/>
  <c r="W180" i="5"/>
  <c r="V180" i="5"/>
  <c r="U180" i="5"/>
  <c r="T180" i="5"/>
  <c r="K180" i="5"/>
  <c r="J180" i="5"/>
  <c r="M180" i="5"/>
  <c r="Z179" i="5"/>
  <c r="Y179" i="5"/>
  <c r="X179" i="5"/>
  <c r="W179" i="5"/>
  <c r="V179" i="5"/>
  <c r="U179" i="5"/>
  <c r="T179" i="5"/>
  <c r="P179" i="5"/>
  <c r="O179" i="5"/>
  <c r="N179" i="5"/>
  <c r="K179" i="5"/>
  <c r="J179" i="5"/>
  <c r="M179" i="5"/>
  <c r="Z178" i="5"/>
  <c r="Y178" i="5"/>
  <c r="X178" i="5"/>
  <c r="W178" i="5"/>
  <c r="V178" i="5"/>
  <c r="U178" i="5"/>
  <c r="T178" i="5"/>
  <c r="K178" i="5"/>
  <c r="J178" i="5"/>
  <c r="M178" i="5"/>
  <c r="Z177" i="5"/>
  <c r="Y177" i="5"/>
  <c r="X177" i="5"/>
  <c r="W177" i="5"/>
  <c r="V177" i="5"/>
  <c r="U177" i="5"/>
  <c r="T177" i="5"/>
  <c r="P177" i="5"/>
  <c r="O177" i="5"/>
  <c r="N177" i="5"/>
  <c r="K177" i="5"/>
  <c r="J177" i="5"/>
  <c r="M177" i="5"/>
  <c r="Z176" i="5"/>
  <c r="Y176" i="5"/>
  <c r="X176" i="5"/>
  <c r="W176" i="5"/>
  <c r="V176" i="5"/>
  <c r="U176" i="5"/>
  <c r="T176" i="5"/>
  <c r="K176" i="5"/>
  <c r="J176" i="5"/>
  <c r="Z175" i="5"/>
  <c r="Y175" i="5"/>
  <c r="X175" i="5"/>
  <c r="W175" i="5"/>
  <c r="V175" i="5"/>
  <c r="U175" i="5"/>
  <c r="T175" i="5"/>
  <c r="P175" i="5"/>
  <c r="O175" i="5"/>
  <c r="N175" i="5"/>
  <c r="K175" i="5"/>
  <c r="J175" i="5"/>
  <c r="M175" i="5"/>
  <c r="Z174" i="5"/>
  <c r="Y174" i="5"/>
  <c r="X174" i="5"/>
  <c r="W174" i="5"/>
  <c r="V174" i="5"/>
  <c r="U174" i="5"/>
  <c r="T174" i="5"/>
  <c r="K174" i="5"/>
  <c r="J174" i="5"/>
  <c r="Z173" i="5"/>
  <c r="Y173" i="5"/>
  <c r="X173" i="5"/>
  <c r="W173" i="5"/>
  <c r="V173" i="5"/>
  <c r="U173" i="5"/>
  <c r="T173" i="5"/>
  <c r="P173" i="5"/>
  <c r="O173" i="5"/>
  <c r="N173" i="5"/>
  <c r="K173" i="5"/>
  <c r="J173" i="5"/>
  <c r="M173" i="5"/>
  <c r="Z172" i="5"/>
  <c r="Y172" i="5"/>
  <c r="X172" i="5"/>
  <c r="W172" i="5"/>
  <c r="V172" i="5"/>
  <c r="U172" i="5"/>
  <c r="T172" i="5"/>
  <c r="K172" i="5"/>
  <c r="J172" i="5"/>
  <c r="Z171" i="5"/>
  <c r="Y171" i="5"/>
  <c r="X171" i="5"/>
  <c r="W171" i="5"/>
  <c r="V171" i="5"/>
  <c r="U171" i="5"/>
  <c r="T171" i="5"/>
  <c r="P171" i="5"/>
  <c r="O171" i="5"/>
  <c r="N171" i="5"/>
  <c r="K171" i="5"/>
  <c r="J171" i="5"/>
  <c r="M171" i="5"/>
  <c r="Z170" i="5"/>
  <c r="Y170" i="5"/>
  <c r="X170" i="5"/>
  <c r="W170" i="5"/>
  <c r="V170" i="5"/>
  <c r="U170" i="5"/>
  <c r="T170" i="5"/>
  <c r="K170" i="5"/>
  <c r="J170" i="5"/>
  <c r="Z169" i="5"/>
  <c r="Y169" i="5"/>
  <c r="X169" i="5"/>
  <c r="W169" i="5"/>
  <c r="V169" i="5"/>
  <c r="U169" i="5"/>
  <c r="T169" i="5"/>
  <c r="R169" i="5"/>
  <c r="N169" i="5"/>
  <c r="K169" i="5"/>
  <c r="J169" i="5"/>
  <c r="Z168" i="5"/>
  <c r="Y168" i="5"/>
  <c r="X168" i="5"/>
  <c r="W168" i="5"/>
  <c r="V168" i="5"/>
  <c r="U168" i="5"/>
  <c r="T168" i="5"/>
  <c r="P168" i="5"/>
  <c r="O168" i="5"/>
  <c r="N168" i="5"/>
  <c r="K168" i="5"/>
  <c r="R168" i="5"/>
  <c r="J168" i="5"/>
  <c r="Z167" i="5"/>
  <c r="Y167" i="5"/>
  <c r="X167" i="5"/>
  <c r="W167" i="5"/>
  <c r="V167" i="5"/>
  <c r="U167" i="5"/>
  <c r="T167" i="5"/>
  <c r="K167" i="5"/>
  <c r="J167" i="5"/>
  <c r="Z166" i="5"/>
  <c r="Y166" i="5"/>
  <c r="X166" i="5"/>
  <c r="W166" i="5"/>
  <c r="V166" i="5"/>
  <c r="U166" i="5"/>
  <c r="T166" i="5"/>
  <c r="R166" i="5"/>
  <c r="K166" i="5"/>
  <c r="J166" i="5"/>
  <c r="Z165" i="5"/>
  <c r="Y165" i="5"/>
  <c r="X165" i="5"/>
  <c r="W165" i="5"/>
  <c r="V165" i="5"/>
  <c r="U165" i="5"/>
  <c r="T165" i="5"/>
  <c r="R165" i="5"/>
  <c r="Q165" i="5"/>
  <c r="P165" i="5"/>
  <c r="L165" i="5"/>
  <c r="K165" i="5"/>
  <c r="J165" i="5"/>
  <c r="M165" i="5"/>
  <c r="Z164" i="5"/>
  <c r="Y164" i="5"/>
  <c r="X164" i="5"/>
  <c r="W164" i="5"/>
  <c r="V164" i="5"/>
  <c r="U164" i="5"/>
  <c r="T164" i="5"/>
  <c r="Q164" i="5"/>
  <c r="P164" i="5"/>
  <c r="O164" i="5"/>
  <c r="K164" i="5"/>
  <c r="N164" i="5"/>
  <c r="J164" i="5"/>
  <c r="Z163" i="5"/>
  <c r="Y163" i="5"/>
  <c r="X163" i="5"/>
  <c r="W163" i="5"/>
  <c r="V163" i="5"/>
  <c r="U163" i="5"/>
  <c r="T163" i="5"/>
  <c r="P163" i="5"/>
  <c r="O163" i="5"/>
  <c r="N163" i="5"/>
  <c r="K163" i="5"/>
  <c r="J163" i="5"/>
  <c r="M163" i="5"/>
  <c r="Z162" i="5"/>
  <c r="Y162" i="5"/>
  <c r="X162" i="5"/>
  <c r="W162" i="5"/>
  <c r="V162" i="5"/>
  <c r="U162" i="5"/>
  <c r="T162" i="5"/>
  <c r="R162" i="5"/>
  <c r="P162" i="5"/>
  <c r="O162" i="5"/>
  <c r="N162" i="5"/>
  <c r="L162" i="5"/>
  <c r="K162" i="5"/>
  <c r="Q162" i="5"/>
  <c r="J162" i="5"/>
  <c r="Z161" i="5"/>
  <c r="Y161" i="5"/>
  <c r="X161" i="5"/>
  <c r="W161" i="5"/>
  <c r="V161" i="5"/>
  <c r="U161" i="5"/>
  <c r="T161" i="5"/>
  <c r="L161" i="5"/>
  <c r="K161" i="5"/>
  <c r="J161" i="5"/>
  <c r="R161" i="5"/>
  <c r="Z160" i="5"/>
  <c r="Y160" i="5"/>
  <c r="X160" i="5"/>
  <c r="W160" i="5"/>
  <c r="V160" i="5"/>
  <c r="U160" i="5"/>
  <c r="T160" i="5"/>
  <c r="K160" i="5"/>
  <c r="J160" i="5"/>
  <c r="Z159" i="5"/>
  <c r="Y159" i="5"/>
  <c r="X159" i="5"/>
  <c r="W159" i="5"/>
  <c r="V159" i="5"/>
  <c r="U159" i="5"/>
  <c r="T159" i="5"/>
  <c r="R159" i="5"/>
  <c r="K159" i="5"/>
  <c r="J159" i="5"/>
  <c r="Z158" i="5"/>
  <c r="Y158" i="5"/>
  <c r="X158" i="5"/>
  <c r="W158" i="5"/>
  <c r="V158" i="5"/>
  <c r="U158" i="5"/>
  <c r="T158" i="5"/>
  <c r="K158" i="5"/>
  <c r="J158" i="5"/>
  <c r="Z157" i="5"/>
  <c r="Y157" i="5"/>
  <c r="X157" i="5"/>
  <c r="W157" i="5"/>
  <c r="V157" i="5"/>
  <c r="U157" i="5"/>
  <c r="T157" i="5"/>
  <c r="R157" i="5"/>
  <c r="Q157" i="5"/>
  <c r="P157" i="5"/>
  <c r="L157" i="5"/>
  <c r="K157" i="5"/>
  <c r="J157" i="5"/>
  <c r="M157" i="5"/>
  <c r="Z156" i="5"/>
  <c r="Y156" i="5"/>
  <c r="X156" i="5"/>
  <c r="W156" i="5"/>
  <c r="V156" i="5"/>
  <c r="U156" i="5"/>
  <c r="T156" i="5"/>
  <c r="Q156" i="5"/>
  <c r="P156" i="5"/>
  <c r="O156" i="5"/>
  <c r="K156" i="5"/>
  <c r="N156" i="5"/>
  <c r="J156" i="5"/>
  <c r="Z155" i="5"/>
  <c r="Y155" i="5"/>
  <c r="X155" i="5"/>
  <c r="W155" i="5"/>
  <c r="V155" i="5"/>
  <c r="U155" i="5"/>
  <c r="T155" i="5"/>
  <c r="P155" i="5"/>
  <c r="O155" i="5"/>
  <c r="N155" i="5"/>
  <c r="K155" i="5"/>
  <c r="J155" i="5"/>
  <c r="M155" i="5"/>
  <c r="Z154" i="5"/>
  <c r="Y154" i="5"/>
  <c r="X154" i="5"/>
  <c r="W154" i="5"/>
  <c r="V154" i="5"/>
  <c r="U154" i="5"/>
  <c r="T154" i="5"/>
  <c r="R154" i="5"/>
  <c r="P154" i="5"/>
  <c r="O154" i="5"/>
  <c r="N154" i="5"/>
  <c r="L154" i="5"/>
  <c r="K154" i="5"/>
  <c r="Q154" i="5"/>
  <c r="J154" i="5"/>
  <c r="Z153" i="5"/>
  <c r="Y153" i="5"/>
  <c r="X153" i="5"/>
  <c r="W153" i="5"/>
  <c r="V153" i="5"/>
  <c r="U153" i="5"/>
  <c r="T153" i="5"/>
  <c r="N153" i="5"/>
  <c r="L153" i="5"/>
  <c r="K153" i="5"/>
  <c r="J153" i="5"/>
  <c r="R153" i="5"/>
  <c r="Z152" i="5"/>
  <c r="Y152" i="5"/>
  <c r="X152" i="5"/>
  <c r="W152" i="5"/>
  <c r="V152" i="5"/>
  <c r="U152" i="5"/>
  <c r="T152" i="5"/>
  <c r="K152" i="5"/>
  <c r="J152" i="5"/>
  <c r="Z151" i="5"/>
  <c r="Y151" i="5"/>
  <c r="X151" i="5"/>
  <c r="W151" i="5"/>
  <c r="V151" i="5"/>
  <c r="U151" i="5"/>
  <c r="T151" i="5"/>
  <c r="K151" i="5"/>
  <c r="R151" i="5"/>
  <c r="J151" i="5"/>
  <c r="Z150" i="5"/>
  <c r="Y150" i="5"/>
  <c r="X150" i="5"/>
  <c r="W150" i="5"/>
  <c r="V150" i="5"/>
  <c r="U150" i="5"/>
  <c r="T150" i="5"/>
  <c r="Q150" i="5"/>
  <c r="K150" i="5"/>
  <c r="J150" i="5"/>
  <c r="R150" i="5"/>
  <c r="Z149" i="5"/>
  <c r="Y149" i="5"/>
  <c r="X149" i="5"/>
  <c r="W149" i="5"/>
  <c r="V149" i="5"/>
  <c r="U149" i="5"/>
  <c r="T149" i="5"/>
  <c r="K149" i="5"/>
  <c r="J149" i="5"/>
  <c r="Z148" i="5"/>
  <c r="Y148" i="5"/>
  <c r="X148" i="5"/>
  <c r="W148" i="5"/>
  <c r="V148" i="5"/>
  <c r="U148" i="5"/>
  <c r="T148" i="5"/>
  <c r="R148" i="5"/>
  <c r="P148" i="5"/>
  <c r="K148" i="5"/>
  <c r="J148" i="5"/>
  <c r="Q148" i="5"/>
  <c r="Z147" i="5"/>
  <c r="Y147" i="5"/>
  <c r="X147" i="5"/>
  <c r="W147" i="5"/>
  <c r="V147" i="5"/>
  <c r="U147" i="5"/>
  <c r="T147" i="5"/>
  <c r="K147" i="5"/>
  <c r="J147" i="5"/>
  <c r="Z146" i="5"/>
  <c r="Y146" i="5"/>
  <c r="X146" i="5"/>
  <c r="W146" i="5"/>
  <c r="V146" i="5"/>
  <c r="U146" i="5"/>
  <c r="T146" i="5"/>
  <c r="R146" i="5"/>
  <c r="P146" i="5"/>
  <c r="K146" i="5"/>
  <c r="J146" i="5"/>
  <c r="Q146" i="5"/>
  <c r="Z145" i="5"/>
  <c r="Y145" i="5"/>
  <c r="X145" i="5"/>
  <c r="W145" i="5"/>
  <c r="V145" i="5"/>
  <c r="U145" i="5"/>
  <c r="T145" i="5"/>
  <c r="K145" i="5"/>
  <c r="J145" i="5"/>
  <c r="Z144" i="5"/>
  <c r="Y144" i="5"/>
  <c r="X144" i="5"/>
  <c r="W144" i="5"/>
  <c r="V144" i="5"/>
  <c r="U144" i="5"/>
  <c r="T144" i="5"/>
  <c r="R144" i="5"/>
  <c r="P144" i="5"/>
  <c r="K144" i="5"/>
  <c r="J144" i="5"/>
  <c r="Q144" i="5"/>
  <c r="Z143" i="5"/>
  <c r="Y143" i="5"/>
  <c r="X143" i="5"/>
  <c r="W143" i="5"/>
  <c r="V143" i="5"/>
  <c r="U143" i="5"/>
  <c r="T143" i="5"/>
  <c r="K143" i="5"/>
  <c r="J143" i="5"/>
  <c r="Z142" i="5"/>
  <c r="Y142" i="5"/>
  <c r="X142" i="5"/>
  <c r="W142" i="5"/>
  <c r="V142" i="5"/>
  <c r="U142" i="5"/>
  <c r="T142" i="5"/>
  <c r="R142" i="5"/>
  <c r="P142" i="5"/>
  <c r="M142" i="5"/>
  <c r="K142" i="5"/>
  <c r="J142" i="5"/>
  <c r="Q142" i="5"/>
  <c r="Z141" i="5"/>
  <c r="Y141" i="5"/>
  <c r="X141" i="5"/>
  <c r="W141" i="5"/>
  <c r="V141" i="5"/>
  <c r="U141" i="5"/>
  <c r="T141" i="5"/>
  <c r="K141" i="5"/>
  <c r="J141" i="5"/>
  <c r="Z140" i="5"/>
  <c r="Y140" i="5"/>
  <c r="X140" i="5"/>
  <c r="W140" i="5"/>
  <c r="V140" i="5"/>
  <c r="U140" i="5"/>
  <c r="T140" i="5"/>
  <c r="R140" i="5"/>
  <c r="Q140" i="5"/>
  <c r="K140" i="5"/>
  <c r="J140" i="5"/>
  <c r="Z139" i="5"/>
  <c r="Y139" i="5"/>
  <c r="X139" i="5"/>
  <c r="W139" i="5"/>
  <c r="V139" i="5"/>
  <c r="U139" i="5"/>
  <c r="T139" i="5"/>
  <c r="R139" i="5"/>
  <c r="Q139" i="5"/>
  <c r="M139" i="5"/>
  <c r="K139" i="5"/>
  <c r="J139" i="5"/>
  <c r="P139" i="5"/>
  <c r="Z138" i="5"/>
  <c r="Y138" i="5"/>
  <c r="X138" i="5"/>
  <c r="W138" i="5"/>
  <c r="V138" i="5"/>
  <c r="U138" i="5"/>
  <c r="T138" i="5"/>
  <c r="R138" i="5"/>
  <c r="Q138" i="5"/>
  <c r="P138" i="5"/>
  <c r="M138" i="5"/>
  <c r="K138" i="5"/>
  <c r="J138" i="5"/>
  <c r="Z137" i="5"/>
  <c r="Y137" i="5"/>
  <c r="X137" i="5"/>
  <c r="W137" i="5"/>
  <c r="V137" i="5"/>
  <c r="U137" i="5"/>
  <c r="T137" i="5"/>
  <c r="Q137" i="5"/>
  <c r="P137" i="5"/>
  <c r="K137" i="5"/>
  <c r="J137" i="5"/>
  <c r="R137" i="5"/>
  <c r="Z136" i="5"/>
  <c r="Y136" i="5"/>
  <c r="X136" i="5"/>
  <c r="W136" i="5"/>
  <c r="V136" i="5"/>
  <c r="U136" i="5"/>
  <c r="T136" i="5"/>
  <c r="P136" i="5"/>
  <c r="K136" i="5"/>
  <c r="J136" i="5"/>
  <c r="Z135" i="5"/>
  <c r="Y135" i="5"/>
  <c r="X135" i="5"/>
  <c r="W135" i="5"/>
  <c r="V135" i="5"/>
  <c r="U135" i="5"/>
  <c r="T135" i="5"/>
  <c r="R135" i="5"/>
  <c r="K135" i="5"/>
  <c r="J135" i="5"/>
  <c r="Z134" i="5"/>
  <c r="Y134" i="5"/>
  <c r="X134" i="5"/>
  <c r="W134" i="5"/>
  <c r="V134" i="5"/>
  <c r="U134" i="5"/>
  <c r="T134" i="5"/>
  <c r="R134" i="5"/>
  <c r="P134" i="5"/>
  <c r="M134" i="5"/>
  <c r="K134" i="5"/>
  <c r="J134" i="5"/>
  <c r="Q134" i="5"/>
  <c r="Z133" i="5"/>
  <c r="Y133" i="5"/>
  <c r="X133" i="5"/>
  <c r="W133" i="5"/>
  <c r="V133" i="5"/>
  <c r="U133" i="5"/>
  <c r="T133" i="5"/>
  <c r="M133" i="5"/>
  <c r="K133" i="5"/>
  <c r="J133" i="5"/>
  <c r="Z132" i="5"/>
  <c r="Y132" i="5"/>
  <c r="X132" i="5"/>
  <c r="W132" i="5"/>
  <c r="V132" i="5"/>
  <c r="U132" i="5"/>
  <c r="T132" i="5"/>
  <c r="R132" i="5"/>
  <c r="Q132" i="5"/>
  <c r="K132" i="5"/>
  <c r="J132" i="5"/>
  <c r="Z131" i="5"/>
  <c r="Y131" i="5"/>
  <c r="X131" i="5"/>
  <c r="W131" i="5"/>
  <c r="V131" i="5"/>
  <c r="U131" i="5"/>
  <c r="T131" i="5"/>
  <c r="Q131" i="5"/>
  <c r="M131" i="5"/>
  <c r="K131" i="5"/>
  <c r="R131" i="5"/>
  <c r="J131" i="5"/>
  <c r="P131" i="5"/>
  <c r="Z130" i="5"/>
  <c r="Y130" i="5"/>
  <c r="X130" i="5"/>
  <c r="W130" i="5"/>
  <c r="V130" i="5"/>
  <c r="U130" i="5"/>
  <c r="T130" i="5"/>
  <c r="K130" i="5"/>
  <c r="J130" i="5"/>
  <c r="Z129" i="5"/>
  <c r="Y129" i="5"/>
  <c r="X129" i="5"/>
  <c r="W129" i="5"/>
  <c r="V129" i="5"/>
  <c r="U129" i="5"/>
  <c r="T129" i="5"/>
  <c r="Q129" i="5"/>
  <c r="P129" i="5"/>
  <c r="K129" i="5"/>
  <c r="J129" i="5"/>
  <c r="R129" i="5"/>
  <c r="Z128" i="5"/>
  <c r="Y128" i="5"/>
  <c r="X128" i="5"/>
  <c r="W128" i="5"/>
  <c r="V128" i="5"/>
  <c r="U128" i="5"/>
  <c r="T128" i="5"/>
  <c r="K128" i="5"/>
  <c r="J128" i="5"/>
  <c r="Z127" i="5"/>
  <c r="Y127" i="5"/>
  <c r="X127" i="5"/>
  <c r="W127" i="5"/>
  <c r="V127" i="5"/>
  <c r="U127" i="5"/>
  <c r="T127" i="5"/>
  <c r="R127" i="5"/>
  <c r="K127" i="5"/>
  <c r="J127" i="5"/>
  <c r="Z126" i="5"/>
  <c r="Y126" i="5"/>
  <c r="X126" i="5"/>
  <c r="W126" i="5"/>
  <c r="V126" i="5"/>
  <c r="U126" i="5"/>
  <c r="T126" i="5"/>
  <c r="R126" i="5"/>
  <c r="P126" i="5"/>
  <c r="M126" i="5"/>
  <c r="K126" i="5"/>
  <c r="J126" i="5"/>
  <c r="Q126" i="5"/>
  <c r="Z125" i="5"/>
  <c r="Y125" i="5"/>
  <c r="X125" i="5"/>
  <c r="W125" i="5"/>
  <c r="V125" i="5"/>
  <c r="U125" i="5"/>
  <c r="T125" i="5"/>
  <c r="K125" i="5"/>
  <c r="J125" i="5"/>
  <c r="Z124" i="5"/>
  <c r="Y124" i="5"/>
  <c r="X124" i="5"/>
  <c r="W124" i="5"/>
  <c r="V124" i="5"/>
  <c r="U124" i="5"/>
  <c r="T124" i="5"/>
  <c r="R124" i="5"/>
  <c r="Q124" i="5"/>
  <c r="K124" i="5"/>
  <c r="J124" i="5"/>
  <c r="Z123" i="5"/>
  <c r="Y123" i="5"/>
  <c r="X123" i="5"/>
  <c r="W123" i="5"/>
  <c r="V123" i="5"/>
  <c r="U123" i="5"/>
  <c r="T123" i="5"/>
  <c r="Q123" i="5"/>
  <c r="M123" i="5"/>
  <c r="K123" i="5"/>
  <c r="R123" i="5"/>
  <c r="J123" i="5"/>
  <c r="P123" i="5"/>
  <c r="Z122" i="5"/>
  <c r="Y122" i="5"/>
  <c r="X122" i="5"/>
  <c r="W122" i="5"/>
  <c r="V122" i="5"/>
  <c r="U122" i="5"/>
  <c r="T122" i="5"/>
  <c r="K122" i="5"/>
  <c r="J122" i="5"/>
  <c r="Z121" i="5"/>
  <c r="Y121" i="5"/>
  <c r="X121" i="5"/>
  <c r="W121" i="5"/>
  <c r="V121" i="5"/>
  <c r="U121" i="5"/>
  <c r="T121" i="5"/>
  <c r="P121" i="5"/>
  <c r="K121" i="5"/>
  <c r="J121" i="5"/>
  <c r="Z120" i="5"/>
  <c r="Y120" i="5"/>
  <c r="X120" i="5"/>
  <c r="W120" i="5"/>
  <c r="V120" i="5"/>
  <c r="U120" i="5"/>
  <c r="T120" i="5"/>
  <c r="R120" i="5"/>
  <c r="P120" i="5"/>
  <c r="K120" i="5"/>
  <c r="J120" i="5"/>
  <c r="Z119" i="5"/>
  <c r="Y119" i="5"/>
  <c r="X119" i="5"/>
  <c r="W119" i="5"/>
  <c r="V119" i="5"/>
  <c r="U119" i="5"/>
  <c r="T119" i="5"/>
  <c r="K119" i="5"/>
  <c r="J119" i="5"/>
  <c r="Z118" i="5"/>
  <c r="Y118" i="5"/>
  <c r="X118" i="5"/>
  <c r="W118" i="5"/>
  <c r="V118" i="5"/>
  <c r="U118" i="5"/>
  <c r="T118" i="5"/>
  <c r="R118" i="5"/>
  <c r="P118" i="5"/>
  <c r="M118" i="5"/>
  <c r="K118" i="5"/>
  <c r="J118" i="5"/>
  <c r="Q118" i="5"/>
  <c r="Z117" i="5"/>
  <c r="Y117" i="5"/>
  <c r="X117" i="5"/>
  <c r="W117" i="5"/>
  <c r="V117" i="5"/>
  <c r="U117" i="5"/>
  <c r="T117" i="5"/>
  <c r="Q117" i="5"/>
  <c r="K117" i="5"/>
  <c r="J117" i="5"/>
  <c r="Z116" i="5"/>
  <c r="Y116" i="5"/>
  <c r="X116" i="5"/>
  <c r="W116" i="5"/>
  <c r="V116" i="5"/>
  <c r="U116" i="5"/>
  <c r="T116" i="5"/>
  <c r="R116" i="5"/>
  <c r="Q116" i="5"/>
  <c r="K116" i="5"/>
  <c r="J116" i="5"/>
  <c r="Z115" i="5"/>
  <c r="Y115" i="5"/>
  <c r="X115" i="5"/>
  <c r="W115" i="5"/>
  <c r="V115" i="5"/>
  <c r="U115" i="5"/>
  <c r="T115" i="5"/>
  <c r="Q115" i="5"/>
  <c r="M115" i="5"/>
  <c r="K115" i="5"/>
  <c r="R115" i="5"/>
  <c r="J115" i="5"/>
  <c r="Z114" i="5"/>
  <c r="Y114" i="5"/>
  <c r="X114" i="5"/>
  <c r="W114" i="5"/>
  <c r="V114" i="5"/>
  <c r="U114" i="5"/>
  <c r="T114" i="5"/>
  <c r="K114" i="5"/>
  <c r="J114" i="5"/>
  <c r="Z113" i="5"/>
  <c r="Y113" i="5"/>
  <c r="X113" i="5"/>
  <c r="W113" i="5"/>
  <c r="V113" i="5"/>
  <c r="U113" i="5"/>
  <c r="T113" i="5"/>
  <c r="P113" i="5"/>
  <c r="K113" i="5"/>
  <c r="J113" i="5"/>
  <c r="Z112" i="5"/>
  <c r="Y112" i="5"/>
  <c r="X112" i="5"/>
  <c r="W112" i="5"/>
  <c r="V112" i="5"/>
  <c r="U112" i="5"/>
  <c r="T112" i="5"/>
  <c r="R112" i="5"/>
  <c r="P112" i="5"/>
  <c r="K112" i="5"/>
  <c r="J112" i="5"/>
  <c r="Z111" i="5"/>
  <c r="Y111" i="5"/>
  <c r="X111" i="5"/>
  <c r="W111" i="5"/>
  <c r="V111" i="5"/>
  <c r="U111" i="5"/>
  <c r="T111" i="5"/>
  <c r="K111" i="5"/>
  <c r="J111" i="5"/>
  <c r="Z110" i="5"/>
  <c r="Y110" i="5"/>
  <c r="X110" i="5"/>
  <c r="W110" i="5"/>
  <c r="V110" i="5"/>
  <c r="U110" i="5"/>
  <c r="T110" i="5"/>
  <c r="R110" i="5"/>
  <c r="P110" i="5"/>
  <c r="M110" i="5"/>
  <c r="K110" i="5"/>
  <c r="J110" i="5"/>
  <c r="Q110" i="5"/>
  <c r="Z109" i="5"/>
  <c r="Y109" i="5"/>
  <c r="X109" i="5"/>
  <c r="W109" i="5"/>
  <c r="V109" i="5"/>
  <c r="U109" i="5"/>
  <c r="T109" i="5"/>
  <c r="Q109" i="5"/>
  <c r="K109" i="5"/>
  <c r="J109" i="5"/>
  <c r="Z108" i="5"/>
  <c r="Y108" i="5"/>
  <c r="X108" i="5"/>
  <c r="W108" i="5"/>
  <c r="V108" i="5"/>
  <c r="U108" i="5"/>
  <c r="T108" i="5"/>
  <c r="K108" i="5"/>
  <c r="J108" i="5"/>
  <c r="Z107" i="5"/>
  <c r="Y107" i="5"/>
  <c r="X107" i="5"/>
  <c r="W107" i="5"/>
  <c r="V107" i="5"/>
  <c r="U107" i="5"/>
  <c r="T107" i="5"/>
  <c r="R107" i="5"/>
  <c r="Q107" i="5"/>
  <c r="M107" i="5"/>
  <c r="K107" i="5"/>
  <c r="J107" i="5"/>
  <c r="Z106" i="5"/>
  <c r="Y106" i="5"/>
  <c r="X106" i="5"/>
  <c r="W106" i="5"/>
  <c r="V106" i="5"/>
  <c r="U106" i="5"/>
  <c r="T106" i="5"/>
  <c r="K106" i="5"/>
  <c r="J106" i="5"/>
  <c r="Z105" i="5"/>
  <c r="Y105" i="5"/>
  <c r="X105" i="5"/>
  <c r="W105" i="5"/>
  <c r="V105" i="5"/>
  <c r="U105" i="5"/>
  <c r="T105" i="5"/>
  <c r="P105" i="5"/>
  <c r="K105" i="5"/>
  <c r="J105" i="5"/>
  <c r="Q105" i="5"/>
  <c r="Z104" i="5"/>
  <c r="Y104" i="5"/>
  <c r="X104" i="5"/>
  <c r="W104" i="5"/>
  <c r="V104" i="5"/>
  <c r="U104" i="5"/>
  <c r="T104" i="5"/>
  <c r="K104" i="5"/>
  <c r="J104" i="5"/>
  <c r="Z103" i="5"/>
  <c r="Y103" i="5"/>
  <c r="X103" i="5"/>
  <c r="W103" i="5"/>
  <c r="V103" i="5"/>
  <c r="U103" i="5"/>
  <c r="T103" i="5"/>
  <c r="R103" i="5"/>
  <c r="M103" i="5"/>
  <c r="K103" i="5"/>
  <c r="J103" i="5"/>
  <c r="Z102" i="5"/>
  <c r="Y102" i="5"/>
  <c r="X102" i="5"/>
  <c r="W102" i="5"/>
  <c r="V102" i="5"/>
  <c r="U102" i="5"/>
  <c r="T102" i="5"/>
  <c r="K102" i="5"/>
  <c r="J102" i="5"/>
  <c r="Z101" i="5"/>
  <c r="Y101" i="5"/>
  <c r="X101" i="5"/>
  <c r="W101" i="5"/>
  <c r="V101" i="5"/>
  <c r="U101" i="5"/>
  <c r="T101" i="5"/>
  <c r="R101" i="5"/>
  <c r="P101" i="5"/>
  <c r="M101" i="5"/>
  <c r="K101" i="5"/>
  <c r="J101" i="5"/>
  <c r="Q101" i="5"/>
  <c r="Z100" i="5"/>
  <c r="Y100" i="5"/>
  <c r="X100" i="5"/>
  <c r="W100" i="5"/>
  <c r="V100" i="5"/>
  <c r="U100" i="5"/>
  <c r="T100" i="5"/>
  <c r="K100" i="5"/>
  <c r="J100" i="5"/>
  <c r="Z99" i="5"/>
  <c r="Y99" i="5"/>
  <c r="X99" i="5"/>
  <c r="W99" i="5"/>
  <c r="V99" i="5"/>
  <c r="U99" i="5"/>
  <c r="T99" i="5"/>
  <c r="Q99" i="5"/>
  <c r="M99" i="5"/>
  <c r="K99" i="5"/>
  <c r="R99" i="5"/>
  <c r="J99" i="5"/>
  <c r="Z98" i="5"/>
  <c r="Y98" i="5"/>
  <c r="X98" i="5"/>
  <c r="W98" i="5"/>
  <c r="V98" i="5"/>
  <c r="U98" i="5"/>
  <c r="T98" i="5"/>
  <c r="K98" i="5"/>
  <c r="J98" i="5"/>
  <c r="Z97" i="5"/>
  <c r="Y97" i="5"/>
  <c r="X97" i="5"/>
  <c r="W97" i="5"/>
  <c r="V97" i="5"/>
  <c r="U97" i="5"/>
  <c r="T97" i="5"/>
  <c r="P97" i="5"/>
  <c r="L97" i="5"/>
  <c r="K97" i="5"/>
  <c r="J97" i="5"/>
  <c r="Q97" i="5"/>
  <c r="Z96" i="5"/>
  <c r="Y96" i="5"/>
  <c r="X96" i="5"/>
  <c r="W96" i="5"/>
  <c r="V96" i="5"/>
  <c r="U96" i="5"/>
  <c r="T96" i="5"/>
  <c r="L96" i="5"/>
  <c r="K96" i="5"/>
  <c r="J96" i="5"/>
  <c r="Z95" i="5"/>
  <c r="Y95" i="5"/>
  <c r="X95" i="5"/>
  <c r="W95" i="5"/>
  <c r="V95" i="5"/>
  <c r="U95" i="5"/>
  <c r="T95" i="5"/>
  <c r="R95" i="5"/>
  <c r="Q95" i="5"/>
  <c r="P95" i="5"/>
  <c r="K95" i="5"/>
  <c r="N95" i="5"/>
  <c r="J95" i="5"/>
  <c r="M95" i="5"/>
  <c r="Z94" i="5"/>
  <c r="Y94" i="5"/>
  <c r="X94" i="5"/>
  <c r="W94" i="5"/>
  <c r="V94" i="5"/>
  <c r="U94" i="5"/>
  <c r="T94" i="5"/>
  <c r="Q94" i="5"/>
  <c r="N94" i="5"/>
  <c r="M94" i="5"/>
  <c r="K94" i="5"/>
  <c r="J94" i="5"/>
  <c r="P94" i="5"/>
  <c r="Z93" i="5"/>
  <c r="Y93" i="5"/>
  <c r="X93" i="5"/>
  <c r="W93" i="5"/>
  <c r="V93" i="5"/>
  <c r="U93" i="5"/>
  <c r="T93" i="5"/>
  <c r="M93" i="5"/>
  <c r="K93" i="5"/>
  <c r="J93" i="5"/>
  <c r="Z92" i="5"/>
  <c r="Y92" i="5"/>
  <c r="X92" i="5"/>
  <c r="W92" i="5"/>
  <c r="V92" i="5"/>
  <c r="U92" i="5"/>
  <c r="T92" i="5"/>
  <c r="R92" i="5"/>
  <c r="K92" i="5"/>
  <c r="J92" i="5"/>
  <c r="Z91" i="5"/>
  <c r="Y91" i="5"/>
  <c r="X91" i="5"/>
  <c r="W91" i="5"/>
  <c r="V91" i="5"/>
  <c r="U91" i="5"/>
  <c r="T91" i="5"/>
  <c r="P91" i="5"/>
  <c r="N91" i="5"/>
  <c r="M91" i="5"/>
  <c r="K91" i="5"/>
  <c r="O91" i="5"/>
  <c r="J91" i="5"/>
  <c r="Z90" i="5"/>
  <c r="Y90" i="5"/>
  <c r="X90" i="5"/>
  <c r="W90" i="5"/>
  <c r="V90" i="5"/>
  <c r="U90" i="5"/>
  <c r="T90" i="5"/>
  <c r="P90" i="5"/>
  <c r="M90" i="5"/>
  <c r="L90" i="5"/>
  <c r="K90" i="5"/>
  <c r="O90" i="5"/>
  <c r="J90" i="5"/>
  <c r="Z89" i="5"/>
  <c r="Y89" i="5"/>
  <c r="X89" i="5"/>
  <c r="W89" i="5"/>
  <c r="V89" i="5"/>
  <c r="U89" i="5"/>
  <c r="T89" i="5"/>
  <c r="K89" i="5"/>
  <c r="J89" i="5"/>
  <c r="Z88" i="5"/>
  <c r="Y88" i="5"/>
  <c r="X88" i="5"/>
  <c r="W88" i="5"/>
  <c r="V88" i="5"/>
  <c r="U88" i="5"/>
  <c r="T88" i="5"/>
  <c r="Q88" i="5"/>
  <c r="K88" i="5"/>
  <c r="J88" i="5"/>
  <c r="Z87" i="5"/>
  <c r="Y87" i="5"/>
  <c r="X87" i="5"/>
  <c r="W87" i="5"/>
  <c r="V87" i="5"/>
  <c r="U87" i="5"/>
  <c r="T87" i="5"/>
  <c r="P87" i="5"/>
  <c r="N87" i="5"/>
  <c r="M87" i="5"/>
  <c r="K87" i="5"/>
  <c r="O87" i="5"/>
  <c r="J87" i="5"/>
  <c r="Z86" i="5"/>
  <c r="Y86" i="5"/>
  <c r="X86" i="5"/>
  <c r="W86" i="5"/>
  <c r="V86" i="5"/>
  <c r="U86" i="5"/>
  <c r="T86" i="5"/>
  <c r="P86" i="5"/>
  <c r="M86" i="5"/>
  <c r="L86" i="5"/>
  <c r="K86" i="5"/>
  <c r="O86" i="5"/>
  <c r="J86" i="5"/>
  <c r="Z85" i="5"/>
  <c r="Y85" i="5"/>
  <c r="X85" i="5"/>
  <c r="W85" i="5"/>
  <c r="V85" i="5"/>
  <c r="U85" i="5"/>
  <c r="T85" i="5"/>
  <c r="M85" i="5"/>
  <c r="K85" i="5"/>
  <c r="J85" i="5"/>
  <c r="R85" i="5"/>
  <c r="Z84" i="5"/>
  <c r="Y84" i="5"/>
  <c r="X84" i="5"/>
  <c r="W84" i="5"/>
  <c r="V84" i="5"/>
  <c r="U84" i="5"/>
  <c r="T84" i="5"/>
  <c r="Q84" i="5"/>
  <c r="K84" i="5"/>
  <c r="J84" i="5"/>
  <c r="Z83" i="5"/>
  <c r="Y83" i="5"/>
  <c r="X83" i="5"/>
  <c r="W83" i="5"/>
  <c r="V83" i="5"/>
  <c r="U83" i="5"/>
  <c r="T83" i="5"/>
  <c r="P83" i="5"/>
  <c r="N83" i="5"/>
  <c r="M83" i="5"/>
  <c r="K83" i="5"/>
  <c r="O83" i="5"/>
  <c r="J83" i="5"/>
  <c r="Z82" i="5"/>
  <c r="Y82" i="5"/>
  <c r="X82" i="5"/>
  <c r="W82" i="5"/>
  <c r="V82" i="5"/>
  <c r="U82" i="5"/>
  <c r="T82" i="5"/>
  <c r="P82" i="5"/>
  <c r="M82" i="5"/>
  <c r="L82" i="5"/>
  <c r="K82" i="5"/>
  <c r="O82" i="5"/>
  <c r="J82" i="5"/>
  <c r="Z81" i="5"/>
  <c r="Y81" i="5"/>
  <c r="X81" i="5"/>
  <c r="W81" i="5"/>
  <c r="V81" i="5"/>
  <c r="U81" i="5"/>
  <c r="T81" i="5"/>
  <c r="K81" i="5"/>
  <c r="J81" i="5"/>
  <c r="R81" i="5"/>
  <c r="Z80" i="5"/>
  <c r="Y80" i="5"/>
  <c r="X80" i="5"/>
  <c r="W80" i="5"/>
  <c r="V80" i="5"/>
  <c r="U80" i="5"/>
  <c r="T80" i="5"/>
  <c r="Q80" i="5"/>
  <c r="K80" i="5"/>
  <c r="J80" i="5"/>
  <c r="Z79" i="5"/>
  <c r="Y79" i="5"/>
  <c r="X79" i="5"/>
  <c r="W79" i="5"/>
  <c r="V79" i="5"/>
  <c r="U79" i="5"/>
  <c r="T79" i="5"/>
  <c r="P79" i="5"/>
  <c r="N79" i="5"/>
  <c r="M79" i="5"/>
  <c r="K79" i="5"/>
  <c r="O79" i="5"/>
  <c r="J79" i="5"/>
  <c r="Z78" i="5"/>
  <c r="Y78" i="5"/>
  <c r="X78" i="5"/>
  <c r="W78" i="5"/>
  <c r="V78" i="5"/>
  <c r="U78" i="5"/>
  <c r="T78" i="5"/>
  <c r="P78" i="5"/>
  <c r="M78" i="5"/>
  <c r="L78" i="5"/>
  <c r="K78" i="5"/>
  <c r="O78" i="5"/>
  <c r="J78" i="5"/>
  <c r="Z77" i="5"/>
  <c r="Y77" i="5"/>
  <c r="X77" i="5"/>
  <c r="W77" i="5"/>
  <c r="V77" i="5"/>
  <c r="U77" i="5"/>
  <c r="T77" i="5"/>
  <c r="M77" i="5"/>
  <c r="K77" i="5"/>
  <c r="J77" i="5"/>
  <c r="R77" i="5"/>
  <c r="Z76" i="5"/>
  <c r="Y76" i="5"/>
  <c r="X76" i="5"/>
  <c r="W76" i="5"/>
  <c r="V76" i="5"/>
  <c r="U76" i="5"/>
  <c r="T76" i="5"/>
  <c r="Q76" i="5"/>
  <c r="K76" i="5"/>
  <c r="J76" i="5"/>
  <c r="Z75" i="5"/>
  <c r="Y75" i="5"/>
  <c r="X75" i="5"/>
  <c r="W75" i="5"/>
  <c r="V75" i="5"/>
  <c r="U75" i="5"/>
  <c r="T75" i="5"/>
  <c r="P75" i="5"/>
  <c r="N75" i="5"/>
  <c r="M75" i="5"/>
  <c r="K75" i="5"/>
  <c r="O75" i="5"/>
  <c r="J75" i="5"/>
  <c r="Z74" i="5"/>
  <c r="Y74" i="5"/>
  <c r="X74" i="5"/>
  <c r="W74" i="5"/>
  <c r="V74" i="5"/>
  <c r="U74" i="5"/>
  <c r="T74" i="5"/>
  <c r="P74" i="5"/>
  <c r="N74" i="5"/>
  <c r="M74" i="5"/>
  <c r="L74" i="5"/>
  <c r="K74" i="5"/>
  <c r="Q74" i="5"/>
  <c r="J74" i="5"/>
  <c r="R74" i="5"/>
  <c r="Z73" i="5"/>
  <c r="Y73" i="5"/>
  <c r="X73" i="5"/>
  <c r="W73" i="5"/>
  <c r="V73" i="5"/>
  <c r="U73" i="5"/>
  <c r="T73" i="5"/>
  <c r="O73" i="5"/>
  <c r="M73" i="5"/>
  <c r="L73" i="5"/>
  <c r="K73" i="5"/>
  <c r="Q73" i="5"/>
  <c r="J73" i="5"/>
  <c r="Z72" i="5"/>
  <c r="Y72" i="5"/>
  <c r="X72" i="5"/>
  <c r="W72" i="5"/>
  <c r="V72" i="5"/>
  <c r="U72" i="5"/>
  <c r="T72" i="5"/>
  <c r="L72" i="5"/>
  <c r="K72" i="5"/>
  <c r="J72" i="5"/>
  <c r="Z71" i="5"/>
  <c r="Y71" i="5"/>
  <c r="X71" i="5"/>
  <c r="W71" i="5"/>
  <c r="V71" i="5"/>
  <c r="U71" i="5"/>
  <c r="T71" i="5"/>
  <c r="M71" i="5"/>
  <c r="K71" i="5"/>
  <c r="J71" i="5"/>
  <c r="R71" i="5"/>
  <c r="Z70" i="5"/>
  <c r="Y70" i="5"/>
  <c r="X70" i="5"/>
  <c r="W70" i="5"/>
  <c r="V70" i="5"/>
  <c r="U70" i="5"/>
  <c r="T70" i="5"/>
  <c r="Q70" i="5"/>
  <c r="P70" i="5"/>
  <c r="O70" i="5"/>
  <c r="N70" i="5"/>
  <c r="M70" i="5"/>
  <c r="L70" i="5"/>
  <c r="K70" i="5"/>
  <c r="J70" i="5"/>
  <c r="R70" i="5"/>
  <c r="Z69" i="5"/>
  <c r="Y69" i="5"/>
  <c r="X69" i="5"/>
  <c r="W69" i="5"/>
  <c r="V69" i="5"/>
  <c r="U69" i="5"/>
  <c r="T69" i="5"/>
  <c r="Q69" i="5"/>
  <c r="P69" i="5"/>
  <c r="K69" i="5"/>
  <c r="J69" i="5"/>
  <c r="Z68" i="5"/>
  <c r="Y68" i="5"/>
  <c r="X68" i="5"/>
  <c r="W68" i="5"/>
  <c r="V68" i="5"/>
  <c r="U68" i="5"/>
  <c r="T68" i="5"/>
  <c r="P68" i="5"/>
  <c r="O68" i="5"/>
  <c r="N68" i="5"/>
  <c r="L68" i="5"/>
  <c r="K68" i="5"/>
  <c r="M68" i="5"/>
  <c r="J68" i="5"/>
  <c r="R68" i="5"/>
  <c r="Z67" i="5"/>
  <c r="Y67" i="5"/>
  <c r="X67" i="5"/>
  <c r="W67" i="5"/>
  <c r="V67" i="5"/>
  <c r="U67" i="5"/>
  <c r="T67" i="5"/>
  <c r="Q67" i="5"/>
  <c r="O67" i="5"/>
  <c r="N67" i="5"/>
  <c r="M67" i="5"/>
  <c r="K67" i="5"/>
  <c r="L67" i="5"/>
  <c r="J67" i="5"/>
  <c r="Z66" i="5"/>
  <c r="Y66" i="5"/>
  <c r="X66" i="5"/>
  <c r="W66" i="5"/>
  <c r="V66" i="5"/>
  <c r="U66" i="5"/>
  <c r="T66" i="5"/>
  <c r="P66" i="5"/>
  <c r="N66" i="5"/>
  <c r="M66" i="5"/>
  <c r="L66" i="5"/>
  <c r="K66" i="5"/>
  <c r="Q66" i="5"/>
  <c r="J66" i="5"/>
  <c r="R66" i="5"/>
  <c r="Z65" i="5"/>
  <c r="Y65" i="5"/>
  <c r="X65" i="5"/>
  <c r="W65" i="5"/>
  <c r="V65" i="5"/>
  <c r="U65" i="5"/>
  <c r="T65" i="5"/>
  <c r="O65" i="5"/>
  <c r="M65" i="5"/>
  <c r="L65" i="5"/>
  <c r="K65" i="5"/>
  <c r="Q65" i="5"/>
  <c r="J65" i="5"/>
  <c r="Z64" i="5"/>
  <c r="Y64" i="5"/>
  <c r="X64" i="5"/>
  <c r="W64" i="5"/>
  <c r="V64" i="5"/>
  <c r="U64" i="5"/>
  <c r="T64" i="5"/>
  <c r="K64" i="5"/>
  <c r="J64" i="5"/>
  <c r="Z63" i="5"/>
  <c r="Y63" i="5"/>
  <c r="X63" i="5"/>
  <c r="W63" i="5"/>
  <c r="V63" i="5"/>
  <c r="U63" i="5"/>
  <c r="T63" i="5"/>
  <c r="M63" i="5"/>
  <c r="K63" i="5"/>
  <c r="J63" i="5"/>
  <c r="Z62" i="5"/>
  <c r="Y62" i="5"/>
  <c r="X62" i="5"/>
  <c r="W62" i="5"/>
  <c r="V62" i="5"/>
  <c r="U62" i="5"/>
  <c r="T62" i="5"/>
  <c r="Q62" i="5"/>
  <c r="P62" i="5"/>
  <c r="O62" i="5"/>
  <c r="N62" i="5"/>
  <c r="M62" i="5"/>
  <c r="L62" i="5"/>
  <c r="K62" i="5"/>
  <c r="J62" i="5"/>
  <c r="R62" i="5"/>
  <c r="Z61" i="5"/>
  <c r="Y61" i="5"/>
  <c r="X61" i="5"/>
  <c r="W61" i="5"/>
  <c r="V61" i="5"/>
  <c r="U61" i="5"/>
  <c r="T61" i="5"/>
  <c r="Q61" i="5"/>
  <c r="P61" i="5"/>
  <c r="K61" i="5"/>
  <c r="J61" i="5"/>
  <c r="Z60" i="5"/>
  <c r="Y60" i="5"/>
  <c r="X60" i="5"/>
  <c r="W60" i="5"/>
  <c r="V60" i="5"/>
  <c r="U60" i="5"/>
  <c r="T60" i="5"/>
  <c r="P60" i="5"/>
  <c r="O60" i="5"/>
  <c r="N60" i="5"/>
  <c r="L60" i="5"/>
  <c r="K60" i="5"/>
  <c r="M60" i="5"/>
  <c r="J60" i="5"/>
  <c r="R60" i="5"/>
  <c r="Z59" i="5"/>
  <c r="Y59" i="5"/>
  <c r="X59" i="5"/>
  <c r="W59" i="5"/>
  <c r="V59" i="5"/>
  <c r="U59" i="5"/>
  <c r="T59" i="5"/>
  <c r="Q59" i="5"/>
  <c r="O59" i="5"/>
  <c r="N59" i="5"/>
  <c r="M59" i="5"/>
  <c r="K59" i="5"/>
  <c r="L59" i="5"/>
  <c r="J59" i="5"/>
  <c r="Z58" i="5"/>
  <c r="Y58" i="5"/>
  <c r="X58" i="5"/>
  <c r="W58" i="5"/>
  <c r="V58" i="5"/>
  <c r="U58" i="5"/>
  <c r="T58" i="5"/>
  <c r="P58" i="5"/>
  <c r="N58" i="5"/>
  <c r="M58" i="5"/>
  <c r="L58" i="5"/>
  <c r="K58" i="5"/>
  <c r="Q58" i="5"/>
  <c r="J58" i="5"/>
  <c r="R58" i="5"/>
  <c r="Z57" i="5"/>
  <c r="Y57" i="5"/>
  <c r="X57" i="5"/>
  <c r="W57" i="5"/>
  <c r="V57" i="5"/>
  <c r="U57" i="5"/>
  <c r="T57" i="5"/>
  <c r="O57" i="5"/>
  <c r="M57" i="5"/>
  <c r="L57" i="5"/>
  <c r="K57" i="5"/>
  <c r="Q57" i="5"/>
  <c r="J57" i="5"/>
  <c r="Z56" i="5"/>
  <c r="Y56" i="5"/>
  <c r="X56" i="5"/>
  <c r="W56" i="5"/>
  <c r="V56" i="5"/>
  <c r="U56" i="5"/>
  <c r="T56" i="5"/>
  <c r="N56" i="5"/>
  <c r="L56" i="5"/>
  <c r="K56" i="5"/>
  <c r="J56" i="5"/>
  <c r="Z55" i="5"/>
  <c r="Y55" i="5"/>
  <c r="X55" i="5"/>
  <c r="W55" i="5"/>
  <c r="V55" i="5"/>
  <c r="U55" i="5"/>
  <c r="T55" i="5"/>
  <c r="M55" i="5"/>
  <c r="K55" i="5"/>
  <c r="J55" i="5"/>
  <c r="R55" i="5"/>
  <c r="Z54" i="5"/>
  <c r="Y54" i="5"/>
  <c r="X54" i="5"/>
  <c r="W54" i="5"/>
  <c r="V54" i="5"/>
  <c r="U54" i="5"/>
  <c r="T54" i="5"/>
  <c r="Q54" i="5"/>
  <c r="P54" i="5"/>
  <c r="O54" i="5"/>
  <c r="N54" i="5"/>
  <c r="M54" i="5"/>
  <c r="L54" i="5"/>
  <c r="K54" i="5"/>
  <c r="J54" i="5"/>
  <c r="R54" i="5"/>
  <c r="Z53" i="5"/>
  <c r="Y53" i="5"/>
  <c r="X53" i="5"/>
  <c r="W53" i="5"/>
  <c r="V53" i="5"/>
  <c r="U53" i="5"/>
  <c r="T53" i="5"/>
  <c r="P53" i="5"/>
  <c r="K53" i="5"/>
  <c r="J53" i="5"/>
  <c r="Z52" i="5"/>
  <c r="Y52" i="5"/>
  <c r="X52" i="5"/>
  <c r="W52" i="5"/>
  <c r="V52" i="5"/>
  <c r="U52" i="5"/>
  <c r="T52" i="5"/>
  <c r="P52" i="5"/>
  <c r="O52" i="5"/>
  <c r="N52" i="5"/>
  <c r="L52" i="5"/>
  <c r="K52" i="5"/>
  <c r="M52" i="5"/>
  <c r="J52" i="5"/>
  <c r="R52" i="5"/>
  <c r="Z51" i="5"/>
  <c r="Y51" i="5"/>
  <c r="X51" i="5"/>
  <c r="W51" i="5"/>
  <c r="V51" i="5"/>
  <c r="U51" i="5"/>
  <c r="T51" i="5"/>
  <c r="Q51" i="5"/>
  <c r="O51" i="5"/>
  <c r="N51" i="5"/>
  <c r="M51" i="5"/>
  <c r="K51" i="5"/>
  <c r="L51" i="5"/>
  <c r="J51" i="5"/>
  <c r="Z50" i="5"/>
  <c r="Y50" i="5"/>
  <c r="X50" i="5"/>
  <c r="W50" i="5"/>
  <c r="V50" i="5"/>
  <c r="U50" i="5"/>
  <c r="T50" i="5"/>
  <c r="P50" i="5"/>
  <c r="N50" i="5"/>
  <c r="M50" i="5"/>
  <c r="L50" i="5"/>
  <c r="K50" i="5"/>
  <c r="Q50" i="5"/>
  <c r="J50" i="5"/>
  <c r="R50" i="5"/>
  <c r="Z49" i="5"/>
  <c r="Y49" i="5"/>
  <c r="X49" i="5"/>
  <c r="W49" i="5"/>
  <c r="V49" i="5"/>
  <c r="U49" i="5"/>
  <c r="T49" i="5"/>
  <c r="K49" i="5"/>
  <c r="J49" i="5"/>
  <c r="Z48" i="5"/>
  <c r="Y48" i="5"/>
  <c r="X48" i="5"/>
  <c r="W48" i="5"/>
  <c r="V48" i="5"/>
  <c r="U48" i="5"/>
  <c r="T48" i="5"/>
  <c r="N48" i="5"/>
  <c r="L48" i="5"/>
  <c r="K48" i="5"/>
  <c r="J48" i="5"/>
  <c r="R48" i="5"/>
  <c r="Z47" i="5"/>
  <c r="Y47" i="5"/>
  <c r="X47" i="5"/>
  <c r="W47" i="5"/>
  <c r="V47" i="5"/>
  <c r="U47" i="5"/>
  <c r="T47" i="5"/>
  <c r="K47" i="5"/>
  <c r="J47" i="5"/>
  <c r="Z46" i="5"/>
  <c r="Y46" i="5"/>
  <c r="X46" i="5"/>
  <c r="W46" i="5"/>
  <c r="V46" i="5"/>
  <c r="U46" i="5"/>
  <c r="T46" i="5"/>
  <c r="Q46" i="5"/>
  <c r="P46" i="5"/>
  <c r="O46" i="5"/>
  <c r="N46" i="5"/>
  <c r="M46" i="5"/>
  <c r="L46" i="5"/>
  <c r="K46" i="5"/>
  <c r="J46" i="5"/>
  <c r="R46" i="5"/>
  <c r="Z45" i="5"/>
  <c r="Y45" i="5"/>
  <c r="X45" i="5"/>
  <c r="W45" i="5"/>
  <c r="V45" i="5"/>
  <c r="U45" i="5"/>
  <c r="T45" i="5"/>
  <c r="Q45" i="5"/>
  <c r="P45" i="5"/>
  <c r="O45" i="5"/>
  <c r="K45" i="5"/>
  <c r="J45" i="5"/>
  <c r="Z44" i="5"/>
  <c r="Y44" i="5"/>
  <c r="X44" i="5"/>
  <c r="W44" i="5"/>
  <c r="V44" i="5"/>
  <c r="U44" i="5"/>
  <c r="T44" i="5"/>
  <c r="P44" i="5"/>
  <c r="O44" i="5"/>
  <c r="N44" i="5"/>
  <c r="L44" i="5"/>
  <c r="K44" i="5"/>
  <c r="M44" i="5"/>
  <c r="J44" i="5"/>
  <c r="R44" i="5"/>
  <c r="Z43" i="5"/>
  <c r="Y43" i="5"/>
  <c r="X43" i="5"/>
  <c r="W43" i="5"/>
  <c r="V43" i="5"/>
  <c r="U43" i="5"/>
  <c r="T43" i="5"/>
  <c r="Q43" i="5"/>
  <c r="O43" i="5"/>
  <c r="N43" i="5"/>
  <c r="M43" i="5"/>
  <c r="K43" i="5"/>
  <c r="J43" i="5"/>
  <c r="P43" i="5"/>
  <c r="Z42" i="5"/>
  <c r="Y42" i="5"/>
  <c r="X42" i="5"/>
  <c r="W42" i="5"/>
  <c r="V42" i="5"/>
  <c r="U42" i="5"/>
  <c r="T42" i="5"/>
  <c r="Q42" i="5"/>
  <c r="O42" i="5"/>
  <c r="N42" i="5"/>
  <c r="M42" i="5"/>
  <c r="K42" i="5"/>
  <c r="J42" i="5"/>
  <c r="L42" i="5"/>
  <c r="Z41" i="5"/>
  <c r="Y41" i="5"/>
  <c r="X41" i="5"/>
  <c r="W41" i="5"/>
  <c r="V41" i="5"/>
  <c r="U41" i="5"/>
  <c r="T41" i="5"/>
  <c r="Q41" i="5"/>
  <c r="O41" i="5"/>
  <c r="N41" i="5"/>
  <c r="M41" i="5"/>
  <c r="K41" i="5"/>
  <c r="J41" i="5"/>
  <c r="L41" i="5"/>
  <c r="Z40" i="5"/>
  <c r="Y40" i="5"/>
  <c r="X40" i="5"/>
  <c r="W40" i="5"/>
  <c r="V40" i="5"/>
  <c r="U40" i="5"/>
  <c r="T40" i="5"/>
  <c r="Q40" i="5"/>
  <c r="O40" i="5"/>
  <c r="N40" i="5"/>
  <c r="M40" i="5"/>
  <c r="K40" i="5"/>
  <c r="J40" i="5"/>
  <c r="L40" i="5"/>
  <c r="Z39" i="5"/>
  <c r="Y39" i="5"/>
  <c r="X39" i="5"/>
  <c r="W39" i="5"/>
  <c r="V39" i="5"/>
  <c r="U39" i="5"/>
  <c r="T39" i="5"/>
  <c r="Q39" i="5"/>
  <c r="O39" i="5"/>
  <c r="N39" i="5"/>
  <c r="M39" i="5"/>
  <c r="K39" i="5"/>
  <c r="J39" i="5"/>
  <c r="L39" i="5"/>
  <c r="Z38" i="5"/>
  <c r="Y38" i="5"/>
  <c r="X38" i="5"/>
  <c r="W38" i="5"/>
  <c r="V38" i="5"/>
  <c r="U38" i="5"/>
  <c r="T38" i="5"/>
  <c r="Q38" i="5"/>
  <c r="O38" i="5"/>
  <c r="N38" i="5"/>
  <c r="M38" i="5"/>
  <c r="K38" i="5"/>
  <c r="J38" i="5"/>
  <c r="L38" i="5"/>
  <c r="Z37" i="5"/>
  <c r="Y37" i="5"/>
  <c r="X37" i="5"/>
  <c r="W37" i="5"/>
  <c r="V37" i="5"/>
  <c r="U37" i="5"/>
  <c r="T37" i="5"/>
  <c r="Q37" i="5"/>
  <c r="O37" i="5"/>
  <c r="N37" i="5"/>
  <c r="M37" i="5"/>
  <c r="K37" i="5"/>
  <c r="J37" i="5"/>
  <c r="L37" i="5"/>
  <c r="Z36" i="5"/>
  <c r="Y36" i="5"/>
  <c r="X36" i="5"/>
  <c r="W36" i="5"/>
  <c r="V36" i="5"/>
  <c r="U36" i="5"/>
  <c r="T36" i="5"/>
  <c r="K36" i="5"/>
  <c r="J36" i="5"/>
  <c r="L36" i="5"/>
  <c r="Z35" i="5"/>
  <c r="Y35" i="5"/>
  <c r="X35" i="5"/>
  <c r="W35" i="5"/>
  <c r="V35" i="5"/>
  <c r="U35" i="5"/>
  <c r="T35" i="5"/>
  <c r="Q35" i="5"/>
  <c r="O35" i="5"/>
  <c r="N35" i="5"/>
  <c r="M35" i="5"/>
  <c r="K35" i="5"/>
  <c r="J35" i="5"/>
  <c r="L35" i="5"/>
  <c r="Z34" i="5"/>
  <c r="Y34" i="5"/>
  <c r="X34" i="5"/>
  <c r="W34" i="5"/>
  <c r="V34" i="5"/>
  <c r="U34" i="5"/>
  <c r="T34" i="5"/>
  <c r="K34" i="5"/>
  <c r="J34" i="5"/>
  <c r="Z33" i="5"/>
  <c r="Y33" i="5"/>
  <c r="X33" i="5"/>
  <c r="W33" i="5"/>
  <c r="V33" i="5"/>
  <c r="U33" i="5"/>
  <c r="T33" i="5"/>
  <c r="Q33" i="5"/>
  <c r="O33" i="5"/>
  <c r="N33" i="5"/>
  <c r="M33" i="5"/>
  <c r="K33" i="5"/>
  <c r="J33" i="5"/>
  <c r="L33" i="5"/>
  <c r="Z32" i="5"/>
  <c r="Y32" i="5"/>
  <c r="X32" i="5"/>
  <c r="W32" i="5"/>
  <c r="V32" i="5"/>
  <c r="U32" i="5"/>
  <c r="T32" i="5"/>
  <c r="Q32" i="5"/>
  <c r="O32" i="5"/>
  <c r="N32" i="5"/>
  <c r="K32" i="5"/>
  <c r="M32" i="5"/>
  <c r="J32" i="5"/>
  <c r="Z31" i="5"/>
  <c r="Y31" i="5"/>
  <c r="X31" i="5"/>
  <c r="W31" i="5"/>
  <c r="V31" i="5"/>
  <c r="U31" i="5"/>
  <c r="T31" i="5"/>
  <c r="K31" i="5"/>
  <c r="J31" i="5"/>
  <c r="L31" i="5"/>
  <c r="Z30" i="5"/>
  <c r="Y30" i="5"/>
  <c r="X30" i="5"/>
  <c r="W30" i="5"/>
  <c r="V30" i="5"/>
  <c r="U30" i="5"/>
  <c r="T30" i="5"/>
  <c r="Q30" i="5"/>
  <c r="N30" i="5"/>
  <c r="K30" i="5"/>
  <c r="O30" i="5"/>
  <c r="J30" i="5"/>
  <c r="Z29" i="5"/>
  <c r="Y29" i="5"/>
  <c r="X29" i="5"/>
  <c r="W29" i="5"/>
  <c r="V29" i="5"/>
  <c r="U29" i="5"/>
  <c r="T29" i="5"/>
  <c r="O29" i="5"/>
  <c r="N29" i="5"/>
  <c r="M29" i="5"/>
  <c r="K29" i="5"/>
  <c r="Q29" i="5"/>
  <c r="J29" i="5"/>
  <c r="L29" i="5"/>
  <c r="Z28" i="5"/>
  <c r="Y28" i="5"/>
  <c r="X28" i="5"/>
  <c r="W28" i="5"/>
  <c r="V28" i="5"/>
  <c r="U28" i="5"/>
  <c r="T28" i="5"/>
  <c r="K28" i="5"/>
  <c r="J28" i="5"/>
  <c r="L28" i="5"/>
  <c r="Z27" i="5"/>
  <c r="Y27" i="5"/>
  <c r="X27" i="5"/>
  <c r="W27" i="5"/>
  <c r="V27" i="5"/>
  <c r="U27" i="5"/>
  <c r="T27" i="5"/>
  <c r="Q27" i="5"/>
  <c r="O27" i="5"/>
  <c r="N27" i="5"/>
  <c r="M27" i="5"/>
  <c r="K27" i="5"/>
  <c r="J27" i="5"/>
  <c r="L27" i="5"/>
  <c r="Z26" i="5"/>
  <c r="Y26" i="5"/>
  <c r="X26" i="5"/>
  <c r="W26" i="5"/>
  <c r="V26" i="5"/>
  <c r="U26" i="5"/>
  <c r="T26" i="5"/>
  <c r="K26" i="5"/>
  <c r="J26" i="5"/>
  <c r="Z25" i="5"/>
  <c r="Y25" i="5"/>
  <c r="X25" i="5"/>
  <c r="W25" i="5"/>
  <c r="V25" i="5"/>
  <c r="U25" i="5"/>
  <c r="T25" i="5"/>
  <c r="Q25" i="5"/>
  <c r="O25" i="5"/>
  <c r="N25" i="5"/>
  <c r="M25" i="5"/>
  <c r="K25" i="5"/>
  <c r="J25" i="5"/>
  <c r="L25" i="5"/>
  <c r="Z24" i="5"/>
  <c r="Y24" i="5"/>
  <c r="X24" i="5"/>
  <c r="W24" i="5"/>
  <c r="V24" i="5"/>
  <c r="U24" i="5"/>
  <c r="T24" i="5"/>
  <c r="Q24" i="5"/>
  <c r="O24" i="5"/>
  <c r="N24" i="5"/>
  <c r="K24" i="5"/>
  <c r="M24" i="5"/>
  <c r="J24" i="5"/>
  <c r="Z23" i="5"/>
  <c r="Y23" i="5"/>
  <c r="X23" i="5"/>
  <c r="W23" i="5"/>
  <c r="V23" i="5"/>
  <c r="U23" i="5"/>
  <c r="T23" i="5"/>
  <c r="K23" i="5"/>
  <c r="J23" i="5"/>
  <c r="Z22" i="5"/>
  <c r="Y22" i="5"/>
  <c r="X22" i="5"/>
  <c r="W22" i="5"/>
  <c r="V22" i="5"/>
  <c r="U22" i="5"/>
  <c r="T22" i="5"/>
  <c r="Q22" i="5"/>
  <c r="N22" i="5"/>
  <c r="K22" i="5"/>
  <c r="O22" i="5"/>
  <c r="J22" i="5"/>
  <c r="Z21" i="5"/>
  <c r="Y21" i="5"/>
  <c r="X21" i="5"/>
  <c r="W21" i="5"/>
  <c r="V21" i="5"/>
  <c r="U21" i="5"/>
  <c r="T21" i="5"/>
  <c r="O21" i="5"/>
  <c r="N21" i="5"/>
  <c r="M21" i="5"/>
  <c r="K21" i="5"/>
  <c r="Q21" i="5"/>
  <c r="J21" i="5"/>
  <c r="L21" i="5"/>
  <c r="Z20" i="5"/>
  <c r="Y20" i="5"/>
  <c r="X20" i="5"/>
  <c r="W20" i="5"/>
  <c r="V20" i="5"/>
  <c r="U20" i="5"/>
  <c r="T20" i="5"/>
  <c r="K20" i="5"/>
  <c r="J20" i="5"/>
  <c r="Z19" i="5"/>
  <c r="Y19" i="5"/>
  <c r="X19" i="5"/>
  <c r="W19" i="5"/>
  <c r="V19" i="5"/>
  <c r="U19" i="5"/>
  <c r="T19" i="5"/>
  <c r="Q19" i="5"/>
  <c r="O19" i="5"/>
  <c r="N19" i="5"/>
  <c r="M19" i="5"/>
  <c r="K19" i="5"/>
  <c r="J19" i="5"/>
  <c r="L19" i="5"/>
  <c r="Z18" i="5"/>
  <c r="Y18" i="5"/>
  <c r="X18" i="5"/>
  <c r="W18" i="5"/>
  <c r="V18" i="5"/>
  <c r="U18" i="5"/>
  <c r="T18" i="5"/>
  <c r="O18" i="5"/>
  <c r="N18" i="5"/>
  <c r="M18" i="5"/>
  <c r="K18" i="5"/>
  <c r="J18" i="5"/>
  <c r="R18" i="5"/>
  <c r="Z17" i="5"/>
  <c r="Y17" i="5"/>
  <c r="X17" i="5"/>
  <c r="W17" i="5"/>
  <c r="V17" i="5"/>
  <c r="U17" i="5"/>
  <c r="T17" i="5"/>
  <c r="K17" i="5"/>
  <c r="J17" i="5"/>
  <c r="Z16" i="5"/>
  <c r="Y16" i="5"/>
  <c r="X16" i="5"/>
  <c r="W16" i="5"/>
  <c r="V16" i="5"/>
  <c r="U16" i="5"/>
  <c r="T16" i="5"/>
  <c r="K16" i="5"/>
  <c r="J16" i="5"/>
  <c r="Z15" i="5"/>
  <c r="Y15" i="5"/>
  <c r="X15" i="5"/>
  <c r="W15" i="5"/>
  <c r="V15" i="5"/>
  <c r="U15" i="5"/>
  <c r="T15" i="5"/>
  <c r="R15" i="5"/>
  <c r="Q15" i="5"/>
  <c r="K15" i="5"/>
  <c r="J15" i="5"/>
  <c r="Z14" i="5"/>
  <c r="Y14" i="5"/>
  <c r="X14" i="5"/>
  <c r="W14" i="5"/>
  <c r="V14" i="5"/>
  <c r="U14" i="5"/>
  <c r="T14" i="5"/>
  <c r="R14" i="5"/>
  <c r="Q14" i="5"/>
  <c r="O14" i="5"/>
  <c r="M14" i="5"/>
  <c r="K14" i="5"/>
  <c r="N14" i="5"/>
  <c r="J14" i="5"/>
  <c r="Z13" i="5"/>
  <c r="Y13" i="5"/>
  <c r="X13" i="5"/>
  <c r="W13" i="5"/>
  <c r="V13" i="5"/>
  <c r="U13" i="5"/>
  <c r="T13" i="5"/>
  <c r="Q13" i="5"/>
  <c r="O13" i="5"/>
  <c r="N13" i="5"/>
  <c r="L13" i="5"/>
  <c r="K13" i="5"/>
  <c r="J13" i="5"/>
  <c r="P13" i="5"/>
  <c r="Z12" i="5"/>
  <c r="Y12" i="5"/>
  <c r="X12" i="5"/>
  <c r="W12" i="5"/>
  <c r="V12" i="5"/>
  <c r="U12" i="5"/>
  <c r="T12" i="5"/>
  <c r="O12" i="5"/>
  <c r="N12" i="5"/>
  <c r="M12" i="5"/>
  <c r="K12" i="5"/>
  <c r="L12" i="5"/>
  <c r="J12" i="5"/>
  <c r="Q12" i="5"/>
  <c r="Z11" i="5"/>
  <c r="Y11" i="5"/>
  <c r="X11" i="5"/>
  <c r="W11" i="5"/>
  <c r="V11" i="5"/>
  <c r="U11" i="5"/>
  <c r="T11" i="5"/>
  <c r="N11" i="5"/>
  <c r="M11" i="5"/>
  <c r="L11" i="5"/>
  <c r="K11" i="5"/>
  <c r="J11" i="5"/>
  <c r="P11" i="5"/>
  <c r="Z10" i="5"/>
  <c r="Y10" i="5"/>
  <c r="X10" i="5"/>
  <c r="W10" i="5"/>
  <c r="V10" i="5"/>
  <c r="U10" i="5"/>
  <c r="T10" i="5"/>
  <c r="M10" i="5"/>
  <c r="K10" i="5"/>
  <c r="J10" i="5"/>
  <c r="Q10" i="5"/>
  <c r="Z9" i="5"/>
  <c r="Y9" i="5"/>
  <c r="X9" i="5"/>
  <c r="W9" i="5"/>
  <c r="V9" i="5"/>
  <c r="U9" i="5"/>
  <c r="T9" i="5"/>
  <c r="K9" i="5"/>
  <c r="J9" i="5"/>
  <c r="Z8" i="5"/>
  <c r="Y8" i="5"/>
  <c r="X8" i="5"/>
  <c r="W8" i="5"/>
  <c r="V8" i="5"/>
  <c r="U8" i="5"/>
  <c r="T8" i="5"/>
  <c r="R8" i="5"/>
  <c r="K8" i="5"/>
  <c r="J8" i="5"/>
  <c r="Z7" i="5"/>
  <c r="Y7" i="5"/>
  <c r="X7" i="5"/>
  <c r="W7" i="5"/>
  <c r="V7" i="5"/>
  <c r="U7" i="5"/>
  <c r="T7" i="5"/>
  <c r="K7" i="5"/>
  <c r="J7" i="5"/>
  <c r="Z6" i="5"/>
  <c r="Y6" i="5"/>
  <c r="X6" i="5"/>
  <c r="W6" i="5"/>
  <c r="V6" i="5"/>
  <c r="U6" i="5"/>
  <c r="T6" i="5"/>
  <c r="R6" i="5"/>
  <c r="Q6" i="5"/>
  <c r="O6" i="5"/>
  <c r="M6" i="5"/>
  <c r="K6" i="5"/>
  <c r="N6" i="5"/>
  <c r="J6" i="5"/>
  <c r="Z5" i="5"/>
  <c r="Y5" i="5"/>
  <c r="X5" i="5"/>
  <c r="W5" i="5"/>
  <c r="V5" i="5"/>
  <c r="U5" i="5"/>
  <c r="T5" i="5"/>
  <c r="Q5" i="5"/>
  <c r="O5" i="5"/>
  <c r="N5" i="5"/>
  <c r="L5" i="5"/>
  <c r="K5" i="5"/>
  <c r="J5" i="5"/>
  <c r="P5" i="5"/>
  <c r="Z4" i="5"/>
  <c r="Y4" i="5"/>
  <c r="X4" i="5"/>
  <c r="W4" i="5"/>
  <c r="V4" i="5"/>
  <c r="U4" i="5"/>
  <c r="T4" i="5"/>
  <c r="O4" i="5"/>
  <c r="N4" i="5"/>
  <c r="M4" i="5"/>
  <c r="K4" i="5"/>
  <c r="L4" i="5"/>
  <c r="J4" i="5"/>
  <c r="Q4" i="5"/>
  <c r="Z3" i="5"/>
  <c r="Y3" i="5"/>
  <c r="X3" i="5"/>
  <c r="W3" i="5"/>
  <c r="V3" i="5"/>
  <c r="U3" i="5"/>
  <c r="T3" i="5"/>
  <c r="N3" i="5"/>
  <c r="M3" i="5"/>
  <c r="L3" i="5"/>
  <c r="K3" i="5"/>
  <c r="P3" i="5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G36" i="2"/>
  <c r="F36" i="2"/>
  <c r="E36" i="2"/>
  <c r="D36" i="2"/>
  <c r="C36" i="2"/>
  <c r="I35" i="2"/>
  <c r="I48" i="2"/>
  <c r="H35" i="2"/>
  <c r="G45" i="2"/>
  <c r="F35" i="2"/>
  <c r="E35" i="2"/>
  <c r="E48" i="2"/>
  <c r="D35" i="2"/>
  <c r="D48" i="2"/>
  <c r="C35" i="2"/>
  <c r="C48" i="2"/>
  <c r="B45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R21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R20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Q11" i="2"/>
  <c r="AP18" i="2"/>
  <c r="AO11" i="2"/>
  <c r="AN11" i="2"/>
  <c r="AM11" i="2"/>
  <c r="AM18" i="2"/>
  <c r="AL11" i="2"/>
  <c r="AL18" i="2"/>
  <c r="AK11" i="2"/>
  <c r="AJ11" i="2"/>
  <c r="AI11" i="2"/>
  <c r="AH11" i="2"/>
  <c r="AH18" i="2"/>
  <c r="AG11" i="2"/>
  <c r="AF11" i="2"/>
  <c r="AE11" i="2"/>
  <c r="AE18" i="2"/>
  <c r="AD11" i="2"/>
  <c r="AD18" i="2"/>
  <c r="AC11" i="2"/>
  <c r="AB11" i="2"/>
  <c r="AA11" i="2"/>
  <c r="Z11" i="2"/>
  <c r="Z18" i="2"/>
  <c r="Y11" i="2"/>
  <c r="X11" i="2"/>
  <c r="W18" i="2"/>
  <c r="V11" i="2"/>
  <c r="V18" i="2"/>
  <c r="U11" i="2"/>
  <c r="T11" i="2"/>
  <c r="S11" i="2"/>
  <c r="R11" i="2"/>
  <c r="R18" i="2"/>
  <c r="Q11" i="2"/>
  <c r="P11" i="2"/>
  <c r="O11" i="2"/>
  <c r="O18" i="2"/>
  <c r="N11" i="2"/>
  <c r="N18" i="2"/>
  <c r="M11" i="2"/>
  <c r="L11" i="2"/>
  <c r="K11" i="2"/>
  <c r="J11" i="2"/>
  <c r="J18" i="2"/>
  <c r="I11" i="2"/>
  <c r="H11" i="2"/>
  <c r="G11" i="2"/>
  <c r="G18" i="2"/>
  <c r="F11" i="2"/>
  <c r="F18" i="2"/>
  <c r="E11" i="2"/>
  <c r="D11" i="2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CO74" i="7"/>
  <c r="CN74" i="7"/>
  <c r="CM74" i="7"/>
  <c r="CL74" i="7"/>
  <c r="CK74" i="7"/>
  <c r="CJ74" i="7"/>
  <c r="CI74" i="7"/>
  <c r="CH74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BT74" i="7"/>
  <c r="BS74" i="7"/>
  <c r="BR74" i="7"/>
  <c r="BQ74" i="7"/>
  <c r="BP74" i="7"/>
  <c r="BO74" i="7"/>
  <c r="BN74" i="7"/>
  <c r="BM74" i="7"/>
  <c r="BL74" i="7"/>
  <c r="BK74" i="7"/>
  <c r="BJ74" i="7"/>
  <c r="BI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BK66" i="7"/>
  <c r="Q67" i="7"/>
  <c r="BJ66" i="7"/>
  <c r="C4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C7" i="7"/>
  <c r="K59" i="7"/>
  <c r="J59" i="7"/>
  <c r="I59" i="7"/>
  <c r="H59" i="7"/>
  <c r="G59" i="7"/>
  <c r="F59" i="7"/>
  <c r="E59" i="7"/>
  <c r="D59" i="7"/>
  <c r="C59" i="7"/>
  <c r="B59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T18" i="7"/>
  <c r="S18" i="7"/>
  <c r="K18" i="7"/>
  <c r="Q18" i="7"/>
  <c r="J18" i="7"/>
  <c r="P18" i="7"/>
  <c r="I18" i="7"/>
  <c r="O18" i="7"/>
  <c r="C19" i="7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H4" i="1"/>
  <c r="H20" i="1"/>
  <c r="E141" i="1"/>
  <c r="D141" i="1"/>
  <c r="C141" i="1"/>
  <c r="B141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H7" i="1"/>
  <c r="H16" i="1"/>
  <c r="J134" i="1"/>
  <c r="I134" i="1"/>
  <c r="H134" i="1"/>
  <c r="G134" i="1"/>
  <c r="F134" i="1"/>
  <c r="E134" i="1"/>
  <c r="D134" i="1"/>
  <c r="C134" i="1"/>
  <c r="B134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7" i="1"/>
  <c r="I16" i="1"/>
  <c r="I126" i="1"/>
  <c r="H126" i="1"/>
  <c r="G126" i="1"/>
  <c r="F126" i="1"/>
  <c r="E126" i="1"/>
  <c r="I9" i="1"/>
  <c r="D126" i="1"/>
  <c r="C126" i="1"/>
  <c r="B126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9" i="1"/>
  <c r="H111" i="1"/>
  <c r="G111" i="1"/>
  <c r="F111" i="1"/>
  <c r="E111" i="1"/>
  <c r="D111" i="1"/>
  <c r="C111" i="1"/>
  <c r="B111" i="1"/>
  <c r="R104" i="1"/>
  <c r="P104" i="1"/>
  <c r="N104" i="1"/>
  <c r="J104" i="1"/>
  <c r="BK103" i="1"/>
  <c r="BJ103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F8" i="1"/>
  <c r="F17" i="1"/>
  <c r="K96" i="1"/>
  <c r="J96" i="1"/>
  <c r="I96" i="1"/>
  <c r="H96" i="1"/>
  <c r="G96" i="1"/>
  <c r="F96" i="1"/>
  <c r="F3" i="1"/>
  <c r="E96" i="1"/>
  <c r="D96" i="1"/>
  <c r="C96" i="1"/>
  <c r="B96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E4" i="1"/>
  <c r="D87" i="1"/>
  <c r="C87" i="1"/>
  <c r="B87" i="1"/>
  <c r="BK87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E8" i="1"/>
  <c r="E17" i="1"/>
  <c r="K80" i="1"/>
  <c r="J80" i="1"/>
  <c r="I80" i="1"/>
  <c r="H80" i="1"/>
  <c r="G80" i="1"/>
  <c r="F80" i="1"/>
  <c r="E80" i="1"/>
  <c r="D80" i="1"/>
  <c r="C80" i="1"/>
  <c r="B80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H148" i="1"/>
  <c r="BG34" i="1"/>
  <c r="BF34" i="1"/>
  <c r="BF147" i="1"/>
  <c r="BE34" i="1"/>
  <c r="BD34" i="1"/>
  <c r="BD147" i="1"/>
  <c r="BC34" i="1"/>
  <c r="BB34" i="1"/>
  <c r="BB148" i="1"/>
  <c r="BA34" i="1"/>
  <c r="AZ34" i="1"/>
  <c r="AZ148" i="1"/>
  <c r="AY34" i="1"/>
  <c r="AY148" i="1"/>
  <c r="AX34" i="1"/>
  <c r="AX149" i="1"/>
  <c r="AW34" i="1"/>
  <c r="AV34" i="1"/>
  <c r="AV149" i="1"/>
  <c r="AU34" i="1"/>
  <c r="AU149" i="1"/>
  <c r="AT34" i="1"/>
  <c r="AS34" i="1"/>
  <c r="AS147" i="1"/>
  <c r="AR34" i="1"/>
  <c r="AR148" i="1"/>
  <c r="AQ34" i="1"/>
  <c r="AP34" i="1"/>
  <c r="AP146" i="1"/>
  <c r="AO34" i="1"/>
  <c r="AN34" i="1"/>
  <c r="AM34" i="1"/>
  <c r="AM149" i="1"/>
  <c r="AL34" i="1"/>
  <c r="AL146" i="1"/>
  <c r="AK34" i="1"/>
  <c r="AK147" i="1"/>
  <c r="AJ34" i="1"/>
  <c r="AJ148" i="1"/>
  <c r="AI34" i="1"/>
  <c r="AH34" i="1"/>
  <c r="AG34" i="1"/>
  <c r="AF34" i="1"/>
  <c r="AE34" i="1"/>
  <c r="AE146" i="1"/>
  <c r="AD34" i="1"/>
  <c r="AD148" i="1"/>
  <c r="AC34" i="1"/>
  <c r="AB34" i="1"/>
  <c r="AB148" i="1"/>
  <c r="AA34" i="1"/>
  <c r="Z34" i="1"/>
  <c r="Z148" i="1"/>
  <c r="Y34" i="1"/>
  <c r="Y147" i="1"/>
  <c r="X34" i="1"/>
  <c r="X145" i="1"/>
  <c r="W34" i="1"/>
  <c r="V34" i="1"/>
  <c r="U34" i="1"/>
  <c r="U147" i="1"/>
  <c r="T34" i="1"/>
  <c r="T148" i="1"/>
  <c r="S34" i="1"/>
  <c r="S146" i="1"/>
  <c r="R34" i="1"/>
  <c r="Q34" i="1"/>
  <c r="P34" i="1"/>
  <c r="P149" i="1"/>
  <c r="O34" i="1"/>
  <c r="N34" i="1"/>
  <c r="M34" i="1"/>
  <c r="M147" i="1"/>
  <c r="L34" i="1"/>
  <c r="L148" i="1"/>
  <c r="K34" i="1"/>
  <c r="J34" i="1"/>
  <c r="I34" i="1"/>
  <c r="H34" i="1"/>
  <c r="H147" i="1"/>
  <c r="G34" i="1"/>
  <c r="G146" i="1"/>
  <c r="F34" i="1"/>
  <c r="E34" i="1"/>
  <c r="D34" i="1"/>
  <c r="D148" i="1"/>
  <c r="C34" i="1"/>
  <c r="C145" i="1"/>
  <c r="B34" i="1"/>
  <c r="F20" i="1"/>
  <c r="AC19" i="1"/>
  <c r="AB19" i="1"/>
  <c r="AL19" i="1"/>
  <c r="Z19" i="1"/>
  <c r="Y19" i="1"/>
  <c r="V19" i="1"/>
  <c r="R19" i="1"/>
  <c r="AA19" i="1"/>
  <c r="Q19" i="1"/>
  <c r="P19" i="1"/>
  <c r="O19" i="1"/>
  <c r="X19" i="1"/>
  <c r="N19" i="1"/>
  <c r="W19" i="1"/>
  <c r="M19" i="1"/>
  <c r="L19" i="1"/>
  <c r="U19" i="1"/>
  <c r="AX17" i="1"/>
  <c r="T10" i="1"/>
  <c r="F10" i="1"/>
  <c r="T9" i="1"/>
  <c r="H9" i="1"/>
  <c r="T8" i="1"/>
  <c r="I8" i="1"/>
  <c r="I17" i="1"/>
  <c r="C8" i="1"/>
  <c r="T7" i="1"/>
  <c r="T6" i="1"/>
  <c r="D6" i="1"/>
  <c r="T5" i="1"/>
  <c r="F5" i="1"/>
  <c r="T4" i="1"/>
  <c r="F4" i="1"/>
  <c r="D4" i="1"/>
  <c r="T3" i="1"/>
  <c r="E7" i="7"/>
  <c r="D6" i="7"/>
  <c r="E6" i="7"/>
  <c r="B7" i="7"/>
  <c r="F45" i="2"/>
  <c r="F48" i="2"/>
  <c r="D47" i="2"/>
  <c r="E18" i="2"/>
  <c r="M18" i="2"/>
  <c r="U18" i="2"/>
  <c r="AC18" i="2"/>
  <c r="AK18" i="2"/>
  <c r="H46" i="2"/>
  <c r="H48" i="2"/>
  <c r="L28" i="2"/>
  <c r="C28" i="2"/>
  <c r="C76" i="6"/>
  <c r="K92" i="6"/>
  <c r="D76" i="6"/>
  <c r="D92" i="6"/>
  <c r="E76" i="6"/>
  <c r="E92" i="6"/>
  <c r="F76" i="6"/>
  <c r="N92" i="6"/>
  <c r="G76" i="6"/>
  <c r="O76" i="6"/>
  <c r="K84" i="6"/>
  <c r="S84" i="6"/>
  <c r="G92" i="6"/>
  <c r="O92" i="6"/>
  <c r="H76" i="6"/>
  <c r="P76" i="6"/>
  <c r="D84" i="6"/>
  <c r="L84" i="6"/>
  <c r="T84" i="6"/>
  <c r="H92" i="6"/>
  <c r="P92" i="6"/>
  <c r="S76" i="6"/>
  <c r="C92" i="6"/>
  <c r="L76" i="6"/>
  <c r="T92" i="6"/>
  <c r="U76" i="6"/>
  <c r="M92" i="6"/>
  <c r="N76" i="6"/>
  <c r="F92" i="6"/>
  <c r="C84" i="6"/>
  <c r="I76" i="6"/>
  <c r="Q76" i="6"/>
  <c r="E84" i="6"/>
  <c r="M84" i="6"/>
  <c r="U84" i="6"/>
  <c r="I92" i="6"/>
  <c r="Q92" i="6"/>
  <c r="K76" i="6"/>
  <c r="S92" i="6"/>
  <c r="T76" i="6"/>
  <c r="L92" i="6"/>
  <c r="M76" i="6"/>
  <c r="U92" i="6"/>
  <c r="J76" i="6"/>
  <c r="R76" i="6"/>
  <c r="F84" i="6"/>
  <c r="N84" i="6"/>
  <c r="J92" i="6"/>
  <c r="R92" i="6"/>
  <c r="D65" i="6"/>
  <c r="L65" i="6"/>
  <c r="B2" i="7"/>
  <c r="C5" i="7"/>
  <c r="C14" i="7"/>
  <c r="C6" i="7"/>
  <c r="D3" i="7"/>
  <c r="J3" i="7"/>
  <c r="P3" i="7"/>
  <c r="E3" i="7"/>
  <c r="B8" i="7"/>
  <c r="C8" i="7"/>
  <c r="D2" i="7"/>
  <c r="C2" i="7"/>
  <c r="D7" i="7"/>
  <c r="E2" i="7"/>
  <c r="B6" i="7"/>
  <c r="D8" i="7"/>
  <c r="J8" i="7"/>
  <c r="P8" i="7"/>
  <c r="E8" i="7"/>
  <c r="W18" i="7"/>
  <c r="BK81" i="7"/>
  <c r="C82" i="7"/>
  <c r="O67" i="7"/>
  <c r="BK96" i="7"/>
  <c r="F97" i="7"/>
  <c r="D18" i="2"/>
  <c r="L18" i="2"/>
  <c r="T18" i="2"/>
  <c r="AB18" i="2"/>
  <c r="AJ18" i="2"/>
  <c r="H18" i="2"/>
  <c r="P18" i="2"/>
  <c r="X18" i="2"/>
  <c r="O28" i="2"/>
  <c r="AF18" i="2"/>
  <c r="AN18" i="2"/>
  <c r="I17" i="2"/>
  <c r="I18" i="2"/>
  <c r="Q17" i="2"/>
  <c r="Q18" i="2"/>
  <c r="Y17" i="2"/>
  <c r="Y18" i="2"/>
  <c r="AG16" i="2"/>
  <c r="AG18" i="2"/>
  <c r="AO17" i="2"/>
  <c r="AO18" i="2"/>
  <c r="K18" i="2"/>
  <c r="S18" i="2"/>
  <c r="AA18" i="2"/>
  <c r="I28" i="2"/>
  <c r="AI18" i="2"/>
  <c r="AQ18" i="2"/>
  <c r="C18" i="2"/>
  <c r="F28" i="2"/>
  <c r="H49" i="2"/>
  <c r="B51" i="2"/>
  <c r="F21" i="2"/>
  <c r="N17" i="2"/>
  <c r="V17" i="2"/>
  <c r="AD17" i="2"/>
  <c r="AL17" i="2"/>
  <c r="K20" i="2"/>
  <c r="I46" i="2"/>
  <c r="G17" i="2"/>
  <c r="W17" i="2"/>
  <c r="AE21" i="2"/>
  <c r="AM17" i="2"/>
  <c r="AB19" i="2"/>
  <c r="AM15" i="2"/>
  <c r="AF15" i="2"/>
  <c r="E16" i="2"/>
  <c r="G46" i="2"/>
  <c r="I47" i="2"/>
  <c r="G51" i="2"/>
  <c r="X17" i="2"/>
  <c r="B47" i="2"/>
  <c r="H45" i="2"/>
  <c r="D21" i="2"/>
  <c r="L21" i="2"/>
  <c r="T21" i="2"/>
  <c r="AB21" i="2"/>
  <c r="AJ21" i="2"/>
  <c r="I51" i="2"/>
  <c r="I45" i="2"/>
  <c r="AO15" i="2"/>
  <c r="AH20" i="2"/>
  <c r="E19" i="2"/>
  <c r="M19" i="2"/>
  <c r="U19" i="2"/>
  <c r="AC19" i="2"/>
  <c r="AK21" i="2"/>
  <c r="G15" i="2"/>
  <c r="AC17" i="2"/>
  <c r="D46" i="2"/>
  <c r="J20" i="2"/>
  <c r="R20" i="2"/>
  <c r="AG17" i="2"/>
  <c r="Q16" i="2"/>
  <c r="AM21" i="2"/>
  <c r="Z20" i="2"/>
  <c r="I15" i="2"/>
  <c r="H19" i="2"/>
  <c r="P19" i="2"/>
  <c r="X19" i="2"/>
  <c r="AF19" i="2"/>
  <c r="AN19" i="2"/>
  <c r="W15" i="2"/>
  <c r="AK15" i="2"/>
  <c r="AK16" i="2"/>
  <c r="T16" i="2"/>
  <c r="AK17" i="2"/>
  <c r="N21" i="2"/>
  <c r="V21" i="2"/>
  <c r="AD21" i="2"/>
  <c r="AL21" i="2"/>
  <c r="P15" i="2"/>
  <c r="U16" i="2"/>
  <c r="L19" i="2"/>
  <c r="L20" i="2"/>
  <c r="H21" i="2"/>
  <c r="G49" i="2"/>
  <c r="I50" i="2"/>
  <c r="H51" i="2"/>
  <c r="E50" i="2"/>
  <c r="D19" i="2"/>
  <c r="F50" i="2"/>
  <c r="D20" i="2"/>
  <c r="U15" i="2"/>
  <c r="AB16" i="2"/>
  <c r="H17" i="2"/>
  <c r="AN17" i="2"/>
  <c r="T20" i="2"/>
  <c r="P21" i="2"/>
  <c r="F49" i="2"/>
  <c r="L16" i="2"/>
  <c r="AJ19" i="2"/>
  <c r="AK19" i="2"/>
  <c r="G50" i="2"/>
  <c r="G47" i="2"/>
  <c r="K19" i="2"/>
  <c r="H15" i="2"/>
  <c r="X15" i="2"/>
  <c r="AN15" i="2"/>
  <c r="T19" i="2"/>
  <c r="AB20" i="2"/>
  <c r="W21" i="2"/>
  <c r="E46" i="2"/>
  <c r="I49" i="2"/>
  <c r="E51" i="2"/>
  <c r="B46" i="2"/>
  <c r="F47" i="2"/>
  <c r="H50" i="2"/>
  <c r="Y15" i="2"/>
  <c r="D16" i="2"/>
  <c r="AJ16" i="2"/>
  <c r="AJ20" i="2"/>
  <c r="X21" i="2"/>
  <c r="F46" i="2"/>
  <c r="H47" i="2"/>
  <c r="B49" i="2"/>
  <c r="D50" i="2"/>
  <c r="F51" i="2"/>
  <c r="AK19" i="1"/>
  <c r="F9" i="1"/>
  <c r="G4" i="1"/>
  <c r="G20" i="1"/>
  <c r="G3" i="1"/>
  <c r="I148" i="1"/>
  <c r="Q148" i="1"/>
  <c r="AG148" i="1"/>
  <c r="AW148" i="1"/>
  <c r="E3" i="1"/>
  <c r="E18" i="1"/>
  <c r="T25" i="6"/>
  <c r="E41" i="6"/>
  <c r="U41" i="6"/>
  <c r="M41" i="6"/>
  <c r="L17" i="6"/>
  <c r="T17" i="6"/>
  <c r="B9" i="6"/>
  <c r="B33" i="6"/>
  <c r="AD146" i="1"/>
  <c r="I6" i="1"/>
  <c r="I15" i="1"/>
  <c r="BE145" i="1"/>
  <c r="AW147" i="1"/>
  <c r="V149" i="1"/>
  <c r="AD149" i="1"/>
  <c r="AL149" i="1"/>
  <c r="BB149" i="1"/>
  <c r="W149" i="1"/>
  <c r="C6" i="1"/>
  <c r="C15" i="1"/>
  <c r="J17" i="6"/>
  <c r="C33" i="6"/>
  <c r="K49" i="6"/>
  <c r="R9" i="6"/>
  <c r="B17" i="6"/>
  <c r="R17" i="6"/>
  <c r="K65" i="6"/>
  <c r="L9" i="6"/>
  <c r="J25" i="6"/>
  <c r="J41" i="6"/>
  <c r="R49" i="6"/>
  <c r="I33" i="6"/>
  <c r="Q33" i="6"/>
  <c r="T41" i="6"/>
  <c r="E65" i="6"/>
  <c r="M65" i="6"/>
  <c r="U65" i="6"/>
  <c r="M25" i="6"/>
  <c r="U25" i="6"/>
  <c r="E33" i="6"/>
  <c r="M33" i="6"/>
  <c r="U33" i="6"/>
  <c r="C57" i="6"/>
  <c r="D9" i="6"/>
  <c r="B25" i="6"/>
  <c r="J33" i="6"/>
  <c r="D57" i="6"/>
  <c r="J9" i="6"/>
  <c r="C25" i="6"/>
  <c r="R33" i="6"/>
  <c r="E49" i="6"/>
  <c r="M49" i="6"/>
  <c r="U49" i="6"/>
  <c r="L41" i="6"/>
  <c r="C49" i="6"/>
  <c r="K57" i="6"/>
  <c r="S65" i="6"/>
  <c r="C9" i="6"/>
  <c r="K17" i="6"/>
  <c r="E25" i="6"/>
  <c r="S25" i="6"/>
  <c r="H33" i="6"/>
  <c r="P33" i="6"/>
  <c r="D33" i="6"/>
  <c r="C41" i="6"/>
  <c r="S41" i="6"/>
  <c r="L49" i="6"/>
  <c r="T57" i="6"/>
  <c r="I65" i="6"/>
  <c r="Q65" i="6"/>
  <c r="J65" i="6"/>
  <c r="K33" i="6"/>
  <c r="S49" i="6"/>
  <c r="H57" i="6"/>
  <c r="P57" i="6"/>
  <c r="K9" i="6"/>
  <c r="E17" i="6"/>
  <c r="M17" i="6"/>
  <c r="U17" i="6"/>
  <c r="S17" i="6"/>
  <c r="D25" i="6"/>
  <c r="L33" i="6"/>
  <c r="D41" i="6"/>
  <c r="B49" i="6"/>
  <c r="T49" i="6"/>
  <c r="I57" i="6"/>
  <c r="Q57" i="6"/>
  <c r="J57" i="6"/>
  <c r="R65" i="6"/>
  <c r="I25" i="6"/>
  <c r="C17" i="6"/>
  <c r="K25" i="6"/>
  <c r="S33" i="6"/>
  <c r="H41" i="6"/>
  <c r="P41" i="6"/>
  <c r="K41" i="6"/>
  <c r="D49" i="6"/>
  <c r="L57" i="6"/>
  <c r="T65" i="6"/>
  <c r="S9" i="6"/>
  <c r="H17" i="6"/>
  <c r="P17" i="6"/>
  <c r="D17" i="6"/>
  <c r="L25" i="6"/>
  <c r="T33" i="6"/>
  <c r="I41" i="6"/>
  <c r="Q41" i="6"/>
  <c r="I49" i="6"/>
  <c r="Q49" i="6"/>
  <c r="J49" i="6"/>
  <c r="R57" i="6"/>
  <c r="C65" i="6"/>
  <c r="Q25" i="6"/>
  <c r="I17" i="6"/>
  <c r="Q17" i="6"/>
  <c r="B41" i="6"/>
  <c r="R41" i="6"/>
  <c r="E57" i="6"/>
  <c r="M57" i="6"/>
  <c r="U57" i="6"/>
  <c r="AR145" i="1"/>
  <c r="AR146" i="1"/>
  <c r="AS145" i="1"/>
  <c r="E147" i="1"/>
  <c r="BA147" i="1"/>
  <c r="F148" i="1"/>
  <c r="F146" i="1"/>
  <c r="V146" i="1"/>
  <c r="AT146" i="1"/>
  <c r="BB146" i="1"/>
  <c r="AD147" i="1"/>
  <c r="AL147" i="1"/>
  <c r="AT147" i="1"/>
  <c r="BB147" i="1"/>
  <c r="H149" i="1"/>
  <c r="AN149" i="1"/>
  <c r="BD149" i="1"/>
  <c r="AJ146" i="1"/>
  <c r="W146" i="1"/>
  <c r="AM146" i="1"/>
  <c r="BC146" i="1"/>
  <c r="W147" i="1"/>
  <c r="AE147" i="1"/>
  <c r="AM147" i="1"/>
  <c r="AU147" i="1"/>
  <c r="BC147" i="1"/>
  <c r="U148" i="1"/>
  <c r="AC148" i="1"/>
  <c r="AK148" i="1"/>
  <c r="AS148" i="1"/>
  <c r="BA148" i="1"/>
  <c r="BI148" i="1"/>
  <c r="I149" i="1"/>
  <c r="Q149" i="1"/>
  <c r="Y149" i="1"/>
  <c r="AG149" i="1"/>
  <c r="AO149" i="1"/>
  <c r="AW149" i="1"/>
  <c r="BE149" i="1"/>
  <c r="AZ146" i="1"/>
  <c r="AB145" i="1"/>
  <c r="BH146" i="1"/>
  <c r="AF145" i="1"/>
  <c r="AN146" i="1"/>
  <c r="X147" i="1"/>
  <c r="V148" i="1"/>
  <c r="Y145" i="1"/>
  <c r="AG145" i="1"/>
  <c r="AO145" i="1"/>
  <c r="AW145" i="1"/>
  <c r="Y146" i="1"/>
  <c r="AG146" i="1"/>
  <c r="AO146" i="1"/>
  <c r="AW146" i="1"/>
  <c r="BE146" i="1"/>
  <c r="I147" i="1"/>
  <c r="Q147" i="1"/>
  <c r="AG147" i="1"/>
  <c r="AO147" i="1"/>
  <c r="BE147" i="1"/>
  <c r="W148" i="1"/>
  <c r="AM148" i="1"/>
  <c r="AU148" i="1"/>
  <c r="BC148" i="1"/>
  <c r="AD145" i="1"/>
  <c r="T145" i="1"/>
  <c r="AB146" i="1"/>
  <c r="M145" i="1"/>
  <c r="BI147" i="1"/>
  <c r="B8" i="1"/>
  <c r="P8" i="1"/>
  <c r="X8" i="1"/>
  <c r="H145" i="1"/>
  <c r="AN145" i="1"/>
  <c r="AF146" i="1"/>
  <c r="BD146" i="1"/>
  <c r="N148" i="1"/>
  <c r="AT148" i="1"/>
  <c r="H148" i="1"/>
  <c r="X148" i="1"/>
  <c r="AN148" i="1"/>
  <c r="AV148" i="1"/>
  <c r="BD148" i="1"/>
  <c r="D149" i="1"/>
  <c r="AB149" i="1"/>
  <c r="AR149" i="1"/>
  <c r="AZ149" i="1"/>
  <c r="BH149" i="1"/>
  <c r="AZ145" i="1"/>
  <c r="L145" i="1"/>
  <c r="BH145" i="1"/>
  <c r="D146" i="1"/>
  <c r="AB147" i="1"/>
  <c r="AC147" i="1"/>
  <c r="P145" i="1"/>
  <c r="AV145" i="1"/>
  <c r="X146" i="1"/>
  <c r="AV146" i="1"/>
  <c r="AN147" i="1"/>
  <c r="AL148" i="1"/>
  <c r="S145" i="1"/>
  <c r="AA145" i="1"/>
  <c r="AY145" i="1"/>
  <c r="BG145" i="1"/>
  <c r="Y148" i="1"/>
  <c r="AO148" i="1"/>
  <c r="BE148" i="1"/>
  <c r="U149" i="1"/>
  <c r="AC149" i="1"/>
  <c r="AK149" i="1"/>
  <c r="AS149" i="1"/>
  <c r="BA149" i="1"/>
  <c r="BI149" i="1"/>
  <c r="BD145" i="1"/>
  <c r="AV147" i="1"/>
  <c r="AT149" i="1"/>
  <c r="E9" i="1"/>
  <c r="E6" i="1"/>
  <c r="E15" i="1"/>
  <c r="F18" i="1"/>
  <c r="G18" i="1"/>
  <c r="BF146" i="1"/>
  <c r="N88" i="1"/>
  <c r="F88" i="1"/>
  <c r="J88" i="1"/>
  <c r="I88" i="1"/>
  <c r="E88" i="1"/>
  <c r="T88" i="1"/>
  <c r="D88" i="1"/>
  <c r="E10" i="1"/>
  <c r="R88" i="1"/>
  <c r="B88" i="1"/>
  <c r="V147" i="1"/>
  <c r="F6" i="1"/>
  <c r="CP96" i="1"/>
  <c r="P97" i="1"/>
  <c r="O148" i="1"/>
  <c r="L88" i="1"/>
  <c r="O147" i="1"/>
  <c r="J119" i="1"/>
  <c r="L149" i="1"/>
  <c r="H8" i="1"/>
  <c r="D15" i="1"/>
  <c r="L8" i="1"/>
  <c r="W8" i="1"/>
  <c r="M88" i="1"/>
  <c r="E149" i="1"/>
  <c r="M149" i="1"/>
  <c r="Z146" i="1"/>
  <c r="I19" i="7"/>
  <c r="O19" i="7"/>
  <c r="CP34" i="1"/>
  <c r="C35" i="1"/>
  <c r="B3" i="1"/>
  <c r="O3" i="1"/>
  <c r="Y3" i="1"/>
  <c r="B147" i="1"/>
  <c r="B146" i="1"/>
  <c r="O111" i="5"/>
  <c r="N111" i="5"/>
  <c r="L111" i="5"/>
  <c r="Q111" i="5"/>
  <c r="P111" i="5"/>
  <c r="R111" i="5"/>
  <c r="M111" i="5"/>
  <c r="C149" i="1"/>
  <c r="C147" i="1"/>
  <c r="AQ149" i="1"/>
  <c r="AQ145" i="1"/>
  <c r="AQ148" i="1"/>
  <c r="AQ147" i="1"/>
  <c r="C4" i="1"/>
  <c r="AY149" i="1"/>
  <c r="G147" i="1"/>
  <c r="G97" i="1"/>
  <c r="F7" i="1"/>
  <c r="BK118" i="1"/>
  <c r="K119" i="1"/>
  <c r="BJ118" i="1"/>
  <c r="G5" i="1"/>
  <c r="B5" i="7"/>
  <c r="D20" i="1"/>
  <c r="H66" i="1"/>
  <c r="D3" i="1"/>
  <c r="D7" i="1"/>
  <c r="H146" i="1"/>
  <c r="P146" i="1"/>
  <c r="Q88" i="1"/>
  <c r="D135" i="1"/>
  <c r="Z147" i="1"/>
  <c r="B7" i="1"/>
  <c r="R7" i="1"/>
  <c r="AA7" i="1"/>
  <c r="J148" i="1"/>
  <c r="AI149" i="1"/>
  <c r="AI145" i="1"/>
  <c r="T135" i="1"/>
  <c r="AJ149" i="1"/>
  <c r="H6" i="1"/>
  <c r="B6" i="1"/>
  <c r="E20" i="1"/>
  <c r="G6" i="1"/>
  <c r="H73" i="1"/>
  <c r="R146" i="1"/>
  <c r="S149" i="1"/>
  <c r="BG149" i="1"/>
  <c r="BG147" i="1"/>
  <c r="C7" i="1"/>
  <c r="I145" i="1"/>
  <c r="Q145" i="1"/>
  <c r="I73" i="1"/>
  <c r="Q73" i="1"/>
  <c r="CP80" i="1"/>
  <c r="B81" i="1"/>
  <c r="I18" i="1"/>
  <c r="AY146" i="1"/>
  <c r="O125" i="5"/>
  <c r="N125" i="5"/>
  <c r="L125" i="5"/>
  <c r="R125" i="5"/>
  <c r="Q125" i="5"/>
  <c r="P125" i="5"/>
  <c r="M125" i="5"/>
  <c r="K145" i="1"/>
  <c r="K149" i="1"/>
  <c r="F147" i="1"/>
  <c r="G148" i="1"/>
  <c r="G7" i="1"/>
  <c r="C17" i="1"/>
  <c r="BJ42" i="1"/>
  <c r="B5" i="1"/>
  <c r="BK42" i="1"/>
  <c r="C43" i="1"/>
  <c r="B145" i="1"/>
  <c r="CP50" i="1"/>
  <c r="E51" i="1"/>
  <c r="C3" i="1"/>
  <c r="J145" i="1"/>
  <c r="R145" i="1"/>
  <c r="Z145" i="1"/>
  <c r="AH145" i="1"/>
  <c r="AP145" i="1"/>
  <c r="AX145" i="1"/>
  <c r="BF145" i="1"/>
  <c r="E148" i="1"/>
  <c r="M148" i="1"/>
  <c r="G8" i="1"/>
  <c r="Q135" i="1"/>
  <c r="Y18" i="7"/>
  <c r="X18" i="7"/>
  <c r="V18" i="7"/>
  <c r="I66" i="1"/>
  <c r="I146" i="1"/>
  <c r="Q146" i="1"/>
  <c r="BK72" i="1"/>
  <c r="P73" i="1"/>
  <c r="BJ72" i="1"/>
  <c r="D5" i="1"/>
  <c r="G88" i="1"/>
  <c r="O88" i="1"/>
  <c r="P148" i="1"/>
  <c r="CP126" i="1"/>
  <c r="O127" i="1"/>
  <c r="AE149" i="1"/>
  <c r="BC149" i="1"/>
  <c r="D145" i="1"/>
  <c r="CP74" i="7"/>
  <c r="L75" i="7"/>
  <c r="D5" i="7"/>
  <c r="Q26" i="5"/>
  <c r="O26" i="5"/>
  <c r="M26" i="5"/>
  <c r="O89" i="5"/>
  <c r="Q89" i="5"/>
  <c r="P89" i="5"/>
  <c r="N89" i="5"/>
  <c r="L89" i="5"/>
  <c r="M89" i="5"/>
  <c r="AG19" i="1"/>
  <c r="AF19" i="1"/>
  <c r="AJ19" i="1"/>
  <c r="AC145" i="1"/>
  <c r="AX146" i="1"/>
  <c r="D73" i="1"/>
  <c r="T73" i="1"/>
  <c r="H88" i="1"/>
  <c r="P88" i="1"/>
  <c r="O104" i="1"/>
  <c r="G104" i="1"/>
  <c r="M104" i="1"/>
  <c r="D104" i="1"/>
  <c r="L104" i="1"/>
  <c r="C104" i="1"/>
  <c r="T104" i="1"/>
  <c r="K104" i="1"/>
  <c r="B104" i="1"/>
  <c r="Q104" i="1"/>
  <c r="H104" i="1"/>
  <c r="S104" i="1"/>
  <c r="BJ141" i="1"/>
  <c r="AJ145" i="1"/>
  <c r="C47" i="2"/>
  <c r="C45" i="2"/>
  <c r="C46" i="2"/>
  <c r="C50" i="2"/>
  <c r="N26" i="5"/>
  <c r="O81" i="5"/>
  <c r="Q81" i="5"/>
  <c r="P81" i="5"/>
  <c r="N81" i="5"/>
  <c r="L81" i="5"/>
  <c r="M81" i="5"/>
  <c r="U145" i="1"/>
  <c r="BI145" i="1"/>
  <c r="AH146" i="1"/>
  <c r="B9" i="1"/>
  <c r="AE19" i="1"/>
  <c r="G149" i="1"/>
  <c r="F145" i="1"/>
  <c r="V145" i="1"/>
  <c r="AL145" i="1"/>
  <c r="BB145" i="1"/>
  <c r="T51" i="1"/>
  <c r="C146" i="1"/>
  <c r="CP65" i="1"/>
  <c r="P66" i="1"/>
  <c r="K146" i="1"/>
  <c r="AA146" i="1"/>
  <c r="AI146" i="1"/>
  <c r="AQ146" i="1"/>
  <c r="BG146" i="1"/>
  <c r="G81" i="1"/>
  <c r="E7" i="1"/>
  <c r="J147" i="1"/>
  <c r="R147" i="1"/>
  <c r="AH147" i="1"/>
  <c r="AP147" i="1"/>
  <c r="AX147" i="1"/>
  <c r="E104" i="1"/>
  <c r="B148" i="1"/>
  <c r="R148" i="1"/>
  <c r="O119" i="1"/>
  <c r="BK141" i="1"/>
  <c r="G142" i="1"/>
  <c r="BK50" i="7"/>
  <c r="M51" i="7"/>
  <c r="J97" i="7"/>
  <c r="BA145" i="1"/>
  <c r="J146" i="1"/>
  <c r="AH19" i="1"/>
  <c r="BK57" i="1"/>
  <c r="I58" i="1"/>
  <c r="BJ57" i="1"/>
  <c r="C5" i="1"/>
  <c r="L146" i="1"/>
  <c r="D8" i="1"/>
  <c r="BJ87" i="1"/>
  <c r="E5" i="1"/>
  <c r="C97" i="1"/>
  <c r="K147" i="1"/>
  <c r="S147" i="1"/>
  <c r="AI147" i="1"/>
  <c r="AY147" i="1"/>
  <c r="F104" i="1"/>
  <c r="AI148" i="1"/>
  <c r="BG148" i="1"/>
  <c r="H119" i="1"/>
  <c r="J149" i="1"/>
  <c r="Z149" i="1"/>
  <c r="AH149" i="1"/>
  <c r="AP149" i="1"/>
  <c r="BF149" i="1"/>
  <c r="N145" i="1"/>
  <c r="M146" i="1"/>
  <c r="E145" i="1"/>
  <c r="C9" i="1"/>
  <c r="AK145" i="1"/>
  <c r="B4" i="1"/>
  <c r="D9" i="1"/>
  <c r="AI19" i="1"/>
  <c r="E146" i="1"/>
  <c r="C73" i="1"/>
  <c r="C88" i="1"/>
  <c r="K88" i="1"/>
  <c r="S88" i="1"/>
  <c r="I104" i="1"/>
  <c r="AT145" i="1"/>
  <c r="AU146" i="1"/>
  <c r="R149" i="1"/>
  <c r="B149" i="1"/>
  <c r="R100" i="5"/>
  <c r="Q100" i="5"/>
  <c r="M100" i="5"/>
  <c r="O104" i="5"/>
  <c r="N104" i="5"/>
  <c r="L104" i="5"/>
  <c r="M104" i="5"/>
  <c r="R104" i="5"/>
  <c r="Q104" i="5"/>
  <c r="P104" i="5"/>
  <c r="O108" i="5"/>
  <c r="N108" i="5"/>
  <c r="L108" i="5"/>
  <c r="P108" i="5"/>
  <c r="M108" i="5"/>
  <c r="R108" i="5"/>
  <c r="Q108" i="5"/>
  <c r="CP111" i="1"/>
  <c r="J112" i="1"/>
  <c r="AA149" i="1"/>
  <c r="E142" i="1"/>
  <c r="CP34" i="7"/>
  <c r="D35" i="7"/>
  <c r="E5" i="7"/>
  <c r="CP89" i="7"/>
  <c r="N90" i="7"/>
  <c r="P7" i="5"/>
  <c r="O7" i="5"/>
  <c r="N7" i="5"/>
  <c r="M7" i="5"/>
  <c r="L7" i="5"/>
  <c r="R7" i="5"/>
  <c r="Q7" i="5"/>
  <c r="U146" i="1"/>
  <c r="AC146" i="1"/>
  <c r="AK146" i="1"/>
  <c r="AS146" i="1"/>
  <c r="BA146" i="1"/>
  <c r="BI146" i="1"/>
  <c r="AA147" i="1"/>
  <c r="F149" i="1"/>
  <c r="CP134" i="1"/>
  <c r="B135" i="1"/>
  <c r="J135" i="1"/>
  <c r="P147" i="1"/>
  <c r="P67" i="7"/>
  <c r="H67" i="7"/>
  <c r="N67" i="7"/>
  <c r="F67" i="7"/>
  <c r="M67" i="7"/>
  <c r="E67" i="7"/>
  <c r="S67" i="7"/>
  <c r="K67" i="7"/>
  <c r="C67" i="7"/>
  <c r="G67" i="7"/>
  <c r="C9" i="7"/>
  <c r="T67" i="7"/>
  <c r="D67" i="7"/>
  <c r="R67" i="7"/>
  <c r="B67" i="7"/>
  <c r="L67" i="7"/>
  <c r="C21" i="2"/>
  <c r="F31" i="2"/>
  <c r="C17" i="2"/>
  <c r="F27" i="2"/>
  <c r="C15" i="2"/>
  <c r="F25" i="2"/>
  <c r="C16" i="2"/>
  <c r="F26" i="2"/>
  <c r="C20" i="2"/>
  <c r="F30" i="2"/>
  <c r="K21" i="2"/>
  <c r="K17" i="2"/>
  <c r="K15" i="2"/>
  <c r="K16" i="2"/>
  <c r="S21" i="2"/>
  <c r="S17" i="2"/>
  <c r="S15" i="2"/>
  <c r="S16" i="2"/>
  <c r="S20" i="2"/>
  <c r="S19" i="2"/>
  <c r="AA21" i="2"/>
  <c r="AA17" i="2"/>
  <c r="AA15" i="2"/>
  <c r="AA20" i="2"/>
  <c r="AA19" i="2"/>
  <c r="AA16" i="2"/>
  <c r="AI21" i="2"/>
  <c r="AI17" i="2"/>
  <c r="AI15" i="2"/>
  <c r="AI16" i="2"/>
  <c r="AI20" i="2"/>
  <c r="AI19" i="2"/>
  <c r="AQ21" i="2"/>
  <c r="AQ17" i="2"/>
  <c r="AQ15" i="2"/>
  <c r="AQ20" i="2"/>
  <c r="AQ19" i="2"/>
  <c r="AQ16" i="2"/>
  <c r="P9" i="5"/>
  <c r="R9" i="5"/>
  <c r="Q9" i="5"/>
  <c r="O9" i="5"/>
  <c r="N9" i="5"/>
  <c r="M9" i="5"/>
  <c r="L9" i="5"/>
  <c r="G145" i="1"/>
  <c r="O145" i="1"/>
  <c r="W145" i="1"/>
  <c r="AE145" i="1"/>
  <c r="AM145" i="1"/>
  <c r="AU145" i="1"/>
  <c r="BC145" i="1"/>
  <c r="D147" i="1"/>
  <c r="L147" i="1"/>
  <c r="AJ147" i="1"/>
  <c r="AR147" i="1"/>
  <c r="AZ147" i="1"/>
  <c r="BH147" i="1"/>
  <c r="AH148" i="1"/>
  <c r="AP148" i="1"/>
  <c r="AX148" i="1"/>
  <c r="BF148" i="1"/>
  <c r="N112" i="1"/>
  <c r="O149" i="1"/>
  <c r="I67" i="7"/>
  <c r="N75" i="7"/>
  <c r="BJ81" i="7"/>
  <c r="D4" i="7"/>
  <c r="C19" i="2"/>
  <c r="F29" i="2"/>
  <c r="O146" i="1"/>
  <c r="C148" i="1"/>
  <c r="K148" i="1"/>
  <c r="S148" i="1"/>
  <c r="AA148" i="1"/>
  <c r="X149" i="1"/>
  <c r="CP59" i="7"/>
  <c r="S60" i="7"/>
  <c r="J67" i="7"/>
  <c r="AP20" i="2"/>
  <c r="Q28" i="5"/>
  <c r="O28" i="5"/>
  <c r="N28" i="5"/>
  <c r="M28" i="5"/>
  <c r="Q31" i="5"/>
  <c r="O31" i="5"/>
  <c r="N31" i="5"/>
  <c r="M31" i="5"/>
  <c r="R89" i="5"/>
  <c r="CP43" i="7"/>
  <c r="I44" i="7"/>
  <c r="BJ50" i="7"/>
  <c r="E21" i="2"/>
  <c r="E20" i="2"/>
  <c r="E17" i="2"/>
  <c r="M21" i="2"/>
  <c r="M20" i="2"/>
  <c r="M16" i="2"/>
  <c r="M15" i="2"/>
  <c r="U21" i="2"/>
  <c r="U20" i="2"/>
  <c r="U17" i="2"/>
  <c r="AC21" i="2"/>
  <c r="AC20" i="2"/>
  <c r="AC16" i="2"/>
  <c r="AC15" i="2"/>
  <c r="E15" i="2"/>
  <c r="M17" i="2"/>
  <c r="P16" i="5"/>
  <c r="Q16" i="5"/>
  <c r="O16" i="5"/>
  <c r="N16" i="5"/>
  <c r="M16" i="5"/>
  <c r="L16" i="5"/>
  <c r="R16" i="5"/>
  <c r="F17" i="2"/>
  <c r="F15" i="2"/>
  <c r="F20" i="2"/>
  <c r="F19" i="2"/>
  <c r="F16" i="2"/>
  <c r="E45" i="2"/>
  <c r="E47" i="2"/>
  <c r="C49" i="2"/>
  <c r="P47" i="5"/>
  <c r="O47" i="5"/>
  <c r="N47" i="5"/>
  <c r="L47" i="5"/>
  <c r="Q47" i="5"/>
  <c r="M47" i="5"/>
  <c r="R10" i="5"/>
  <c r="O10" i="5"/>
  <c r="L10" i="5"/>
  <c r="Q64" i="5"/>
  <c r="P64" i="5"/>
  <c r="O64" i="5"/>
  <c r="M64" i="5"/>
  <c r="N64" i="5"/>
  <c r="L64" i="5"/>
  <c r="G20" i="2"/>
  <c r="G19" i="2"/>
  <c r="G16" i="2"/>
  <c r="O20" i="2"/>
  <c r="O19" i="2"/>
  <c r="O16" i="2"/>
  <c r="W20" i="2"/>
  <c r="W19" i="2"/>
  <c r="W16" i="2"/>
  <c r="AE20" i="2"/>
  <c r="AE19" i="2"/>
  <c r="AE16" i="2"/>
  <c r="AM20" i="2"/>
  <c r="AM19" i="2"/>
  <c r="AM16" i="2"/>
  <c r="I16" i="2"/>
  <c r="Y16" i="2"/>
  <c r="AO16" i="2"/>
  <c r="G21" i="2"/>
  <c r="D51" i="2"/>
  <c r="D45" i="2"/>
  <c r="L17" i="5"/>
  <c r="P17" i="5"/>
  <c r="R17" i="5"/>
  <c r="Q17" i="5"/>
  <c r="O17" i="5"/>
  <c r="N17" i="5"/>
  <c r="Q71" i="5"/>
  <c r="P71" i="5"/>
  <c r="O71" i="5"/>
  <c r="N71" i="5"/>
  <c r="L71" i="5"/>
  <c r="M160" i="5"/>
  <c r="R160" i="5"/>
  <c r="Q160" i="5"/>
  <c r="P160" i="5"/>
  <c r="O160" i="5"/>
  <c r="N160" i="5"/>
  <c r="L160" i="5"/>
  <c r="M167" i="5"/>
  <c r="Q167" i="5"/>
  <c r="R167" i="5"/>
  <c r="P167" i="5"/>
  <c r="O167" i="5"/>
  <c r="N167" i="5"/>
  <c r="L167" i="5"/>
  <c r="I20" i="2"/>
  <c r="I19" i="2"/>
  <c r="I21" i="2"/>
  <c r="Q20" i="2"/>
  <c r="Q19" i="2"/>
  <c r="Q21" i="2"/>
  <c r="Y20" i="2"/>
  <c r="Y19" i="2"/>
  <c r="Y21" i="2"/>
  <c r="AG20" i="2"/>
  <c r="AG19" i="2"/>
  <c r="AG21" i="2"/>
  <c r="AO20" i="2"/>
  <c r="AO19" i="2"/>
  <c r="AO21" i="2"/>
  <c r="H20" i="2"/>
  <c r="H16" i="2"/>
  <c r="P20" i="2"/>
  <c r="P16" i="2"/>
  <c r="X20" i="2"/>
  <c r="X16" i="2"/>
  <c r="AF20" i="2"/>
  <c r="AF16" i="2"/>
  <c r="AN20" i="2"/>
  <c r="AN16" i="2"/>
  <c r="O17" i="2"/>
  <c r="AE17" i="2"/>
  <c r="AF21" i="2"/>
  <c r="D49" i="2"/>
  <c r="P8" i="5"/>
  <c r="Q8" i="5"/>
  <c r="O8" i="5"/>
  <c r="N8" i="5"/>
  <c r="M8" i="5"/>
  <c r="L8" i="5"/>
  <c r="M17" i="5"/>
  <c r="Q34" i="5"/>
  <c r="O34" i="5"/>
  <c r="Q36" i="5"/>
  <c r="O36" i="5"/>
  <c r="N36" i="5"/>
  <c r="M36" i="5"/>
  <c r="Q49" i="5"/>
  <c r="P49" i="5"/>
  <c r="N49" i="5"/>
  <c r="O49" i="5"/>
  <c r="BJ96" i="7"/>
  <c r="E4" i="7"/>
  <c r="J19" i="2"/>
  <c r="J16" i="2"/>
  <c r="J21" i="2"/>
  <c r="J17" i="2"/>
  <c r="J15" i="2"/>
  <c r="D25" i="2"/>
  <c r="R19" i="2"/>
  <c r="R16" i="2"/>
  <c r="R21" i="2"/>
  <c r="R17" i="2"/>
  <c r="R15" i="2"/>
  <c r="Z19" i="2"/>
  <c r="Z16" i="2"/>
  <c r="Z21" i="2"/>
  <c r="Z17" i="2"/>
  <c r="Z15" i="2"/>
  <c r="AH19" i="2"/>
  <c r="AH16" i="2"/>
  <c r="AH21" i="2"/>
  <c r="AH17" i="2"/>
  <c r="AH15" i="2"/>
  <c r="AP19" i="2"/>
  <c r="AP16" i="2"/>
  <c r="AP21" i="2"/>
  <c r="AP17" i="2"/>
  <c r="AP15" i="2"/>
  <c r="O15" i="2"/>
  <c r="AE15" i="2"/>
  <c r="P17" i="2"/>
  <c r="AF17" i="2"/>
  <c r="O21" i="2"/>
  <c r="E49" i="2"/>
  <c r="P15" i="5"/>
  <c r="O15" i="5"/>
  <c r="N15" i="5"/>
  <c r="M15" i="5"/>
  <c r="L15" i="5"/>
  <c r="L20" i="5"/>
  <c r="L23" i="5"/>
  <c r="M34" i="5"/>
  <c r="L49" i="5"/>
  <c r="Q20" i="5"/>
  <c r="O20" i="5"/>
  <c r="N20" i="5"/>
  <c r="M20" i="5"/>
  <c r="Q23" i="5"/>
  <c r="O23" i="5"/>
  <c r="N23" i="5"/>
  <c r="N34" i="5"/>
  <c r="M49" i="5"/>
  <c r="Q15" i="2"/>
  <c r="AG15" i="2"/>
  <c r="AN21" i="2"/>
  <c r="M23" i="5"/>
  <c r="R47" i="5"/>
  <c r="N16" i="2"/>
  <c r="V16" i="2"/>
  <c r="AD16" i="2"/>
  <c r="AL16" i="2"/>
  <c r="N19" i="2"/>
  <c r="V19" i="2"/>
  <c r="AD19" i="2"/>
  <c r="AL19" i="2"/>
  <c r="AK20" i="2"/>
  <c r="O3" i="5"/>
  <c r="R5" i="5"/>
  <c r="P6" i="5"/>
  <c r="N10" i="5"/>
  <c r="O11" i="5"/>
  <c r="R13" i="5"/>
  <c r="P14" i="5"/>
  <c r="Q18" i="5"/>
  <c r="L22" i="5"/>
  <c r="L30" i="5"/>
  <c r="O53" i="5"/>
  <c r="N53" i="5"/>
  <c r="M53" i="5"/>
  <c r="L53" i="5"/>
  <c r="Q72" i="5"/>
  <c r="P72" i="5"/>
  <c r="O72" i="5"/>
  <c r="M72" i="5"/>
  <c r="O76" i="5"/>
  <c r="P76" i="5"/>
  <c r="N76" i="5"/>
  <c r="M76" i="5"/>
  <c r="L76" i="5"/>
  <c r="O84" i="5"/>
  <c r="P84" i="5"/>
  <c r="N84" i="5"/>
  <c r="M84" i="5"/>
  <c r="L84" i="5"/>
  <c r="P92" i="5"/>
  <c r="Q92" i="5"/>
  <c r="N92" i="5"/>
  <c r="M92" i="5"/>
  <c r="L92" i="5"/>
  <c r="O119" i="5"/>
  <c r="N119" i="5"/>
  <c r="L119" i="5"/>
  <c r="Q119" i="5"/>
  <c r="P119" i="5"/>
  <c r="R119" i="5"/>
  <c r="M119" i="5"/>
  <c r="O141" i="5"/>
  <c r="N141" i="5"/>
  <c r="L141" i="5"/>
  <c r="R141" i="5"/>
  <c r="Q141" i="5"/>
  <c r="P141" i="5"/>
  <c r="M141" i="5"/>
  <c r="N20" i="2"/>
  <c r="V20" i="2"/>
  <c r="AD20" i="2"/>
  <c r="AL20" i="2"/>
  <c r="Q3" i="5"/>
  <c r="R4" i="5"/>
  <c r="Q11" i="5"/>
  <c r="R12" i="5"/>
  <c r="O93" i="5"/>
  <c r="Q93" i="5"/>
  <c r="R93" i="5"/>
  <c r="P93" i="5"/>
  <c r="N93" i="5"/>
  <c r="L93" i="5"/>
  <c r="R98" i="5"/>
  <c r="Q98" i="5"/>
  <c r="P98" i="5"/>
  <c r="M98" i="5"/>
  <c r="O102" i="5"/>
  <c r="N102" i="5"/>
  <c r="L102" i="5"/>
  <c r="Q102" i="5"/>
  <c r="R102" i="5"/>
  <c r="P102" i="5"/>
  <c r="M102" i="5"/>
  <c r="R106" i="5"/>
  <c r="Q106" i="5"/>
  <c r="P106" i="5"/>
  <c r="M106" i="5"/>
  <c r="O113" i="5"/>
  <c r="N113" i="5"/>
  <c r="L113" i="5"/>
  <c r="M113" i="5"/>
  <c r="R113" i="5"/>
  <c r="Q113" i="5"/>
  <c r="R130" i="5"/>
  <c r="Q130" i="5"/>
  <c r="P130" i="5"/>
  <c r="M130" i="5"/>
  <c r="D15" i="2"/>
  <c r="L15" i="2"/>
  <c r="T15" i="2"/>
  <c r="AB15" i="2"/>
  <c r="AJ15" i="2"/>
  <c r="D17" i="2"/>
  <c r="L17" i="2"/>
  <c r="T17" i="2"/>
  <c r="AB17" i="2"/>
  <c r="AJ17" i="2"/>
  <c r="R3" i="5"/>
  <c r="P4" i="5"/>
  <c r="L6" i="5"/>
  <c r="R11" i="5"/>
  <c r="P12" i="5"/>
  <c r="L14" i="5"/>
  <c r="M22" i="5"/>
  <c r="L24" i="5"/>
  <c r="M30" i="5"/>
  <c r="L32" i="5"/>
  <c r="Q48" i="5"/>
  <c r="P48" i="5"/>
  <c r="O48" i="5"/>
  <c r="M48" i="5"/>
  <c r="Q53" i="5"/>
  <c r="Q55" i="5"/>
  <c r="P55" i="5"/>
  <c r="O55" i="5"/>
  <c r="N55" i="5"/>
  <c r="L55" i="5"/>
  <c r="O61" i="5"/>
  <c r="N61" i="5"/>
  <c r="M61" i="5"/>
  <c r="L61" i="5"/>
  <c r="N72" i="5"/>
  <c r="O77" i="5"/>
  <c r="Q77" i="5"/>
  <c r="P77" i="5"/>
  <c r="N77" i="5"/>
  <c r="L77" i="5"/>
  <c r="O85" i="5"/>
  <c r="Q85" i="5"/>
  <c r="P85" i="5"/>
  <c r="N85" i="5"/>
  <c r="L85" i="5"/>
  <c r="P103" i="5"/>
  <c r="O127" i="5"/>
  <c r="N127" i="5"/>
  <c r="L127" i="5"/>
  <c r="Q127" i="5"/>
  <c r="P127" i="5"/>
  <c r="M127" i="5"/>
  <c r="C51" i="2"/>
  <c r="L18" i="5"/>
  <c r="P18" i="5"/>
  <c r="R63" i="5"/>
  <c r="O96" i="5"/>
  <c r="N96" i="5"/>
  <c r="P96" i="5"/>
  <c r="R96" i="5"/>
  <c r="Q96" i="5"/>
  <c r="M96" i="5"/>
  <c r="N15" i="2"/>
  <c r="V15" i="2"/>
  <c r="AD15" i="2"/>
  <c r="AL15" i="2"/>
  <c r="B50" i="2"/>
  <c r="M5" i="5"/>
  <c r="P10" i="5"/>
  <c r="M13" i="5"/>
  <c r="L26" i="5"/>
  <c r="L34" i="5"/>
  <c r="N45" i="5"/>
  <c r="M45" i="5"/>
  <c r="L45" i="5"/>
  <c r="Q56" i="5"/>
  <c r="P56" i="5"/>
  <c r="O56" i="5"/>
  <c r="M56" i="5"/>
  <c r="Q63" i="5"/>
  <c r="P63" i="5"/>
  <c r="O63" i="5"/>
  <c r="N63" i="5"/>
  <c r="L63" i="5"/>
  <c r="O69" i="5"/>
  <c r="N69" i="5"/>
  <c r="M69" i="5"/>
  <c r="L69" i="5"/>
  <c r="O80" i="5"/>
  <c r="P80" i="5"/>
  <c r="N80" i="5"/>
  <c r="M80" i="5"/>
  <c r="L80" i="5"/>
  <c r="O88" i="5"/>
  <c r="P88" i="5"/>
  <c r="N88" i="5"/>
  <c r="M88" i="5"/>
  <c r="L88" i="5"/>
  <c r="O121" i="5"/>
  <c r="N121" i="5"/>
  <c r="L121" i="5"/>
  <c r="M121" i="5"/>
  <c r="R121" i="5"/>
  <c r="Q121" i="5"/>
  <c r="O128" i="5"/>
  <c r="N128" i="5"/>
  <c r="L128" i="5"/>
  <c r="R128" i="5"/>
  <c r="Q128" i="5"/>
  <c r="M128" i="5"/>
  <c r="P12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Q44" i="5"/>
  <c r="R45" i="5"/>
  <c r="O50" i="5"/>
  <c r="P51" i="5"/>
  <c r="Q52" i="5"/>
  <c r="R53" i="5"/>
  <c r="N57" i="5"/>
  <c r="O58" i="5"/>
  <c r="P59" i="5"/>
  <c r="Q60" i="5"/>
  <c r="R61" i="5"/>
  <c r="N65" i="5"/>
  <c r="O66" i="5"/>
  <c r="P67" i="5"/>
  <c r="Q68" i="5"/>
  <c r="R69" i="5"/>
  <c r="N73" i="5"/>
  <c r="O74" i="5"/>
  <c r="Q75" i="5"/>
  <c r="R76" i="5"/>
  <c r="N78" i="5"/>
  <c r="Q79" i="5"/>
  <c r="R80" i="5"/>
  <c r="N82" i="5"/>
  <c r="Q83" i="5"/>
  <c r="R84" i="5"/>
  <c r="N86" i="5"/>
  <c r="Q87" i="5"/>
  <c r="R88" i="5"/>
  <c r="N90" i="5"/>
  <c r="Q91" i="5"/>
  <c r="O100" i="5"/>
  <c r="N100" i="5"/>
  <c r="L100" i="5"/>
  <c r="P100" i="5"/>
  <c r="O145" i="5"/>
  <c r="N145" i="5"/>
  <c r="M145" i="5"/>
  <c r="L145" i="5"/>
  <c r="R145" i="5"/>
  <c r="Q145" i="5"/>
  <c r="P145" i="5"/>
  <c r="O149" i="5"/>
  <c r="N149" i="5"/>
  <c r="M149" i="5"/>
  <c r="L149" i="5"/>
  <c r="R149" i="5"/>
  <c r="Q149" i="5"/>
  <c r="P149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51" i="5"/>
  <c r="P57" i="5"/>
  <c r="R59" i="5"/>
  <c r="P65" i="5"/>
  <c r="R67" i="5"/>
  <c r="P73" i="5"/>
  <c r="R75" i="5"/>
  <c r="Q78" i="5"/>
  <c r="R79" i="5"/>
  <c r="Q82" i="5"/>
  <c r="R83" i="5"/>
  <c r="Q86" i="5"/>
  <c r="R87" i="5"/>
  <c r="Q90" i="5"/>
  <c r="R91" i="5"/>
  <c r="O109" i="5"/>
  <c r="N109" i="5"/>
  <c r="L109" i="5"/>
  <c r="R109" i="5"/>
  <c r="P109" i="5"/>
  <c r="O117" i="5"/>
  <c r="N117" i="5"/>
  <c r="L117" i="5"/>
  <c r="R117" i="5"/>
  <c r="P117" i="5"/>
  <c r="P174" i="5"/>
  <c r="O174" i="5"/>
  <c r="N174" i="5"/>
  <c r="M184" i="5"/>
  <c r="L95" i="5"/>
  <c r="P107" i="5"/>
  <c r="R114" i="5"/>
  <c r="Q114" i="5"/>
  <c r="M114" i="5"/>
  <c r="R122" i="5"/>
  <c r="Q122" i="5"/>
  <c r="P122" i="5"/>
  <c r="M122" i="5"/>
  <c r="O135" i="5"/>
  <c r="N135" i="5"/>
  <c r="L135" i="5"/>
  <c r="Q135" i="5"/>
  <c r="P135" i="5"/>
  <c r="M135" i="5"/>
  <c r="P184" i="5"/>
  <c r="O184" i="5"/>
  <c r="N184" i="5"/>
  <c r="L43" i="5"/>
  <c r="R49" i="5"/>
  <c r="R57" i="5"/>
  <c r="R65" i="5"/>
  <c r="R73" i="5"/>
  <c r="L75" i="5"/>
  <c r="R78" i="5"/>
  <c r="L79" i="5"/>
  <c r="R82" i="5"/>
  <c r="L83" i="5"/>
  <c r="R86" i="5"/>
  <c r="L87" i="5"/>
  <c r="R90" i="5"/>
  <c r="L91" i="5"/>
  <c r="O94" i="5"/>
  <c r="R94" i="5"/>
  <c r="L94" i="5"/>
  <c r="O97" i="5"/>
  <c r="N97" i="5"/>
  <c r="M97" i="5"/>
  <c r="R97" i="5"/>
  <c r="P99" i="5"/>
  <c r="O101" i="5"/>
  <c r="N101" i="5"/>
  <c r="L101" i="5"/>
  <c r="M109" i="5"/>
  <c r="O112" i="5"/>
  <c r="N112" i="5"/>
  <c r="L112" i="5"/>
  <c r="Q112" i="5"/>
  <c r="M112" i="5"/>
  <c r="P114" i="5"/>
  <c r="P115" i="5"/>
  <c r="M117" i="5"/>
  <c r="O120" i="5"/>
  <c r="N120" i="5"/>
  <c r="L120" i="5"/>
  <c r="Q120" i="5"/>
  <c r="M120" i="5"/>
  <c r="O143" i="5"/>
  <c r="N143" i="5"/>
  <c r="M143" i="5"/>
  <c r="L143" i="5"/>
  <c r="R143" i="5"/>
  <c r="Q143" i="5"/>
  <c r="P143" i="5"/>
  <c r="O147" i="5"/>
  <c r="N147" i="5"/>
  <c r="M147" i="5"/>
  <c r="L147" i="5"/>
  <c r="R147" i="5"/>
  <c r="Q147" i="5"/>
  <c r="P147" i="5"/>
  <c r="R56" i="5"/>
  <c r="R64" i="5"/>
  <c r="R72" i="5"/>
  <c r="O103" i="5"/>
  <c r="N103" i="5"/>
  <c r="L103" i="5"/>
  <c r="Q103" i="5"/>
  <c r="O105" i="5"/>
  <c r="N105" i="5"/>
  <c r="L105" i="5"/>
  <c r="M105" i="5"/>
  <c r="R105" i="5"/>
  <c r="O133" i="5"/>
  <c r="N133" i="5"/>
  <c r="L133" i="5"/>
  <c r="R133" i="5"/>
  <c r="Q133" i="5"/>
  <c r="P133" i="5"/>
  <c r="O136" i="5"/>
  <c r="N136" i="5"/>
  <c r="L136" i="5"/>
  <c r="R136" i="5"/>
  <c r="Q136" i="5"/>
  <c r="M136" i="5"/>
  <c r="M166" i="5"/>
  <c r="Q166" i="5"/>
  <c r="P166" i="5"/>
  <c r="O166" i="5"/>
  <c r="N166" i="5"/>
  <c r="L166" i="5"/>
  <c r="P172" i="5"/>
  <c r="O172" i="5"/>
  <c r="N172" i="5"/>
  <c r="O92" i="5"/>
  <c r="O98" i="5"/>
  <c r="N98" i="5"/>
  <c r="L98" i="5"/>
  <c r="O106" i="5"/>
  <c r="N106" i="5"/>
  <c r="L106" i="5"/>
  <c r="O114" i="5"/>
  <c r="N114" i="5"/>
  <c r="L114" i="5"/>
  <c r="O122" i="5"/>
  <c r="N122" i="5"/>
  <c r="L122" i="5"/>
  <c r="O130" i="5"/>
  <c r="N130" i="5"/>
  <c r="L130" i="5"/>
  <c r="O138" i="5"/>
  <c r="N138" i="5"/>
  <c r="L138" i="5"/>
  <c r="M151" i="5"/>
  <c r="Q151" i="5"/>
  <c r="P151" i="5"/>
  <c r="O151" i="5"/>
  <c r="N151" i="5"/>
  <c r="L151" i="5"/>
  <c r="M172" i="5"/>
  <c r="P178" i="5"/>
  <c r="O178" i="5"/>
  <c r="N178" i="5"/>
  <c r="O116" i="5"/>
  <c r="N116" i="5"/>
  <c r="L116" i="5"/>
  <c r="O124" i="5"/>
  <c r="N124" i="5"/>
  <c r="L124" i="5"/>
  <c r="O132" i="5"/>
  <c r="N132" i="5"/>
  <c r="L132" i="5"/>
  <c r="O140" i="5"/>
  <c r="N140" i="5"/>
  <c r="L140" i="5"/>
  <c r="M152" i="5"/>
  <c r="R152" i="5"/>
  <c r="Q152" i="5"/>
  <c r="P152" i="5"/>
  <c r="O152" i="5"/>
  <c r="N152" i="5"/>
  <c r="M158" i="5"/>
  <c r="P158" i="5"/>
  <c r="O158" i="5"/>
  <c r="N158" i="5"/>
  <c r="L158" i="5"/>
  <c r="Q161" i="5"/>
  <c r="O161" i="5"/>
  <c r="M170" i="5"/>
  <c r="L170" i="5"/>
  <c r="Q170" i="5"/>
  <c r="R170" i="5"/>
  <c r="P170" i="5"/>
  <c r="O170" i="5"/>
  <c r="M176" i="5"/>
  <c r="P182" i="5"/>
  <c r="O182" i="5"/>
  <c r="N182" i="5"/>
  <c r="F33" i="6"/>
  <c r="N33" i="6"/>
  <c r="G57" i="6"/>
  <c r="O57" i="6"/>
  <c r="O129" i="5"/>
  <c r="N129" i="5"/>
  <c r="L129" i="5"/>
  <c r="O137" i="5"/>
  <c r="N137" i="5"/>
  <c r="L137" i="5"/>
  <c r="P176" i="5"/>
  <c r="O176" i="5"/>
  <c r="N176" i="5"/>
  <c r="G33" i="6"/>
  <c r="O33" i="6"/>
  <c r="O110" i="5"/>
  <c r="N110" i="5"/>
  <c r="L110" i="5"/>
  <c r="M116" i="5"/>
  <c r="O118" i="5"/>
  <c r="N118" i="5"/>
  <c r="L118" i="5"/>
  <c r="M124" i="5"/>
  <c r="O126" i="5"/>
  <c r="N126" i="5"/>
  <c r="L126" i="5"/>
  <c r="M132" i="5"/>
  <c r="O134" i="5"/>
  <c r="N134" i="5"/>
  <c r="L134" i="5"/>
  <c r="M140" i="5"/>
  <c r="O142" i="5"/>
  <c r="N142" i="5"/>
  <c r="L142" i="5"/>
  <c r="L152" i="5"/>
  <c r="Q158" i="5"/>
  <c r="N161" i="5"/>
  <c r="N170" i="5"/>
  <c r="F49" i="6"/>
  <c r="N49" i="6"/>
  <c r="O95" i="5"/>
  <c r="O99" i="5"/>
  <c r="N99" i="5"/>
  <c r="L99" i="5"/>
  <c r="O107" i="5"/>
  <c r="N107" i="5"/>
  <c r="L107" i="5"/>
  <c r="O115" i="5"/>
  <c r="N115" i="5"/>
  <c r="L115" i="5"/>
  <c r="P116" i="5"/>
  <c r="O123" i="5"/>
  <c r="N123" i="5"/>
  <c r="L123" i="5"/>
  <c r="P124" i="5"/>
  <c r="M129" i="5"/>
  <c r="O131" i="5"/>
  <c r="N131" i="5"/>
  <c r="L131" i="5"/>
  <c r="P132" i="5"/>
  <c r="M137" i="5"/>
  <c r="O139" i="5"/>
  <c r="N139" i="5"/>
  <c r="L139" i="5"/>
  <c r="P140" i="5"/>
  <c r="O144" i="5"/>
  <c r="N144" i="5"/>
  <c r="M144" i="5"/>
  <c r="L144" i="5"/>
  <c r="O146" i="5"/>
  <c r="N146" i="5"/>
  <c r="M146" i="5"/>
  <c r="L146" i="5"/>
  <c r="O148" i="5"/>
  <c r="N148" i="5"/>
  <c r="M148" i="5"/>
  <c r="L148" i="5"/>
  <c r="M150" i="5"/>
  <c r="P150" i="5"/>
  <c r="O150" i="5"/>
  <c r="N150" i="5"/>
  <c r="L150" i="5"/>
  <c r="Q153" i="5"/>
  <c r="O153" i="5"/>
  <c r="R158" i="5"/>
  <c r="M159" i="5"/>
  <c r="Q159" i="5"/>
  <c r="P159" i="5"/>
  <c r="O159" i="5"/>
  <c r="N159" i="5"/>
  <c r="L159" i="5"/>
  <c r="M174" i="5"/>
  <c r="P180" i="5"/>
  <c r="O180" i="5"/>
  <c r="N180" i="5"/>
  <c r="Q155" i="5"/>
  <c r="R156" i="5"/>
  <c r="Q163" i="5"/>
  <c r="R164" i="5"/>
  <c r="M169" i="5"/>
  <c r="L169" i="5"/>
  <c r="Q169" i="5"/>
  <c r="F25" i="6"/>
  <c r="N25" i="6"/>
  <c r="G49" i="6"/>
  <c r="O49" i="6"/>
  <c r="P153" i="5"/>
  <c r="R155" i="5"/>
  <c r="M156" i="5"/>
  <c r="P161" i="5"/>
  <c r="R163" i="5"/>
  <c r="M164" i="5"/>
  <c r="G25" i="6"/>
  <c r="O25" i="6"/>
  <c r="H49" i="6"/>
  <c r="P49" i="6"/>
  <c r="F65" i="6"/>
  <c r="N65" i="6"/>
  <c r="H25" i="6"/>
  <c r="P25" i="6"/>
  <c r="F41" i="6"/>
  <c r="N41" i="6"/>
  <c r="G65" i="6"/>
  <c r="O65" i="6"/>
  <c r="M154" i="5"/>
  <c r="L156" i="5"/>
  <c r="N157" i="5"/>
  <c r="M162" i="5"/>
  <c r="L164" i="5"/>
  <c r="N165" i="5"/>
  <c r="M168" i="5"/>
  <c r="L168" i="5"/>
  <c r="Q168" i="5"/>
  <c r="O169" i="5"/>
  <c r="F17" i="6"/>
  <c r="N17" i="6"/>
  <c r="G41" i="6"/>
  <c r="O41" i="6"/>
  <c r="H65" i="6"/>
  <c r="P65" i="6"/>
  <c r="M153" i="5"/>
  <c r="L155" i="5"/>
  <c r="O157" i="5"/>
  <c r="M161" i="5"/>
  <c r="L163" i="5"/>
  <c r="O165" i="5"/>
  <c r="P169" i="5"/>
  <c r="G17" i="6"/>
  <c r="O17" i="6"/>
  <c r="F57" i="6"/>
  <c r="N57" i="6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B90" i="7"/>
  <c r="R90" i="7"/>
  <c r="L44" i="7"/>
  <c r="T4" i="7"/>
  <c r="J90" i="7"/>
  <c r="E97" i="7"/>
  <c r="S90" i="7"/>
  <c r="O90" i="7"/>
  <c r="B97" i="7"/>
  <c r="S97" i="7"/>
  <c r="T97" i="7"/>
  <c r="G90" i="7"/>
  <c r="K97" i="7"/>
  <c r="D97" i="7"/>
  <c r="Q97" i="7"/>
  <c r="L97" i="7"/>
  <c r="I97" i="7"/>
  <c r="J35" i="7"/>
  <c r="H97" i="7"/>
  <c r="R97" i="7"/>
  <c r="H3" i="7"/>
  <c r="N3" i="7"/>
  <c r="M90" i="7"/>
  <c r="D28" i="2"/>
  <c r="H28" i="2"/>
  <c r="P28" i="2"/>
  <c r="G28" i="2"/>
  <c r="Q28" i="2"/>
  <c r="M28" i="2"/>
  <c r="B28" i="2"/>
  <c r="K28" i="2"/>
  <c r="P60" i="7"/>
  <c r="K8" i="7"/>
  <c r="Q8" i="7"/>
  <c r="O75" i="7"/>
  <c r="D75" i="7"/>
  <c r="E90" i="7"/>
  <c r="Q82" i="7"/>
  <c r="I75" i="7"/>
  <c r="S3" i="7"/>
  <c r="K82" i="7"/>
  <c r="N82" i="7"/>
  <c r="S2" i="7"/>
  <c r="R82" i="7"/>
  <c r="D60" i="7"/>
  <c r="S82" i="7"/>
  <c r="J82" i="7"/>
  <c r="O82" i="7"/>
  <c r="I3" i="7"/>
  <c r="O3" i="7"/>
  <c r="D9" i="7"/>
  <c r="J9" i="7"/>
  <c r="P9" i="7"/>
  <c r="D19" i="7"/>
  <c r="J19" i="7"/>
  <c r="P19" i="7"/>
  <c r="B82" i="7"/>
  <c r="T82" i="7"/>
  <c r="G82" i="7"/>
  <c r="P82" i="7"/>
  <c r="K90" i="7"/>
  <c r="H82" i="7"/>
  <c r="K51" i="7"/>
  <c r="M82" i="7"/>
  <c r="D82" i="7"/>
  <c r="L82" i="7"/>
  <c r="I82" i="7"/>
  <c r="F82" i="7"/>
  <c r="E82" i="7"/>
  <c r="M97" i="7"/>
  <c r="G75" i="7"/>
  <c r="O97" i="7"/>
  <c r="T75" i="7"/>
  <c r="C90" i="7"/>
  <c r="F75" i="7"/>
  <c r="P97" i="7"/>
  <c r="N97" i="7"/>
  <c r="G97" i="7"/>
  <c r="C97" i="7"/>
  <c r="E9" i="7"/>
  <c r="O35" i="7"/>
  <c r="G35" i="7"/>
  <c r="E35" i="7"/>
  <c r="C31" i="2"/>
  <c r="O27" i="2"/>
  <c r="G25" i="2"/>
  <c r="K31" i="2"/>
  <c r="O31" i="2"/>
  <c r="G27" i="2"/>
  <c r="Q30" i="2"/>
  <c r="G29" i="2"/>
  <c r="B31" i="2"/>
  <c r="D30" i="2"/>
  <c r="O25" i="2"/>
  <c r="K29" i="2"/>
  <c r="I30" i="2"/>
  <c r="S97" i="1"/>
  <c r="J97" i="1"/>
  <c r="H97" i="1"/>
  <c r="K97" i="1"/>
  <c r="I97" i="1"/>
  <c r="N97" i="1"/>
  <c r="O97" i="1"/>
  <c r="T97" i="1"/>
  <c r="F97" i="1"/>
  <c r="G119" i="1"/>
  <c r="N119" i="1"/>
  <c r="F119" i="1"/>
  <c r="I119" i="1"/>
  <c r="Q119" i="1"/>
  <c r="P119" i="1"/>
  <c r="P81" i="1"/>
  <c r="Q81" i="1"/>
  <c r="I81" i="1"/>
  <c r="H81" i="1"/>
  <c r="S81" i="1"/>
  <c r="C81" i="1"/>
  <c r="O81" i="1"/>
  <c r="L6" i="1"/>
  <c r="W6" i="1"/>
  <c r="F43" i="1"/>
  <c r="F127" i="1"/>
  <c r="R35" i="7"/>
  <c r="T35" i="7"/>
  <c r="B35" i="7"/>
  <c r="P35" i="7"/>
  <c r="K35" i="7"/>
  <c r="L35" i="7"/>
  <c r="L3" i="1"/>
  <c r="W3" i="1"/>
  <c r="R51" i="1"/>
  <c r="N51" i="1"/>
  <c r="F51" i="1"/>
  <c r="J51" i="1"/>
  <c r="R58" i="1"/>
  <c r="Q7" i="1"/>
  <c r="Z7" i="1"/>
  <c r="F35" i="1"/>
  <c r="AC8" i="1"/>
  <c r="R8" i="1"/>
  <c r="AA8" i="1"/>
  <c r="N8" i="1"/>
  <c r="U8" i="1"/>
  <c r="B17" i="1"/>
  <c r="L17" i="1"/>
  <c r="U17" i="1"/>
  <c r="R35" i="1"/>
  <c r="M142" i="1"/>
  <c r="F142" i="1"/>
  <c r="D142" i="1"/>
  <c r="R142" i="1"/>
  <c r="O142" i="1"/>
  <c r="J142" i="1"/>
  <c r="B142" i="1"/>
  <c r="P142" i="1"/>
  <c r="L135" i="1"/>
  <c r="N135" i="1"/>
  <c r="E135" i="1"/>
  <c r="F135" i="1"/>
  <c r="K81" i="1"/>
  <c r="D81" i="1"/>
  <c r="T81" i="1"/>
  <c r="P27" i="2"/>
  <c r="H27" i="2"/>
  <c r="K7" i="7"/>
  <c r="Q7" i="7"/>
  <c r="E16" i="7"/>
  <c r="Q31" i="2"/>
  <c r="I31" i="2"/>
  <c r="M25" i="2"/>
  <c r="G30" i="2"/>
  <c r="O30" i="2"/>
  <c r="D44" i="7"/>
  <c r="C26" i="2"/>
  <c r="L26" i="2"/>
  <c r="C51" i="7"/>
  <c r="R51" i="7"/>
  <c r="M60" i="7"/>
  <c r="E60" i="7"/>
  <c r="R60" i="7"/>
  <c r="J60" i="7"/>
  <c r="B60" i="7"/>
  <c r="L60" i="7"/>
  <c r="O60" i="7"/>
  <c r="G60" i="7"/>
  <c r="Q60" i="7"/>
  <c r="F60" i="7"/>
  <c r="B15" i="7"/>
  <c r="S6" i="7"/>
  <c r="T6" i="7"/>
  <c r="H6" i="7"/>
  <c r="N6" i="7"/>
  <c r="H31" i="2"/>
  <c r="P31" i="2"/>
  <c r="K25" i="2"/>
  <c r="E44" i="7"/>
  <c r="J58" i="1"/>
  <c r="R127" i="1"/>
  <c r="M35" i="1"/>
  <c r="R43" i="1"/>
  <c r="AC6" i="1"/>
  <c r="B15" i="1"/>
  <c r="N15" i="1"/>
  <c r="W15" i="1"/>
  <c r="AB6" i="1"/>
  <c r="R6" i="1"/>
  <c r="AA6" i="1"/>
  <c r="D58" i="1"/>
  <c r="O43" i="1"/>
  <c r="B35" i="1"/>
  <c r="Q44" i="7"/>
  <c r="E12" i="1"/>
  <c r="H44" i="7"/>
  <c r="B27" i="2"/>
  <c r="K27" i="2"/>
  <c r="I26" i="2"/>
  <c r="Q26" i="2"/>
  <c r="D27" i="2"/>
  <c r="M27" i="2"/>
  <c r="H60" i="7"/>
  <c r="L29" i="2"/>
  <c r="C29" i="2"/>
  <c r="N127" i="1"/>
  <c r="C11" i="7"/>
  <c r="T60" i="7"/>
  <c r="T90" i="7"/>
  <c r="L90" i="7"/>
  <c r="D90" i="7"/>
  <c r="I90" i="7"/>
  <c r="Q90" i="7"/>
  <c r="F90" i="7"/>
  <c r="C16" i="7"/>
  <c r="I7" i="7"/>
  <c r="O7" i="7"/>
  <c r="M9" i="1"/>
  <c r="V9" i="1"/>
  <c r="N5" i="1"/>
  <c r="U5" i="1"/>
  <c r="AC9" i="1"/>
  <c r="R9" i="1"/>
  <c r="AA9" i="1"/>
  <c r="AB9" i="1"/>
  <c r="T7" i="7"/>
  <c r="B16" i="7"/>
  <c r="S7" i="7"/>
  <c r="H7" i="7"/>
  <c r="N7" i="7"/>
  <c r="L73" i="1"/>
  <c r="J127" i="1"/>
  <c r="J51" i="7"/>
  <c r="H127" i="1"/>
  <c r="L9" i="1"/>
  <c r="W9" i="1"/>
  <c r="J43" i="1"/>
  <c r="D51" i="1"/>
  <c r="T58" i="1"/>
  <c r="Q51" i="1"/>
  <c r="E43" i="1"/>
  <c r="S43" i="1"/>
  <c r="N35" i="1"/>
  <c r="C20" i="1"/>
  <c r="N4" i="1"/>
  <c r="U4" i="1"/>
  <c r="P44" i="7"/>
  <c r="B18" i="1"/>
  <c r="P18" i="1"/>
  <c r="Y18" i="1"/>
  <c r="R3" i="1"/>
  <c r="AA3" i="1"/>
  <c r="O29" i="2"/>
  <c r="I29" i="2"/>
  <c r="Q29" i="2"/>
  <c r="B29" i="2"/>
  <c r="D112" i="1"/>
  <c r="R112" i="1"/>
  <c r="I112" i="1"/>
  <c r="T112" i="1"/>
  <c r="Q112" i="1"/>
  <c r="L112" i="1"/>
  <c r="K112" i="1"/>
  <c r="C112" i="1"/>
  <c r="B112" i="1"/>
  <c r="B20" i="1"/>
  <c r="N20" i="1"/>
  <c r="W20" i="1"/>
  <c r="AC4" i="1"/>
  <c r="R4" i="1"/>
  <c r="AA4" i="1"/>
  <c r="AB4" i="1"/>
  <c r="Q4" i="1"/>
  <c r="Z4" i="1"/>
  <c r="O4" i="1"/>
  <c r="Y4" i="1"/>
  <c r="P4" i="1"/>
  <c r="X4" i="1"/>
  <c r="S112" i="1"/>
  <c r="E17" i="7"/>
  <c r="K2" i="7"/>
  <c r="Q2" i="7"/>
  <c r="M5" i="1"/>
  <c r="V5" i="1"/>
  <c r="O5" i="1"/>
  <c r="Y5" i="1"/>
  <c r="E58" i="1"/>
  <c r="T35" i="1"/>
  <c r="L35" i="1"/>
  <c r="D35" i="1"/>
  <c r="Q35" i="1"/>
  <c r="P35" i="1"/>
  <c r="I35" i="1"/>
  <c r="H35" i="1"/>
  <c r="M26" i="2"/>
  <c r="D26" i="2"/>
  <c r="C25" i="2"/>
  <c r="L25" i="2"/>
  <c r="K60" i="7"/>
  <c r="J7" i="7"/>
  <c r="P7" i="7"/>
  <c r="D16" i="7"/>
  <c r="N60" i="7"/>
  <c r="H51" i="7"/>
  <c r="M30" i="2"/>
  <c r="H29" i="2"/>
  <c r="P29" i="2"/>
  <c r="O51" i="7"/>
  <c r="C15" i="7"/>
  <c r="I6" i="7"/>
  <c r="O6" i="7"/>
  <c r="B58" i="1"/>
  <c r="C142" i="1"/>
  <c r="I142" i="1"/>
  <c r="S142" i="1"/>
  <c r="H142" i="1"/>
  <c r="K142" i="1"/>
  <c r="Q142" i="1"/>
  <c r="L142" i="1"/>
  <c r="E16" i="1"/>
  <c r="L7" i="1"/>
  <c r="W7" i="1"/>
  <c r="H112" i="1"/>
  <c r="O73" i="1"/>
  <c r="G73" i="1"/>
  <c r="R73" i="1"/>
  <c r="B73" i="1"/>
  <c r="N73" i="1"/>
  <c r="M73" i="1"/>
  <c r="D10" i="1"/>
  <c r="J73" i="1"/>
  <c r="F73" i="1"/>
  <c r="E73" i="1"/>
  <c r="M112" i="1"/>
  <c r="R5" i="1"/>
  <c r="AA5" i="1"/>
  <c r="AC5" i="1"/>
  <c r="AB5" i="1"/>
  <c r="P5" i="1"/>
  <c r="X5" i="1"/>
  <c r="Q5" i="1"/>
  <c r="Z5" i="1"/>
  <c r="L31" i="2"/>
  <c r="S35" i="1"/>
  <c r="AB7" i="1"/>
  <c r="B16" i="1"/>
  <c r="AC7" i="1"/>
  <c r="E119" i="1"/>
  <c r="T119" i="1"/>
  <c r="S119" i="1"/>
  <c r="G10" i="1"/>
  <c r="D119" i="1"/>
  <c r="C119" i="1"/>
  <c r="M119" i="1"/>
  <c r="L119" i="1"/>
  <c r="R119" i="1"/>
  <c r="E35" i="1"/>
  <c r="N6" i="1"/>
  <c r="U6" i="1"/>
  <c r="L81" i="1"/>
  <c r="P3" i="1"/>
  <c r="X3" i="1"/>
  <c r="J6" i="7"/>
  <c r="P6" i="7"/>
  <c r="D15" i="7"/>
  <c r="C30" i="2"/>
  <c r="L30" i="2"/>
  <c r="R66" i="1"/>
  <c r="J66" i="1"/>
  <c r="B66" i="1"/>
  <c r="O66" i="1"/>
  <c r="N66" i="1"/>
  <c r="L66" i="1"/>
  <c r="K66" i="1"/>
  <c r="G66" i="1"/>
  <c r="T66" i="1"/>
  <c r="S66" i="1"/>
  <c r="F66" i="1"/>
  <c r="C66" i="1"/>
  <c r="D66" i="1"/>
  <c r="S127" i="1"/>
  <c r="Q127" i="1"/>
  <c r="M127" i="1"/>
  <c r="L127" i="1"/>
  <c r="C127" i="1"/>
  <c r="T127" i="1"/>
  <c r="P127" i="1"/>
  <c r="K127" i="1"/>
  <c r="E127" i="1"/>
  <c r="G17" i="1"/>
  <c r="O8" i="1"/>
  <c r="Y8" i="1"/>
  <c r="F112" i="1"/>
  <c r="M29" i="2"/>
  <c r="D29" i="2"/>
  <c r="B26" i="2"/>
  <c r="K26" i="2"/>
  <c r="C27" i="2"/>
  <c r="L27" i="2"/>
  <c r="P30" i="2"/>
  <c r="H30" i="2"/>
  <c r="I60" i="7"/>
  <c r="F35" i="7"/>
  <c r="N35" i="7"/>
  <c r="C35" i="7"/>
  <c r="S35" i="7"/>
  <c r="I35" i="7"/>
  <c r="Q35" i="7"/>
  <c r="M35" i="7"/>
  <c r="H35" i="7"/>
  <c r="B127" i="1"/>
  <c r="N9" i="1"/>
  <c r="U9" i="1"/>
  <c r="Q58" i="1"/>
  <c r="P75" i="7"/>
  <c r="H75" i="7"/>
  <c r="M75" i="7"/>
  <c r="E75" i="7"/>
  <c r="B75" i="7"/>
  <c r="Q75" i="7"/>
  <c r="R75" i="7"/>
  <c r="J75" i="7"/>
  <c r="P112" i="1"/>
  <c r="C18" i="1"/>
  <c r="N3" i="1"/>
  <c r="U3" i="1"/>
  <c r="B43" i="1"/>
  <c r="O7" i="1"/>
  <c r="Y7" i="1"/>
  <c r="G16" i="1"/>
  <c r="K35" i="1"/>
  <c r="R81" i="1"/>
  <c r="C16" i="1"/>
  <c r="N7" i="1"/>
  <c r="U7" i="1"/>
  <c r="I127" i="1"/>
  <c r="G15" i="1"/>
  <c r="O6" i="1"/>
  <c r="Y6" i="1"/>
  <c r="M58" i="1"/>
  <c r="S75" i="7"/>
  <c r="B14" i="7"/>
  <c r="S5" i="7"/>
  <c r="T5" i="7"/>
  <c r="H5" i="7"/>
  <c r="N5" i="7"/>
  <c r="B119" i="1"/>
  <c r="K73" i="1"/>
  <c r="P9" i="1"/>
  <c r="X9" i="1"/>
  <c r="M135" i="1"/>
  <c r="O112" i="1"/>
  <c r="O9" i="1"/>
  <c r="Y9" i="1"/>
  <c r="I51" i="7"/>
  <c r="G51" i="7"/>
  <c r="L51" i="7"/>
  <c r="F51" i="7"/>
  <c r="D51" i="7"/>
  <c r="T51" i="7"/>
  <c r="Q51" i="7"/>
  <c r="N51" i="7"/>
  <c r="D31" i="2"/>
  <c r="M31" i="2"/>
  <c r="N44" i="7"/>
  <c r="F44" i="7"/>
  <c r="K44" i="7"/>
  <c r="J44" i="7"/>
  <c r="C44" i="7"/>
  <c r="S44" i="7"/>
  <c r="R44" i="7"/>
  <c r="O44" i="7"/>
  <c r="B44" i="7"/>
  <c r="G44" i="7"/>
  <c r="M44" i="7"/>
  <c r="L5" i="1"/>
  <c r="W5" i="1"/>
  <c r="B51" i="7"/>
  <c r="B10" i="1"/>
  <c r="Q43" i="1"/>
  <c r="P43" i="1"/>
  <c r="D43" i="1"/>
  <c r="L43" i="1"/>
  <c r="T43" i="1"/>
  <c r="I43" i="1"/>
  <c r="H43" i="1"/>
  <c r="G43" i="1"/>
  <c r="AB8" i="1"/>
  <c r="M4" i="1"/>
  <c r="V4" i="1"/>
  <c r="B30" i="2"/>
  <c r="K30" i="2"/>
  <c r="T44" i="7"/>
  <c r="C60" i="7"/>
  <c r="I2" i="7"/>
  <c r="O2" i="7"/>
  <c r="C17" i="7"/>
  <c r="H4" i="7"/>
  <c r="N4" i="7"/>
  <c r="J4" i="7"/>
  <c r="P4" i="7"/>
  <c r="S4" i="7"/>
  <c r="X4" i="7"/>
  <c r="I4" i="7"/>
  <c r="O4" i="7"/>
  <c r="H26" i="2"/>
  <c r="P26" i="2"/>
  <c r="K5" i="7"/>
  <c r="Q5" i="7"/>
  <c r="E14" i="7"/>
  <c r="E66" i="1"/>
  <c r="M66" i="1"/>
  <c r="D17" i="1"/>
  <c r="M8" i="1"/>
  <c r="V8" i="1"/>
  <c r="E19" i="7"/>
  <c r="K3" i="7"/>
  <c r="Q3" i="7"/>
  <c r="T3" i="7"/>
  <c r="X3" i="7"/>
  <c r="D127" i="1"/>
  <c r="O35" i="1"/>
  <c r="N43" i="1"/>
  <c r="E51" i="7"/>
  <c r="F12" i="1"/>
  <c r="J5" i="7"/>
  <c r="P5" i="7"/>
  <c r="D14" i="7"/>
  <c r="I5" i="7"/>
  <c r="O5" i="7"/>
  <c r="J2" i="7"/>
  <c r="P2" i="7"/>
  <c r="D17" i="7"/>
  <c r="Q66" i="1"/>
  <c r="S51" i="1"/>
  <c r="K51" i="1"/>
  <c r="C51" i="1"/>
  <c r="G51" i="1"/>
  <c r="P51" i="1"/>
  <c r="O51" i="1"/>
  <c r="M51" i="1"/>
  <c r="L51" i="1"/>
  <c r="H51" i="1"/>
  <c r="I51" i="1"/>
  <c r="S73" i="1"/>
  <c r="L4" i="1"/>
  <c r="W4" i="1"/>
  <c r="H15" i="1"/>
  <c r="Q6" i="1"/>
  <c r="Z6" i="1"/>
  <c r="K75" i="7"/>
  <c r="D16" i="1"/>
  <c r="M7" i="1"/>
  <c r="V7" i="1"/>
  <c r="P7" i="1"/>
  <c r="X7" i="1"/>
  <c r="F16" i="1"/>
  <c r="K43" i="1"/>
  <c r="H90" i="7"/>
  <c r="Q8" i="1"/>
  <c r="Z8" i="1"/>
  <c r="H17" i="1"/>
  <c r="M43" i="1"/>
  <c r="L97" i="1"/>
  <c r="E97" i="1"/>
  <c r="D97" i="1"/>
  <c r="R97" i="1"/>
  <c r="Q97" i="1"/>
  <c r="B97" i="1"/>
  <c r="M97" i="1"/>
  <c r="Q27" i="2"/>
  <c r="I27" i="2"/>
  <c r="M15" i="1"/>
  <c r="V15" i="1"/>
  <c r="P51" i="7"/>
  <c r="P58" i="1"/>
  <c r="H58" i="1"/>
  <c r="K58" i="1"/>
  <c r="G58" i="1"/>
  <c r="F58" i="1"/>
  <c r="S58" i="1"/>
  <c r="C10" i="1"/>
  <c r="O58" i="1"/>
  <c r="N58" i="1"/>
  <c r="C58" i="1"/>
  <c r="K6" i="7"/>
  <c r="Q6" i="7"/>
  <c r="E15" i="7"/>
  <c r="B17" i="7"/>
  <c r="H2" i="7"/>
  <c r="N2" i="7"/>
  <c r="T2" i="7"/>
  <c r="L10" i="1"/>
  <c r="W10" i="1"/>
  <c r="I25" i="2"/>
  <c r="Q25" i="2"/>
  <c r="K4" i="7"/>
  <c r="Q4" i="7"/>
  <c r="G31" i="2"/>
  <c r="G26" i="2"/>
  <c r="O26" i="2"/>
  <c r="S51" i="7"/>
  <c r="I8" i="7"/>
  <c r="O8" i="7"/>
  <c r="H25" i="2"/>
  <c r="P25" i="2"/>
  <c r="C135" i="1"/>
  <c r="K135" i="1"/>
  <c r="S135" i="1"/>
  <c r="P135" i="1"/>
  <c r="G135" i="1"/>
  <c r="O135" i="1"/>
  <c r="R135" i="1"/>
  <c r="I135" i="1"/>
  <c r="H135" i="1"/>
  <c r="G35" i="1"/>
  <c r="P90" i="7"/>
  <c r="N142" i="1"/>
  <c r="T142" i="1"/>
  <c r="E112" i="1"/>
  <c r="B51" i="1"/>
  <c r="G112" i="1"/>
  <c r="G127" i="1"/>
  <c r="F81" i="1"/>
  <c r="E81" i="1"/>
  <c r="N81" i="1"/>
  <c r="M81" i="1"/>
  <c r="J81" i="1"/>
  <c r="J35" i="1"/>
  <c r="L58" i="1"/>
  <c r="C75" i="7"/>
  <c r="M3" i="1"/>
  <c r="V3" i="1"/>
  <c r="D18" i="1"/>
  <c r="S8" i="7"/>
  <c r="H8" i="7"/>
  <c r="N8" i="7"/>
  <c r="T8" i="7"/>
  <c r="M6" i="1"/>
  <c r="V6" i="1"/>
  <c r="P6" i="1"/>
  <c r="X6" i="1"/>
  <c r="F15" i="1"/>
  <c r="Q9" i="1"/>
  <c r="Z9" i="1"/>
  <c r="V7" i="7"/>
  <c r="I9" i="7"/>
  <c r="O9" i="7"/>
  <c r="K9" i="7"/>
  <c r="Q9" i="7"/>
  <c r="S19" i="7"/>
  <c r="S9" i="7"/>
  <c r="T9" i="7"/>
  <c r="S14" i="7"/>
  <c r="D11" i="7"/>
  <c r="J11" i="7"/>
  <c r="E11" i="7"/>
  <c r="W8" i="7"/>
  <c r="H9" i="7"/>
  <c r="N9" i="7"/>
  <c r="Y3" i="7"/>
  <c r="V2" i="7"/>
  <c r="E10" i="7"/>
  <c r="Y5" i="7"/>
  <c r="X6" i="7"/>
  <c r="W3" i="7"/>
  <c r="W6" i="7"/>
  <c r="X7" i="7"/>
  <c r="W2" i="7"/>
  <c r="X2" i="7"/>
  <c r="R18" i="1"/>
  <c r="AA18" i="1"/>
  <c r="AI6" i="1"/>
  <c r="AH7" i="1"/>
  <c r="Y6" i="7"/>
  <c r="B10" i="7"/>
  <c r="Y7" i="7"/>
  <c r="V6" i="7"/>
  <c r="Y2" i="7"/>
  <c r="AG8" i="1"/>
  <c r="AJ5" i="1"/>
  <c r="M20" i="1"/>
  <c r="V20" i="1"/>
  <c r="AF4" i="1"/>
  <c r="R17" i="1"/>
  <c r="AA17" i="1"/>
  <c r="O17" i="1"/>
  <c r="X17" i="1"/>
  <c r="N17" i="1"/>
  <c r="W17" i="1"/>
  <c r="O18" i="1"/>
  <c r="X18" i="1"/>
  <c r="H12" i="1"/>
  <c r="H11" i="1"/>
  <c r="AI7" i="1"/>
  <c r="AJ6" i="1"/>
  <c r="AG9" i="1"/>
  <c r="AF9" i="1"/>
  <c r="AE6" i="1"/>
  <c r="AK6" i="1"/>
  <c r="AE9" i="1"/>
  <c r="E11" i="1"/>
  <c r="AG7" i="1"/>
  <c r="AJ7" i="1"/>
  <c r="AE7" i="1"/>
  <c r="AK8" i="1"/>
  <c r="P15" i="1"/>
  <c r="Y15" i="1"/>
  <c r="W5" i="7"/>
  <c r="Q10" i="1"/>
  <c r="Z10" i="1"/>
  <c r="AC16" i="1"/>
  <c r="AB16" i="1"/>
  <c r="R16" i="1"/>
  <c r="AA16" i="1"/>
  <c r="Q16" i="1"/>
  <c r="Z16" i="1"/>
  <c r="AL5" i="1"/>
  <c r="AI5" i="1"/>
  <c r="AK5" i="1"/>
  <c r="AG5" i="1"/>
  <c r="B11" i="1"/>
  <c r="O15" i="1"/>
  <c r="X15" i="1"/>
  <c r="M18" i="1"/>
  <c r="V18" i="1"/>
  <c r="F11" i="1"/>
  <c r="M16" i="1"/>
  <c r="V16" i="1"/>
  <c r="J17" i="7"/>
  <c r="P17" i="7"/>
  <c r="AC10" i="1"/>
  <c r="AB10" i="1"/>
  <c r="P10" i="1"/>
  <c r="X10" i="1"/>
  <c r="R10" i="1"/>
  <c r="AA10" i="1"/>
  <c r="T14" i="7"/>
  <c r="I14" i="7"/>
  <c r="O14" i="7"/>
  <c r="AF7" i="1"/>
  <c r="B12" i="1"/>
  <c r="J15" i="7"/>
  <c r="P15" i="7"/>
  <c r="AK7" i="1"/>
  <c r="AL7" i="1"/>
  <c r="AL4" i="1"/>
  <c r="AG4" i="1"/>
  <c r="AI4" i="1"/>
  <c r="AH4" i="1"/>
  <c r="AJ4" i="1"/>
  <c r="AK4" i="1"/>
  <c r="L20" i="1"/>
  <c r="U20" i="1"/>
  <c r="AF5" i="1"/>
  <c r="M17" i="1"/>
  <c r="V17" i="1"/>
  <c r="Y4" i="7"/>
  <c r="AH5" i="1"/>
  <c r="L16" i="1"/>
  <c r="U16" i="1"/>
  <c r="D10" i="7"/>
  <c r="D11" i="1"/>
  <c r="AE5" i="1"/>
  <c r="I15" i="7"/>
  <c r="O15" i="7"/>
  <c r="V3" i="7"/>
  <c r="C10" i="7"/>
  <c r="K16" i="7"/>
  <c r="Q16" i="7"/>
  <c r="C12" i="1"/>
  <c r="C11" i="1"/>
  <c r="N10" i="1"/>
  <c r="U10" i="1"/>
  <c r="L18" i="1"/>
  <c r="U18" i="1"/>
  <c r="K17" i="7"/>
  <c r="Q17" i="7"/>
  <c r="AE4" i="1"/>
  <c r="AL9" i="1"/>
  <c r="AJ9" i="1"/>
  <c r="AK9" i="1"/>
  <c r="AI9" i="1"/>
  <c r="AH9" i="1"/>
  <c r="W7" i="7"/>
  <c r="AL6" i="1"/>
  <c r="AF6" i="1"/>
  <c r="AG6" i="1"/>
  <c r="AH6" i="1"/>
  <c r="T15" i="7"/>
  <c r="S15" i="7"/>
  <c r="K19" i="7"/>
  <c r="Q19" i="7"/>
  <c r="T19" i="7"/>
  <c r="Y8" i="7"/>
  <c r="X8" i="7"/>
  <c r="T16" i="7"/>
  <c r="S16" i="7"/>
  <c r="AB17" i="1"/>
  <c r="T17" i="7"/>
  <c r="S17" i="7"/>
  <c r="X5" i="7"/>
  <c r="G12" i="1"/>
  <c r="I11" i="1"/>
  <c r="D12" i="1"/>
  <c r="AC20" i="1"/>
  <c r="R20" i="1"/>
  <c r="AA20" i="1"/>
  <c r="AB20" i="1"/>
  <c r="Q20" i="1"/>
  <c r="Z20" i="1"/>
  <c r="O20" i="1"/>
  <c r="X20" i="1"/>
  <c r="P20" i="1"/>
  <c r="Y20" i="1"/>
  <c r="N18" i="1"/>
  <c r="W18" i="1"/>
  <c r="AB15" i="1"/>
  <c r="AC15" i="1"/>
  <c r="L15" i="1"/>
  <c r="U15" i="1"/>
  <c r="R15" i="1"/>
  <c r="AA15" i="1"/>
  <c r="H3" i="1"/>
  <c r="P16" i="1"/>
  <c r="Y16" i="1"/>
  <c r="P17" i="1"/>
  <c r="Y17" i="1"/>
  <c r="O10" i="1"/>
  <c r="Y10" i="1"/>
  <c r="N16" i="1"/>
  <c r="W16" i="1"/>
  <c r="Q17" i="1"/>
  <c r="Z17" i="1"/>
  <c r="V4" i="7"/>
  <c r="W4" i="7"/>
  <c r="V5" i="7"/>
  <c r="M10" i="1"/>
  <c r="V10" i="1"/>
  <c r="J16" i="7"/>
  <c r="P16" i="7"/>
  <c r="V8" i="7"/>
  <c r="AC17" i="1"/>
  <c r="K15" i="7"/>
  <c r="Q15" i="7"/>
  <c r="O16" i="1"/>
  <c r="X16" i="1"/>
  <c r="Q15" i="1"/>
  <c r="Z15" i="1"/>
  <c r="J14" i="7"/>
  <c r="P14" i="7"/>
  <c r="K14" i="7"/>
  <c r="Q14" i="7"/>
  <c r="I17" i="7"/>
  <c r="O17" i="7"/>
  <c r="AL8" i="1"/>
  <c r="AI8" i="1"/>
  <c r="AE8" i="1"/>
  <c r="AH8" i="1"/>
  <c r="AF8" i="1"/>
  <c r="AJ8" i="1"/>
  <c r="G11" i="1"/>
  <c r="I16" i="7"/>
  <c r="O16" i="7"/>
  <c r="X17" i="7"/>
  <c r="AD16" i="7"/>
  <c r="H11" i="7"/>
  <c r="K11" i="7"/>
  <c r="V9" i="7"/>
  <c r="Y9" i="7"/>
  <c r="X9" i="7"/>
  <c r="I11" i="7"/>
  <c r="K10" i="7"/>
  <c r="W9" i="7"/>
  <c r="Y19" i="7"/>
  <c r="V19" i="7"/>
  <c r="AB17" i="7"/>
  <c r="Y16" i="7"/>
  <c r="W14" i="7"/>
  <c r="AC14" i="7"/>
  <c r="V17" i="7"/>
  <c r="AB16" i="7"/>
  <c r="W16" i="7"/>
  <c r="W17" i="7"/>
  <c r="AC16" i="7"/>
  <c r="X15" i="7"/>
  <c r="X14" i="7"/>
  <c r="AD14" i="7"/>
  <c r="L11" i="1"/>
  <c r="Y14" i="7"/>
  <c r="AE14" i="7"/>
  <c r="X16" i="7"/>
  <c r="V14" i="7"/>
  <c r="AB14" i="7"/>
  <c r="Y15" i="7"/>
  <c r="AF10" i="1"/>
  <c r="AF20" i="1"/>
  <c r="AO18" i="1"/>
  <c r="AJ16" i="1"/>
  <c r="AE15" i="1"/>
  <c r="AN15" i="1"/>
  <c r="AG10" i="1"/>
  <c r="AK15" i="1"/>
  <c r="AT15" i="1"/>
  <c r="AH16" i="1"/>
  <c r="V15" i="7"/>
  <c r="AE16" i="1"/>
  <c r="Q11" i="1"/>
  <c r="H18" i="1"/>
  <c r="Q3" i="1"/>
  <c r="Z3" i="1"/>
  <c r="AB3" i="1"/>
  <c r="AC3" i="1"/>
  <c r="AE20" i="1"/>
  <c r="I10" i="7"/>
  <c r="M11" i="1"/>
  <c r="P11" i="1"/>
  <c r="AL17" i="1"/>
  <c r="AH17" i="1"/>
  <c r="AI17" i="1"/>
  <c r="AF17" i="1"/>
  <c r="AE17" i="1"/>
  <c r="AG17" i="1"/>
  <c r="J10" i="7"/>
  <c r="AL10" i="1"/>
  <c r="AI10" i="1"/>
  <c r="AH10" i="1"/>
  <c r="AK10" i="1"/>
  <c r="AF16" i="1"/>
  <c r="X19" i="7"/>
  <c r="AD21" i="7"/>
  <c r="W15" i="7"/>
  <c r="O11" i="1"/>
  <c r="N11" i="1"/>
  <c r="AJ10" i="1"/>
  <c r="R11" i="1"/>
  <c r="AE10" i="1"/>
  <c r="W19" i="7"/>
  <c r="AC21" i="7"/>
  <c r="AL20" i="1"/>
  <c r="AL22" i="1"/>
  <c r="AK20" i="1"/>
  <c r="AJ20" i="1"/>
  <c r="AI20" i="1"/>
  <c r="AG20" i="1"/>
  <c r="AH20" i="1"/>
  <c r="AJ17" i="1"/>
  <c r="AF15" i="1"/>
  <c r="AL15" i="1"/>
  <c r="AG15" i="1"/>
  <c r="AH15" i="1"/>
  <c r="V16" i="7"/>
  <c r="Y17" i="7"/>
  <c r="AE16" i="7"/>
  <c r="AI15" i="1"/>
  <c r="AJ15" i="1"/>
  <c r="AI16" i="1"/>
  <c r="AK17" i="1"/>
  <c r="AL16" i="1"/>
  <c r="AK16" i="1"/>
  <c r="H10" i="7"/>
  <c r="AE21" i="7"/>
  <c r="AE17" i="7"/>
  <c r="AD22" i="7"/>
  <c r="AD15" i="7"/>
  <c r="AD20" i="7"/>
  <c r="AD23" i="7"/>
  <c r="AC22" i="7"/>
  <c r="AC15" i="7"/>
  <c r="AC20" i="7"/>
  <c r="AC23" i="7"/>
  <c r="AB15" i="7"/>
  <c r="AE22" i="7"/>
  <c r="AE15" i="7"/>
  <c r="AE20" i="7"/>
  <c r="AB20" i="7"/>
  <c r="AF22" i="1"/>
  <c r="AS16" i="1"/>
  <c r="AK3" i="1"/>
  <c r="AU3" i="1"/>
  <c r="AQ16" i="1"/>
  <c r="AN16" i="1"/>
  <c r="AQ18" i="1"/>
  <c r="AH22" i="1"/>
  <c r="AI3" i="1"/>
  <c r="AL3" i="1"/>
  <c r="AH3" i="1"/>
  <c r="AJ3" i="1"/>
  <c r="AE3" i="1"/>
  <c r="AF3" i="1"/>
  <c r="AG3" i="1"/>
  <c r="AT16" i="1"/>
  <c r="AO15" i="1"/>
  <c r="Q18" i="1"/>
  <c r="Z18" i="1"/>
  <c r="AB18" i="1"/>
  <c r="AC18" i="1"/>
  <c r="AP18" i="1"/>
  <c r="AG22" i="1"/>
  <c r="AD17" i="7"/>
  <c r="AK22" i="1"/>
  <c r="AT18" i="1"/>
  <c r="AP16" i="1"/>
  <c r="AC17" i="7"/>
  <c r="AB22" i="7"/>
  <c r="AI22" i="1"/>
  <c r="AR18" i="1"/>
  <c r="AO16" i="1"/>
  <c r="AE22" i="1"/>
  <c r="AN18" i="1"/>
  <c r="AP15" i="1"/>
  <c r="AB21" i="7"/>
  <c r="AS15" i="1"/>
  <c r="AR15" i="1"/>
  <c r="AR16" i="1"/>
  <c r="AQ15" i="1"/>
  <c r="AS18" i="1"/>
  <c r="AJ22" i="1"/>
  <c r="AE23" i="7"/>
  <c r="AE18" i="7"/>
  <c r="AE19" i="7"/>
  <c r="AB19" i="7"/>
  <c r="AB18" i="7"/>
  <c r="AD19" i="7"/>
  <c r="AC19" i="7"/>
  <c r="AC18" i="7"/>
  <c r="AB23" i="7"/>
  <c r="AD18" i="7"/>
  <c r="AU4" i="1"/>
  <c r="AH18" i="1"/>
  <c r="AL18" i="1"/>
  <c r="AJ18" i="1"/>
  <c r="AI18" i="1"/>
  <c r="AG18" i="1"/>
  <c r="AE18" i="1"/>
  <c r="AF18" i="1"/>
  <c r="AQ4" i="1"/>
  <c r="AQ3" i="1"/>
  <c r="AT3" i="1"/>
  <c r="AT4" i="1"/>
  <c r="AR3" i="1"/>
  <c r="AR4" i="1"/>
  <c r="AK18" i="1"/>
  <c r="AP4" i="1"/>
  <c r="AP3" i="1"/>
  <c r="AO4" i="1"/>
  <c r="AO3" i="1"/>
  <c r="AV3" i="1"/>
  <c r="AV4" i="1"/>
  <c r="AS4" i="1"/>
  <c r="AS3" i="1"/>
  <c r="AR17" i="1"/>
  <c r="AR19" i="1"/>
  <c r="AI21" i="1"/>
  <c r="AI24" i="1"/>
  <c r="AI23" i="1"/>
  <c r="AO17" i="1"/>
  <c r="AO19" i="1"/>
  <c r="AF23" i="1"/>
  <c r="AF24" i="1"/>
  <c r="AS17" i="1"/>
  <c r="AS19" i="1"/>
  <c r="AJ23" i="1"/>
  <c r="AJ21" i="1"/>
  <c r="AJ24" i="1"/>
  <c r="AN17" i="1"/>
  <c r="AN19" i="1"/>
  <c r="AE23" i="1"/>
  <c r="AL23" i="1"/>
  <c r="AL21" i="1"/>
  <c r="AL24" i="1"/>
  <c r="AP17" i="1"/>
  <c r="AP19" i="1"/>
  <c r="AG23" i="1"/>
  <c r="AG24" i="1"/>
  <c r="AT17" i="1"/>
  <c r="AT19" i="1"/>
  <c r="AK23" i="1"/>
  <c r="AK21" i="1"/>
  <c r="AK24" i="1"/>
  <c r="AQ17" i="1"/>
  <c r="AQ19" i="1"/>
  <c r="AH23" i="1"/>
  <c r="AH21" i="1"/>
  <c r="AH24" i="1"/>
</calcChain>
</file>

<file path=xl/sharedStrings.xml><?xml version="1.0" encoding="utf-8"?>
<sst xmlns="http://schemas.openxmlformats.org/spreadsheetml/2006/main" count="1332" uniqueCount="438">
  <si>
    <t>Status Quo</t>
  </si>
  <si>
    <t>Size-based</t>
  </si>
  <si>
    <t>Bag Limit</t>
  </si>
  <si>
    <t>Watershed</t>
  </si>
  <si>
    <t>total biomass fish</t>
  </si>
  <si>
    <t>biomass parrotfishes</t>
  </si>
  <si>
    <t>biomass apex predators</t>
  </si>
  <si>
    <t>biomass targeted groups</t>
  </si>
  <si>
    <t>calcifiers:non-calcifiers</t>
  </si>
  <si>
    <t>status quo</t>
  </si>
  <si>
    <t>FPL</t>
  </si>
  <si>
    <t>FCO</t>
  </si>
  <si>
    <t>FIV</t>
  </si>
  <si>
    <t>TIV</t>
  </si>
  <si>
    <t>HHW</t>
  </si>
  <si>
    <t>FDE</t>
  </si>
  <si>
    <t>FHB</t>
  </si>
  <si>
    <t>THB</t>
  </si>
  <si>
    <t>FHG</t>
  </si>
  <si>
    <t>THG</t>
  </si>
  <si>
    <t>FHS</t>
  </si>
  <si>
    <t>FHE</t>
  </si>
  <si>
    <t>BHP</t>
  </si>
  <si>
    <t>FPB</t>
  </si>
  <si>
    <t>TPB</t>
  </si>
  <si>
    <t>FPM</t>
  </si>
  <si>
    <t>FPR</t>
  </si>
  <si>
    <t>RAY</t>
  </si>
  <si>
    <t>SHR</t>
  </si>
  <si>
    <t>REP</t>
  </si>
  <si>
    <t>CRS</t>
  </si>
  <si>
    <t>CRN</t>
  </si>
  <si>
    <t>BFF</t>
  </si>
  <si>
    <t>BC</t>
  </si>
  <si>
    <t>BM</t>
  </si>
  <si>
    <t>BD</t>
  </si>
  <si>
    <t>CEP</t>
  </si>
  <si>
    <t>BG</t>
  </si>
  <si>
    <t>BSS</t>
  </si>
  <si>
    <t>ZD</t>
  </si>
  <si>
    <t>ZH</t>
  </si>
  <si>
    <t>ZC</t>
  </si>
  <si>
    <t>TRF</t>
  </si>
  <si>
    <t>MA</t>
  </si>
  <si>
    <t>CCA</t>
  </si>
  <si>
    <t>PS</t>
  </si>
  <si>
    <t>PL</t>
  </si>
  <si>
    <t>PB</t>
  </si>
  <si>
    <t>BB</t>
  </si>
  <si>
    <t>DL</t>
  </si>
  <si>
    <t>DR</t>
  </si>
  <si>
    <t>DC</t>
  </si>
  <si>
    <t>DIN</t>
  </si>
  <si>
    <t>RelFPL</t>
  </si>
  <si>
    <t>RelFCO</t>
  </si>
  <si>
    <t>RelFIV</t>
  </si>
  <si>
    <t>RelTIV</t>
  </si>
  <si>
    <t>RelHHW</t>
  </si>
  <si>
    <t>RelFDE</t>
  </si>
  <si>
    <t>RelFHB</t>
  </si>
  <si>
    <t>RelTHB</t>
  </si>
  <si>
    <t>RelFHG</t>
  </si>
  <si>
    <t>RelTHG</t>
  </si>
  <si>
    <t>RelFHS</t>
  </si>
  <si>
    <t>RelFHE</t>
  </si>
  <si>
    <t>RelBHP</t>
  </si>
  <si>
    <t>RelFPB</t>
  </si>
  <si>
    <t>RelTPB</t>
  </si>
  <si>
    <t>RelFPM</t>
  </si>
  <si>
    <t>RelFPR</t>
  </si>
  <si>
    <t>RelRAY</t>
  </si>
  <si>
    <t>RelSHR</t>
  </si>
  <si>
    <t>RelREP</t>
  </si>
  <si>
    <t>RelCRS</t>
  </si>
  <si>
    <t>RelCRN</t>
  </si>
  <si>
    <t>RelBFF</t>
  </si>
  <si>
    <t>RelBC</t>
  </si>
  <si>
    <t>RelBM</t>
  </si>
  <si>
    <t>RelBD</t>
  </si>
  <si>
    <t>RelCEP</t>
  </si>
  <si>
    <t>RelBG</t>
  </si>
  <si>
    <t>RelBSS</t>
  </si>
  <si>
    <t>RelZD</t>
  </si>
  <si>
    <t>RelZH</t>
  </si>
  <si>
    <t>RelZC</t>
  </si>
  <si>
    <t>RelTRF</t>
  </si>
  <si>
    <t>RelMA</t>
  </si>
  <si>
    <t>RelCCA</t>
  </si>
  <si>
    <t>RelPS</t>
  </si>
  <si>
    <t>RelPL</t>
  </si>
  <si>
    <t>RelPB</t>
  </si>
  <si>
    <t>RelBB</t>
  </si>
  <si>
    <t>RelDL</t>
  </si>
  <si>
    <t>RelDR</t>
  </si>
  <si>
    <t>RelDC</t>
  </si>
  <si>
    <t>RelDIN</t>
  </si>
  <si>
    <t>PelDemRatio</t>
  </si>
  <si>
    <t>PiscivPlankRatio</t>
  </si>
  <si>
    <t>DivCount</t>
  </si>
  <si>
    <t>InfEpiRatio</t>
  </si>
  <si>
    <t>BSSslope</t>
  </si>
  <si>
    <t>HabitCover</t>
  </si>
  <si>
    <t>mean</t>
  </si>
  <si>
    <t>BIOMINDX</t>
  </si>
  <si>
    <t>catches</t>
  </si>
  <si>
    <t>landings targeted groups</t>
  </si>
  <si>
    <t>size limit</t>
  </si>
  <si>
    <t>No drivers</t>
  </si>
  <si>
    <t>Time</t>
  </si>
  <si>
    <t>size</t>
  </si>
  <si>
    <t>SB:SQ</t>
  </si>
  <si>
    <t>BL:SQ</t>
  </si>
  <si>
    <t>WQ:SQ</t>
  </si>
  <si>
    <t>tot catch</t>
  </si>
  <si>
    <t>catchfish</t>
  </si>
  <si>
    <t>Tlcom</t>
  </si>
  <si>
    <t>Tlcatch</t>
  </si>
  <si>
    <t>%totfish</t>
  </si>
  <si>
    <t>%totfishCatches</t>
  </si>
  <si>
    <t>BSL:SQ</t>
  </si>
  <si>
    <t>Size&amp;Bag limit</t>
  </si>
  <si>
    <t>total landings</t>
  </si>
  <si>
    <t>total fish landings</t>
  </si>
  <si>
    <t>Size</t>
  </si>
  <si>
    <t>StatusQuo</t>
  </si>
  <si>
    <t>Planktiv_Fish1_Nums</t>
  </si>
  <si>
    <t>Planktiv_Fish2_Nums</t>
  </si>
  <si>
    <t>Planktiv_Fish3_Nums</t>
  </si>
  <si>
    <t>Planktiv_Fish4_Nums</t>
  </si>
  <si>
    <t>Planktiv_Fish5_Nums</t>
  </si>
  <si>
    <t>Planktiv_Fish6_Nums</t>
  </si>
  <si>
    <t>Planktiv_Fish7_Nums</t>
  </si>
  <si>
    <t>Planktiv_Fish8_Nums</t>
  </si>
  <si>
    <t>Planktiv_Fish9_Nums</t>
  </si>
  <si>
    <t>Planktiv_Fish10_Nums</t>
  </si>
  <si>
    <t>Coraliv_Fish1_Nums</t>
  </si>
  <si>
    <t>Coraliv_Fish2_Nums</t>
  </si>
  <si>
    <t>Coraliv_Fish3_Nums</t>
  </si>
  <si>
    <t>Coraliv_Fish4_Nums</t>
  </si>
  <si>
    <t>Coraliv_Fish5_Nums</t>
  </si>
  <si>
    <t>Coraliv_Fish6_Nums</t>
  </si>
  <si>
    <t>Coraliv_Fish7_Nums</t>
  </si>
  <si>
    <t>Coraliv_Fish8_Nums</t>
  </si>
  <si>
    <t>Coraliv_Fish9_Nums</t>
  </si>
  <si>
    <t>Coraliv_Fish10_Nums</t>
  </si>
  <si>
    <t>Invertiv_Fish1_Nums</t>
  </si>
  <si>
    <t>Invertiv_Fish2_Nums</t>
  </si>
  <si>
    <t>Invertiv_Fish3_Nums</t>
  </si>
  <si>
    <t>Invertiv_Fish4_Nums</t>
  </si>
  <si>
    <t>Invertiv_Fish5_Nums</t>
  </si>
  <si>
    <t>Invertiv_Fish6_Nums</t>
  </si>
  <si>
    <t>Invertiv_Fish7_Nums</t>
  </si>
  <si>
    <t>Invertiv_Fish8_Nums</t>
  </si>
  <si>
    <t>Invertiv_Fish9_Nums</t>
  </si>
  <si>
    <t>Invertiv_Fish10_Nums</t>
  </si>
  <si>
    <t>Detritiv_Fish1_Nums</t>
  </si>
  <si>
    <t>Detritiv_Fish2_Nums</t>
  </si>
  <si>
    <t>Detritiv_Fish3_Nums</t>
  </si>
  <si>
    <t>Detritiv_Fish4_Nums</t>
  </si>
  <si>
    <t>Detritiv_Fish5_Nums</t>
  </si>
  <si>
    <t>Detritiv_Fish6_Nums</t>
  </si>
  <si>
    <t>Detritiv_Fish7_Nums</t>
  </si>
  <si>
    <t>Detritiv_Fish8_Nums</t>
  </si>
  <si>
    <t>Detritiv_Fish9_Nums</t>
  </si>
  <si>
    <t>Detritiv_Fish10_Nums</t>
  </si>
  <si>
    <t>Herb_Browser_Fish1_Nums</t>
  </si>
  <si>
    <t>Herb_Browser_Fish2_Nums</t>
  </si>
  <si>
    <t>Herb_Browser_Fish3_Nums</t>
  </si>
  <si>
    <t>Herb_Browser_Fish4_Nums</t>
  </si>
  <si>
    <t>Herb_Browser_Fish5_Nums</t>
  </si>
  <si>
    <t>Herb_Browser_Fish6_Nums</t>
  </si>
  <si>
    <t>Herb_Browser_Fish7_Nums</t>
  </si>
  <si>
    <t>Herb_Browser_Fish8_Nums</t>
  </si>
  <si>
    <t>Herb_Browser_Fish9_Nums</t>
  </si>
  <si>
    <t>Herb_Browser_Fish10_Nums</t>
  </si>
  <si>
    <t>Herb_Graz_Fish1_Nums</t>
  </si>
  <si>
    <t>Herb_Graz_Fish2_Nums</t>
  </si>
  <si>
    <t>Herb_Graz_Fish3_Nums</t>
  </si>
  <si>
    <t>Herb_Graz_Fish4_Nums</t>
  </si>
  <si>
    <t>Herb_Graz_Fish5_Nums</t>
  </si>
  <si>
    <t>Herb_Graz_Fish6_Nums</t>
  </si>
  <si>
    <t>Herb_Graz_Fish7_Nums</t>
  </si>
  <si>
    <t>Herb_Graz_Fish8_Nums</t>
  </si>
  <si>
    <t>Herb_Graz_Fish9_Nums</t>
  </si>
  <si>
    <t>Herb_Graz_Fish10_Nums</t>
  </si>
  <si>
    <t>Targ_Graz_Fish1_Nums</t>
  </si>
  <si>
    <t>Targ_Graz_Fish2_Nums</t>
  </si>
  <si>
    <t>Targ_Graz_Fish3_Nums</t>
  </si>
  <si>
    <t>Targ_Graz_Fish4_Nums</t>
  </si>
  <si>
    <t>Targ_Graz_Fish5_Nums</t>
  </si>
  <si>
    <t>Targ_Graz_Fish6_Nums</t>
  </si>
  <si>
    <t>Targ_Graz_Fish7_Nums</t>
  </si>
  <si>
    <t>Targ_Graz_Fish8_Nums</t>
  </si>
  <si>
    <t>Targ_Graz_Fish9_Nums</t>
  </si>
  <si>
    <t>Targ_Graz_Fish10_Nums</t>
  </si>
  <si>
    <t>Herb_Scrap_Fish1_Nums</t>
  </si>
  <si>
    <t>Herb_Scrap_Fish2_Nums</t>
  </si>
  <si>
    <t>Herb_Scrap_Fish3_Nums</t>
  </si>
  <si>
    <t>Herb_Scrap_Fish4_Nums</t>
  </si>
  <si>
    <t>Herb_Scrap_Fish5_Nums</t>
  </si>
  <si>
    <t>Herb_Scrap_Fish6_Nums</t>
  </si>
  <si>
    <t>Herb_Scrap_Fish7_Nums</t>
  </si>
  <si>
    <t>Herb_Scrap_Fish8_Nums</t>
  </si>
  <si>
    <t>Herb_Scrap_Fish9_Nums</t>
  </si>
  <si>
    <t>Herb_Scrap_Fish10_Nums</t>
  </si>
  <si>
    <t>Herb_Excav_Fish1_Nums</t>
  </si>
  <si>
    <t>Herb_Excav_Fish2_Nums</t>
  </si>
  <si>
    <t>Herb_Excav_Fish3_Nums</t>
  </si>
  <si>
    <t>Herb_Excav_Fish4_Nums</t>
  </si>
  <si>
    <t>Herb_Excav_Fish5_Nums</t>
  </si>
  <si>
    <t>Herb_Excav_Fish6_Nums</t>
  </si>
  <si>
    <t>Herb_Excav_Fish7_Nums</t>
  </si>
  <si>
    <t>Herb_Excav_Fish8_Nums</t>
  </si>
  <si>
    <t>Herb_Excav_Fish9_Nums</t>
  </si>
  <si>
    <t>Herb_Excav_Fish10_Nums</t>
  </si>
  <si>
    <t>BHParrot_Fish1_Nums</t>
  </si>
  <si>
    <t>BHParrot_Fish2_Nums</t>
  </si>
  <si>
    <t>BHParrot_Fish3_Nums</t>
  </si>
  <si>
    <t>BHParrot_Fish4_Nums</t>
  </si>
  <si>
    <t>BHParrot_Fish5_Nums</t>
  </si>
  <si>
    <t>BHParrot_Fish6_Nums</t>
  </si>
  <si>
    <t>BHParrot_Fish7_Nums</t>
  </si>
  <si>
    <t>BHParrot_Fish8_Nums</t>
  </si>
  <si>
    <t>BHParrot_Fish9_Nums</t>
  </si>
  <si>
    <t>BHParrot_Fish10_Nums</t>
  </si>
  <si>
    <t>Pisciv_B_Fish1_Nums</t>
  </si>
  <si>
    <t>Pisciv_B_Fish2_Nums</t>
  </si>
  <si>
    <t>Pisciv_B_Fish3_Nums</t>
  </si>
  <si>
    <t>Pisciv_B_Fish4_Nums</t>
  </si>
  <si>
    <t>Pisciv_B_Fish5_Nums</t>
  </si>
  <si>
    <t>Pisciv_B_Fish6_Nums</t>
  </si>
  <si>
    <t>Pisciv_B_Fish7_Nums</t>
  </si>
  <si>
    <t>Pisciv_B_Fish8_Nums</t>
  </si>
  <si>
    <t>Pisciv_B_Fish9_Nums</t>
  </si>
  <si>
    <t>Pisciv_B_Fish10_Nums</t>
  </si>
  <si>
    <t>Targ_Bent_Fish1_Nums</t>
  </si>
  <si>
    <t>Targ_Bent_Fish2_Nums</t>
  </si>
  <si>
    <t>Targ_Bent_Fish3_Nums</t>
  </si>
  <si>
    <t>Targ_Bent_Fish4_Nums</t>
  </si>
  <si>
    <t>Targ_Bent_Fish5_Nums</t>
  </si>
  <si>
    <t>Targ_Bent_Fish6_Nums</t>
  </si>
  <si>
    <t>Targ_Bent_Fish7_Nums</t>
  </si>
  <si>
    <t>Targ_Bent_Fish8_Nums</t>
  </si>
  <si>
    <t>Targ_Bent_Fish9_Nums</t>
  </si>
  <si>
    <t>Targ_Bent_Fish10_Nums</t>
  </si>
  <si>
    <t>Pisciv_M_Fish1_Nums</t>
  </si>
  <si>
    <t>Pisciv_M_Fish2_Nums</t>
  </si>
  <si>
    <t>Pisciv_M_Fish3_Nums</t>
  </si>
  <si>
    <t>Pisciv_M_Fish4_Nums</t>
  </si>
  <si>
    <t>Pisciv_M_Fish5_Nums</t>
  </si>
  <si>
    <t>Pisciv_M_Fish6_Nums</t>
  </si>
  <si>
    <t>Pisciv_M_Fish7_Nums</t>
  </si>
  <si>
    <t>Pisciv_M_Fish8_Nums</t>
  </si>
  <si>
    <t>Pisciv_M_Fish9_Nums</t>
  </si>
  <si>
    <t>Pisciv_M_Fish10_Nums</t>
  </si>
  <si>
    <t>Pisciv_R_Fish1_Nums</t>
  </si>
  <si>
    <t>Pisciv_R_Fish2_Nums</t>
  </si>
  <si>
    <t>Pisciv_R_Fish3_Nums</t>
  </si>
  <si>
    <t>Pisciv_R_Fish4_Nums</t>
  </si>
  <si>
    <t>Pisciv_R_Fish5_Nums</t>
  </si>
  <si>
    <t>Pisciv_R_Fish6_Nums</t>
  </si>
  <si>
    <t>Pisciv_R_Fish7_Nums</t>
  </si>
  <si>
    <t>Pisciv_R_Fish8_Nums</t>
  </si>
  <si>
    <t>Pisciv_R_Fish9_Nums</t>
  </si>
  <si>
    <t>Pisciv_R_Fish10_Nums</t>
  </si>
  <si>
    <t>Ray1_Nums</t>
  </si>
  <si>
    <t>Ray2_Nums</t>
  </si>
  <si>
    <t>Ray3_Nums</t>
  </si>
  <si>
    <t>Ray4_Nums</t>
  </si>
  <si>
    <t>Ray5_Nums</t>
  </si>
  <si>
    <t>Ray6_Nums</t>
  </si>
  <si>
    <t>Ray7_Nums</t>
  </si>
  <si>
    <t>Ray8_Nums</t>
  </si>
  <si>
    <t>Ray9_Nums</t>
  </si>
  <si>
    <t>Ray10_Nums</t>
  </si>
  <si>
    <t>Shark_R1_Nums</t>
  </si>
  <si>
    <t>Shark_R2_Nums</t>
  </si>
  <si>
    <t>Shark_R3_Nums</t>
  </si>
  <si>
    <t>Shark_R4_Nums</t>
  </si>
  <si>
    <t>Shark_R5_Nums</t>
  </si>
  <si>
    <t>Shark_R6_Nums</t>
  </si>
  <si>
    <t>Shark_R7_Nums</t>
  </si>
  <si>
    <t>Shark_R8_Nums</t>
  </si>
  <si>
    <t>Shark_R9_Nums</t>
  </si>
  <si>
    <t>Shark_R10_Nums</t>
  </si>
  <si>
    <t>Reptile1_Nums</t>
  </si>
  <si>
    <t>Reptile2_Nums</t>
  </si>
  <si>
    <t>Reptile3_Nums</t>
  </si>
  <si>
    <t>Reptile4_Nums</t>
  </si>
  <si>
    <t>Reptile5_Nums</t>
  </si>
  <si>
    <t>Reptile6_Nums</t>
  </si>
  <si>
    <t>Reptile7_Nums</t>
  </si>
  <si>
    <t>Reptile8_Nums</t>
  </si>
  <si>
    <t>Reptile9_Nums</t>
  </si>
  <si>
    <t>Reptile10_Nums</t>
  </si>
  <si>
    <t>SD</t>
  </si>
  <si>
    <t>Bag</t>
  </si>
  <si>
    <t>total effect size</t>
  </si>
  <si>
    <t>Size&amp;Bag&amp;WQ</t>
  </si>
  <si>
    <t>landings targeted fish groups</t>
  </si>
  <si>
    <t>reef condition</t>
  </si>
  <si>
    <t>species abundance</t>
  </si>
  <si>
    <t>biomass herbivores</t>
  </si>
  <si>
    <t>SQ&amp;Watershed</t>
  </si>
  <si>
    <t>Control</t>
  </si>
  <si>
    <t>SBB</t>
  </si>
  <si>
    <t>total reef-fish biomass</t>
  </si>
  <si>
    <t>StatusQuo&amp;WQ</t>
  </si>
  <si>
    <t>normalized</t>
  </si>
  <si>
    <t>conservation</t>
  </si>
  <si>
    <t>extraction</t>
  </si>
  <si>
    <t>Size-limit</t>
  </si>
  <si>
    <t>equal weight</t>
  </si>
  <si>
    <t>conservation/extraction</t>
  </si>
  <si>
    <t>Full Regulations</t>
  </si>
  <si>
    <t>Full regulations</t>
  </si>
  <si>
    <t>Full Regulation</t>
  </si>
  <si>
    <t>objective</t>
  </si>
  <si>
    <t xml:space="preserve"># not overfished groups </t>
  </si>
  <si>
    <t>calcifiers: non-calcifiers</t>
  </si>
  <si>
    <t>Status quo&amp;WQ</t>
  </si>
  <si>
    <t>FullReg.</t>
  </si>
  <si>
    <t>sd</t>
  </si>
  <si>
    <t>NORMALIZED</t>
  </si>
  <si>
    <t>WITH CLIMATE CHANGE: OA &amp; Bleaching</t>
  </si>
  <si>
    <t>all equal</t>
  </si>
  <si>
    <t>full regulations</t>
  </si>
  <si>
    <t>4 equal weight</t>
  </si>
  <si>
    <t>A: Status Quo</t>
  </si>
  <si>
    <t>Bi: Size&amp;Bag limit</t>
  </si>
  <si>
    <t>Bii: Bag Limit</t>
  </si>
  <si>
    <t>Biii: Size Limit</t>
  </si>
  <si>
    <t>C: SQ&amp;Watershed</t>
  </si>
  <si>
    <t>D: Size&amp;Bag&amp;WQ</t>
  </si>
  <si>
    <t>E: Full Regulations</t>
  </si>
  <si>
    <t>F: No drivers</t>
  </si>
  <si>
    <t>Size limit</t>
  </si>
  <si>
    <t>Bag limit</t>
  </si>
  <si>
    <t>Bag&amp;Size limit</t>
  </si>
  <si>
    <t>Watershed Rest.</t>
  </si>
  <si>
    <t>Bag&amp;Size&amp;Watershed Rest.</t>
  </si>
  <si>
    <t>No fishing &amp; Restored Watersheds</t>
  </si>
  <si>
    <t>Size-limit &amp; TAC</t>
  </si>
  <si>
    <t>Catch limit</t>
  </si>
  <si>
    <t>FR:SQ</t>
  </si>
  <si>
    <t>apex predators</t>
  </si>
  <si>
    <t>target herbivores</t>
  </si>
  <si>
    <t>target invertivores</t>
  </si>
  <si>
    <t>plantivores</t>
  </si>
  <si>
    <t>macroinverts</t>
  </si>
  <si>
    <t>prim prod</t>
  </si>
  <si>
    <t>filter feeders</t>
  </si>
  <si>
    <t>compared to SQ</t>
  </si>
  <si>
    <t>planktivores</t>
  </si>
  <si>
    <t>SE</t>
  </si>
  <si>
    <t>biomass</t>
  </si>
  <si>
    <t>non-target fish groups</t>
  </si>
  <si>
    <t>Full Reg.</t>
  </si>
  <si>
    <t>biomass browser,grazer</t>
  </si>
  <si>
    <t>Catch</t>
  </si>
  <si>
    <t>biomass herb. other</t>
  </si>
  <si>
    <t xml:space="preserve">se </t>
  </si>
  <si>
    <t>biomass parrotfish</t>
  </si>
  <si>
    <t>SizeCatch</t>
  </si>
  <si>
    <t>catch</t>
  </si>
  <si>
    <t>SizeCatchNoLBSP</t>
  </si>
  <si>
    <t>Status quo &amp; No LBSP</t>
  </si>
  <si>
    <t>no drivers</t>
  </si>
  <si>
    <t>catch limit</t>
  </si>
  <si>
    <t>size&amp;catch limit</t>
  </si>
  <si>
    <t>status quo &amp; no LBSP</t>
  </si>
  <si>
    <t>size &amp; bag &amp; no LBSP</t>
  </si>
  <si>
    <t>non-target fish</t>
  </si>
  <si>
    <t>No stressors</t>
  </si>
  <si>
    <t>sum</t>
  </si>
  <si>
    <t>Status Quo &amp; No LBSP</t>
  </si>
  <si>
    <t>Size&amp;Catch limit</t>
  </si>
  <si>
    <t>Size&amp;Catch limit &amp;No LBSP</t>
  </si>
  <si>
    <t>Status Quo&amp;No LBSP</t>
  </si>
  <si>
    <t>FullReg (size and catch lmit, MPAs, No LBSP)</t>
  </si>
  <si>
    <t>Catch&amp;Size&amp;noLBSP</t>
  </si>
  <si>
    <t>Catch &amp; size limit</t>
  </si>
  <si>
    <t>Catch Limit</t>
  </si>
  <si>
    <t>StatusQuo&amp;NoLBSP</t>
  </si>
  <si>
    <t>Status Quo &amp; NoLBSP</t>
  </si>
  <si>
    <t>Catch&amp;Size</t>
  </si>
  <si>
    <t>NoStressors</t>
  </si>
  <si>
    <t>Normalization</t>
  </si>
  <si>
    <t>COMPARED TO STATUS QUO</t>
  </si>
  <si>
    <t>Target_Browser_Fish1_Num</t>
  </si>
  <si>
    <t>Target_Browser_Fish2_Num</t>
  </si>
  <si>
    <t>Target_Browser_Fish3_Num</t>
  </si>
  <si>
    <t>Target_Browser_Fish4_Num</t>
  </si>
  <si>
    <t>Target_Browser_Fish5_Num</t>
  </si>
  <si>
    <t>Target_Browser_Fish6_Num</t>
  </si>
  <si>
    <t>Target_Browser_Fish7_Num</t>
  </si>
  <si>
    <t>Target_Browser_Fish8_Num</t>
  </si>
  <si>
    <t>Target_Browser_Fish9_Num</t>
  </si>
  <si>
    <t>Target_Browser_Fish10_Num</t>
  </si>
  <si>
    <t>Humphead_Fish1_Nums</t>
  </si>
  <si>
    <t>Humphead_Fish2_Nums</t>
  </si>
  <si>
    <t>Humphead_Fish3_Nums</t>
  </si>
  <si>
    <t>Humphead_Fish4_Nums</t>
  </si>
  <si>
    <t>Humphead_Fish5_Nums</t>
  </si>
  <si>
    <t>Humphead_Fish6_Nums</t>
  </si>
  <si>
    <t>Humphead_Fish7_Nums</t>
  </si>
  <si>
    <t>Humphead_Fish8_Nums</t>
  </si>
  <si>
    <t>Humphead_Fish9_Nums</t>
  </si>
  <si>
    <t>Humphead_Fish10_Nums</t>
  </si>
  <si>
    <t>Target_Invertiv_Fish1_Nums</t>
  </si>
  <si>
    <t>Target_Invertiv_Fish2_Nums</t>
  </si>
  <si>
    <t>Target_Invertiv_Fish3_Nums</t>
  </si>
  <si>
    <t>Target_Invertiv_Fish4_Nums</t>
  </si>
  <si>
    <t>Target_Invertiv_Fish5_Nums</t>
  </si>
  <si>
    <t>Target_Invertiv_Fish6_Nums</t>
  </si>
  <si>
    <t>Target_Invertiv_Fish7_Nums</t>
  </si>
  <si>
    <t>Target_Invertiv_Fish8_Nums</t>
  </si>
  <si>
    <t>Target_Invertiv_Fish9_Nums</t>
  </si>
  <si>
    <t>Target_Invertiv_Fish10_Nums</t>
  </si>
  <si>
    <t>COMPARING TRAECTORIES CORALS UNDER CLIMATE CHANGE AND FISHERIES REGULATIONS</t>
  </si>
  <si>
    <t>Size&amp;Catch&amp;NoLBSP</t>
  </si>
  <si>
    <t>No Stressors</t>
  </si>
  <si>
    <t>compared to Status Quo</t>
  </si>
  <si>
    <t>3-letter code of functional groups - in red are targeted in shore-based fishery</t>
  </si>
  <si>
    <t>Biomass (t)</t>
  </si>
  <si>
    <t>SQ&amp;NoLBSP</t>
  </si>
  <si>
    <t>BIOMASS (t)</t>
  </si>
  <si>
    <t>goal</t>
  </si>
  <si>
    <t>trophic level</t>
  </si>
  <si>
    <t>Catch&amp;Size&amp;NoLBSP</t>
  </si>
  <si>
    <t>statusQuo &amp; No LBSP</t>
  </si>
  <si>
    <t>Comparing end of run ratio of scenario vs status quo</t>
  </si>
  <si>
    <t>Comparing biomass functiona groups at end of 45 year biomass (average of last 5 years)</t>
  </si>
  <si>
    <t>Trphic Level</t>
  </si>
  <si>
    <t>BIOMASS OF STANDING STOCK (BIOMINDX) AND CATCHES AFTER 45 YEAR SIMULATION</t>
  </si>
  <si>
    <t>Full Regulation: Catch&amp;SizeLimit&amp;MPAs&amp;NoLBSP</t>
  </si>
  <si>
    <t>SPAWNING STOCK BIOMASS</t>
  </si>
  <si>
    <t>Numbers per size class after 40 year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</si>
</sst>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9" fontId="2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7" applyNumberFormat="0" applyAlignment="0" applyProtection="0"/>
    <xf numFmtId="0" fontId="27" fillId="5" borderId="4" applyNumberFormat="0" applyAlignment="0" applyProtection="0"/>
    <xf numFmtId="0" fontId="28" fillId="0" borderId="0"/>
    <xf numFmtId="0" fontId="2" fillId="0" borderId="0"/>
    <xf numFmtId="0" fontId="1" fillId="0" borderId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7" applyNumberFormat="0" applyAlignment="0" applyProtection="0"/>
    <xf numFmtId="0" fontId="27" fillId="5" borderId="4" applyNumberFormat="0" applyAlignment="0" applyProtection="0"/>
    <xf numFmtId="0" fontId="2" fillId="0" borderId="0"/>
    <xf numFmtId="0" fontId="1" fillId="8" borderId="8" applyNumberFormat="0" applyFont="0" applyAlignment="0" applyProtection="0"/>
    <xf numFmtId="0" fontId="23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4" applyNumberFormat="0" applyAlignment="0" applyProtection="0"/>
    <xf numFmtId="0" fontId="18" fillId="7" borderId="7" applyNumberFormat="0" applyAlignment="0" applyProtection="0"/>
    <xf numFmtId="0" fontId="1" fillId="0" borderId="0"/>
    <xf numFmtId="0" fontId="1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  <xf numFmtId="9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/>
    <xf numFmtId="0" fontId="1" fillId="0" borderId="0" xfId="2"/>
    <xf numFmtId="11" fontId="0" fillId="0" borderId="0" xfId="0" applyNumberFormat="1"/>
    <xf numFmtId="43" fontId="0" fillId="0" borderId="0" xfId="3" applyFont="1"/>
    <xf numFmtId="43" fontId="2" fillId="0" borderId="0" xfId="3" applyFont="1"/>
    <xf numFmtId="43" fontId="0" fillId="0" borderId="0" xfId="0" applyNumberFormat="1"/>
    <xf numFmtId="0" fontId="3" fillId="0" borderId="0" xfId="0" applyFont="1"/>
    <xf numFmtId="164" fontId="0" fillId="0" borderId="0" xfId="0" applyNumberFormat="1"/>
    <xf numFmtId="0" fontId="6" fillId="0" borderId="0" xfId="0" applyFont="1"/>
    <xf numFmtId="0" fontId="5" fillId="0" borderId="0" xfId="0" applyFont="1"/>
    <xf numFmtId="43" fontId="0" fillId="0" borderId="0" xfId="3" applyNumberFormat="1" applyFont="1"/>
    <xf numFmtId="0" fontId="0" fillId="0" borderId="0" xfId="0" applyFont="1"/>
    <xf numFmtId="11" fontId="0" fillId="0" borderId="0" xfId="0" applyNumberFormat="1" applyFont="1"/>
    <xf numFmtId="0" fontId="4" fillId="0" borderId="0" xfId="44" applyFont="1" applyAlignment="1">
      <alignment vertical="center"/>
    </xf>
    <xf numFmtId="43" fontId="0" fillId="0" borderId="0" xfId="0" applyNumberFormat="1" applyFont="1"/>
    <xf numFmtId="43" fontId="3" fillId="0" borderId="0" xfId="3" applyFont="1"/>
    <xf numFmtId="43" fontId="32" fillId="0" borderId="0" xfId="3" applyFont="1"/>
    <xf numFmtId="43" fontId="33" fillId="0" borderId="0" xfId="0" applyNumberFormat="1" applyFont="1"/>
    <xf numFmtId="43" fontId="32" fillId="0" borderId="0" xfId="0" applyNumberFormat="1" applyFont="1"/>
    <xf numFmtId="43" fontId="3" fillId="0" borderId="0" xfId="0" applyNumberFormat="1" applyFont="1"/>
    <xf numFmtId="43" fontId="1" fillId="0" borderId="0" xfId="3" applyFont="1"/>
    <xf numFmtId="16" fontId="0" fillId="0" borderId="0" xfId="0" quotePrefix="1" applyNumberFormat="1"/>
    <xf numFmtId="1" fontId="0" fillId="0" borderId="0" xfId="0" applyNumberFormat="1"/>
    <xf numFmtId="43" fontId="33" fillId="0" borderId="0" xfId="3" applyFont="1"/>
    <xf numFmtId="2" fontId="0" fillId="0" borderId="0" xfId="0" applyNumberFormat="1"/>
    <xf numFmtId="11" fontId="2" fillId="0" borderId="0" xfId="1" applyNumberFormat="1"/>
    <xf numFmtId="2" fontId="0" fillId="0" borderId="0" xfId="0" applyNumberFormat="1" applyFont="1"/>
    <xf numFmtId="2" fontId="2" fillId="0" borderId="0" xfId="1" applyNumberFormat="1"/>
    <xf numFmtId="165" fontId="0" fillId="0" borderId="0" xfId="3" applyNumberFormat="1" applyFont="1"/>
    <xf numFmtId="0" fontId="34" fillId="0" borderId="0" xfId="0" applyFont="1"/>
  </cellXfs>
  <cellStyles count="1996">
    <cellStyle name="20% - Accent1" xfId="21" builtinId="30" customBuiltin="1"/>
    <cellStyle name="20% - Accent1 2" xfId="104"/>
    <cellStyle name="20% - Accent1 2 2" xfId="187"/>
    <cellStyle name="20% - Accent1 2 2 2" xfId="336"/>
    <cellStyle name="20% - Accent1 2 2 2 2" xfId="618"/>
    <cellStyle name="20% - Accent1 2 2 2 2 2" xfId="1879"/>
    <cellStyle name="20% - Accent1 2 2 2 2 3" xfId="1247"/>
    <cellStyle name="20% - Accent1 2 2 2 3" xfId="1599"/>
    <cellStyle name="20% - Accent1 2 2 2 4" xfId="967"/>
    <cellStyle name="20% - Accent1 2 2 3" xfId="479"/>
    <cellStyle name="20% - Accent1 2 2 3 2" xfId="1740"/>
    <cellStyle name="20% - Accent1 2 2 3 3" xfId="1108"/>
    <cellStyle name="20% - Accent1 2 2 4" xfId="1460"/>
    <cellStyle name="20% - Accent1 2 2 5" xfId="828"/>
    <cellStyle name="20% - Accent1 2 3" xfId="266"/>
    <cellStyle name="20% - Accent1 2 3 2" xfId="548"/>
    <cellStyle name="20% - Accent1 2 3 2 2" xfId="1809"/>
    <cellStyle name="20% - Accent1 2 3 2 3" xfId="1177"/>
    <cellStyle name="20% - Accent1 2 3 3" xfId="1529"/>
    <cellStyle name="20% - Accent1 2 3 4" xfId="897"/>
    <cellStyle name="20% - Accent1 2 4" xfId="409"/>
    <cellStyle name="20% - Accent1 2 4 2" xfId="1670"/>
    <cellStyle name="20% - Accent1 2 4 3" xfId="1038"/>
    <cellStyle name="20% - Accent1 2 5" xfId="686"/>
    <cellStyle name="20% - Accent1 2 5 2" xfId="1947"/>
    <cellStyle name="20% - Accent1 2 5 3" xfId="1315"/>
    <cellStyle name="20% - Accent1 2 6" xfId="1390"/>
    <cellStyle name="20% - Accent1 2 7" xfId="758"/>
    <cellStyle name="20% - Accent1 3" xfId="138"/>
    <cellStyle name="20% - Accent1 3 2" xfId="216"/>
    <cellStyle name="20% - Accent1 3 2 2" xfId="365"/>
    <cellStyle name="20% - Accent1 3 2 2 2" xfId="647"/>
    <cellStyle name="20% - Accent1 3 2 2 2 2" xfId="1908"/>
    <cellStyle name="20% - Accent1 3 2 2 2 3" xfId="1276"/>
    <cellStyle name="20% - Accent1 3 2 2 3" xfId="1628"/>
    <cellStyle name="20% - Accent1 3 2 2 4" xfId="996"/>
    <cellStyle name="20% - Accent1 3 2 3" xfId="508"/>
    <cellStyle name="20% - Accent1 3 2 3 2" xfId="1769"/>
    <cellStyle name="20% - Accent1 3 2 3 3" xfId="1137"/>
    <cellStyle name="20% - Accent1 3 2 4" xfId="1489"/>
    <cellStyle name="20% - Accent1 3 2 5" xfId="857"/>
    <cellStyle name="20% - Accent1 3 3" xfId="295"/>
    <cellStyle name="20% - Accent1 3 3 2" xfId="577"/>
    <cellStyle name="20% - Accent1 3 3 2 2" xfId="1838"/>
    <cellStyle name="20% - Accent1 3 3 2 3" xfId="1206"/>
    <cellStyle name="20% - Accent1 3 3 3" xfId="1558"/>
    <cellStyle name="20% - Accent1 3 3 4" xfId="926"/>
    <cellStyle name="20% - Accent1 3 4" xfId="438"/>
    <cellStyle name="20% - Accent1 3 4 2" xfId="1699"/>
    <cellStyle name="20% - Accent1 3 4 3" xfId="1067"/>
    <cellStyle name="20% - Accent1 3 5" xfId="715"/>
    <cellStyle name="20% - Accent1 3 5 2" xfId="1976"/>
    <cellStyle name="20% - Accent1 3 5 3" xfId="1344"/>
    <cellStyle name="20% - Accent1 3 6" xfId="1419"/>
    <cellStyle name="20% - Accent1 3 7" xfId="787"/>
    <cellStyle name="20% - Accent1 4" xfId="152"/>
    <cellStyle name="20% - Accent1 4 2" xfId="309"/>
    <cellStyle name="20% - Accent1 4 2 2" xfId="591"/>
    <cellStyle name="20% - Accent1 4 2 2 2" xfId="1852"/>
    <cellStyle name="20% - Accent1 4 2 2 3" xfId="1220"/>
    <cellStyle name="20% - Accent1 4 2 3" xfId="1572"/>
    <cellStyle name="20% - Accent1 4 2 4" xfId="940"/>
    <cellStyle name="20% - Accent1 4 3" xfId="452"/>
    <cellStyle name="20% - Accent1 4 3 2" xfId="1713"/>
    <cellStyle name="20% - Accent1 4 3 3" xfId="1081"/>
    <cellStyle name="20% - Accent1 4 4" xfId="1433"/>
    <cellStyle name="20% - Accent1 4 5" xfId="801"/>
    <cellStyle name="20% - Accent1 5" xfId="239"/>
    <cellStyle name="20% - Accent1 5 2" xfId="521"/>
    <cellStyle name="20% - Accent1 5 2 2" xfId="1782"/>
    <cellStyle name="20% - Accent1 5 2 3" xfId="1150"/>
    <cellStyle name="20% - Accent1 5 3" xfId="1502"/>
    <cellStyle name="20% - Accent1 5 4" xfId="870"/>
    <cellStyle name="20% - Accent1 6" xfId="379"/>
    <cellStyle name="20% - Accent1 6 2" xfId="1642"/>
    <cellStyle name="20% - Accent1 6 3" xfId="1010"/>
    <cellStyle name="20% - Accent1 7" xfId="659"/>
    <cellStyle name="20% - Accent1 7 2" xfId="1920"/>
    <cellStyle name="20% - Accent1 7 3" xfId="1288"/>
    <cellStyle name="20% - Accent1 8" xfId="1360"/>
    <cellStyle name="20% - Accent1 9" xfId="731"/>
    <cellStyle name="20% - Accent2" xfId="25" builtinId="34" customBuiltin="1"/>
    <cellStyle name="20% - Accent2 2" xfId="106"/>
    <cellStyle name="20% - Accent2 2 2" xfId="189"/>
    <cellStyle name="20% - Accent2 2 2 2" xfId="338"/>
    <cellStyle name="20% - Accent2 2 2 2 2" xfId="620"/>
    <cellStyle name="20% - Accent2 2 2 2 2 2" xfId="1881"/>
    <cellStyle name="20% - Accent2 2 2 2 2 3" xfId="1249"/>
    <cellStyle name="20% - Accent2 2 2 2 3" xfId="1601"/>
    <cellStyle name="20% - Accent2 2 2 2 4" xfId="969"/>
    <cellStyle name="20% - Accent2 2 2 3" xfId="481"/>
    <cellStyle name="20% - Accent2 2 2 3 2" xfId="1742"/>
    <cellStyle name="20% - Accent2 2 2 3 3" xfId="1110"/>
    <cellStyle name="20% - Accent2 2 2 4" xfId="1462"/>
    <cellStyle name="20% - Accent2 2 2 5" xfId="830"/>
    <cellStyle name="20% - Accent2 2 3" xfId="268"/>
    <cellStyle name="20% - Accent2 2 3 2" xfId="550"/>
    <cellStyle name="20% - Accent2 2 3 2 2" xfId="1811"/>
    <cellStyle name="20% - Accent2 2 3 2 3" xfId="1179"/>
    <cellStyle name="20% - Accent2 2 3 3" xfId="1531"/>
    <cellStyle name="20% - Accent2 2 3 4" xfId="899"/>
    <cellStyle name="20% - Accent2 2 4" xfId="411"/>
    <cellStyle name="20% - Accent2 2 4 2" xfId="1672"/>
    <cellStyle name="20% - Accent2 2 4 3" xfId="1040"/>
    <cellStyle name="20% - Accent2 2 5" xfId="688"/>
    <cellStyle name="20% - Accent2 2 5 2" xfId="1949"/>
    <cellStyle name="20% - Accent2 2 5 3" xfId="1317"/>
    <cellStyle name="20% - Accent2 2 6" xfId="1392"/>
    <cellStyle name="20% - Accent2 2 7" xfId="760"/>
    <cellStyle name="20% - Accent2 3" xfId="140"/>
    <cellStyle name="20% - Accent2 3 2" xfId="218"/>
    <cellStyle name="20% - Accent2 3 2 2" xfId="367"/>
    <cellStyle name="20% - Accent2 3 2 2 2" xfId="649"/>
    <cellStyle name="20% - Accent2 3 2 2 2 2" xfId="1910"/>
    <cellStyle name="20% - Accent2 3 2 2 2 3" xfId="1278"/>
    <cellStyle name="20% - Accent2 3 2 2 3" xfId="1630"/>
    <cellStyle name="20% - Accent2 3 2 2 4" xfId="998"/>
    <cellStyle name="20% - Accent2 3 2 3" xfId="510"/>
    <cellStyle name="20% - Accent2 3 2 3 2" xfId="1771"/>
    <cellStyle name="20% - Accent2 3 2 3 3" xfId="1139"/>
    <cellStyle name="20% - Accent2 3 2 4" xfId="1491"/>
    <cellStyle name="20% - Accent2 3 2 5" xfId="859"/>
    <cellStyle name="20% - Accent2 3 3" xfId="297"/>
    <cellStyle name="20% - Accent2 3 3 2" xfId="579"/>
    <cellStyle name="20% - Accent2 3 3 2 2" xfId="1840"/>
    <cellStyle name="20% - Accent2 3 3 2 3" xfId="1208"/>
    <cellStyle name="20% - Accent2 3 3 3" xfId="1560"/>
    <cellStyle name="20% - Accent2 3 3 4" xfId="928"/>
    <cellStyle name="20% - Accent2 3 4" xfId="440"/>
    <cellStyle name="20% - Accent2 3 4 2" xfId="1701"/>
    <cellStyle name="20% - Accent2 3 4 3" xfId="1069"/>
    <cellStyle name="20% - Accent2 3 5" xfId="717"/>
    <cellStyle name="20% - Accent2 3 5 2" xfId="1978"/>
    <cellStyle name="20% - Accent2 3 5 3" xfId="1346"/>
    <cellStyle name="20% - Accent2 3 6" xfId="1421"/>
    <cellStyle name="20% - Accent2 3 7" xfId="789"/>
    <cellStyle name="20% - Accent2 4" xfId="154"/>
    <cellStyle name="20% - Accent2 4 2" xfId="311"/>
    <cellStyle name="20% - Accent2 4 2 2" xfId="593"/>
    <cellStyle name="20% - Accent2 4 2 2 2" xfId="1854"/>
    <cellStyle name="20% - Accent2 4 2 2 3" xfId="1222"/>
    <cellStyle name="20% - Accent2 4 2 3" xfId="1574"/>
    <cellStyle name="20% - Accent2 4 2 4" xfId="942"/>
    <cellStyle name="20% - Accent2 4 3" xfId="454"/>
    <cellStyle name="20% - Accent2 4 3 2" xfId="1715"/>
    <cellStyle name="20% - Accent2 4 3 3" xfId="1083"/>
    <cellStyle name="20% - Accent2 4 4" xfId="1435"/>
    <cellStyle name="20% - Accent2 4 5" xfId="803"/>
    <cellStyle name="20% - Accent2 5" xfId="241"/>
    <cellStyle name="20% - Accent2 5 2" xfId="523"/>
    <cellStyle name="20% - Accent2 5 2 2" xfId="1784"/>
    <cellStyle name="20% - Accent2 5 2 3" xfId="1152"/>
    <cellStyle name="20% - Accent2 5 3" xfId="1504"/>
    <cellStyle name="20% - Accent2 5 4" xfId="872"/>
    <cellStyle name="20% - Accent2 6" xfId="381"/>
    <cellStyle name="20% - Accent2 6 2" xfId="1644"/>
    <cellStyle name="20% - Accent2 6 3" xfId="1012"/>
    <cellStyle name="20% - Accent2 7" xfId="661"/>
    <cellStyle name="20% - Accent2 7 2" xfId="1922"/>
    <cellStyle name="20% - Accent2 7 3" xfId="1290"/>
    <cellStyle name="20% - Accent2 8" xfId="1362"/>
    <cellStyle name="20% - Accent2 9" xfId="733"/>
    <cellStyle name="20% - Accent3" xfId="29" builtinId="38" customBuiltin="1"/>
    <cellStyle name="20% - Accent3 2" xfId="108"/>
    <cellStyle name="20% - Accent3 2 2" xfId="191"/>
    <cellStyle name="20% - Accent3 2 2 2" xfId="340"/>
    <cellStyle name="20% - Accent3 2 2 2 2" xfId="622"/>
    <cellStyle name="20% - Accent3 2 2 2 2 2" xfId="1883"/>
    <cellStyle name="20% - Accent3 2 2 2 2 3" xfId="1251"/>
    <cellStyle name="20% - Accent3 2 2 2 3" xfId="1603"/>
    <cellStyle name="20% - Accent3 2 2 2 4" xfId="971"/>
    <cellStyle name="20% - Accent3 2 2 3" xfId="483"/>
    <cellStyle name="20% - Accent3 2 2 3 2" xfId="1744"/>
    <cellStyle name="20% - Accent3 2 2 3 3" xfId="1112"/>
    <cellStyle name="20% - Accent3 2 2 4" xfId="1464"/>
    <cellStyle name="20% - Accent3 2 2 5" xfId="832"/>
    <cellStyle name="20% - Accent3 2 3" xfId="270"/>
    <cellStyle name="20% - Accent3 2 3 2" xfId="552"/>
    <cellStyle name="20% - Accent3 2 3 2 2" xfId="1813"/>
    <cellStyle name="20% - Accent3 2 3 2 3" xfId="1181"/>
    <cellStyle name="20% - Accent3 2 3 3" xfId="1533"/>
    <cellStyle name="20% - Accent3 2 3 4" xfId="901"/>
    <cellStyle name="20% - Accent3 2 4" xfId="413"/>
    <cellStyle name="20% - Accent3 2 4 2" xfId="1674"/>
    <cellStyle name="20% - Accent3 2 4 3" xfId="1042"/>
    <cellStyle name="20% - Accent3 2 5" xfId="690"/>
    <cellStyle name="20% - Accent3 2 5 2" xfId="1951"/>
    <cellStyle name="20% - Accent3 2 5 3" xfId="1319"/>
    <cellStyle name="20% - Accent3 2 6" xfId="1394"/>
    <cellStyle name="20% - Accent3 2 7" xfId="762"/>
    <cellStyle name="20% - Accent3 3" xfId="142"/>
    <cellStyle name="20% - Accent3 3 2" xfId="220"/>
    <cellStyle name="20% - Accent3 3 2 2" xfId="369"/>
    <cellStyle name="20% - Accent3 3 2 2 2" xfId="651"/>
    <cellStyle name="20% - Accent3 3 2 2 2 2" xfId="1912"/>
    <cellStyle name="20% - Accent3 3 2 2 2 3" xfId="1280"/>
    <cellStyle name="20% - Accent3 3 2 2 3" xfId="1632"/>
    <cellStyle name="20% - Accent3 3 2 2 4" xfId="1000"/>
    <cellStyle name="20% - Accent3 3 2 3" xfId="512"/>
    <cellStyle name="20% - Accent3 3 2 3 2" xfId="1773"/>
    <cellStyle name="20% - Accent3 3 2 3 3" xfId="1141"/>
    <cellStyle name="20% - Accent3 3 2 4" xfId="1493"/>
    <cellStyle name="20% - Accent3 3 2 5" xfId="861"/>
    <cellStyle name="20% - Accent3 3 3" xfId="299"/>
    <cellStyle name="20% - Accent3 3 3 2" xfId="581"/>
    <cellStyle name="20% - Accent3 3 3 2 2" xfId="1842"/>
    <cellStyle name="20% - Accent3 3 3 2 3" xfId="1210"/>
    <cellStyle name="20% - Accent3 3 3 3" xfId="1562"/>
    <cellStyle name="20% - Accent3 3 3 4" xfId="930"/>
    <cellStyle name="20% - Accent3 3 4" xfId="442"/>
    <cellStyle name="20% - Accent3 3 4 2" xfId="1703"/>
    <cellStyle name="20% - Accent3 3 4 3" xfId="1071"/>
    <cellStyle name="20% - Accent3 3 5" xfId="719"/>
    <cellStyle name="20% - Accent3 3 5 2" xfId="1980"/>
    <cellStyle name="20% - Accent3 3 5 3" xfId="1348"/>
    <cellStyle name="20% - Accent3 3 6" xfId="1423"/>
    <cellStyle name="20% - Accent3 3 7" xfId="791"/>
    <cellStyle name="20% - Accent3 4" xfId="156"/>
    <cellStyle name="20% - Accent3 4 2" xfId="313"/>
    <cellStyle name="20% - Accent3 4 2 2" xfId="595"/>
    <cellStyle name="20% - Accent3 4 2 2 2" xfId="1856"/>
    <cellStyle name="20% - Accent3 4 2 2 3" xfId="1224"/>
    <cellStyle name="20% - Accent3 4 2 3" xfId="1576"/>
    <cellStyle name="20% - Accent3 4 2 4" xfId="944"/>
    <cellStyle name="20% - Accent3 4 3" xfId="456"/>
    <cellStyle name="20% - Accent3 4 3 2" xfId="1717"/>
    <cellStyle name="20% - Accent3 4 3 3" xfId="1085"/>
    <cellStyle name="20% - Accent3 4 4" xfId="1437"/>
    <cellStyle name="20% - Accent3 4 5" xfId="805"/>
    <cellStyle name="20% - Accent3 5" xfId="243"/>
    <cellStyle name="20% - Accent3 5 2" xfId="525"/>
    <cellStyle name="20% - Accent3 5 2 2" xfId="1786"/>
    <cellStyle name="20% - Accent3 5 2 3" xfId="1154"/>
    <cellStyle name="20% - Accent3 5 3" xfId="1506"/>
    <cellStyle name="20% - Accent3 5 4" xfId="874"/>
    <cellStyle name="20% - Accent3 6" xfId="383"/>
    <cellStyle name="20% - Accent3 6 2" xfId="1646"/>
    <cellStyle name="20% - Accent3 6 3" xfId="1014"/>
    <cellStyle name="20% - Accent3 7" xfId="663"/>
    <cellStyle name="20% - Accent3 7 2" xfId="1924"/>
    <cellStyle name="20% - Accent3 7 3" xfId="1292"/>
    <cellStyle name="20% - Accent3 8" xfId="1364"/>
    <cellStyle name="20% - Accent3 9" xfId="735"/>
    <cellStyle name="20% - Accent4" xfId="33" builtinId="42" customBuiltin="1"/>
    <cellStyle name="20% - Accent4 2" xfId="110"/>
    <cellStyle name="20% - Accent4 2 2" xfId="193"/>
    <cellStyle name="20% - Accent4 2 2 2" xfId="342"/>
    <cellStyle name="20% - Accent4 2 2 2 2" xfId="624"/>
    <cellStyle name="20% - Accent4 2 2 2 2 2" xfId="1885"/>
    <cellStyle name="20% - Accent4 2 2 2 2 3" xfId="1253"/>
    <cellStyle name="20% - Accent4 2 2 2 3" xfId="1605"/>
    <cellStyle name="20% - Accent4 2 2 2 4" xfId="973"/>
    <cellStyle name="20% - Accent4 2 2 3" xfId="485"/>
    <cellStyle name="20% - Accent4 2 2 3 2" xfId="1746"/>
    <cellStyle name="20% - Accent4 2 2 3 3" xfId="1114"/>
    <cellStyle name="20% - Accent4 2 2 4" xfId="1466"/>
    <cellStyle name="20% - Accent4 2 2 5" xfId="834"/>
    <cellStyle name="20% - Accent4 2 3" xfId="272"/>
    <cellStyle name="20% - Accent4 2 3 2" xfId="554"/>
    <cellStyle name="20% - Accent4 2 3 2 2" xfId="1815"/>
    <cellStyle name="20% - Accent4 2 3 2 3" xfId="1183"/>
    <cellStyle name="20% - Accent4 2 3 3" xfId="1535"/>
    <cellStyle name="20% - Accent4 2 3 4" xfId="903"/>
    <cellStyle name="20% - Accent4 2 4" xfId="415"/>
    <cellStyle name="20% - Accent4 2 4 2" xfId="1676"/>
    <cellStyle name="20% - Accent4 2 4 3" xfId="1044"/>
    <cellStyle name="20% - Accent4 2 5" xfId="692"/>
    <cellStyle name="20% - Accent4 2 5 2" xfId="1953"/>
    <cellStyle name="20% - Accent4 2 5 3" xfId="1321"/>
    <cellStyle name="20% - Accent4 2 6" xfId="1396"/>
    <cellStyle name="20% - Accent4 2 7" xfId="764"/>
    <cellStyle name="20% - Accent4 3" xfId="144"/>
    <cellStyle name="20% - Accent4 3 2" xfId="222"/>
    <cellStyle name="20% - Accent4 3 2 2" xfId="371"/>
    <cellStyle name="20% - Accent4 3 2 2 2" xfId="653"/>
    <cellStyle name="20% - Accent4 3 2 2 2 2" xfId="1914"/>
    <cellStyle name="20% - Accent4 3 2 2 2 3" xfId="1282"/>
    <cellStyle name="20% - Accent4 3 2 2 3" xfId="1634"/>
    <cellStyle name="20% - Accent4 3 2 2 4" xfId="1002"/>
    <cellStyle name="20% - Accent4 3 2 3" xfId="514"/>
    <cellStyle name="20% - Accent4 3 2 3 2" xfId="1775"/>
    <cellStyle name="20% - Accent4 3 2 3 3" xfId="1143"/>
    <cellStyle name="20% - Accent4 3 2 4" xfId="1495"/>
    <cellStyle name="20% - Accent4 3 2 5" xfId="863"/>
    <cellStyle name="20% - Accent4 3 3" xfId="301"/>
    <cellStyle name="20% - Accent4 3 3 2" xfId="583"/>
    <cellStyle name="20% - Accent4 3 3 2 2" xfId="1844"/>
    <cellStyle name="20% - Accent4 3 3 2 3" xfId="1212"/>
    <cellStyle name="20% - Accent4 3 3 3" xfId="1564"/>
    <cellStyle name="20% - Accent4 3 3 4" xfId="932"/>
    <cellStyle name="20% - Accent4 3 4" xfId="444"/>
    <cellStyle name="20% - Accent4 3 4 2" xfId="1705"/>
    <cellStyle name="20% - Accent4 3 4 3" xfId="1073"/>
    <cellStyle name="20% - Accent4 3 5" xfId="721"/>
    <cellStyle name="20% - Accent4 3 5 2" xfId="1982"/>
    <cellStyle name="20% - Accent4 3 5 3" xfId="1350"/>
    <cellStyle name="20% - Accent4 3 6" xfId="1425"/>
    <cellStyle name="20% - Accent4 3 7" xfId="793"/>
    <cellStyle name="20% - Accent4 4" xfId="158"/>
    <cellStyle name="20% - Accent4 4 2" xfId="315"/>
    <cellStyle name="20% - Accent4 4 2 2" xfId="597"/>
    <cellStyle name="20% - Accent4 4 2 2 2" xfId="1858"/>
    <cellStyle name="20% - Accent4 4 2 2 3" xfId="1226"/>
    <cellStyle name="20% - Accent4 4 2 3" xfId="1578"/>
    <cellStyle name="20% - Accent4 4 2 4" xfId="946"/>
    <cellStyle name="20% - Accent4 4 3" xfId="458"/>
    <cellStyle name="20% - Accent4 4 3 2" xfId="1719"/>
    <cellStyle name="20% - Accent4 4 3 3" xfId="1087"/>
    <cellStyle name="20% - Accent4 4 4" xfId="1439"/>
    <cellStyle name="20% - Accent4 4 5" xfId="807"/>
    <cellStyle name="20% - Accent4 5" xfId="245"/>
    <cellStyle name="20% - Accent4 5 2" xfId="527"/>
    <cellStyle name="20% - Accent4 5 2 2" xfId="1788"/>
    <cellStyle name="20% - Accent4 5 2 3" xfId="1156"/>
    <cellStyle name="20% - Accent4 5 3" xfId="1508"/>
    <cellStyle name="20% - Accent4 5 4" xfId="876"/>
    <cellStyle name="20% - Accent4 6" xfId="385"/>
    <cellStyle name="20% - Accent4 6 2" xfId="1648"/>
    <cellStyle name="20% - Accent4 6 3" xfId="1016"/>
    <cellStyle name="20% - Accent4 7" xfId="665"/>
    <cellStyle name="20% - Accent4 7 2" xfId="1926"/>
    <cellStyle name="20% - Accent4 7 3" xfId="1294"/>
    <cellStyle name="20% - Accent4 8" xfId="1366"/>
    <cellStyle name="20% - Accent4 9" xfId="737"/>
    <cellStyle name="20% - Accent5" xfId="37" builtinId="46" customBuiltin="1"/>
    <cellStyle name="20% - Accent5 2" xfId="112"/>
    <cellStyle name="20% - Accent5 2 2" xfId="195"/>
    <cellStyle name="20% - Accent5 2 2 2" xfId="344"/>
    <cellStyle name="20% - Accent5 2 2 2 2" xfId="626"/>
    <cellStyle name="20% - Accent5 2 2 2 2 2" xfId="1887"/>
    <cellStyle name="20% - Accent5 2 2 2 2 3" xfId="1255"/>
    <cellStyle name="20% - Accent5 2 2 2 3" xfId="1607"/>
    <cellStyle name="20% - Accent5 2 2 2 4" xfId="975"/>
    <cellStyle name="20% - Accent5 2 2 3" xfId="487"/>
    <cellStyle name="20% - Accent5 2 2 3 2" xfId="1748"/>
    <cellStyle name="20% - Accent5 2 2 3 3" xfId="1116"/>
    <cellStyle name="20% - Accent5 2 2 4" xfId="1468"/>
    <cellStyle name="20% - Accent5 2 2 5" xfId="836"/>
    <cellStyle name="20% - Accent5 2 3" xfId="274"/>
    <cellStyle name="20% - Accent5 2 3 2" xfId="556"/>
    <cellStyle name="20% - Accent5 2 3 2 2" xfId="1817"/>
    <cellStyle name="20% - Accent5 2 3 2 3" xfId="1185"/>
    <cellStyle name="20% - Accent5 2 3 3" xfId="1537"/>
    <cellStyle name="20% - Accent5 2 3 4" xfId="905"/>
    <cellStyle name="20% - Accent5 2 4" xfId="417"/>
    <cellStyle name="20% - Accent5 2 4 2" xfId="1678"/>
    <cellStyle name="20% - Accent5 2 4 3" xfId="1046"/>
    <cellStyle name="20% - Accent5 2 5" xfId="694"/>
    <cellStyle name="20% - Accent5 2 5 2" xfId="1955"/>
    <cellStyle name="20% - Accent5 2 5 3" xfId="1323"/>
    <cellStyle name="20% - Accent5 2 6" xfId="1398"/>
    <cellStyle name="20% - Accent5 2 7" xfId="766"/>
    <cellStyle name="20% - Accent5 3" xfId="146"/>
    <cellStyle name="20% - Accent5 3 2" xfId="224"/>
    <cellStyle name="20% - Accent5 3 2 2" xfId="373"/>
    <cellStyle name="20% - Accent5 3 2 2 2" xfId="655"/>
    <cellStyle name="20% - Accent5 3 2 2 2 2" xfId="1916"/>
    <cellStyle name="20% - Accent5 3 2 2 2 3" xfId="1284"/>
    <cellStyle name="20% - Accent5 3 2 2 3" xfId="1636"/>
    <cellStyle name="20% - Accent5 3 2 2 4" xfId="1004"/>
    <cellStyle name="20% - Accent5 3 2 3" xfId="516"/>
    <cellStyle name="20% - Accent5 3 2 3 2" xfId="1777"/>
    <cellStyle name="20% - Accent5 3 2 3 3" xfId="1145"/>
    <cellStyle name="20% - Accent5 3 2 4" xfId="1497"/>
    <cellStyle name="20% - Accent5 3 2 5" xfId="865"/>
    <cellStyle name="20% - Accent5 3 3" xfId="303"/>
    <cellStyle name="20% - Accent5 3 3 2" xfId="585"/>
    <cellStyle name="20% - Accent5 3 3 2 2" xfId="1846"/>
    <cellStyle name="20% - Accent5 3 3 2 3" xfId="1214"/>
    <cellStyle name="20% - Accent5 3 3 3" xfId="1566"/>
    <cellStyle name="20% - Accent5 3 3 4" xfId="934"/>
    <cellStyle name="20% - Accent5 3 4" xfId="446"/>
    <cellStyle name="20% - Accent5 3 4 2" xfId="1707"/>
    <cellStyle name="20% - Accent5 3 4 3" xfId="1075"/>
    <cellStyle name="20% - Accent5 3 5" xfId="723"/>
    <cellStyle name="20% - Accent5 3 5 2" xfId="1984"/>
    <cellStyle name="20% - Accent5 3 5 3" xfId="1352"/>
    <cellStyle name="20% - Accent5 3 6" xfId="1427"/>
    <cellStyle name="20% - Accent5 3 7" xfId="795"/>
    <cellStyle name="20% - Accent5 4" xfId="160"/>
    <cellStyle name="20% - Accent5 4 2" xfId="317"/>
    <cellStyle name="20% - Accent5 4 2 2" xfId="599"/>
    <cellStyle name="20% - Accent5 4 2 2 2" xfId="1860"/>
    <cellStyle name="20% - Accent5 4 2 2 3" xfId="1228"/>
    <cellStyle name="20% - Accent5 4 2 3" xfId="1580"/>
    <cellStyle name="20% - Accent5 4 2 4" xfId="948"/>
    <cellStyle name="20% - Accent5 4 3" xfId="460"/>
    <cellStyle name="20% - Accent5 4 3 2" xfId="1721"/>
    <cellStyle name="20% - Accent5 4 3 3" xfId="1089"/>
    <cellStyle name="20% - Accent5 4 4" xfId="1441"/>
    <cellStyle name="20% - Accent5 4 5" xfId="809"/>
    <cellStyle name="20% - Accent5 5" xfId="247"/>
    <cellStyle name="20% - Accent5 5 2" xfId="529"/>
    <cellStyle name="20% - Accent5 5 2 2" xfId="1790"/>
    <cellStyle name="20% - Accent5 5 2 3" xfId="1158"/>
    <cellStyle name="20% - Accent5 5 3" xfId="1510"/>
    <cellStyle name="20% - Accent5 5 4" xfId="878"/>
    <cellStyle name="20% - Accent5 6" xfId="387"/>
    <cellStyle name="20% - Accent5 6 2" xfId="1650"/>
    <cellStyle name="20% - Accent5 6 3" xfId="1018"/>
    <cellStyle name="20% - Accent5 7" xfId="667"/>
    <cellStyle name="20% - Accent5 7 2" xfId="1928"/>
    <cellStyle name="20% - Accent5 7 3" xfId="1296"/>
    <cellStyle name="20% - Accent5 8" xfId="1368"/>
    <cellStyle name="20% - Accent5 9" xfId="739"/>
    <cellStyle name="20% - Accent6" xfId="41" builtinId="50" customBuiltin="1"/>
    <cellStyle name="20% - Accent6 2" xfId="114"/>
    <cellStyle name="20% - Accent6 2 2" xfId="197"/>
    <cellStyle name="20% - Accent6 2 2 2" xfId="346"/>
    <cellStyle name="20% - Accent6 2 2 2 2" xfId="628"/>
    <cellStyle name="20% - Accent6 2 2 2 2 2" xfId="1889"/>
    <cellStyle name="20% - Accent6 2 2 2 2 3" xfId="1257"/>
    <cellStyle name="20% - Accent6 2 2 2 3" xfId="1609"/>
    <cellStyle name="20% - Accent6 2 2 2 4" xfId="977"/>
    <cellStyle name="20% - Accent6 2 2 3" xfId="489"/>
    <cellStyle name="20% - Accent6 2 2 3 2" xfId="1750"/>
    <cellStyle name="20% - Accent6 2 2 3 3" xfId="1118"/>
    <cellStyle name="20% - Accent6 2 2 4" xfId="1470"/>
    <cellStyle name="20% - Accent6 2 2 5" xfId="838"/>
    <cellStyle name="20% - Accent6 2 3" xfId="276"/>
    <cellStyle name="20% - Accent6 2 3 2" xfId="558"/>
    <cellStyle name="20% - Accent6 2 3 2 2" xfId="1819"/>
    <cellStyle name="20% - Accent6 2 3 2 3" xfId="1187"/>
    <cellStyle name="20% - Accent6 2 3 3" xfId="1539"/>
    <cellStyle name="20% - Accent6 2 3 4" xfId="907"/>
    <cellStyle name="20% - Accent6 2 4" xfId="419"/>
    <cellStyle name="20% - Accent6 2 4 2" xfId="1680"/>
    <cellStyle name="20% - Accent6 2 4 3" xfId="1048"/>
    <cellStyle name="20% - Accent6 2 5" xfId="696"/>
    <cellStyle name="20% - Accent6 2 5 2" xfId="1957"/>
    <cellStyle name="20% - Accent6 2 5 3" xfId="1325"/>
    <cellStyle name="20% - Accent6 2 6" xfId="1400"/>
    <cellStyle name="20% - Accent6 2 7" xfId="768"/>
    <cellStyle name="20% - Accent6 3" xfId="148"/>
    <cellStyle name="20% - Accent6 3 2" xfId="226"/>
    <cellStyle name="20% - Accent6 3 2 2" xfId="375"/>
    <cellStyle name="20% - Accent6 3 2 2 2" xfId="657"/>
    <cellStyle name="20% - Accent6 3 2 2 2 2" xfId="1918"/>
    <cellStyle name="20% - Accent6 3 2 2 2 3" xfId="1286"/>
    <cellStyle name="20% - Accent6 3 2 2 3" xfId="1638"/>
    <cellStyle name="20% - Accent6 3 2 2 4" xfId="1006"/>
    <cellStyle name="20% - Accent6 3 2 3" xfId="518"/>
    <cellStyle name="20% - Accent6 3 2 3 2" xfId="1779"/>
    <cellStyle name="20% - Accent6 3 2 3 3" xfId="1147"/>
    <cellStyle name="20% - Accent6 3 2 4" xfId="1499"/>
    <cellStyle name="20% - Accent6 3 2 5" xfId="867"/>
    <cellStyle name="20% - Accent6 3 3" xfId="305"/>
    <cellStyle name="20% - Accent6 3 3 2" xfId="587"/>
    <cellStyle name="20% - Accent6 3 3 2 2" xfId="1848"/>
    <cellStyle name="20% - Accent6 3 3 2 3" xfId="1216"/>
    <cellStyle name="20% - Accent6 3 3 3" xfId="1568"/>
    <cellStyle name="20% - Accent6 3 3 4" xfId="936"/>
    <cellStyle name="20% - Accent6 3 4" xfId="448"/>
    <cellStyle name="20% - Accent6 3 4 2" xfId="1709"/>
    <cellStyle name="20% - Accent6 3 4 3" xfId="1077"/>
    <cellStyle name="20% - Accent6 3 5" xfId="725"/>
    <cellStyle name="20% - Accent6 3 5 2" xfId="1986"/>
    <cellStyle name="20% - Accent6 3 5 3" xfId="1354"/>
    <cellStyle name="20% - Accent6 3 6" xfId="1429"/>
    <cellStyle name="20% - Accent6 3 7" xfId="797"/>
    <cellStyle name="20% - Accent6 4" xfId="162"/>
    <cellStyle name="20% - Accent6 4 2" xfId="319"/>
    <cellStyle name="20% - Accent6 4 2 2" xfId="601"/>
    <cellStyle name="20% - Accent6 4 2 2 2" xfId="1862"/>
    <cellStyle name="20% - Accent6 4 2 2 3" xfId="1230"/>
    <cellStyle name="20% - Accent6 4 2 3" xfId="1582"/>
    <cellStyle name="20% - Accent6 4 2 4" xfId="950"/>
    <cellStyle name="20% - Accent6 4 3" xfId="462"/>
    <cellStyle name="20% - Accent6 4 3 2" xfId="1723"/>
    <cellStyle name="20% - Accent6 4 3 3" xfId="1091"/>
    <cellStyle name="20% - Accent6 4 4" xfId="1443"/>
    <cellStyle name="20% - Accent6 4 5" xfId="811"/>
    <cellStyle name="20% - Accent6 5" xfId="249"/>
    <cellStyle name="20% - Accent6 5 2" xfId="531"/>
    <cellStyle name="20% - Accent6 5 2 2" xfId="1792"/>
    <cellStyle name="20% - Accent6 5 2 3" xfId="1160"/>
    <cellStyle name="20% - Accent6 5 3" xfId="1512"/>
    <cellStyle name="20% - Accent6 5 4" xfId="880"/>
    <cellStyle name="20% - Accent6 6" xfId="389"/>
    <cellStyle name="20% - Accent6 6 2" xfId="1652"/>
    <cellStyle name="20% - Accent6 6 3" xfId="1020"/>
    <cellStyle name="20% - Accent6 7" xfId="669"/>
    <cellStyle name="20% - Accent6 7 2" xfId="1930"/>
    <cellStyle name="20% - Accent6 7 3" xfId="1298"/>
    <cellStyle name="20% - Accent6 8" xfId="1370"/>
    <cellStyle name="20% - Accent6 9" xfId="741"/>
    <cellStyle name="40% - Accent1" xfId="22" builtinId="31" customBuiltin="1"/>
    <cellStyle name="40% - Accent1 2" xfId="105"/>
    <cellStyle name="40% - Accent1 2 2" xfId="188"/>
    <cellStyle name="40% - Accent1 2 2 2" xfId="337"/>
    <cellStyle name="40% - Accent1 2 2 2 2" xfId="619"/>
    <cellStyle name="40% - Accent1 2 2 2 2 2" xfId="1880"/>
    <cellStyle name="40% - Accent1 2 2 2 2 3" xfId="1248"/>
    <cellStyle name="40% - Accent1 2 2 2 3" xfId="1600"/>
    <cellStyle name="40% - Accent1 2 2 2 4" xfId="968"/>
    <cellStyle name="40% - Accent1 2 2 3" xfId="480"/>
    <cellStyle name="40% - Accent1 2 2 3 2" xfId="1741"/>
    <cellStyle name="40% - Accent1 2 2 3 3" xfId="1109"/>
    <cellStyle name="40% - Accent1 2 2 4" xfId="1461"/>
    <cellStyle name="40% - Accent1 2 2 5" xfId="829"/>
    <cellStyle name="40% - Accent1 2 3" xfId="267"/>
    <cellStyle name="40% - Accent1 2 3 2" xfId="549"/>
    <cellStyle name="40% - Accent1 2 3 2 2" xfId="1810"/>
    <cellStyle name="40% - Accent1 2 3 2 3" xfId="1178"/>
    <cellStyle name="40% - Accent1 2 3 3" xfId="1530"/>
    <cellStyle name="40% - Accent1 2 3 4" xfId="898"/>
    <cellStyle name="40% - Accent1 2 4" xfId="410"/>
    <cellStyle name="40% - Accent1 2 4 2" xfId="1671"/>
    <cellStyle name="40% - Accent1 2 4 3" xfId="1039"/>
    <cellStyle name="40% - Accent1 2 5" xfId="687"/>
    <cellStyle name="40% - Accent1 2 5 2" xfId="1948"/>
    <cellStyle name="40% - Accent1 2 5 3" xfId="1316"/>
    <cellStyle name="40% - Accent1 2 6" xfId="1391"/>
    <cellStyle name="40% - Accent1 2 7" xfId="759"/>
    <cellStyle name="40% - Accent1 3" xfId="139"/>
    <cellStyle name="40% - Accent1 3 2" xfId="217"/>
    <cellStyle name="40% - Accent1 3 2 2" xfId="366"/>
    <cellStyle name="40% - Accent1 3 2 2 2" xfId="648"/>
    <cellStyle name="40% - Accent1 3 2 2 2 2" xfId="1909"/>
    <cellStyle name="40% - Accent1 3 2 2 2 3" xfId="1277"/>
    <cellStyle name="40% - Accent1 3 2 2 3" xfId="1629"/>
    <cellStyle name="40% - Accent1 3 2 2 4" xfId="997"/>
    <cellStyle name="40% - Accent1 3 2 3" xfId="509"/>
    <cellStyle name="40% - Accent1 3 2 3 2" xfId="1770"/>
    <cellStyle name="40% - Accent1 3 2 3 3" xfId="1138"/>
    <cellStyle name="40% - Accent1 3 2 4" xfId="1490"/>
    <cellStyle name="40% - Accent1 3 2 5" xfId="858"/>
    <cellStyle name="40% - Accent1 3 3" xfId="296"/>
    <cellStyle name="40% - Accent1 3 3 2" xfId="578"/>
    <cellStyle name="40% - Accent1 3 3 2 2" xfId="1839"/>
    <cellStyle name="40% - Accent1 3 3 2 3" xfId="1207"/>
    <cellStyle name="40% - Accent1 3 3 3" xfId="1559"/>
    <cellStyle name="40% - Accent1 3 3 4" xfId="927"/>
    <cellStyle name="40% - Accent1 3 4" xfId="439"/>
    <cellStyle name="40% - Accent1 3 4 2" xfId="1700"/>
    <cellStyle name="40% - Accent1 3 4 3" xfId="1068"/>
    <cellStyle name="40% - Accent1 3 5" xfId="716"/>
    <cellStyle name="40% - Accent1 3 5 2" xfId="1977"/>
    <cellStyle name="40% - Accent1 3 5 3" xfId="1345"/>
    <cellStyle name="40% - Accent1 3 6" xfId="1420"/>
    <cellStyle name="40% - Accent1 3 7" xfId="788"/>
    <cellStyle name="40% - Accent1 4" xfId="153"/>
    <cellStyle name="40% - Accent1 4 2" xfId="310"/>
    <cellStyle name="40% - Accent1 4 2 2" xfId="592"/>
    <cellStyle name="40% - Accent1 4 2 2 2" xfId="1853"/>
    <cellStyle name="40% - Accent1 4 2 2 3" xfId="1221"/>
    <cellStyle name="40% - Accent1 4 2 3" xfId="1573"/>
    <cellStyle name="40% - Accent1 4 2 4" xfId="941"/>
    <cellStyle name="40% - Accent1 4 3" xfId="453"/>
    <cellStyle name="40% - Accent1 4 3 2" xfId="1714"/>
    <cellStyle name="40% - Accent1 4 3 3" xfId="1082"/>
    <cellStyle name="40% - Accent1 4 4" xfId="1434"/>
    <cellStyle name="40% - Accent1 4 5" xfId="802"/>
    <cellStyle name="40% - Accent1 5" xfId="240"/>
    <cellStyle name="40% - Accent1 5 2" xfId="522"/>
    <cellStyle name="40% - Accent1 5 2 2" xfId="1783"/>
    <cellStyle name="40% - Accent1 5 2 3" xfId="1151"/>
    <cellStyle name="40% - Accent1 5 3" xfId="1503"/>
    <cellStyle name="40% - Accent1 5 4" xfId="871"/>
    <cellStyle name="40% - Accent1 6" xfId="380"/>
    <cellStyle name="40% - Accent1 6 2" xfId="1643"/>
    <cellStyle name="40% - Accent1 6 3" xfId="1011"/>
    <cellStyle name="40% - Accent1 7" xfId="660"/>
    <cellStyle name="40% - Accent1 7 2" xfId="1921"/>
    <cellStyle name="40% - Accent1 7 3" xfId="1289"/>
    <cellStyle name="40% - Accent1 8" xfId="1361"/>
    <cellStyle name="40% - Accent1 9" xfId="732"/>
    <cellStyle name="40% - Accent2" xfId="26" builtinId="35" customBuiltin="1"/>
    <cellStyle name="40% - Accent2 2" xfId="107"/>
    <cellStyle name="40% - Accent2 2 2" xfId="190"/>
    <cellStyle name="40% - Accent2 2 2 2" xfId="339"/>
    <cellStyle name="40% - Accent2 2 2 2 2" xfId="621"/>
    <cellStyle name="40% - Accent2 2 2 2 2 2" xfId="1882"/>
    <cellStyle name="40% - Accent2 2 2 2 2 3" xfId="1250"/>
    <cellStyle name="40% - Accent2 2 2 2 3" xfId="1602"/>
    <cellStyle name="40% - Accent2 2 2 2 4" xfId="970"/>
    <cellStyle name="40% - Accent2 2 2 3" xfId="482"/>
    <cellStyle name="40% - Accent2 2 2 3 2" xfId="1743"/>
    <cellStyle name="40% - Accent2 2 2 3 3" xfId="1111"/>
    <cellStyle name="40% - Accent2 2 2 4" xfId="1463"/>
    <cellStyle name="40% - Accent2 2 2 5" xfId="831"/>
    <cellStyle name="40% - Accent2 2 3" xfId="269"/>
    <cellStyle name="40% - Accent2 2 3 2" xfId="551"/>
    <cellStyle name="40% - Accent2 2 3 2 2" xfId="1812"/>
    <cellStyle name="40% - Accent2 2 3 2 3" xfId="1180"/>
    <cellStyle name="40% - Accent2 2 3 3" xfId="1532"/>
    <cellStyle name="40% - Accent2 2 3 4" xfId="900"/>
    <cellStyle name="40% - Accent2 2 4" xfId="412"/>
    <cellStyle name="40% - Accent2 2 4 2" xfId="1673"/>
    <cellStyle name="40% - Accent2 2 4 3" xfId="1041"/>
    <cellStyle name="40% - Accent2 2 5" xfId="689"/>
    <cellStyle name="40% - Accent2 2 5 2" xfId="1950"/>
    <cellStyle name="40% - Accent2 2 5 3" xfId="1318"/>
    <cellStyle name="40% - Accent2 2 6" xfId="1393"/>
    <cellStyle name="40% - Accent2 2 7" xfId="761"/>
    <cellStyle name="40% - Accent2 3" xfId="141"/>
    <cellStyle name="40% - Accent2 3 2" xfId="219"/>
    <cellStyle name="40% - Accent2 3 2 2" xfId="368"/>
    <cellStyle name="40% - Accent2 3 2 2 2" xfId="650"/>
    <cellStyle name="40% - Accent2 3 2 2 2 2" xfId="1911"/>
    <cellStyle name="40% - Accent2 3 2 2 2 3" xfId="1279"/>
    <cellStyle name="40% - Accent2 3 2 2 3" xfId="1631"/>
    <cellStyle name="40% - Accent2 3 2 2 4" xfId="999"/>
    <cellStyle name="40% - Accent2 3 2 3" xfId="511"/>
    <cellStyle name="40% - Accent2 3 2 3 2" xfId="1772"/>
    <cellStyle name="40% - Accent2 3 2 3 3" xfId="1140"/>
    <cellStyle name="40% - Accent2 3 2 4" xfId="1492"/>
    <cellStyle name="40% - Accent2 3 2 5" xfId="860"/>
    <cellStyle name="40% - Accent2 3 3" xfId="298"/>
    <cellStyle name="40% - Accent2 3 3 2" xfId="580"/>
    <cellStyle name="40% - Accent2 3 3 2 2" xfId="1841"/>
    <cellStyle name="40% - Accent2 3 3 2 3" xfId="1209"/>
    <cellStyle name="40% - Accent2 3 3 3" xfId="1561"/>
    <cellStyle name="40% - Accent2 3 3 4" xfId="929"/>
    <cellStyle name="40% - Accent2 3 4" xfId="441"/>
    <cellStyle name="40% - Accent2 3 4 2" xfId="1702"/>
    <cellStyle name="40% - Accent2 3 4 3" xfId="1070"/>
    <cellStyle name="40% - Accent2 3 5" xfId="718"/>
    <cellStyle name="40% - Accent2 3 5 2" xfId="1979"/>
    <cellStyle name="40% - Accent2 3 5 3" xfId="1347"/>
    <cellStyle name="40% - Accent2 3 6" xfId="1422"/>
    <cellStyle name="40% - Accent2 3 7" xfId="790"/>
    <cellStyle name="40% - Accent2 4" xfId="155"/>
    <cellStyle name="40% - Accent2 4 2" xfId="312"/>
    <cellStyle name="40% - Accent2 4 2 2" xfId="594"/>
    <cellStyle name="40% - Accent2 4 2 2 2" xfId="1855"/>
    <cellStyle name="40% - Accent2 4 2 2 3" xfId="1223"/>
    <cellStyle name="40% - Accent2 4 2 3" xfId="1575"/>
    <cellStyle name="40% - Accent2 4 2 4" xfId="943"/>
    <cellStyle name="40% - Accent2 4 3" xfId="455"/>
    <cellStyle name="40% - Accent2 4 3 2" xfId="1716"/>
    <cellStyle name="40% - Accent2 4 3 3" xfId="1084"/>
    <cellStyle name="40% - Accent2 4 4" xfId="1436"/>
    <cellStyle name="40% - Accent2 4 5" xfId="804"/>
    <cellStyle name="40% - Accent2 5" xfId="242"/>
    <cellStyle name="40% - Accent2 5 2" xfId="524"/>
    <cellStyle name="40% - Accent2 5 2 2" xfId="1785"/>
    <cellStyle name="40% - Accent2 5 2 3" xfId="1153"/>
    <cellStyle name="40% - Accent2 5 3" xfId="1505"/>
    <cellStyle name="40% - Accent2 5 4" xfId="873"/>
    <cellStyle name="40% - Accent2 6" xfId="382"/>
    <cellStyle name="40% - Accent2 6 2" xfId="1645"/>
    <cellStyle name="40% - Accent2 6 3" xfId="1013"/>
    <cellStyle name="40% - Accent2 7" xfId="662"/>
    <cellStyle name="40% - Accent2 7 2" xfId="1923"/>
    <cellStyle name="40% - Accent2 7 3" xfId="1291"/>
    <cellStyle name="40% - Accent2 8" xfId="1363"/>
    <cellStyle name="40% - Accent2 9" xfId="734"/>
    <cellStyle name="40% - Accent3" xfId="30" builtinId="39" customBuiltin="1"/>
    <cellStyle name="40% - Accent3 2" xfId="109"/>
    <cellStyle name="40% - Accent3 2 2" xfId="192"/>
    <cellStyle name="40% - Accent3 2 2 2" xfId="341"/>
    <cellStyle name="40% - Accent3 2 2 2 2" xfId="623"/>
    <cellStyle name="40% - Accent3 2 2 2 2 2" xfId="1884"/>
    <cellStyle name="40% - Accent3 2 2 2 2 3" xfId="1252"/>
    <cellStyle name="40% - Accent3 2 2 2 3" xfId="1604"/>
    <cellStyle name="40% - Accent3 2 2 2 4" xfId="972"/>
    <cellStyle name="40% - Accent3 2 2 3" xfId="484"/>
    <cellStyle name="40% - Accent3 2 2 3 2" xfId="1745"/>
    <cellStyle name="40% - Accent3 2 2 3 3" xfId="1113"/>
    <cellStyle name="40% - Accent3 2 2 4" xfId="1465"/>
    <cellStyle name="40% - Accent3 2 2 5" xfId="833"/>
    <cellStyle name="40% - Accent3 2 3" xfId="271"/>
    <cellStyle name="40% - Accent3 2 3 2" xfId="553"/>
    <cellStyle name="40% - Accent3 2 3 2 2" xfId="1814"/>
    <cellStyle name="40% - Accent3 2 3 2 3" xfId="1182"/>
    <cellStyle name="40% - Accent3 2 3 3" xfId="1534"/>
    <cellStyle name="40% - Accent3 2 3 4" xfId="902"/>
    <cellStyle name="40% - Accent3 2 4" xfId="414"/>
    <cellStyle name="40% - Accent3 2 4 2" xfId="1675"/>
    <cellStyle name="40% - Accent3 2 4 3" xfId="1043"/>
    <cellStyle name="40% - Accent3 2 5" xfId="691"/>
    <cellStyle name="40% - Accent3 2 5 2" xfId="1952"/>
    <cellStyle name="40% - Accent3 2 5 3" xfId="1320"/>
    <cellStyle name="40% - Accent3 2 6" xfId="1395"/>
    <cellStyle name="40% - Accent3 2 7" xfId="763"/>
    <cellStyle name="40% - Accent3 3" xfId="143"/>
    <cellStyle name="40% - Accent3 3 2" xfId="221"/>
    <cellStyle name="40% - Accent3 3 2 2" xfId="370"/>
    <cellStyle name="40% - Accent3 3 2 2 2" xfId="652"/>
    <cellStyle name="40% - Accent3 3 2 2 2 2" xfId="1913"/>
    <cellStyle name="40% - Accent3 3 2 2 2 3" xfId="1281"/>
    <cellStyle name="40% - Accent3 3 2 2 3" xfId="1633"/>
    <cellStyle name="40% - Accent3 3 2 2 4" xfId="1001"/>
    <cellStyle name="40% - Accent3 3 2 3" xfId="513"/>
    <cellStyle name="40% - Accent3 3 2 3 2" xfId="1774"/>
    <cellStyle name="40% - Accent3 3 2 3 3" xfId="1142"/>
    <cellStyle name="40% - Accent3 3 2 4" xfId="1494"/>
    <cellStyle name="40% - Accent3 3 2 5" xfId="862"/>
    <cellStyle name="40% - Accent3 3 3" xfId="300"/>
    <cellStyle name="40% - Accent3 3 3 2" xfId="582"/>
    <cellStyle name="40% - Accent3 3 3 2 2" xfId="1843"/>
    <cellStyle name="40% - Accent3 3 3 2 3" xfId="1211"/>
    <cellStyle name="40% - Accent3 3 3 3" xfId="1563"/>
    <cellStyle name="40% - Accent3 3 3 4" xfId="931"/>
    <cellStyle name="40% - Accent3 3 4" xfId="443"/>
    <cellStyle name="40% - Accent3 3 4 2" xfId="1704"/>
    <cellStyle name="40% - Accent3 3 4 3" xfId="1072"/>
    <cellStyle name="40% - Accent3 3 5" xfId="720"/>
    <cellStyle name="40% - Accent3 3 5 2" xfId="1981"/>
    <cellStyle name="40% - Accent3 3 5 3" xfId="1349"/>
    <cellStyle name="40% - Accent3 3 6" xfId="1424"/>
    <cellStyle name="40% - Accent3 3 7" xfId="792"/>
    <cellStyle name="40% - Accent3 4" xfId="157"/>
    <cellStyle name="40% - Accent3 4 2" xfId="314"/>
    <cellStyle name="40% - Accent3 4 2 2" xfId="596"/>
    <cellStyle name="40% - Accent3 4 2 2 2" xfId="1857"/>
    <cellStyle name="40% - Accent3 4 2 2 3" xfId="1225"/>
    <cellStyle name="40% - Accent3 4 2 3" xfId="1577"/>
    <cellStyle name="40% - Accent3 4 2 4" xfId="945"/>
    <cellStyle name="40% - Accent3 4 3" xfId="457"/>
    <cellStyle name="40% - Accent3 4 3 2" xfId="1718"/>
    <cellStyle name="40% - Accent3 4 3 3" xfId="1086"/>
    <cellStyle name="40% - Accent3 4 4" xfId="1438"/>
    <cellStyle name="40% - Accent3 4 5" xfId="806"/>
    <cellStyle name="40% - Accent3 5" xfId="244"/>
    <cellStyle name="40% - Accent3 5 2" xfId="526"/>
    <cellStyle name="40% - Accent3 5 2 2" xfId="1787"/>
    <cellStyle name="40% - Accent3 5 2 3" xfId="1155"/>
    <cellStyle name="40% - Accent3 5 3" xfId="1507"/>
    <cellStyle name="40% - Accent3 5 4" xfId="875"/>
    <cellStyle name="40% - Accent3 6" xfId="384"/>
    <cellStyle name="40% - Accent3 6 2" xfId="1647"/>
    <cellStyle name="40% - Accent3 6 3" xfId="1015"/>
    <cellStyle name="40% - Accent3 7" xfId="664"/>
    <cellStyle name="40% - Accent3 7 2" xfId="1925"/>
    <cellStyle name="40% - Accent3 7 3" xfId="1293"/>
    <cellStyle name="40% - Accent3 8" xfId="1365"/>
    <cellStyle name="40% - Accent3 9" xfId="736"/>
    <cellStyle name="40% - Accent4" xfId="34" builtinId="43" customBuiltin="1"/>
    <cellStyle name="40% - Accent4 2" xfId="111"/>
    <cellStyle name="40% - Accent4 2 2" xfId="194"/>
    <cellStyle name="40% - Accent4 2 2 2" xfId="343"/>
    <cellStyle name="40% - Accent4 2 2 2 2" xfId="625"/>
    <cellStyle name="40% - Accent4 2 2 2 2 2" xfId="1886"/>
    <cellStyle name="40% - Accent4 2 2 2 2 3" xfId="1254"/>
    <cellStyle name="40% - Accent4 2 2 2 3" xfId="1606"/>
    <cellStyle name="40% - Accent4 2 2 2 4" xfId="974"/>
    <cellStyle name="40% - Accent4 2 2 3" xfId="486"/>
    <cellStyle name="40% - Accent4 2 2 3 2" xfId="1747"/>
    <cellStyle name="40% - Accent4 2 2 3 3" xfId="1115"/>
    <cellStyle name="40% - Accent4 2 2 4" xfId="1467"/>
    <cellStyle name="40% - Accent4 2 2 5" xfId="835"/>
    <cellStyle name="40% - Accent4 2 3" xfId="273"/>
    <cellStyle name="40% - Accent4 2 3 2" xfId="555"/>
    <cellStyle name="40% - Accent4 2 3 2 2" xfId="1816"/>
    <cellStyle name="40% - Accent4 2 3 2 3" xfId="1184"/>
    <cellStyle name="40% - Accent4 2 3 3" xfId="1536"/>
    <cellStyle name="40% - Accent4 2 3 4" xfId="904"/>
    <cellStyle name="40% - Accent4 2 4" xfId="416"/>
    <cellStyle name="40% - Accent4 2 4 2" xfId="1677"/>
    <cellStyle name="40% - Accent4 2 4 3" xfId="1045"/>
    <cellStyle name="40% - Accent4 2 5" xfId="693"/>
    <cellStyle name="40% - Accent4 2 5 2" xfId="1954"/>
    <cellStyle name="40% - Accent4 2 5 3" xfId="1322"/>
    <cellStyle name="40% - Accent4 2 6" xfId="1397"/>
    <cellStyle name="40% - Accent4 2 7" xfId="765"/>
    <cellStyle name="40% - Accent4 3" xfId="145"/>
    <cellStyle name="40% - Accent4 3 2" xfId="223"/>
    <cellStyle name="40% - Accent4 3 2 2" xfId="372"/>
    <cellStyle name="40% - Accent4 3 2 2 2" xfId="654"/>
    <cellStyle name="40% - Accent4 3 2 2 2 2" xfId="1915"/>
    <cellStyle name="40% - Accent4 3 2 2 2 3" xfId="1283"/>
    <cellStyle name="40% - Accent4 3 2 2 3" xfId="1635"/>
    <cellStyle name="40% - Accent4 3 2 2 4" xfId="1003"/>
    <cellStyle name="40% - Accent4 3 2 3" xfId="515"/>
    <cellStyle name="40% - Accent4 3 2 3 2" xfId="1776"/>
    <cellStyle name="40% - Accent4 3 2 3 3" xfId="1144"/>
    <cellStyle name="40% - Accent4 3 2 4" xfId="1496"/>
    <cellStyle name="40% - Accent4 3 2 5" xfId="864"/>
    <cellStyle name="40% - Accent4 3 3" xfId="302"/>
    <cellStyle name="40% - Accent4 3 3 2" xfId="584"/>
    <cellStyle name="40% - Accent4 3 3 2 2" xfId="1845"/>
    <cellStyle name="40% - Accent4 3 3 2 3" xfId="1213"/>
    <cellStyle name="40% - Accent4 3 3 3" xfId="1565"/>
    <cellStyle name="40% - Accent4 3 3 4" xfId="933"/>
    <cellStyle name="40% - Accent4 3 4" xfId="445"/>
    <cellStyle name="40% - Accent4 3 4 2" xfId="1706"/>
    <cellStyle name="40% - Accent4 3 4 3" xfId="1074"/>
    <cellStyle name="40% - Accent4 3 5" xfId="722"/>
    <cellStyle name="40% - Accent4 3 5 2" xfId="1983"/>
    <cellStyle name="40% - Accent4 3 5 3" xfId="1351"/>
    <cellStyle name="40% - Accent4 3 6" xfId="1426"/>
    <cellStyle name="40% - Accent4 3 7" xfId="794"/>
    <cellStyle name="40% - Accent4 4" xfId="159"/>
    <cellStyle name="40% - Accent4 4 2" xfId="316"/>
    <cellStyle name="40% - Accent4 4 2 2" xfId="598"/>
    <cellStyle name="40% - Accent4 4 2 2 2" xfId="1859"/>
    <cellStyle name="40% - Accent4 4 2 2 3" xfId="1227"/>
    <cellStyle name="40% - Accent4 4 2 3" xfId="1579"/>
    <cellStyle name="40% - Accent4 4 2 4" xfId="947"/>
    <cellStyle name="40% - Accent4 4 3" xfId="459"/>
    <cellStyle name="40% - Accent4 4 3 2" xfId="1720"/>
    <cellStyle name="40% - Accent4 4 3 3" xfId="1088"/>
    <cellStyle name="40% - Accent4 4 4" xfId="1440"/>
    <cellStyle name="40% - Accent4 4 5" xfId="808"/>
    <cellStyle name="40% - Accent4 5" xfId="246"/>
    <cellStyle name="40% - Accent4 5 2" xfId="528"/>
    <cellStyle name="40% - Accent4 5 2 2" xfId="1789"/>
    <cellStyle name="40% - Accent4 5 2 3" xfId="1157"/>
    <cellStyle name="40% - Accent4 5 3" xfId="1509"/>
    <cellStyle name="40% - Accent4 5 4" xfId="877"/>
    <cellStyle name="40% - Accent4 6" xfId="386"/>
    <cellStyle name="40% - Accent4 6 2" xfId="1649"/>
    <cellStyle name="40% - Accent4 6 3" xfId="1017"/>
    <cellStyle name="40% - Accent4 7" xfId="666"/>
    <cellStyle name="40% - Accent4 7 2" xfId="1927"/>
    <cellStyle name="40% - Accent4 7 3" xfId="1295"/>
    <cellStyle name="40% - Accent4 8" xfId="1367"/>
    <cellStyle name="40% - Accent4 9" xfId="738"/>
    <cellStyle name="40% - Accent5" xfId="38" builtinId="47" customBuiltin="1"/>
    <cellStyle name="40% - Accent5 2" xfId="113"/>
    <cellStyle name="40% - Accent5 2 2" xfId="196"/>
    <cellStyle name="40% - Accent5 2 2 2" xfId="345"/>
    <cellStyle name="40% - Accent5 2 2 2 2" xfId="627"/>
    <cellStyle name="40% - Accent5 2 2 2 2 2" xfId="1888"/>
    <cellStyle name="40% - Accent5 2 2 2 2 3" xfId="1256"/>
    <cellStyle name="40% - Accent5 2 2 2 3" xfId="1608"/>
    <cellStyle name="40% - Accent5 2 2 2 4" xfId="976"/>
    <cellStyle name="40% - Accent5 2 2 3" xfId="488"/>
    <cellStyle name="40% - Accent5 2 2 3 2" xfId="1749"/>
    <cellStyle name="40% - Accent5 2 2 3 3" xfId="1117"/>
    <cellStyle name="40% - Accent5 2 2 4" xfId="1469"/>
    <cellStyle name="40% - Accent5 2 2 5" xfId="837"/>
    <cellStyle name="40% - Accent5 2 3" xfId="275"/>
    <cellStyle name="40% - Accent5 2 3 2" xfId="557"/>
    <cellStyle name="40% - Accent5 2 3 2 2" xfId="1818"/>
    <cellStyle name="40% - Accent5 2 3 2 3" xfId="1186"/>
    <cellStyle name="40% - Accent5 2 3 3" xfId="1538"/>
    <cellStyle name="40% - Accent5 2 3 4" xfId="906"/>
    <cellStyle name="40% - Accent5 2 4" xfId="418"/>
    <cellStyle name="40% - Accent5 2 4 2" xfId="1679"/>
    <cellStyle name="40% - Accent5 2 4 3" xfId="1047"/>
    <cellStyle name="40% - Accent5 2 5" xfId="695"/>
    <cellStyle name="40% - Accent5 2 5 2" xfId="1956"/>
    <cellStyle name="40% - Accent5 2 5 3" xfId="1324"/>
    <cellStyle name="40% - Accent5 2 6" xfId="1399"/>
    <cellStyle name="40% - Accent5 2 7" xfId="767"/>
    <cellStyle name="40% - Accent5 3" xfId="147"/>
    <cellStyle name="40% - Accent5 3 2" xfId="225"/>
    <cellStyle name="40% - Accent5 3 2 2" xfId="374"/>
    <cellStyle name="40% - Accent5 3 2 2 2" xfId="656"/>
    <cellStyle name="40% - Accent5 3 2 2 2 2" xfId="1917"/>
    <cellStyle name="40% - Accent5 3 2 2 2 3" xfId="1285"/>
    <cellStyle name="40% - Accent5 3 2 2 3" xfId="1637"/>
    <cellStyle name="40% - Accent5 3 2 2 4" xfId="1005"/>
    <cellStyle name="40% - Accent5 3 2 3" xfId="517"/>
    <cellStyle name="40% - Accent5 3 2 3 2" xfId="1778"/>
    <cellStyle name="40% - Accent5 3 2 3 3" xfId="1146"/>
    <cellStyle name="40% - Accent5 3 2 4" xfId="1498"/>
    <cellStyle name="40% - Accent5 3 2 5" xfId="866"/>
    <cellStyle name="40% - Accent5 3 3" xfId="304"/>
    <cellStyle name="40% - Accent5 3 3 2" xfId="586"/>
    <cellStyle name="40% - Accent5 3 3 2 2" xfId="1847"/>
    <cellStyle name="40% - Accent5 3 3 2 3" xfId="1215"/>
    <cellStyle name="40% - Accent5 3 3 3" xfId="1567"/>
    <cellStyle name="40% - Accent5 3 3 4" xfId="935"/>
    <cellStyle name="40% - Accent5 3 4" xfId="447"/>
    <cellStyle name="40% - Accent5 3 4 2" xfId="1708"/>
    <cellStyle name="40% - Accent5 3 4 3" xfId="1076"/>
    <cellStyle name="40% - Accent5 3 5" xfId="724"/>
    <cellStyle name="40% - Accent5 3 5 2" xfId="1985"/>
    <cellStyle name="40% - Accent5 3 5 3" xfId="1353"/>
    <cellStyle name="40% - Accent5 3 6" xfId="1428"/>
    <cellStyle name="40% - Accent5 3 7" xfId="796"/>
    <cellStyle name="40% - Accent5 4" xfId="161"/>
    <cellStyle name="40% - Accent5 4 2" xfId="318"/>
    <cellStyle name="40% - Accent5 4 2 2" xfId="600"/>
    <cellStyle name="40% - Accent5 4 2 2 2" xfId="1861"/>
    <cellStyle name="40% - Accent5 4 2 2 3" xfId="1229"/>
    <cellStyle name="40% - Accent5 4 2 3" xfId="1581"/>
    <cellStyle name="40% - Accent5 4 2 4" xfId="949"/>
    <cellStyle name="40% - Accent5 4 3" xfId="461"/>
    <cellStyle name="40% - Accent5 4 3 2" xfId="1722"/>
    <cellStyle name="40% - Accent5 4 3 3" xfId="1090"/>
    <cellStyle name="40% - Accent5 4 4" xfId="1442"/>
    <cellStyle name="40% - Accent5 4 5" xfId="810"/>
    <cellStyle name="40% - Accent5 5" xfId="248"/>
    <cellStyle name="40% - Accent5 5 2" xfId="530"/>
    <cellStyle name="40% - Accent5 5 2 2" xfId="1791"/>
    <cellStyle name="40% - Accent5 5 2 3" xfId="1159"/>
    <cellStyle name="40% - Accent5 5 3" xfId="1511"/>
    <cellStyle name="40% - Accent5 5 4" xfId="879"/>
    <cellStyle name="40% - Accent5 6" xfId="388"/>
    <cellStyle name="40% - Accent5 6 2" xfId="1651"/>
    <cellStyle name="40% - Accent5 6 3" xfId="1019"/>
    <cellStyle name="40% - Accent5 7" xfId="668"/>
    <cellStyle name="40% - Accent5 7 2" xfId="1929"/>
    <cellStyle name="40% - Accent5 7 3" xfId="1297"/>
    <cellStyle name="40% - Accent5 8" xfId="1369"/>
    <cellStyle name="40% - Accent5 9" xfId="740"/>
    <cellStyle name="40% - Accent6" xfId="42" builtinId="51" customBuiltin="1"/>
    <cellStyle name="40% - Accent6 10" xfId="742"/>
    <cellStyle name="40% - Accent6 2" xfId="73"/>
    <cellStyle name="40% - Accent6 2 2" xfId="100"/>
    <cellStyle name="40% - Accent6 2 2 2" xfId="134"/>
    <cellStyle name="40% - Accent6 2 2 2 2" xfId="213"/>
    <cellStyle name="40% - Accent6 2 2 2 2 2" xfId="362"/>
    <cellStyle name="40% - Accent6 2 2 2 2 2 2" xfId="644"/>
    <cellStyle name="40% - Accent6 2 2 2 2 2 2 2" xfId="1905"/>
    <cellStyle name="40% - Accent6 2 2 2 2 2 2 3" xfId="1273"/>
    <cellStyle name="40% - Accent6 2 2 2 2 2 3" xfId="1625"/>
    <cellStyle name="40% - Accent6 2 2 2 2 2 4" xfId="993"/>
    <cellStyle name="40% - Accent6 2 2 2 2 3" xfId="505"/>
    <cellStyle name="40% - Accent6 2 2 2 2 3 2" xfId="1766"/>
    <cellStyle name="40% - Accent6 2 2 2 2 3 3" xfId="1134"/>
    <cellStyle name="40% - Accent6 2 2 2 2 4" xfId="1486"/>
    <cellStyle name="40% - Accent6 2 2 2 2 5" xfId="854"/>
    <cellStyle name="40% - Accent6 2 2 2 3" xfId="292"/>
    <cellStyle name="40% - Accent6 2 2 2 3 2" xfId="574"/>
    <cellStyle name="40% - Accent6 2 2 2 3 2 2" xfId="1835"/>
    <cellStyle name="40% - Accent6 2 2 2 3 2 3" xfId="1203"/>
    <cellStyle name="40% - Accent6 2 2 2 3 3" xfId="1555"/>
    <cellStyle name="40% - Accent6 2 2 2 3 4" xfId="923"/>
    <cellStyle name="40% - Accent6 2 2 2 4" xfId="435"/>
    <cellStyle name="40% - Accent6 2 2 2 4 2" xfId="1696"/>
    <cellStyle name="40% - Accent6 2 2 2 4 3" xfId="1064"/>
    <cellStyle name="40% - Accent6 2 2 2 5" xfId="712"/>
    <cellStyle name="40% - Accent6 2 2 2 5 2" xfId="1973"/>
    <cellStyle name="40% - Accent6 2 2 2 5 3" xfId="1341"/>
    <cellStyle name="40% - Accent6 2 2 2 6" xfId="1416"/>
    <cellStyle name="40% - Accent6 2 2 2 7" xfId="784"/>
    <cellStyle name="40% - Accent6 2 2 3" xfId="186"/>
    <cellStyle name="40% - Accent6 2 2 3 2" xfId="335"/>
    <cellStyle name="40% - Accent6 2 2 3 2 2" xfId="617"/>
    <cellStyle name="40% - Accent6 2 2 3 2 2 2" xfId="1878"/>
    <cellStyle name="40% - Accent6 2 2 3 2 2 3" xfId="1246"/>
    <cellStyle name="40% - Accent6 2 2 3 2 3" xfId="1598"/>
    <cellStyle name="40% - Accent6 2 2 3 2 4" xfId="966"/>
    <cellStyle name="40% - Accent6 2 2 3 3" xfId="478"/>
    <cellStyle name="40% - Accent6 2 2 3 3 2" xfId="1739"/>
    <cellStyle name="40% - Accent6 2 2 3 3 3" xfId="1107"/>
    <cellStyle name="40% - Accent6 2 2 3 4" xfId="1459"/>
    <cellStyle name="40% - Accent6 2 2 3 5" xfId="827"/>
    <cellStyle name="40% - Accent6 2 2 4" xfId="265"/>
    <cellStyle name="40% - Accent6 2 2 4 2" xfId="547"/>
    <cellStyle name="40% - Accent6 2 2 4 2 2" xfId="1808"/>
    <cellStyle name="40% - Accent6 2 2 4 2 3" xfId="1176"/>
    <cellStyle name="40% - Accent6 2 2 4 3" xfId="1528"/>
    <cellStyle name="40% - Accent6 2 2 4 4" xfId="896"/>
    <cellStyle name="40% - Accent6 2 2 5" xfId="408"/>
    <cellStyle name="40% - Accent6 2 2 5 2" xfId="1669"/>
    <cellStyle name="40% - Accent6 2 2 5 3" xfId="1037"/>
    <cellStyle name="40% - Accent6 2 2 6" xfId="685"/>
    <cellStyle name="40% - Accent6 2 2 6 2" xfId="1946"/>
    <cellStyle name="40% - Accent6 2 2 6 3" xfId="1314"/>
    <cellStyle name="40% - Accent6 2 2 7" xfId="1389"/>
    <cellStyle name="40% - Accent6 2 2 8" xfId="757"/>
    <cellStyle name="40% - Accent6 2 3" xfId="125"/>
    <cellStyle name="40% - Accent6 2 3 2" xfId="204"/>
    <cellStyle name="40% - Accent6 2 3 2 2" xfId="353"/>
    <cellStyle name="40% - Accent6 2 3 2 2 2" xfId="635"/>
    <cellStyle name="40% - Accent6 2 3 2 2 2 2" xfId="1896"/>
    <cellStyle name="40% - Accent6 2 3 2 2 2 3" xfId="1264"/>
    <cellStyle name="40% - Accent6 2 3 2 2 3" xfId="1616"/>
    <cellStyle name="40% - Accent6 2 3 2 2 4" xfId="984"/>
    <cellStyle name="40% - Accent6 2 3 2 3" xfId="496"/>
    <cellStyle name="40% - Accent6 2 3 2 3 2" xfId="1757"/>
    <cellStyle name="40% - Accent6 2 3 2 3 3" xfId="1125"/>
    <cellStyle name="40% - Accent6 2 3 2 4" xfId="1477"/>
    <cellStyle name="40% - Accent6 2 3 2 5" xfId="845"/>
    <cellStyle name="40% - Accent6 2 3 3" xfId="283"/>
    <cellStyle name="40% - Accent6 2 3 3 2" xfId="565"/>
    <cellStyle name="40% - Accent6 2 3 3 2 2" xfId="1826"/>
    <cellStyle name="40% - Accent6 2 3 3 2 3" xfId="1194"/>
    <cellStyle name="40% - Accent6 2 3 3 3" xfId="1546"/>
    <cellStyle name="40% - Accent6 2 3 3 4" xfId="914"/>
    <cellStyle name="40% - Accent6 2 3 4" xfId="426"/>
    <cellStyle name="40% - Accent6 2 3 4 2" xfId="1687"/>
    <cellStyle name="40% - Accent6 2 3 4 3" xfId="1055"/>
    <cellStyle name="40% - Accent6 2 3 5" xfId="703"/>
    <cellStyle name="40% - Accent6 2 3 5 2" xfId="1964"/>
    <cellStyle name="40% - Accent6 2 3 5 3" xfId="1332"/>
    <cellStyle name="40% - Accent6 2 3 6" xfId="1407"/>
    <cellStyle name="40% - Accent6 2 3 7" xfId="775"/>
    <cellStyle name="40% - Accent6 2 4" xfId="177"/>
    <cellStyle name="40% - Accent6 2 4 2" xfId="326"/>
    <cellStyle name="40% - Accent6 2 4 2 2" xfId="608"/>
    <cellStyle name="40% - Accent6 2 4 2 2 2" xfId="1869"/>
    <cellStyle name="40% - Accent6 2 4 2 2 3" xfId="1237"/>
    <cellStyle name="40% - Accent6 2 4 2 3" xfId="1589"/>
    <cellStyle name="40% - Accent6 2 4 2 4" xfId="957"/>
    <cellStyle name="40% - Accent6 2 4 3" xfId="469"/>
    <cellStyle name="40% - Accent6 2 4 3 2" xfId="1730"/>
    <cellStyle name="40% - Accent6 2 4 3 3" xfId="1098"/>
    <cellStyle name="40% - Accent6 2 4 4" xfId="1450"/>
    <cellStyle name="40% - Accent6 2 4 5" xfId="818"/>
    <cellStyle name="40% - Accent6 2 5" xfId="256"/>
    <cellStyle name="40% - Accent6 2 5 2" xfId="538"/>
    <cellStyle name="40% - Accent6 2 5 2 2" xfId="1799"/>
    <cellStyle name="40% - Accent6 2 5 2 3" xfId="1167"/>
    <cellStyle name="40% - Accent6 2 5 3" xfId="1519"/>
    <cellStyle name="40% - Accent6 2 5 4" xfId="887"/>
    <cellStyle name="40% - Accent6 2 6" xfId="399"/>
    <cellStyle name="40% - Accent6 2 6 2" xfId="1660"/>
    <cellStyle name="40% - Accent6 2 6 3" xfId="1028"/>
    <cellStyle name="40% - Accent6 2 7" xfId="676"/>
    <cellStyle name="40% - Accent6 2 7 2" xfId="1937"/>
    <cellStyle name="40% - Accent6 2 7 3" xfId="1305"/>
    <cellStyle name="40% - Accent6 2 8" xfId="1380"/>
    <cellStyle name="40% - Accent6 2 9" xfId="748"/>
    <cellStyle name="40% - Accent6 3" xfId="115"/>
    <cellStyle name="40% - Accent6 3 2" xfId="198"/>
    <cellStyle name="40% - Accent6 3 2 2" xfId="347"/>
    <cellStyle name="40% - Accent6 3 2 2 2" xfId="629"/>
    <cellStyle name="40% - Accent6 3 2 2 2 2" xfId="1890"/>
    <cellStyle name="40% - Accent6 3 2 2 2 3" xfId="1258"/>
    <cellStyle name="40% - Accent6 3 2 2 3" xfId="1610"/>
    <cellStyle name="40% - Accent6 3 2 2 4" xfId="978"/>
    <cellStyle name="40% - Accent6 3 2 3" xfId="490"/>
    <cellStyle name="40% - Accent6 3 2 3 2" xfId="1751"/>
    <cellStyle name="40% - Accent6 3 2 3 3" xfId="1119"/>
    <cellStyle name="40% - Accent6 3 2 4" xfId="1471"/>
    <cellStyle name="40% - Accent6 3 2 5" xfId="839"/>
    <cellStyle name="40% - Accent6 3 3" xfId="277"/>
    <cellStyle name="40% - Accent6 3 3 2" xfId="559"/>
    <cellStyle name="40% - Accent6 3 3 2 2" xfId="1820"/>
    <cellStyle name="40% - Accent6 3 3 2 3" xfId="1188"/>
    <cellStyle name="40% - Accent6 3 3 3" xfId="1540"/>
    <cellStyle name="40% - Accent6 3 3 4" xfId="908"/>
    <cellStyle name="40% - Accent6 3 4" xfId="420"/>
    <cellStyle name="40% - Accent6 3 4 2" xfId="1681"/>
    <cellStyle name="40% - Accent6 3 4 3" xfId="1049"/>
    <cellStyle name="40% - Accent6 3 5" xfId="697"/>
    <cellStyle name="40% - Accent6 3 5 2" xfId="1958"/>
    <cellStyle name="40% - Accent6 3 5 3" xfId="1326"/>
    <cellStyle name="40% - Accent6 3 6" xfId="1401"/>
    <cellStyle name="40% - Accent6 3 7" xfId="769"/>
    <cellStyle name="40% - Accent6 4" xfId="149"/>
    <cellStyle name="40% - Accent6 4 2" xfId="227"/>
    <cellStyle name="40% - Accent6 4 2 2" xfId="376"/>
    <cellStyle name="40% - Accent6 4 2 2 2" xfId="658"/>
    <cellStyle name="40% - Accent6 4 2 2 2 2" xfId="1919"/>
    <cellStyle name="40% - Accent6 4 2 2 2 3" xfId="1287"/>
    <cellStyle name="40% - Accent6 4 2 2 3" xfId="1639"/>
    <cellStyle name="40% - Accent6 4 2 2 4" xfId="1007"/>
    <cellStyle name="40% - Accent6 4 2 3" xfId="519"/>
    <cellStyle name="40% - Accent6 4 2 3 2" xfId="1780"/>
    <cellStyle name="40% - Accent6 4 2 3 3" xfId="1148"/>
    <cellStyle name="40% - Accent6 4 2 4" xfId="1500"/>
    <cellStyle name="40% - Accent6 4 2 5" xfId="868"/>
    <cellStyle name="40% - Accent6 4 3" xfId="306"/>
    <cellStyle name="40% - Accent6 4 3 2" xfId="588"/>
    <cellStyle name="40% - Accent6 4 3 2 2" xfId="1849"/>
    <cellStyle name="40% - Accent6 4 3 2 3" xfId="1217"/>
    <cellStyle name="40% - Accent6 4 3 3" xfId="1569"/>
    <cellStyle name="40% - Accent6 4 3 4" xfId="937"/>
    <cellStyle name="40% - Accent6 4 4" xfId="449"/>
    <cellStyle name="40% - Accent6 4 4 2" xfId="1710"/>
    <cellStyle name="40% - Accent6 4 4 3" xfId="1078"/>
    <cellStyle name="40% - Accent6 4 5" xfId="726"/>
    <cellStyle name="40% - Accent6 4 5 2" xfId="1987"/>
    <cellStyle name="40% - Accent6 4 5 3" xfId="1355"/>
    <cellStyle name="40% - Accent6 4 6" xfId="1430"/>
    <cellStyle name="40% - Accent6 4 7" xfId="798"/>
    <cellStyle name="40% - Accent6 5" xfId="163"/>
    <cellStyle name="40% - Accent6 5 2" xfId="320"/>
    <cellStyle name="40% - Accent6 5 2 2" xfId="602"/>
    <cellStyle name="40% - Accent6 5 2 2 2" xfId="1863"/>
    <cellStyle name="40% - Accent6 5 2 2 3" xfId="1231"/>
    <cellStyle name="40% - Accent6 5 2 3" xfId="1583"/>
    <cellStyle name="40% - Accent6 5 2 4" xfId="951"/>
    <cellStyle name="40% - Accent6 5 3" xfId="463"/>
    <cellStyle name="40% - Accent6 5 3 2" xfId="1724"/>
    <cellStyle name="40% - Accent6 5 3 3" xfId="1092"/>
    <cellStyle name="40% - Accent6 5 4" xfId="1444"/>
    <cellStyle name="40% - Accent6 5 5" xfId="812"/>
    <cellStyle name="40% - Accent6 6" xfId="250"/>
    <cellStyle name="40% - Accent6 6 2" xfId="532"/>
    <cellStyle name="40% - Accent6 6 2 2" xfId="1793"/>
    <cellStyle name="40% - Accent6 6 2 3" xfId="1161"/>
    <cellStyle name="40% - Accent6 6 3" xfId="1513"/>
    <cellStyle name="40% - Accent6 6 4" xfId="881"/>
    <cellStyle name="40% - Accent6 7" xfId="390"/>
    <cellStyle name="40% - Accent6 7 2" xfId="1653"/>
    <cellStyle name="40% - Accent6 7 3" xfId="1021"/>
    <cellStyle name="40% - Accent6 8" xfId="670"/>
    <cellStyle name="40% - Accent6 8 2" xfId="1931"/>
    <cellStyle name="40% - Accent6 8 3" xfId="1299"/>
    <cellStyle name="40% - Accent6 9" xfId="137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Bad 2" xfId="62"/>
    <cellStyle name="Bad 3" xfId="69"/>
    <cellStyle name="Bad 4" xfId="55"/>
    <cellStyle name="Calculation" xfId="14" builtinId="22" customBuiltin="1"/>
    <cellStyle name="Check Cell" xfId="16" builtinId="23" customBuiltin="1"/>
    <cellStyle name="Check Cell 2" xfId="63"/>
    <cellStyle name="Check Cell 3" xfId="71"/>
    <cellStyle name="Check Cell 4" xfId="56"/>
    <cellStyle name="Comma" xfId="3" builtinId="3"/>
    <cellStyle name="Comma 2" xfId="76"/>
    <cellStyle name="Comma 2 2" xfId="77"/>
    <cellStyle name="Comma 2 2 2" xfId="96"/>
    <cellStyle name="Comma 2 3" xfId="97"/>
    <cellStyle name="Comma 3" xfId="78"/>
    <cellStyle name="Comma 3 2" xfId="95"/>
    <cellStyle name="Comma 4" xfId="75"/>
    <cellStyle name="Comma 5" xfId="102"/>
    <cellStyle name="Comma 6" xfId="117"/>
    <cellStyle name="Comma 7" xfId="48"/>
    <cellStyle name="Explanatory Text" xfId="18" builtinId="53" customBuiltin="1"/>
    <cellStyle name="Good" xfId="9" builtinId="26" customBuiltin="1"/>
    <cellStyle name="Good 2" xfId="61"/>
    <cellStyle name="Good 3" xfId="68"/>
    <cellStyle name="Good 4" xfId="54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 2" xfId="94"/>
    <cellStyle name="Hyperlink 3" xfId="119"/>
    <cellStyle name="Hyperlink 4" xfId="118"/>
    <cellStyle name="Hyperlink 5" xfId="49"/>
    <cellStyle name="Input" xfId="12" builtinId="20" customBuiltin="1"/>
    <cellStyle name="Input 2" xfId="64"/>
    <cellStyle name="Input 3" xfId="70"/>
    <cellStyle name="Input 4" xfId="57"/>
    <cellStyle name="Linked Cell" xfId="15" builtinId="24" customBuiltin="1"/>
    <cellStyle name="Neutral" xfId="11" builtinId="28" customBuiltin="1"/>
    <cellStyle name="Neutral 2" xfId="103"/>
    <cellStyle name="Normal" xfId="0" builtinId="0"/>
    <cellStyle name="Normal 10" xfId="99"/>
    <cellStyle name="Normal 10 2" xfId="133"/>
    <cellStyle name="Normal 10 2 2" xfId="212"/>
    <cellStyle name="Normal 10 2 2 2" xfId="361"/>
    <cellStyle name="Normal 10 2 2 2 2" xfId="643"/>
    <cellStyle name="Normal 10 2 2 2 2 2" xfId="1904"/>
    <cellStyle name="Normal 10 2 2 2 2 3" xfId="1272"/>
    <cellStyle name="Normal 10 2 2 2 3" xfId="1624"/>
    <cellStyle name="Normal 10 2 2 2 4" xfId="992"/>
    <cellStyle name="Normal 10 2 2 3" xfId="504"/>
    <cellStyle name="Normal 10 2 2 3 2" xfId="1765"/>
    <cellStyle name="Normal 10 2 2 3 3" xfId="1133"/>
    <cellStyle name="Normal 10 2 2 4" xfId="1485"/>
    <cellStyle name="Normal 10 2 2 5" xfId="853"/>
    <cellStyle name="Normal 10 2 3" xfId="291"/>
    <cellStyle name="Normal 10 2 3 2" xfId="573"/>
    <cellStyle name="Normal 10 2 3 2 2" xfId="1834"/>
    <cellStyle name="Normal 10 2 3 2 3" xfId="1202"/>
    <cellStyle name="Normal 10 2 3 3" xfId="1554"/>
    <cellStyle name="Normal 10 2 3 4" xfId="922"/>
    <cellStyle name="Normal 10 2 4" xfId="434"/>
    <cellStyle name="Normal 10 2 4 2" xfId="1695"/>
    <cellStyle name="Normal 10 2 4 3" xfId="1063"/>
    <cellStyle name="Normal 10 2 5" xfId="711"/>
    <cellStyle name="Normal 10 2 5 2" xfId="1972"/>
    <cellStyle name="Normal 10 2 5 3" xfId="1340"/>
    <cellStyle name="Normal 10 2 6" xfId="1415"/>
    <cellStyle name="Normal 10 2 7" xfId="783"/>
    <cellStyle name="Normal 10 3" xfId="185"/>
    <cellStyle name="Normal 10 3 2" xfId="334"/>
    <cellStyle name="Normal 10 3 2 2" xfId="616"/>
    <cellStyle name="Normal 10 3 2 2 2" xfId="1877"/>
    <cellStyle name="Normal 10 3 2 2 3" xfId="1245"/>
    <cellStyle name="Normal 10 3 2 3" xfId="1597"/>
    <cellStyle name="Normal 10 3 2 4" xfId="965"/>
    <cellStyle name="Normal 10 3 3" xfId="477"/>
    <cellStyle name="Normal 10 3 3 2" xfId="1738"/>
    <cellStyle name="Normal 10 3 3 3" xfId="1106"/>
    <cellStyle name="Normal 10 3 4" xfId="1458"/>
    <cellStyle name="Normal 10 3 5" xfId="826"/>
    <cellStyle name="Normal 10 4" xfId="264"/>
    <cellStyle name="Normal 10 4 2" xfId="546"/>
    <cellStyle name="Normal 10 4 2 2" xfId="1807"/>
    <cellStyle name="Normal 10 4 2 3" xfId="1175"/>
    <cellStyle name="Normal 10 4 3" xfId="1527"/>
    <cellStyle name="Normal 10 4 4" xfId="895"/>
    <cellStyle name="Normal 10 5" xfId="407"/>
    <cellStyle name="Normal 10 5 2" xfId="1668"/>
    <cellStyle name="Normal 10 5 3" xfId="1036"/>
    <cellStyle name="Normal 10 6" xfId="684"/>
    <cellStyle name="Normal 10 6 2" xfId="1945"/>
    <cellStyle name="Normal 10 6 3" xfId="1313"/>
    <cellStyle name="Normal 10 7" xfId="1388"/>
    <cellStyle name="Normal 10 8" xfId="756"/>
    <cellStyle name="Normal 11" xfId="101"/>
    <cellStyle name="Normal 12" xfId="74"/>
    <cellStyle name="Normal 13" xfId="53"/>
    <cellStyle name="Normal 13 2" xfId="121"/>
    <cellStyle name="Normal 13 2 2" xfId="200"/>
    <cellStyle name="Normal 13 2 2 2" xfId="349"/>
    <cellStyle name="Normal 13 2 2 2 2" xfId="631"/>
    <cellStyle name="Normal 13 2 2 2 2 2" xfId="1892"/>
    <cellStyle name="Normal 13 2 2 2 2 3" xfId="1260"/>
    <cellStyle name="Normal 13 2 2 2 3" xfId="1612"/>
    <cellStyle name="Normal 13 2 2 2 4" xfId="980"/>
    <cellStyle name="Normal 13 2 2 3" xfId="492"/>
    <cellStyle name="Normal 13 2 2 3 2" xfId="1753"/>
    <cellStyle name="Normal 13 2 2 3 3" xfId="1121"/>
    <cellStyle name="Normal 13 2 2 4" xfId="1473"/>
    <cellStyle name="Normal 13 2 2 5" xfId="841"/>
    <cellStyle name="Normal 13 2 3" xfId="279"/>
    <cellStyle name="Normal 13 2 3 2" xfId="561"/>
    <cellStyle name="Normal 13 2 3 2 2" xfId="1822"/>
    <cellStyle name="Normal 13 2 3 2 3" xfId="1190"/>
    <cellStyle name="Normal 13 2 3 3" xfId="1542"/>
    <cellStyle name="Normal 13 2 3 4" xfId="910"/>
    <cellStyle name="Normal 13 2 4" xfId="422"/>
    <cellStyle name="Normal 13 2 4 2" xfId="1683"/>
    <cellStyle name="Normal 13 2 4 3" xfId="1051"/>
    <cellStyle name="Normal 13 2 5" xfId="699"/>
    <cellStyle name="Normal 13 2 5 2" xfId="1960"/>
    <cellStyle name="Normal 13 2 5 3" xfId="1328"/>
    <cellStyle name="Normal 13 2 6" xfId="1403"/>
    <cellStyle name="Normal 13 2 7" xfId="771"/>
    <cellStyle name="Normal 13 3" xfId="174"/>
    <cellStyle name="Normal 13 3 2" xfId="323"/>
    <cellStyle name="Normal 13 3 2 2" xfId="605"/>
    <cellStyle name="Normal 13 3 2 2 2" xfId="1866"/>
    <cellStyle name="Normal 13 3 2 2 3" xfId="1234"/>
    <cellStyle name="Normal 13 3 2 3" xfId="1586"/>
    <cellStyle name="Normal 13 3 2 4" xfId="954"/>
    <cellStyle name="Normal 13 3 3" xfId="466"/>
    <cellStyle name="Normal 13 3 3 2" xfId="1727"/>
    <cellStyle name="Normal 13 3 3 3" xfId="1095"/>
    <cellStyle name="Normal 13 3 4" xfId="1447"/>
    <cellStyle name="Normal 13 3 5" xfId="815"/>
    <cellStyle name="Normal 13 4" xfId="252"/>
    <cellStyle name="Normal 13 4 2" xfId="534"/>
    <cellStyle name="Normal 13 4 2 2" xfId="1795"/>
    <cellStyle name="Normal 13 4 2 3" xfId="1163"/>
    <cellStyle name="Normal 13 4 3" xfId="1515"/>
    <cellStyle name="Normal 13 4 4" xfId="883"/>
    <cellStyle name="Normal 13 5" xfId="395"/>
    <cellStyle name="Normal 13 5 2" xfId="1656"/>
    <cellStyle name="Normal 13 5 3" xfId="1024"/>
    <cellStyle name="Normal 13 6" xfId="672"/>
    <cellStyle name="Normal 13 6 2" xfId="1933"/>
    <cellStyle name="Normal 13 6 3" xfId="1301"/>
    <cellStyle name="Normal 13 7" xfId="1376"/>
    <cellStyle name="Normal 13 8" xfId="744"/>
    <cellStyle name="Normal 14" xfId="67"/>
    <cellStyle name="Normal 15" xfId="116"/>
    <cellStyle name="Normal 16" xfId="136"/>
    <cellStyle name="Normal 16 2" xfId="214"/>
    <cellStyle name="Normal 16 2 2" xfId="363"/>
    <cellStyle name="Normal 16 2 2 2" xfId="645"/>
    <cellStyle name="Normal 16 2 2 2 2" xfId="1906"/>
    <cellStyle name="Normal 16 2 2 2 3" xfId="1274"/>
    <cellStyle name="Normal 16 2 2 3" xfId="1626"/>
    <cellStyle name="Normal 16 2 2 4" xfId="994"/>
    <cellStyle name="Normal 16 2 3" xfId="506"/>
    <cellStyle name="Normal 16 2 3 2" xfId="1767"/>
    <cellStyle name="Normal 16 2 3 3" xfId="1135"/>
    <cellStyle name="Normal 16 2 4" xfId="1487"/>
    <cellStyle name="Normal 16 2 5" xfId="855"/>
    <cellStyle name="Normal 16 3" xfId="293"/>
    <cellStyle name="Normal 16 3 2" xfId="575"/>
    <cellStyle name="Normal 16 3 2 2" xfId="1836"/>
    <cellStyle name="Normal 16 3 2 3" xfId="1204"/>
    <cellStyle name="Normal 16 3 3" xfId="1556"/>
    <cellStyle name="Normal 16 3 4" xfId="924"/>
    <cellStyle name="Normal 16 4" xfId="436"/>
    <cellStyle name="Normal 16 4 2" xfId="1697"/>
    <cellStyle name="Normal 16 4 3" xfId="1065"/>
    <cellStyle name="Normal 16 5" xfId="713"/>
    <cellStyle name="Normal 16 5 2" xfId="1974"/>
    <cellStyle name="Normal 16 5 3" xfId="1342"/>
    <cellStyle name="Normal 16 6" xfId="1417"/>
    <cellStyle name="Normal 16 7" xfId="785"/>
    <cellStyle name="Normal 17" xfId="150"/>
    <cellStyle name="Normal 17 2" xfId="307"/>
    <cellStyle name="Normal 17 2 2" xfId="589"/>
    <cellStyle name="Normal 17 2 2 2" xfId="1850"/>
    <cellStyle name="Normal 17 2 2 3" xfId="1218"/>
    <cellStyle name="Normal 17 2 3" xfId="1570"/>
    <cellStyle name="Normal 17 2 4" xfId="938"/>
    <cellStyle name="Normal 17 3" xfId="450"/>
    <cellStyle name="Normal 17 3 2" xfId="1711"/>
    <cellStyle name="Normal 17 3 3" xfId="1079"/>
    <cellStyle name="Normal 17 4" xfId="1431"/>
    <cellStyle name="Normal 17 5" xfId="799"/>
    <cellStyle name="Normal 18" xfId="47"/>
    <cellStyle name="Normal 19" xfId="171"/>
    <cellStyle name="Normal 2" xfId="1"/>
    <cellStyle name="Normal 2 10" xfId="394"/>
    <cellStyle name="Normal 2 10 2" xfId="1655"/>
    <cellStyle name="Normal 2 10 3" xfId="1023"/>
    <cellStyle name="Normal 2 11" xfId="671"/>
    <cellStyle name="Normal 2 11 2" xfId="1932"/>
    <cellStyle name="Normal 2 11 3" xfId="1300"/>
    <cellStyle name="Normal 2 12" xfId="1375"/>
    <cellStyle name="Normal 2 13" xfId="743"/>
    <cellStyle name="Normal 2 14" xfId="50"/>
    <cellStyle name="Normal 2 2" xfId="80"/>
    <cellStyle name="Normal 2 2 2" xfId="92"/>
    <cellStyle name="Normal 2 3" xfId="86"/>
    <cellStyle name="Normal 2 4" xfId="93"/>
    <cellStyle name="Normal 2 5" xfId="79"/>
    <cellStyle name="Normal 2 6" xfId="58"/>
    <cellStyle name="Normal 2 7" xfId="120"/>
    <cellStyle name="Normal 2 7 2" xfId="199"/>
    <cellStyle name="Normal 2 7 2 2" xfId="348"/>
    <cellStyle name="Normal 2 7 2 2 2" xfId="630"/>
    <cellStyle name="Normal 2 7 2 2 2 2" xfId="1891"/>
    <cellStyle name="Normal 2 7 2 2 2 3" xfId="1259"/>
    <cellStyle name="Normal 2 7 2 2 3" xfId="1611"/>
    <cellStyle name="Normal 2 7 2 2 4" xfId="979"/>
    <cellStyle name="Normal 2 7 2 3" xfId="491"/>
    <cellStyle name="Normal 2 7 2 3 2" xfId="1752"/>
    <cellStyle name="Normal 2 7 2 3 3" xfId="1120"/>
    <cellStyle name="Normal 2 7 2 4" xfId="1472"/>
    <cellStyle name="Normal 2 7 2 5" xfId="840"/>
    <cellStyle name="Normal 2 7 3" xfId="278"/>
    <cellStyle name="Normal 2 7 3 2" xfId="560"/>
    <cellStyle name="Normal 2 7 3 2 2" xfId="1821"/>
    <cellStyle name="Normal 2 7 3 2 3" xfId="1189"/>
    <cellStyle name="Normal 2 7 3 3" xfId="1541"/>
    <cellStyle name="Normal 2 7 3 4" xfId="909"/>
    <cellStyle name="Normal 2 7 4" xfId="421"/>
    <cellStyle name="Normal 2 7 4 2" xfId="1682"/>
    <cellStyle name="Normal 2 7 4 3" xfId="1050"/>
    <cellStyle name="Normal 2 7 5" xfId="698"/>
    <cellStyle name="Normal 2 7 5 2" xfId="1959"/>
    <cellStyle name="Normal 2 7 5 3" xfId="1327"/>
    <cellStyle name="Normal 2 7 6" xfId="1402"/>
    <cellStyle name="Normal 2 7 7" xfId="770"/>
    <cellStyle name="Normal 2 8" xfId="173"/>
    <cellStyle name="Normal 2 8 2" xfId="322"/>
    <cellStyle name="Normal 2 8 2 2" xfId="604"/>
    <cellStyle name="Normal 2 8 2 2 2" xfId="1865"/>
    <cellStyle name="Normal 2 8 2 2 3" xfId="1233"/>
    <cellStyle name="Normal 2 8 2 3" xfId="1585"/>
    <cellStyle name="Normal 2 8 2 4" xfId="953"/>
    <cellStyle name="Normal 2 8 3" xfId="465"/>
    <cellStyle name="Normal 2 8 3 2" xfId="1726"/>
    <cellStyle name="Normal 2 8 3 3" xfId="1094"/>
    <cellStyle name="Normal 2 8 4" xfId="728"/>
    <cellStyle name="Normal 2 8 4 2" xfId="1988"/>
    <cellStyle name="Normal 2 8 4 3" xfId="1356"/>
    <cellStyle name="Normal 2 8 5" xfId="1446"/>
    <cellStyle name="Normal 2 8 6" xfId="814"/>
    <cellStyle name="Normal 2 9" xfId="251"/>
    <cellStyle name="Normal 2 9 2" xfId="533"/>
    <cellStyle name="Normal 2 9 2 2" xfId="1794"/>
    <cellStyle name="Normal 2 9 2 3" xfId="1162"/>
    <cellStyle name="Normal 2 9 3" xfId="1514"/>
    <cellStyle name="Normal 2 9 4" xfId="882"/>
    <cellStyle name="Normal 2_FBP" xfId="81"/>
    <cellStyle name="Normal 20" xfId="166"/>
    <cellStyle name="Normal 20 2" xfId="232"/>
    <cellStyle name="Normal 21" xfId="169"/>
    <cellStyle name="Normal 21 2" xfId="235"/>
    <cellStyle name="Normal 22" xfId="164"/>
    <cellStyle name="Normal 22 2" xfId="230"/>
    <cellStyle name="Normal 23" xfId="229"/>
    <cellStyle name="Normal 23 2" xfId="237"/>
    <cellStyle name="Normal 24" xfId="168"/>
    <cellStyle name="Normal 24 2" xfId="234"/>
    <cellStyle name="Normal 25" xfId="228"/>
    <cellStyle name="Normal 25 2" xfId="236"/>
    <cellStyle name="Normal 26" xfId="165"/>
    <cellStyle name="Normal 26 2" xfId="231"/>
    <cellStyle name="Normal 27" xfId="167"/>
    <cellStyle name="Normal 27 2" xfId="233"/>
    <cellStyle name="Normal 28" xfId="391"/>
    <cellStyle name="Normal 29" xfId="377"/>
    <cellStyle name="Normal 29 2" xfId="1640"/>
    <cellStyle name="Normal 29 3" xfId="1008"/>
    <cellStyle name="Normal 3" xfId="2"/>
    <cellStyle name="Normal 3 2" xfId="88"/>
    <cellStyle name="Normal 3 2 2" xfId="129"/>
    <cellStyle name="Normal 3 2 2 2" xfId="208"/>
    <cellStyle name="Normal 3 2 2 2 2" xfId="357"/>
    <cellStyle name="Normal 3 2 2 2 2 2" xfId="639"/>
    <cellStyle name="Normal 3 2 2 2 2 2 2" xfId="1900"/>
    <cellStyle name="Normal 3 2 2 2 2 2 3" xfId="1268"/>
    <cellStyle name="Normal 3 2 2 2 2 3" xfId="1620"/>
    <cellStyle name="Normal 3 2 2 2 2 4" xfId="988"/>
    <cellStyle name="Normal 3 2 2 2 3" xfId="500"/>
    <cellStyle name="Normal 3 2 2 2 3 2" xfId="1761"/>
    <cellStyle name="Normal 3 2 2 2 3 3" xfId="1129"/>
    <cellStyle name="Normal 3 2 2 2 4" xfId="1481"/>
    <cellStyle name="Normal 3 2 2 2 5" xfId="849"/>
    <cellStyle name="Normal 3 2 2 3" xfId="287"/>
    <cellStyle name="Normal 3 2 2 3 2" xfId="569"/>
    <cellStyle name="Normal 3 2 2 3 2 2" xfId="1830"/>
    <cellStyle name="Normal 3 2 2 3 2 3" xfId="1198"/>
    <cellStyle name="Normal 3 2 2 3 3" xfId="1550"/>
    <cellStyle name="Normal 3 2 2 3 4" xfId="918"/>
    <cellStyle name="Normal 3 2 2 4" xfId="430"/>
    <cellStyle name="Normal 3 2 2 4 2" xfId="1691"/>
    <cellStyle name="Normal 3 2 2 4 3" xfId="1059"/>
    <cellStyle name="Normal 3 2 2 5" xfId="707"/>
    <cellStyle name="Normal 3 2 2 5 2" xfId="1968"/>
    <cellStyle name="Normal 3 2 2 5 3" xfId="1336"/>
    <cellStyle name="Normal 3 2 2 6" xfId="1411"/>
    <cellStyle name="Normal 3 2 2 7" xfId="779"/>
    <cellStyle name="Normal 3 2 3" xfId="181"/>
    <cellStyle name="Normal 3 2 3 2" xfId="330"/>
    <cellStyle name="Normal 3 2 3 2 2" xfId="612"/>
    <cellStyle name="Normal 3 2 3 2 2 2" xfId="1873"/>
    <cellStyle name="Normal 3 2 3 2 2 3" xfId="1241"/>
    <cellStyle name="Normal 3 2 3 2 3" xfId="1593"/>
    <cellStyle name="Normal 3 2 3 2 4" xfId="961"/>
    <cellStyle name="Normal 3 2 3 3" xfId="473"/>
    <cellStyle name="Normal 3 2 3 3 2" xfId="1734"/>
    <cellStyle name="Normal 3 2 3 3 3" xfId="1102"/>
    <cellStyle name="Normal 3 2 3 4" xfId="1454"/>
    <cellStyle name="Normal 3 2 3 5" xfId="822"/>
    <cellStyle name="Normal 3 2 4" xfId="260"/>
    <cellStyle name="Normal 3 2 4 2" xfId="542"/>
    <cellStyle name="Normal 3 2 4 2 2" xfId="1803"/>
    <cellStyle name="Normal 3 2 4 2 3" xfId="1171"/>
    <cellStyle name="Normal 3 2 4 3" xfId="1523"/>
    <cellStyle name="Normal 3 2 4 4" xfId="891"/>
    <cellStyle name="Normal 3 2 5" xfId="403"/>
    <cellStyle name="Normal 3 2 5 2" xfId="1664"/>
    <cellStyle name="Normal 3 2 5 3" xfId="1032"/>
    <cellStyle name="Normal 3 2 6" xfId="680"/>
    <cellStyle name="Normal 3 2 6 2" xfId="1941"/>
    <cellStyle name="Normal 3 2 6 3" xfId="1309"/>
    <cellStyle name="Normal 3 2 7" xfId="1384"/>
    <cellStyle name="Normal 3 2 8" xfId="752"/>
    <cellStyle name="Normal 3 3" xfId="60"/>
    <cellStyle name="Normal 3 3 2" xfId="122"/>
    <cellStyle name="Normal 3 3 2 2" xfId="201"/>
    <cellStyle name="Normal 3 3 2 2 2" xfId="350"/>
    <cellStyle name="Normal 3 3 2 2 2 2" xfId="632"/>
    <cellStyle name="Normal 3 3 2 2 2 2 2" xfId="1893"/>
    <cellStyle name="Normal 3 3 2 2 2 2 3" xfId="1261"/>
    <cellStyle name="Normal 3 3 2 2 2 3" xfId="1613"/>
    <cellStyle name="Normal 3 3 2 2 2 4" xfId="981"/>
    <cellStyle name="Normal 3 3 2 2 3" xfId="493"/>
    <cellStyle name="Normal 3 3 2 2 3 2" xfId="1754"/>
    <cellStyle name="Normal 3 3 2 2 3 3" xfId="1122"/>
    <cellStyle name="Normal 3 3 2 2 4" xfId="1474"/>
    <cellStyle name="Normal 3 3 2 2 5" xfId="842"/>
    <cellStyle name="Normal 3 3 2 3" xfId="280"/>
    <cellStyle name="Normal 3 3 2 3 2" xfId="562"/>
    <cellStyle name="Normal 3 3 2 3 2 2" xfId="1823"/>
    <cellStyle name="Normal 3 3 2 3 2 3" xfId="1191"/>
    <cellStyle name="Normal 3 3 2 3 3" xfId="1543"/>
    <cellStyle name="Normal 3 3 2 3 4" xfId="911"/>
    <cellStyle name="Normal 3 3 2 4" xfId="423"/>
    <cellStyle name="Normal 3 3 2 4 2" xfId="1684"/>
    <cellStyle name="Normal 3 3 2 4 3" xfId="1052"/>
    <cellStyle name="Normal 3 3 2 5" xfId="700"/>
    <cellStyle name="Normal 3 3 2 5 2" xfId="1961"/>
    <cellStyle name="Normal 3 3 2 5 3" xfId="1329"/>
    <cellStyle name="Normal 3 3 2 6" xfId="1404"/>
    <cellStyle name="Normal 3 3 2 7" xfId="772"/>
    <cellStyle name="Normal 3 3 3" xfId="175"/>
    <cellStyle name="Normal 3 3 3 2" xfId="324"/>
    <cellStyle name="Normal 3 3 3 2 2" xfId="606"/>
    <cellStyle name="Normal 3 3 3 2 2 2" xfId="1867"/>
    <cellStyle name="Normal 3 3 3 2 2 3" xfId="1235"/>
    <cellStyle name="Normal 3 3 3 2 3" xfId="1587"/>
    <cellStyle name="Normal 3 3 3 2 4" xfId="955"/>
    <cellStyle name="Normal 3 3 3 3" xfId="467"/>
    <cellStyle name="Normal 3 3 3 3 2" xfId="1728"/>
    <cellStyle name="Normal 3 3 3 3 3" xfId="1096"/>
    <cellStyle name="Normal 3 3 3 4" xfId="1448"/>
    <cellStyle name="Normal 3 3 3 5" xfId="816"/>
    <cellStyle name="Normal 3 3 4" xfId="253"/>
    <cellStyle name="Normal 3 3 4 2" xfId="535"/>
    <cellStyle name="Normal 3 3 4 2 2" xfId="1796"/>
    <cellStyle name="Normal 3 3 4 2 3" xfId="1164"/>
    <cellStyle name="Normal 3 3 4 3" xfId="1516"/>
    <cellStyle name="Normal 3 3 4 4" xfId="884"/>
    <cellStyle name="Normal 3 3 5" xfId="396"/>
    <cellStyle name="Normal 3 3 5 2" xfId="1657"/>
    <cellStyle name="Normal 3 3 5 3" xfId="1025"/>
    <cellStyle name="Normal 3 3 6" xfId="673"/>
    <cellStyle name="Normal 3 3 6 2" xfId="1934"/>
    <cellStyle name="Normal 3 3 6 3" xfId="1302"/>
    <cellStyle name="Normal 3 3 7" xfId="1377"/>
    <cellStyle name="Normal 3 3 8" xfId="745"/>
    <cellStyle name="Normal 3 4" xfId="727"/>
    <cellStyle name="Normal 3 5" xfId="51"/>
    <cellStyle name="Normal 30" xfId="1372"/>
    <cellStyle name="Normal 31" xfId="1358"/>
    <cellStyle name="Normal 32" xfId="1990"/>
    <cellStyle name="Normal 33" xfId="1992"/>
    <cellStyle name="Normal 34" xfId="1993"/>
    <cellStyle name="Normal 35" xfId="1994"/>
    <cellStyle name="Normal 36" xfId="1995"/>
    <cellStyle name="Normal 37" xfId="44"/>
    <cellStyle name="Normal 4" xfId="59"/>
    <cellStyle name="Normal 4 2" xfId="87"/>
    <cellStyle name="Normal 4 3" xfId="82"/>
    <cellStyle name="Normal 5" xfId="65"/>
    <cellStyle name="Normal 5 2" xfId="89"/>
    <cellStyle name="Normal 6" xfId="83"/>
    <cellStyle name="Normal 6 2" xfId="126"/>
    <cellStyle name="Normal 6 2 2" xfId="205"/>
    <cellStyle name="Normal 6 2 2 2" xfId="354"/>
    <cellStyle name="Normal 6 2 2 2 2" xfId="636"/>
    <cellStyle name="Normal 6 2 2 2 2 2" xfId="1897"/>
    <cellStyle name="Normal 6 2 2 2 2 3" xfId="1265"/>
    <cellStyle name="Normal 6 2 2 2 3" xfId="1617"/>
    <cellStyle name="Normal 6 2 2 2 4" xfId="985"/>
    <cellStyle name="Normal 6 2 2 3" xfId="497"/>
    <cellStyle name="Normal 6 2 2 3 2" xfId="1758"/>
    <cellStyle name="Normal 6 2 2 3 3" xfId="1126"/>
    <cellStyle name="Normal 6 2 2 4" xfId="1478"/>
    <cellStyle name="Normal 6 2 2 5" xfId="846"/>
    <cellStyle name="Normal 6 2 3" xfId="284"/>
    <cellStyle name="Normal 6 2 3 2" xfId="566"/>
    <cellStyle name="Normal 6 2 3 2 2" xfId="1827"/>
    <cellStyle name="Normal 6 2 3 2 3" xfId="1195"/>
    <cellStyle name="Normal 6 2 3 3" xfId="1547"/>
    <cellStyle name="Normal 6 2 3 4" xfId="915"/>
    <cellStyle name="Normal 6 2 4" xfId="427"/>
    <cellStyle name="Normal 6 2 4 2" xfId="1688"/>
    <cellStyle name="Normal 6 2 4 3" xfId="1056"/>
    <cellStyle name="Normal 6 2 5" xfId="704"/>
    <cellStyle name="Normal 6 2 5 2" xfId="1965"/>
    <cellStyle name="Normal 6 2 5 3" xfId="1333"/>
    <cellStyle name="Normal 6 2 6" xfId="1408"/>
    <cellStyle name="Normal 6 2 7" xfId="776"/>
    <cellStyle name="Normal 6 3" xfId="178"/>
    <cellStyle name="Normal 6 3 2" xfId="327"/>
    <cellStyle name="Normal 6 3 2 2" xfId="609"/>
    <cellStyle name="Normal 6 3 2 2 2" xfId="1870"/>
    <cellStyle name="Normal 6 3 2 2 3" xfId="1238"/>
    <cellStyle name="Normal 6 3 2 3" xfId="1590"/>
    <cellStyle name="Normal 6 3 2 4" xfId="958"/>
    <cellStyle name="Normal 6 3 3" xfId="470"/>
    <cellStyle name="Normal 6 3 3 2" xfId="1731"/>
    <cellStyle name="Normal 6 3 3 3" xfId="1099"/>
    <cellStyle name="Normal 6 3 4" xfId="1451"/>
    <cellStyle name="Normal 6 3 5" xfId="819"/>
    <cellStyle name="Normal 6 4" xfId="257"/>
    <cellStyle name="Normal 6 4 2" xfId="539"/>
    <cellStyle name="Normal 6 4 2 2" xfId="1800"/>
    <cellStyle name="Normal 6 4 2 3" xfId="1168"/>
    <cellStyle name="Normal 6 4 3" xfId="1520"/>
    <cellStyle name="Normal 6 4 4" xfId="888"/>
    <cellStyle name="Normal 6 5" xfId="400"/>
    <cellStyle name="Normal 6 5 2" xfId="1661"/>
    <cellStyle name="Normal 6 5 3" xfId="1029"/>
    <cellStyle name="Normal 6 6" xfId="677"/>
    <cellStyle name="Normal 6 6 2" xfId="1938"/>
    <cellStyle name="Normal 6 6 3" xfId="1306"/>
    <cellStyle name="Normal 6 7" xfId="1381"/>
    <cellStyle name="Normal 6 8" xfId="749"/>
    <cellStyle name="Normal 7" xfId="46"/>
    <cellStyle name="Normal 7 10" xfId="730"/>
    <cellStyle name="Normal 7 2" xfId="98"/>
    <cellStyle name="Normal 7 2 2" xfId="132"/>
    <cellStyle name="Normal 7 2 2 2" xfId="211"/>
    <cellStyle name="Normal 7 2 2 2 2" xfId="360"/>
    <cellStyle name="Normal 7 2 2 2 2 2" xfId="642"/>
    <cellStyle name="Normal 7 2 2 2 2 2 2" xfId="1903"/>
    <cellStyle name="Normal 7 2 2 2 2 2 3" xfId="1271"/>
    <cellStyle name="Normal 7 2 2 2 2 3" xfId="1623"/>
    <cellStyle name="Normal 7 2 2 2 2 4" xfId="991"/>
    <cellStyle name="Normal 7 2 2 2 3" xfId="503"/>
    <cellStyle name="Normal 7 2 2 2 3 2" xfId="1764"/>
    <cellStyle name="Normal 7 2 2 2 3 3" xfId="1132"/>
    <cellStyle name="Normal 7 2 2 2 4" xfId="1484"/>
    <cellStyle name="Normal 7 2 2 2 5" xfId="852"/>
    <cellStyle name="Normal 7 2 2 3" xfId="290"/>
    <cellStyle name="Normal 7 2 2 3 2" xfId="572"/>
    <cellStyle name="Normal 7 2 2 3 2 2" xfId="1833"/>
    <cellStyle name="Normal 7 2 2 3 2 3" xfId="1201"/>
    <cellStyle name="Normal 7 2 2 3 3" xfId="1553"/>
    <cellStyle name="Normal 7 2 2 3 4" xfId="921"/>
    <cellStyle name="Normal 7 2 2 4" xfId="433"/>
    <cellStyle name="Normal 7 2 2 4 2" xfId="1694"/>
    <cellStyle name="Normal 7 2 2 4 3" xfId="1062"/>
    <cellStyle name="Normal 7 2 2 5" xfId="710"/>
    <cellStyle name="Normal 7 2 2 5 2" xfId="1971"/>
    <cellStyle name="Normal 7 2 2 5 3" xfId="1339"/>
    <cellStyle name="Normal 7 2 2 6" xfId="1414"/>
    <cellStyle name="Normal 7 2 2 7" xfId="782"/>
    <cellStyle name="Normal 7 2 3" xfId="184"/>
    <cellStyle name="Normal 7 2 3 2" xfId="333"/>
    <cellStyle name="Normal 7 2 3 2 2" xfId="615"/>
    <cellStyle name="Normal 7 2 3 2 2 2" xfId="1876"/>
    <cellStyle name="Normal 7 2 3 2 2 3" xfId="1244"/>
    <cellStyle name="Normal 7 2 3 2 3" xfId="1596"/>
    <cellStyle name="Normal 7 2 3 2 4" xfId="964"/>
    <cellStyle name="Normal 7 2 3 3" xfId="476"/>
    <cellStyle name="Normal 7 2 3 3 2" xfId="1737"/>
    <cellStyle name="Normal 7 2 3 3 3" xfId="1105"/>
    <cellStyle name="Normal 7 2 3 4" xfId="1457"/>
    <cellStyle name="Normal 7 2 3 5" xfId="825"/>
    <cellStyle name="Normal 7 2 4" xfId="263"/>
    <cellStyle name="Normal 7 2 4 2" xfId="545"/>
    <cellStyle name="Normal 7 2 4 2 2" xfId="1806"/>
    <cellStyle name="Normal 7 2 4 2 3" xfId="1174"/>
    <cellStyle name="Normal 7 2 4 3" xfId="1526"/>
    <cellStyle name="Normal 7 2 4 4" xfId="894"/>
    <cellStyle name="Normal 7 2 5" xfId="406"/>
    <cellStyle name="Normal 7 2 5 2" xfId="1667"/>
    <cellStyle name="Normal 7 2 5 3" xfId="1035"/>
    <cellStyle name="Normal 7 2 6" xfId="683"/>
    <cellStyle name="Normal 7 2 6 2" xfId="1944"/>
    <cellStyle name="Normal 7 2 6 3" xfId="1312"/>
    <cellStyle name="Normal 7 2 7" xfId="1387"/>
    <cellStyle name="Normal 7 2 8" xfId="755"/>
    <cellStyle name="Normal 7 3" xfId="124"/>
    <cellStyle name="Normal 7 3 2" xfId="203"/>
    <cellStyle name="Normal 7 3 2 2" xfId="352"/>
    <cellStyle name="Normal 7 3 2 2 2" xfId="634"/>
    <cellStyle name="Normal 7 3 2 2 2 2" xfId="1895"/>
    <cellStyle name="Normal 7 3 2 2 2 3" xfId="1263"/>
    <cellStyle name="Normal 7 3 2 2 3" xfId="1615"/>
    <cellStyle name="Normal 7 3 2 2 4" xfId="983"/>
    <cellStyle name="Normal 7 3 2 3" xfId="495"/>
    <cellStyle name="Normal 7 3 2 3 2" xfId="1756"/>
    <cellStyle name="Normal 7 3 2 3 3" xfId="1124"/>
    <cellStyle name="Normal 7 3 2 4" xfId="1476"/>
    <cellStyle name="Normal 7 3 2 5" xfId="844"/>
    <cellStyle name="Normal 7 3 3" xfId="282"/>
    <cellStyle name="Normal 7 3 3 2" xfId="564"/>
    <cellStyle name="Normal 7 3 3 2 2" xfId="1825"/>
    <cellStyle name="Normal 7 3 3 2 3" xfId="1193"/>
    <cellStyle name="Normal 7 3 3 3" xfId="1545"/>
    <cellStyle name="Normal 7 3 3 4" xfId="913"/>
    <cellStyle name="Normal 7 3 4" xfId="425"/>
    <cellStyle name="Normal 7 3 4 2" xfId="1686"/>
    <cellStyle name="Normal 7 3 4 3" xfId="1054"/>
    <cellStyle name="Normal 7 3 5" xfId="702"/>
    <cellStyle name="Normal 7 3 5 2" xfId="1963"/>
    <cellStyle name="Normal 7 3 5 3" xfId="1331"/>
    <cellStyle name="Normal 7 3 6" xfId="1406"/>
    <cellStyle name="Normal 7 3 7" xfId="774"/>
    <cellStyle name="Normal 7 4" xfId="72"/>
    <cellStyle name="Normal 7 4 2" xfId="255"/>
    <cellStyle name="Normal 7 4 2 2" xfId="537"/>
    <cellStyle name="Normal 7 4 2 2 2" xfId="1798"/>
    <cellStyle name="Normal 7 4 2 2 3" xfId="1166"/>
    <cellStyle name="Normal 7 4 2 3" xfId="1518"/>
    <cellStyle name="Normal 7 4 2 4" xfId="886"/>
    <cellStyle name="Normal 7 4 3" xfId="398"/>
    <cellStyle name="Normal 7 4 3 2" xfId="1659"/>
    <cellStyle name="Normal 7 4 3 3" xfId="1027"/>
    <cellStyle name="Normal 7 4 4" xfId="1379"/>
    <cellStyle name="Normal 7 4 5" xfId="747"/>
    <cellStyle name="Normal 7 5" xfId="170"/>
    <cellStyle name="Normal 7 5 2" xfId="321"/>
    <cellStyle name="Normal 7 5 2 2" xfId="603"/>
    <cellStyle name="Normal 7 5 2 2 2" xfId="1864"/>
    <cellStyle name="Normal 7 5 2 2 3" xfId="1232"/>
    <cellStyle name="Normal 7 5 2 3" xfId="1584"/>
    <cellStyle name="Normal 7 5 2 4" xfId="952"/>
    <cellStyle name="Normal 7 5 3" xfId="464"/>
    <cellStyle name="Normal 7 5 3 2" xfId="1725"/>
    <cellStyle name="Normal 7 5 3 3" xfId="1093"/>
    <cellStyle name="Normal 7 5 4" xfId="1445"/>
    <cellStyle name="Normal 7 5 5" xfId="813"/>
    <cellStyle name="Normal 7 6" xfId="238"/>
    <cellStyle name="Normal 7 6 2" xfId="520"/>
    <cellStyle name="Normal 7 6 2 2" xfId="1781"/>
    <cellStyle name="Normal 7 6 2 3" xfId="1149"/>
    <cellStyle name="Normal 7 6 3" xfId="1501"/>
    <cellStyle name="Normal 7 6 4" xfId="869"/>
    <cellStyle name="Normal 7 7" xfId="393"/>
    <cellStyle name="Normal 7 7 2" xfId="1654"/>
    <cellStyle name="Normal 7 7 3" xfId="1022"/>
    <cellStyle name="Normal 7 8" xfId="675"/>
    <cellStyle name="Normal 7 8 2" xfId="1936"/>
    <cellStyle name="Normal 7 8 3" xfId="1304"/>
    <cellStyle name="Normal 7 9" xfId="1374"/>
    <cellStyle name="Normal 8" xfId="84"/>
    <cellStyle name="Normal 8 2" xfId="127"/>
    <cellStyle name="Normal 8 2 2" xfId="206"/>
    <cellStyle name="Normal 8 2 2 2" xfId="355"/>
    <cellStyle name="Normal 8 2 2 2 2" xfId="637"/>
    <cellStyle name="Normal 8 2 2 2 2 2" xfId="1898"/>
    <cellStyle name="Normal 8 2 2 2 2 3" xfId="1266"/>
    <cellStyle name="Normal 8 2 2 2 3" xfId="1618"/>
    <cellStyle name="Normal 8 2 2 2 4" xfId="986"/>
    <cellStyle name="Normal 8 2 2 3" xfId="498"/>
    <cellStyle name="Normal 8 2 2 3 2" xfId="1759"/>
    <cellStyle name="Normal 8 2 2 3 3" xfId="1127"/>
    <cellStyle name="Normal 8 2 2 4" xfId="1479"/>
    <cellStyle name="Normal 8 2 2 5" xfId="847"/>
    <cellStyle name="Normal 8 2 3" xfId="285"/>
    <cellStyle name="Normal 8 2 3 2" xfId="567"/>
    <cellStyle name="Normal 8 2 3 2 2" xfId="1828"/>
    <cellStyle name="Normal 8 2 3 2 3" xfId="1196"/>
    <cellStyle name="Normal 8 2 3 3" xfId="1548"/>
    <cellStyle name="Normal 8 2 3 4" xfId="916"/>
    <cellStyle name="Normal 8 2 4" xfId="428"/>
    <cellStyle name="Normal 8 2 4 2" xfId="1689"/>
    <cellStyle name="Normal 8 2 4 3" xfId="1057"/>
    <cellStyle name="Normal 8 2 5" xfId="705"/>
    <cellStyle name="Normal 8 2 5 2" xfId="1966"/>
    <cellStyle name="Normal 8 2 5 3" xfId="1334"/>
    <cellStyle name="Normal 8 2 6" xfId="1409"/>
    <cellStyle name="Normal 8 2 7" xfId="777"/>
    <cellStyle name="Normal 8 3" xfId="179"/>
    <cellStyle name="Normal 8 3 2" xfId="328"/>
    <cellStyle name="Normal 8 3 2 2" xfId="610"/>
    <cellStyle name="Normal 8 3 2 2 2" xfId="1871"/>
    <cellStyle name="Normal 8 3 2 2 3" xfId="1239"/>
    <cellStyle name="Normal 8 3 2 3" xfId="1591"/>
    <cellStyle name="Normal 8 3 2 4" xfId="959"/>
    <cellStyle name="Normal 8 3 3" xfId="471"/>
    <cellStyle name="Normal 8 3 3 2" xfId="1732"/>
    <cellStyle name="Normal 8 3 3 3" xfId="1100"/>
    <cellStyle name="Normal 8 3 4" xfId="1452"/>
    <cellStyle name="Normal 8 3 5" xfId="820"/>
    <cellStyle name="Normal 8 4" xfId="258"/>
    <cellStyle name="Normal 8 4 2" xfId="540"/>
    <cellStyle name="Normal 8 4 2 2" xfId="1801"/>
    <cellStyle name="Normal 8 4 2 3" xfId="1169"/>
    <cellStyle name="Normal 8 4 3" xfId="1521"/>
    <cellStyle name="Normal 8 4 4" xfId="889"/>
    <cellStyle name="Normal 8 5" xfId="401"/>
    <cellStyle name="Normal 8 5 2" xfId="1662"/>
    <cellStyle name="Normal 8 5 3" xfId="1030"/>
    <cellStyle name="Normal 8 6" xfId="678"/>
    <cellStyle name="Normal 8 6 2" xfId="1939"/>
    <cellStyle name="Normal 8 6 3" xfId="1307"/>
    <cellStyle name="Normal 8 7" xfId="1382"/>
    <cellStyle name="Normal 8 8" xfId="750"/>
    <cellStyle name="Normal 9" xfId="85"/>
    <cellStyle name="Normal 9 2" xfId="128"/>
    <cellStyle name="Normal 9 2 2" xfId="207"/>
    <cellStyle name="Normal 9 2 2 2" xfId="356"/>
    <cellStyle name="Normal 9 2 2 2 2" xfId="638"/>
    <cellStyle name="Normal 9 2 2 2 2 2" xfId="1899"/>
    <cellStyle name="Normal 9 2 2 2 2 3" xfId="1267"/>
    <cellStyle name="Normal 9 2 2 2 3" xfId="1619"/>
    <cellStyle name="Normal 9 2 2 2 4" xfId="987"/>
    <cellStyle name="Normal 9 2 2 3" xfId="499"/>
    <cellStyle name="Normal 9 2 2 3 2" xfId="1760"/>
    <cellStyle name="Normal 9 2 2 3 3" xfId="1128"/>
    <cellStyle name="Normal 9 2 2 4" xfId="1480"/>
    <cellStyle name="Normal 9 2 2 5" xfId="848"/>
    <cellStyle name="Normal 9 2 3" xfId="286"/>
    <cellStyle name="Normal 9 2 3 2" xfId="568"/>
    <cellStyle name="Normal 9 2 3 2 2" xfId="1829"/>
    <cellStyle name="Normal 9 2 3 2 3" xfId="1197"/>
    <cellStyle name="Normal 9 2 3 3" xfId="1549"/>
    <cellStyle name="Normal 9 2 3 4" xfId="917"/>
    <cellStyle name="Normal 9 2 4" xfId="429"/>
    <cellStyle name="Normal 9 2 4 2" xfId="1690"/>
    <cellStyle name="Normal 9 2 4 3" xfId="1058"/>
    <cellStyle name="Normal 9 2 5" xfId="706"/>
    <cellStyle name="Normal 9 2 5 2" xfId="1967"/>
    <cellStyle name="Normal 9 2 5 3" xfId="1335"/>
    <cellStyle name="Normal 9 2 6" xfId="1410"/>
    <cellStyle name="Normal 9 2 7" xfId="778"/>
    <cellStyle name="Normal 9 3" xfId="180"/>
    <cellStyle name="Normal 9 3 2" xfId="329"/>
    <cellStyle name="Normal 9 3 2 2" xfId="611"/>
    <cellStyle name="Normal 9 3 2 2 2" xfId="1872"/>
    <cellStyle name="Normal 9 3 2 2 3" xfId="1240"/>
    <cellStyle name="Normal 9 3 2 3" xfId="1592"/>
    <cellStyle name="Normal 9 3 2 4" xfId="960"/>
    <cellStyle name="Normal 9 3 3" xfId="472"/>
    <cellStyle name="Normal 9 3 3 2" xfId="1733"/>
    <cellStyle name="Normal 9 3 3 3" xfId="1101"/>
    <cellStyle name="Normal 9 3 4" xfId="1453"/>
    <cellStyle name="Normal 9 3 5" xfId="821"/>
    <cellStyle name="Normal 9 4" xfId="259"/>
    <cellStyle name="Normal 9 4 2" xfId="541"/>
    <cellStyle name="Normal 9 4 2 2" xfId="1802"/>
    <cellStyle name="Normal 9 4 2 3" xfId="1170"/>
    <cellStyle name="Normal 9 4 3" xfId="1522"/>
    <cellStyle name="Normal 9 4 4" xfId="890"/>
    <cellStyle name="Normal 9 5" xfId="402"/>
    <cellStyle name="Normal 9 5 2" xfId="1663"/>
    <cellStyle name="Normal 9 5 3" xfId="1031"/>
    <cellStyle name="Normal 9 6" xfId="679"/>
    <cellStyle name="Normal 9 6 2" xfId="1940"/>
    <cellStyle name="Normal 9 6 3" xfId="1308"/>
    <cellStyle name="Normal 9 7" xfId="1383"/>
    <cellStyle name="Normal 9 8" xfId="751"/>
    <cellStyle name="Note 2" xfId="91"/>
    <cellStyle name="Note 2 2" xfId="131"/>
    <cellStyle name="Note 2 2 2" xfId="210"/>
    <cellStyle name="Note 2 2 2 2" xfId="359"/>
    <cellStyle name="Note 2 2 2 2 2" xfId="641"/>
    <cellStyle name="Note 2 2 2 2 2 2" xfId="1902"/>
    <cellStyle name="Note 2 2 2 2 2 3" xfId="1270"/>
    <cellStyle name="Note 2 2 2 2 3" xfId="1622"/>
    <cellStyle name="Note 2 2 2 2 4" xfId="990"/>
    <cellStyle name="Note 2 2 2 3" xfId="502"/>
    <cellStyle name="Note 2 2 2 3 2" xfId="1763"/>
    <cellStyle name="Note 2 2 2 3 3" xfId="1131"/>
    <cellStyle name="Note 2 2 2 4" xfId="1483"/>
    <cellStyle name="Note 2 2 2 5" xfId="851"/>
    <cellStyle name="Note 2 2 3" xfId="289"/>
    <cellStyle name="Note 2 2 3 2" xfId="571"/>
    <cellStyle name="Note 2 2 3 2 2" xfId="1832"/>
    <cellStyle name="Note 2 2 3 2 3" xfId="1200"/>
    <cellStyle name="Note 2 2 3 3" xfId="1552"/>
    <cellStyle name="Note 2 2 3 4" xfId="920"/>
    <cellStyle name="Note 2 2 4" xfId="432"/>
    <cellStyle name="Note 2 2 4 2" xfId="1693"/>
    <cellStyle name="Note 2 2 4 3" xfId="1061"/>
    <cellStyle name="Note 2 2 5" xfId="709"/>
    <cellStyle name="Note 2 2 5 2" xfId="1970"/>
    <cellStyle name="Note 2 2 5 3" xfId="1338"/>
    <cellStyle name="Note 2 2 6" xfId="1413"/>
    <cellStyle name="Note 2 2 7" xfId="781"/>
    <cellStyle name="Note 2 3" xfId="183"/>
    <cellStyle name="Note 2 3 2" xfId="332"/>
    <cellStyle name="Note 2 3 2 2" xfId="614"/>
    <cellStyle name="Note 2 3 2 2 2" xfId="1875"/>
    <cellStyle name="Note 2 3 2 2 3" xfId="1243"/>
    <cellStyle name="Note 2 3 2 3" xfId="1595"/>
    <cellStyle name="Note 2 3 2 4" xfId="963"/>
    <cellStyle name="Note 2 3 3" xfId="475"/>
    <cellStyle name="Note 2 3 3 2" xfId="1736"/>
    <cellStyle name="Note 2 3 3 3" xfId="1104"/>
    <cellStyle name="Note 2 3 4" xfId="729"/>
    <cellStyle name="Note 2 3 4 2" xfId="1989"/>
    <cellStyle name="Note 2 3 4 3" xfId="1357"/>
    <cellStyle name="Note 2 3 5" xfId="1456"/>
    <cellStyle name="Note 2 3 6" xfId="824"/>
    <cellStyle name="Note 2 4" xfId="262"/>
    <cellStyle name="Note 2 4 2" xfId="544"/>
    <cellStyle name="Note 2 4 2 2" xfId="1805"/>
    <cellStyle name="Note 2 4 2 3" xfId="1173"/>
    <cellStyle name="Note 2 4 3" xfId="1525"/>
    <cellStyle name="Note 2 4 4" xfId="893"/>
    <cellStyle name="Note 2 5" xfId="405"/>
    <cellStyle name="Note 2 5 2" xfId="1666"/>
    <cellStyle name="Note 2 5 3" xfId="1034"/>
    <cellStyle name="Note 2 6" xfId="682"/>
    <cellStyle name="Note 2 6 2" xfId="1943"/>
    <cellStyle name="Note 2 6 3" xfId="1311"/>
    <cellStyle name="Note 2 7" xfId="1386"/>
    <cellStyle name="Note 2 8" xfId="754"/>
    <cellStyle name="Note 3" xfId="66"/>
    <cellStyle name="Note 3 2" xfId="123"/>
    <cellStyle name="Note 3 2 2" xfId="202"/>
    <cellStyle name="Note 3 2 2 2" xfId="351"/>
    <cellStyle name="Note 3 2 2 2 2" xfId="633"/>
    <cellStyle name="Note 3 2 2 2 2 2" xfId="1894"/>
    <cellStyle name="Note 3 2 2 2 2 3" xfId="1262"/>
    <cellStyle name="Note 3 2 2 2 3" xfId="1614"/>
    <cellStyle name="Note 3 2 2 2 4" xfId="982"/>
    <cellStyle name="Note 3 2 2 3" xfId="494"/>
    <cellStyle name="Note 3 2 2 3 2" xfId="1755"/>
    <cellStyle name="Note 3 2 2 3 3" xfId="1123"/>
    <cellStyle name="Note 3 2 2 4" xfId="1475"/>
    <cellStyle name="Note 3 2 2 5" xfId="843"/>
    <cellStyle name="Note 3 2 3" xfId="281"/>
    <cellStyle name="Note 3 2 3 2" xfId="563"/>
    <cellStyle name="Note 3 2 3 2 2" xfId="1824"/>
    <cellStyle name="Note 3 2 3 2 3" xfId="1192"/>
    <cellStyle name="Note 3 2 3 3" xfId="1544"/>
    <cellStyle name="Note 3 2 3 4" xfId="912"/>
    <cellStyle name="Note 3 2 4" xfId="424"/>
    <cellStyle name="Note 3 2 4 2" xfId="1685"/>
    <cellStyle name="Note 3 2 4 3" xfId="1053"/>
    <cellStyle name="Note 3 2 5" xfId="701"/>
    <cellStyle name="Note 3 2 5 2" xfId="1962"/>
    <cellStyle name="Note 3 2 5 3" xfId="1330"/>
    <cellStyle name="Note 3 2 6" xfId="1405"/>
    <cellStyle name="Note 3 2 7" xfId="773"/>
    <cellStyle name="Note 3 3" xfId="176"/>
    <cellStyle name="Note 3 3 2" xfId="325"/>
    <cellStyle name="Note 3 3 2 2" xfId="607"/>
    <cellStyle name="Note 3 3 2 2 2" xfId="1868"/>
    <cellStyle name="Note 3 3 2 2 3" xfId="1236"/>
    <cellStyle name="Note 3 3 2 3" xfId="1588"/>
    <cellStyle name="Note 3 3 2 4" xfId="956"/>
    <cellStyle name="Note 3 3 3" xfId="468"/>
    <cellStyle name="Note 3 3 3 2" xfId="1729"/>
    <cellStyle name="Note 3 3 3 3" xfId="1097"/>
    <cellStyle name="Note 3 3 4" xfId="1449"/>
    <cellStyle name="Note 3 3 5" xfId="817"/>
    <cellStyle name="Note 3 4" xfId="254"/>
    <cellStyle name="Note 3 4 2" xfId="536"/>
    <cellStyle name="Note 3 4 2 2" xfId="1797"/>
    <cellStyle name="Note 3 4 2 3" xfId="1165"/>
    <cellStyle name="Note 3 4 3" xfId="1517"/>
    <cellStyle name="Note 3 4 4" xfId="885"/>
    <cellStyle name="Note 3 5" xfId="397"/>
    <cellStyle name="Note 3 5 2" xfId="1658"/>
    <cellStyle name="Note 3 5 3" xfId="1026"/>
    <cellStyle name="Note 3 6" xfId="674"/>
    <cellStyle name="Note 3 6 2" xfId="1935"/>
    <cellStyle name="Note 3 6 3" xfId="1303"/>
    <cellStyle name="Note 3 7" xfId="1378"/>
    <cellStyle name="Note 3 8" xfId="746"/>
    <cellStyle name="Note 4" xfId="137"/>
    <cellStyle name="Note 4 2" xfId="215"/>
    <cellStyle name="Note 4 2 2" xfId="364"/>
    <cellStyle name="Note 4 2 2 2" xfId="646"/>
    <cellStyle name="Note 4 2 2 2 2" xfId="1907"/>
    <cellStyle name="Note 4 2 2 2 3" xfId="1275"/>
    <cellStyle name="Note 4 2 2 3" xfId="1627"/>
    <cellStyle name="Note 4 2 2 4" xfId="995"/>
    <cellStyle name="Note 4 2 3" xfId="507"/>
    <cellStyle name="Note 4 2 3 2" xfId="1768"/>
    <cellStyle name="Note 4 2 3 3" xfId="1136"/>
    <cellStyle name="Note 4 2 4" xfId="1488"/>
    <cellStyle name="Note 4 2 5" xfId="856"/>
    <cellStyle name="Note 4 3" xfId="294"/>
    <cellStyle name="Note 4 3 2" xfId="576"/>
    <cellStyle name="Note 4 3 2 2" xfId="1837"/>
    <cellStyle name="Note 4 3 2 3" xfId="1205"/>
    <cellStyle name="Note 4 3 3" xfId="1557"/>
    <cellStyle name="Note 4 3 4" xfId="925"/>
    <cellStyle name="Note 4 4" xfId="437"/>
    <cellStyle name="Note 4 4 2" xfId="1698"/>
    <cellStyle name="Note 4 4 3" xfId="1066"/>
    <cellStyle name="Note 4 5" xfId="714"/>
    <cellStyle name="Note 4 5 2" xfId="1975"/>
    <cellStyle name="Note 4 5 3" xfId="1343"/>
    <cellStyle name="Note 4 6" xfId="1418"/>
    <cellStyle name="Note 4 7" xfId="786"/>
    <cellStyle name="Note 5" xfId="151"/>
    <cellStyle name="Note 5 2" xfId="308"/>
    <cellStyle name="Note 5 2 2" xfId="590"/>
    <cellStyle name="Note 5 2 2 2" xfId="1851"/>
    <cellStyle name="Note 5 2 2 3" xfId="1219"/>
    <cellStyle name="Note 5 2 3" xfId="1571"/>
    <cellStyle name="Note 5 2 4" xfId="939"/>
    <cellStyle name="Note 5 3" xfId="451"/>
    <cellStyle name="Note 5 3 2" xfId="1712"/>
    <cellStyle name="Note 5 3 3" xfId="1080"/>
    <cellStyle name="Note 5 4" xfId="1432"/>
    <cellStyle name="Note 5 5" xfId="800"/>
    <cellStyle name="Note 6" xfId="378"/>
    <cellStyle name="Note 6 2" xfId="1641"/>
    <cellStyle name="Note 6 3" xfId="1009"/>
    <cellStyle name="Note 7" xfId="1359"/>
    <cellStyle name="Output" xfId="13" builtinId="21" customBuiltin="1"/>
    <cellStyle name="Percent 2" xfId="52"/>
    <cellStyle name="Percent 2 2" xfId="90"/>
    <cellStyle name="Percent 2 2 2" xfId="130"/>
    <cellStyle name="Percent 2 2 2 2" xfId="209"/>
    <cellStyle name="Percent 2 2 2 2 2" xfId="358"/>
    <cellStyle name="Percent 2 2 2 2 2 2" xfId="640"/>
    <cellStyle name="Percent 2 2 2 2 2 2 2" xfId="1901"/>
    <cellStyle name="Percent 2 2 2 2 2 2 3" xfId="1269"/>
    <cellStyle name="Percent 2 2 2 2 2 3" xfId="1621"/>
    <cellStyle name="Percent 2 2 2 2 2 4" xfId="989"/>
    <cellStyle name="Percent 2 2 2 2 3" xfId="501"/>
    <cellStyle name="Percent 2 2 2 2 3 2" xfId="1762"/>
    <cellStyle name="Percent 2 2 2 2 3 3" xfId="1130"/>
    <cellStyle name="Percent 2 2 2 2 4" xfId="1482"/>
    <cellStyle name="Percent 2 2 2 2 5" xfId="850"/>
    <cellStyle name="Percent 2 2 2 3" xfId="288"/>
    <cellStyle name="Percent 2 2 2 3 2" xfId="570"/>
    <cellStyle name="Percent 2 2 2 3 2 2" xfId="1831"/>
    <cellStyle name="Percent 2 2 2 3 2 3" xfId="1199"/>
    <cellStyle name="Percent 2 2 2 3 3" xfId="1551"/>
    <cellStyle name="Percent 2 2 2 3 4" xfId="919"/>
    <cellStyle name="Percent 2 2 2 4" xfId="431"/>
    <cellStyle name="Percent 2 2 2 4 2" xfId="1692"/>
    <cellStyle name="Percent 2 2 2 4 3" xfId="1060"/>
    <cellStyle name="Percent 2 2 2 5" xfId="708"/>
    <cellStyle name="Percent 2 2 2 5 2" xfId="1969"/>
    <cellStyle name="Percent 2 2 2 5 3" xfId="1337"/>
    <cellStyle name="Percent 2 2 2 6" xfId="1412"/>
    <cellStyle name="Percent 2 2 2 7" xfId="780"/>
    <cellStyle name="Percent 2 2 3" xfId="182"/>
    <cellStyle name="Percent 2 2 3 2" xfId="331"/>
    <cellStyle name="Percent 2 2 3 2 2" xfId="613"/>
    <cellStyle name="Percent 2 2 3 2 2 2" xfId="1874"/>
    <cellStyle name="Percent 2 2 3 2 2 3" xfId="1242"/>
    <cellStyle name="Percent 2 2 3 2 3" xfId="1594"/>
    <cellStyle name="Percent 2 2 3 2 4" xfId="962"/>
    <cellStyle name="Percent 2 2 3 3" xfId="474"/>
    <cellStyle name="Percent 2 2 3 3 2" xfId="1735"/>
    <cellStyle name="Percent 2 2 3 3 3" xfId="1103"/>
    <cellStyle name="Percent 2 2 3 4" xfId="1455"/>
    <cellStyle name="Percent 2 2 3 5" xfId="823"/>
    <cellStyle name="Percent 2 2 4" xfId="261"/>
    <cellStyle name="Percent 2 2 4 2" xfId="543"/>
    <cellStyle name="Percent 2 2 4 2 2" xfId="1804"/>
    <cellStyle name="Percent 2 2 4 2 3" xfId="1172"/>
    <cellStyle name="Percent 2 2 4 3" xfId="1524"/>
    <cellStyle name="Percent 2 2 4 4" xfId="892"/>
    <cellStyle name="Percent 2 2 5" xfId="404"/>
    <cellStyle name="Percent 2 2 5 2" xfId="1665"/>
    <cellStyle name="Percent 2 2 5 3" xfId="1033"/>
    <cellStyle name="Percent 2 2 6" xfId="681"/>
    <cellStyle name="Percent 2 2 6 2" xfId="1942"/>
    <cellStyle name="Percent 2 2 6 3" xfId="1310"/>
    <cellStyle name="Percent 2 2 7" xfId="1385"/>
    <cellStyle name="Percent 2 2 8" xfId="753"/>
    <cellStyle name="Percent 3" xfId="135"/>
    <cellStyle name="Percent 4" xfId="172"/>
    <cellStyle name="Percent 5" xfId="392"/>
    <cellStyle name="Percent 6" xfId="1373"/>
    <cellStyle name="Percent 7" xfId="1991"/>
    <cellStyle name="Percent 8" xfId="45"/>
    <cellStyle name="Title" xfId="4" builtinId="15" customBuiltin="1"/>
    <cellStyle name="Total" xfId="19" builtinId="25" customBuiltin="1"/>
    <cellStyle name="Warning Text" xfId="17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metrics!$A$145</c:f>
              <c:strCache>
                <c:ptCount val="1"/>
                <c:pt idx="0">
                  <c:v>SB:SQ</c:v>
                </c:pt>
              </c:strCache>
            </c:strRef>
          </c:tx>
          <c:invertIfNegative val="0"/>
          <c:cat>
            <c:strRef>
              <c:f>metrics!$B$28:$AP$28</c:f>
              <c:strCache>
                <c:ptCount val="41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  <c:pt idx="20">
                  <c:v>CRS</c:v>
                </c:pt>
                <c:pt idx="21">
                  <c:v>CRN</c:v>
                </c:pt>
                <c:pt idx="22">
                  <c:v>BFF</c:v>
                </c:pt>
                <c:pt idx="23">
                  <c:v>BC</c:v>
                </c:pt>
                <c:pt idx="24">
                  <c:v>BM</c:v>
                </c:pt>
                <c:pt idx="25">
                  <c:v>BD</c:v>
                </c:pt>
                <c:pt idx="26">
                  <c:v>CEP</c:v>
                </c:pt>
                <c:pt idx="27">
                  <c:v>BG</c:v>
                </c:pt>
                <c:pt idx="28">
                  <c:v>BSS</c:v>
                </c:pt>
                <c:pt idx="29">
                  <c:v>ZD</c:v>
                </c:pt>
                <c:pt idx="30">
                  <c:v>ZH</c:v>
                </c:pt>
                <c:pt idx="31">
                  <c:v>ZC</c:v>
                </c:pt>
                <c:pt idx="32">
                  <c:v>TRF</c:v>
                </c:pt>
                <c:pt idx="33">
                  <c:v>MA</c:v>
                </c:pt>
                <c:pt idx="34">
                  <c:v>CCA</c:v>
                </c:pt>
                <c:pt idx="35">
                  <c:v>PS</c:v>
                </c:pt>
                <c:pt idx="36">
                  <c:v>PL</c:v>
                </c:pt>
                <c:pt idx="37">
                  <c:v>PB</c:v>
                </c:pt>
                <c:pt idx="38">
                  <c:v>BB</c:v>
                </c:pt>
                <c:pt idx="39">
                  <c:v>DL</c:v>
                </c:pt>
                <c:pt idx="40">
                  <c:v>DR</c:v>
                </c:pt>
              </c:strCache>
            </c:strRef>
          </c:cat>
          <c:val>
            <c:numRef>
              <c:f>metrics!$B$145:$AP$145</c:f>
              <c:numCache>
                <c:formatCode>_(* #,##0.00_);_(* \(#,##0.00\);_(* "-"??_);_(@_)</c:formatCode>
                <c:ptCount val="41"/>
                <c:pt idx="0">
                  <c:v>1.0344945791461038</c:v>
                </c:pt>
                <c:pt idx="1">
                  <c:v>1.0036430060837049</c:v>
                </c:pt>
                <c:pt idx="2">
                  <c:v>1.0371670632664778</c:v>
                </c:pt>
                <c:pt idx="3">
                  <c:v>1.0376892371761852</c:v>
                </c:pt>
                <c:pt idx="4">
                  <c:v>0.65794536757077127</c:v>
                </c:pt>
                <c:pt idx="5">
                  <c:v>1.0012826125938603</c:v>
                </c:pt>
                <c:pt idx="6">
                  <c:v>0.99198870108480086</c:v>
                </c:pt>
                <c:pt idx="7">
                  <c:v>0.93866446847444862</c:v>
                </c:pt>
                <c:pt idx="8">
                  <c:v>1.003578601031359</c:v>
                </c:pt>
                <c:pt idx="9">
                  <c:v>1.0067763172995257</c:v>
                </c:pt>
                <c:pt idx="10">
                  <c:v>0.99365503735218752</c:v>
                </c:pt>
                <c:pt idx="11">
                  <c:v>0.99035092376391776</c:v>
                </c:pt>
                <c:pt idx="12">
                  <c:v>0</c:v>
                </c:pt>
                <c:pt idx="13">
                  <c:v>1.0624242580754042</c:v>
                </c:pt>
                <c:pt idx="14">
                  <c:v>1.0084965873721852</c:v>
                </c:pt>
                <c:pt idx="15">
                  <c:v>1.2327309843780196</c:v>
                </c:pt>
                <c:pt idx="16">
                  <c:v>0.9218513524969687</c:v>
                </c:pt>
                <c:pt idx="17">
                  <c:v>1.00121150329026</c:v>
                </c:pt>
                <c:pt idx="18">
                  <c:v>0.72018580657047437</c:v>
                </c:pt>
                <c:pt idx="19">
                  <c:v>0.98172189228465956</c:v>
                </c:pt>
                <c:pt idx="20">
                  <c:v>0.99391715366032507</c:v>
                </c:pt>
                <c:pt idx="21">
                  <c:v>0.99493441381420022</c:v>
                </c:pt>
                <c:pt idx="22">
                  <c:v>1.0001188992028778</c:v>
                </c:pt>
                <c:pt idx="23">
                  <c:v>1.0375388168670494</c:v>
                </c:pt>
                <c:pt idx="24">
                  <c:v>1.0108151064908146</c:v>
                </c:pt>
                <c:pt idx="25">
                  <c:v>0.88420619794101207</c:v>
                </c:pt>
                <c:pt idx="26">
                  <c:v>0.99734255812585715</c:v>
                </c:pt>
                <c:pt idx="27">
                  <c:v>1.03257826668732</c:v>
                </c:pt>
                <c:pt idx="28">
                  <c:v>0.9940645836864016</c:v>
                </c:pt>
                <c:pt idx="29">
                  <c:v>1.3053077394558084</c:v>
                </c:pt>
                <c:pt idx="30">
                  <c:v>1.0253164556962024</c:v>
                </c:pt>
                <c:pt idx="31">
                  <c:v>0.99693441535134841</c:v>
                </c:pt>
                <c:pt idx="32">
                  <c:v>0.9907576493486846</c:v>
                </c:pt>
                <c:pt idx="33">
                  <c:v>1.0608855472330234</c:v>
                </c:pt>
                <c:pt idx="34">
                  <c:v>0.99604531154675291</c:v>
                </c:pt>
                <c:pt idx="35">
                  <c:v>0.96974874078448547</c:v>
                </c:pt>
                <c:pt idx="36">
                  <c:v>1.0078012638897589</c:v>
                </c:pt>
                <c:pt idx="37">
                  <c:v>1.1929155192107073</c:v>
                </c:pt>
                <c:pt idx="38">
                  <c:v>1.257006274514739</c:v>
                </c:pt>
                <c:pt idx="39">
                  <c:v>1.1910883534088919</c:v>
                </c:pt>
                <c:pt idx="40">
                  <c:v>1.0449180686132475</c:v>
                </c:pt>
              </c:numCache>
            </c:numRef>
          </c:val>
        </c:ser>
        <c:ser>
          <c:idx val="2"/>
          <c:order val="1"/>
          <c:tx>
            <c:strRef>
              <c:f>metrics!$A$146</c:f>
              <c:strCache>
                <c:ptCount val="1"/>
                <c:pt idx="0">
                  <c:v>BL:SQ</c:v>
                </c:pt>
              </c:strCache>
            </c:strRef>
          </c:tx>
          <c:invertIfNegative val="0"/>
          <c:cat>
            <c:strRef>
              <c:f>metrics!$B$28:$AP$28</c:f>
              <c:strCache>
                <c:ptCount val="41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  <c:pt idx="20">
                  <c:v>CRS</c:v>
                </c:pt>
                <c:pt idx="21">
                  <c:v>CRN</c:v>
                </c:pt>
                <c:pt idx="22">
                  <c:v>BFF</c:v>
                </c:pt>
                <c:pt idx="23">
                  <c:v>BC</c:v>
                </c:pt>
                <c:pt idx="24">
                  <c:v>BM</c:v>
                </c:pt>
                <c:pt idx="25">
                  <c:v>BD</c:v>
                </c:pt>
                <c:pt idx="26">
                  <c:v>CEP</c:v>
                </c:pt>
                <c:pt idx="27">
                  <c:v>BG</c:v>
                </c:pt>
                <c:pt idx="28">
                  <c:v>BSS</c:v>
                </c:pt>
                <c:pt idx="29">
                  <c:v>ZD</c:v>
                </c:pt>
                <c:pt idx="30">
                  <c:v>ZH</c:v>
                </c:pt>
                <c:pt idx="31">
                  <c:v>ZC</c:v>
                </c:pt>
                <c:pt idx="32">
                  <c:v>TRF</c:v>
                </c:pt>
                <c:pt idx="33">
                  <c:v>MA</c:v>
                </c:pt>
                <c:pt idx="34">
                  <c:v>CCA</c:v>
                </c:pt>
                <c:pt idx="35">
                  <c:v>PS</c:v>
                </c:pt>
                <c:pt idx="36">
                  <c:v>PL</c:v>
                </c:pt>
                <c:pt idx="37">
                  <c:v>PB</c:v>
                </c:pt>
                <c:pt idx="38">
                  <c:v>BB</c:v>
                </c:pt>
                <c:pt idx="39">
                  <c:v>DL</c:v>
                </c:pt>
                <c:pt idx="40">
                  <c:v>DR</c:v>
                </c:pt>
              </c:strCache>
            </c:strRef>
          </c:cat>
          <c:val>
            <c:numRef>
              <c:f>metrics!$B$146:$AP$146</c:f>
              <c:numCache>
                <c:formatCode>_(* #,##0.00_);_(* \(#,##0.00\);_(* "-"??_);_(@_)</c:formatCode>
                <c:ptCount val="41"/>
                <c:pt idx="0">
                  <c:v>1.1176764871202465</c:v>
                </c:pt>
                <c:pt idx="1">
                  <c:v>0.99182403365786254</c:v>
                </c:pt>
                <c:pt idx="2">
                  <c:v>1.0999458974853646</c:v>
                </c:pt>
                <c:pt idx="3">
                  <c:v>1.821359770097031</c:v>
                </c:pt>
                <c:pt idx="4">
                  <c:v>8.1275053555544918</c:v>
                </c:pt>
                <c:pt idx="5">
                  <c:v>0.99592058860473154</c:v>
                </c:pt>
                <c:pt idx="6">
                  <c:v>1.266027912092208</c:v>
                </c:pt>
                <c:pt idx="7">
                  <c:v>5.5717470121341517</c:v>
                </c:pt>
                <c:pt idx="8">
                  <c:v>1.0180249306341846</c:v>
                </c:pt>
                <c:pt idx="9">
                  <c:v>1.3982221809075253</c:v>
                </c:pt>
                <c:pt idx="10">
                  <c:v>1.0390200795709328</c:v>
                </c:pt>
                <c:pt idx="11">
                  <c:v>1.8630348952705467</c:v>
                </c:pt>
                <c:pt idx="12">
                  <c:v>3</c:v>
                </c:pt>
                <c:pt idx="13">
                  <c:v>1.1334767013330831</c:v>
                </c:pt>
                <c:pt idx="14">
                  <c:v>1.0474269677594414</c:v>
                </c:pt>
                <c:pt idx="15">
                  <c:v>0.85890822182119353</c:v>
                </c:pt>
                <c:pt idx="16">
                  <c:v>0.77732826975638869</c:v>
                </c:pt>
                <c:pt idx="17">
                  <c:v>0.99280703374443635</c:v>
                </c:pt>
                <c:pt idx="18">
                  <c:v>3</c:v>
                </c:pt>
                <c:pt idx="19">
                  <c:v>0.68347416699273345</c:v>
                </c:pt>
                <c:pt idx="20">
                  <c:v>1.0011234177801482</c:v>
                </c:pt>
                <c:pt idx="21">
                  <c:v>1.002840200386113</c:v>
                </c:pt>
                <c:pt idx="22">
                  <c:v>0.99081153210794271</c:v>
                </c:pt>
                <c:pt idx="23">
                  <c:v>1.0563073880888501</c:v>
                </c:pt>
                <c:pt idx="24">
                  <c:v>1.043260257201756</c:v>
                </c:pt>
                <c:pt idx="25">
                  <c:v>0.63798818953881109</c:v>
                </c:pt>
                <c:pt idx="26">
                  <c:v>0.93702364068725219</c:v>
                </c:pt>
                <c:pt idx="27">
                  <c:v>1.0304127384741302</c:v>
                </c:pt>
                <c:pt idx="28">
                  <c:v>0.9969458813459201</c:v>
                </c:pt>
                <c:pt idx="29">
                  <c:v>1.5881275920465312</c:v>
                </c:pt>
                <c:pt idx="30">
                  <c:v>1.3544303797468356</c:v>
                </c:pt>
                <c:pt idx="31">
                  <c:v>0.88784979919626028</c:v>
                </c:pt>
                <c:pt idx="32">
                  <c:v>0.99741998141402821</c:v>
                </c:pt>
                <c:pt idx="33">
                  <c:v>1.0500004506067688</c:v>
                </c:pt>
                <c:pt idx="34">
                  <c:v>1.0143871128536024</c:v>
                </c:pt>
                <c:pt idx="35">
                  <c:v>1.0435890514203505</c:v>
                </c:pt>
                <c:pt idx="36">
                  <c:v>1.0352554260235305</c:v>
                </c:pt>
                <c:pt idx="37">
                  <c:v>1.1496561825877276</c:v>
                </c:pt>
                <c:pt idx="38">
                  <c:v>1.6419882815471833</c:v>
                </c:pt>
                <c:pt idx="39">
                  <c:v>1.1649709749349624</c:v>
                </c:pt>
                <c:pt idx="40">
                  <c:v>1.1195819246574954</c:v>
                </c:pt>
              </c:numCache>
            </c:numRef>
          </c:val>
        </c:ser>
        <c:ser>
          <c:idx val="3"/>
          <c:order val="2"/>
          <c:tx>
            <c:strRef>
              <c:f>metrics!$A$148</c:f>
              <c:strCache>
                <c:ptCount val="1"/>
                <c:pt idx="0">
                  <c:v>WQ:SQ</c:v>
                </c:pt>
              </c:strCache>
            </c:strRef>
          </c:tx>
          <c:invertIfNegative val="0"/>
          <c:cat>
            <c:strRef>
              <c:f>metrics!$B$28:$AP$28</c:f>
              <c:strCache>
                <c:ptCount val="41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  <c:pt idx="20">
                  <c:v>CRS</c:v>
                </c:pt>
                <c:pt idx="21">
                  <c:v>CRN</c:v>
                </c:pt>
                <c:pt idx="22">
                  <c:v>BFF</c:v>
                </c:pt>
                <c:pt idx="23">
                  <c:v>BC</c:v>
                </c:pt>
                <c:pt idx="24">
                  <c:v>BM</c:v>
                </c:pt>
                <c:pt idx="25">
                  <c:v>BD</c:v>
                </c:pt>
                <c:pt idx="26">
                  <c:v>CEP</c:v>
                </c:pt>
                <c:pt idx="27">
                  <c:v>BG</c:v>
                </c:pt>
                <c:pt idx="28">
                  <c:v>BSS</c:v>
                </c:pt>
                <c:pt idx="29">
                  <c:v>ZD</c:v>
                </c:pt>
                <c:pt idx="30">
                  <c:v>ZH</c:v>
                </c:pt>
                <c:pt idx="31">
                  <c:v>ZC</c:v>
                </c:pt>
                <c:pt idx="32">
                  <c:v>TRF</c:v>
                </c:pt>
                <c:pt idx="33">
                  <c:v>MA</c:v>
                </c:pt>
                <c:pt idx="34">
                  <c:v>CCA</c:v>
                </c:pt>
                <c:pt idx="35">
                  <c:v>PS</c:v>
                </c:pt>
                <c:pt idx="36">
                  <c:v>PL</c:v>
                </c:pt>
                <c:pt idx="37">
                  <c:v>PB</c:v>
                </c:pt>
                <c:pt idx="38">
                  <c:v>BB</c:v>
                </c:pt>
                <c:pt idx="39">
                  <c:v>DL</c:v>
                </c:pt>
                <c:pt idx="40">
                  <c:v>DR</c:v>
                </c:pt>
              </c:strCache>
            </c:strRef>
          </c:cat>
          <c:val>
            <c:numRef>
              <c:f>metrics!$B$148:$AP$148</c:f>
              <c:numCache>
                <c:formatCode>_(* #,##0.00_);_(* \(#,##0.00\);_(* "-"??_);_(@_)</c:formatCode>
                <c:ptCount val="41"/>
                <c:pt idx="0">
                  <c:v>1.4877067786768456</c:v>
                </c:pt>
                <c:pt idx="1">
                  <c:v>1.0051042602673232</c:v>
                </c:pt>
                <c:pt idx="2">
                  <c:v>1.1640637621992505</c:v>
                </c:pt>
                <c:pt idx="3">
                  <c:v>1.1495933181493594</c:v>
                </c:pt>
                <c:pt idx="4">
                  <c:v>1.2528400954563583</c:v>
                </c:pt>
                <c:pt idx="5">
                  <c:v>1.0032922532127326</c:v>
                </c:pt>
                <c:pt idx="6">
                  <c:v>0.94623072687026455</c:v>
                </c:pt>
                <c:pt idx="7">
                  <c:v>0.96968715421774243</c:v>
                </c:pt>
                <c:pt idx="8">
                  <c:v>0.97685363925061985</c:v>
                </c:pt>
                <c:pt idx="9">
                  <c:v>0.96491180865233506</c:v>
                </c:pt>
                <c:pt idx="10">
                  <c:v>1.0296370487987276</c:v>
                </c:pt>
                <c:pt idx="11">
                  <c:v>1.0375452769365578</c:v>
                </c:pt>
                <c:pt idx="12">
                  <c:v>1.0384160756501184</c:v>
                </c:pt>
                <c:pt idx="13">
                  <c:v>1.2593695509880207</c:v>
                </c:pt>
                <c:pt idx="14">
                  <c:v>1.0952835312443439</c:v>
                </c:pt>
                <c:pt idx="15">
                  <c:v>2.5467436662440819</c:v>
                </c:pt>
                <c:pt idx="16">
                  <c:v>1.2097596672698845</c:v>
                </c:pt>
                <c:pt idx="17">
                  <c:v>1.0333184229604908</c:v>
                </c:pt>
                <c:pt idx="18">
                  <c:v>1.1118578924288349</c:v>
                </c:pt>
                <c:pt idx="19">
                  <c:v>0.79019515767779513</c:v>
                </c:pt>
                <c:pt idx="20">
                  <c:v>1.3361978340761724</c:v>
                </c:pt>
                <c:pt idx="21">
                  <c:v>1.4533376330021777</c:v>
                </c:pt>
                <c:pt idx="22">
                  <c:v>1.0561936758824182</c:v>
                </c:pt>
                <c:pt idx="23">
                  <c:v>0.71574852723250515</c:v>
                </c:pt>
                <c:pt idx="24">
                  <c:v>0.83793649627113642</c:v>
                </c:pt>
                <c:pt idx="25">
                  <c:v>0.97417631216252309</c:v>
                </c:pt>
                <c:pt idx="26">
                  <c:v>0.67630129361703151</c:v>
                </c:pt>
                <c:pt idx="27">
                  <c:v>0.87580352486439039</c:v>
                </c:pt>
                <c:pt idx="28">
                  <c:v>1.049877815051794</c:v>
                </c:pt>
                <c:pt idx="29">
                  <c:v>3</c:v>
                </c:pt>
                <c:pt idx="30">
                  <c:v>3.4</c:v>
                </c:pt>
                <c:pt idx="31">
                  <c:v>6.5307150962480082E-5</c:v>
                </c:pt>
                <c:pt idx="32">
                  <c:v>0.95640069563395258</c:v>
                </c:pt>
                <c:pt idx="33">
                  <c:v>0.79190344737799945</c:v>
                </c:pt>
                <c:pt idx="34">
                  <c:v>0.89187520599184111</c:v>
                </c:pt>
                <c:pt idx="35">
                  <c:v>1.1658979740134818</c:v>
                </c:pt>
                <c:pt idx="36">
                  <c:v>0.64326623972261998</c:v>
                </c:pt>
                <c:pt idx="37">
                  <c:v>0.56986665456156449</c:v>
                </c:pt>
                <c:pt idx="38">
                  <c:v>0.77271410754289815</c:v>
                </c:pt>
                <c:pt idx="39">
                  <c:v>0.57599773104478114</c:v>
                </c:pt>
                <c:pt idx="40">
                  <c:v>0.90952342045595491</c:v>
                </c:pt>
              </c:numCache>
            </c:numRef>
          </c:val>
        </c:ser>
        <c:ser>
          <c:idx val="0"/>
          <c:order val="3"/>
          <c:tx>
            <c:strRef>
              <c:f>metrics!$A$147</c:f>
              <c:strCache>
                <c:ptCount val="1"/>
                <c:pt idx="0">
                  <c:v>BSL:SQ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metrics!$B$147:$AP$147</c:f>
              <c:numCache>
                <c:formatCode>_(* #,##0.00_);_(* \(#,##0.00\);_(* "-"??_);_(@_)</c:formatCode>
                <c:ptCount val="41"/>
                <c:pt idx="0">
                  <c:v>1.7699499845738969</c:v>
                </c:pt>
                <c:pt idx="1">
                  <c:v>0.99803571650141876</c:v>
                </c:pt>
                <c:pt idx="2">
                  <c:v>1.2258741730430187</c:v>
                </c:pt>
                <c:pt idx="3">
                  <c:v>2.1978740201771334</c:v>
                </c:pt>
                <c:pt idx="4">
                  <c:v>9.0366504108685621</c:v>
                </c:pt>
                <c:pt idx="5">
                  <c:v>0.96940037981636462</c:v>
                </c:pt>
                <c:pt idx="6">
                  <c:v>1.1040894035819933</c:v>
                </c:pt>
                <c:pt idx="7">
                  <c:v>3.4268935932105</c:v>
                </c:pt>
                <c:pt idx="8">
                  <c:v>0.98364722978311347</c:v>
                </c:pt>
                <c:pt idx="9">
                  <c:v>1.3087915573730331</c:v>
                </c:pt>
                <c:pt idx="10">
                  <c:v>1.0599187338590736</c:v>
                </c:pt>
                <c:pt idx="11">
                  <c:v>1.8451313538385219</c:v>
                </c:pt>
                <c:pt idx="12">
                  <c:v>3.5</c:v>
                </c:pt>
                <c:pt idx="13">
                  <c:v>1.5930607464542135</c:v>
                </c:pt>
                <c:pt idx="14">
                  <c:v>1.0921485707349816</c:v>
                </c:pt>
                <c:pt idx="15">
                  <c:v>2.4296666127088251</c:v>
                </c:pt>
                <c:pt idx="16">
                  <c:v>1.3200216852122606</c:v>
                </c:pt>
                <c:pt idx="17">
                  <c:v>1.0163227922668219</c:v>
                </c:pt>
                <c:pt idx="18">
                  <c:v>3.5</c:v>
                </c:pt>
                <c:pt idx="19">
                  <c:v>0.58722205965727325</c:v>
                </c:pt>
                <c:pt idx="20">
                  <c:v>1.3264736035943625</c:v>
                </c:pt>
                <c:pt idx="21">
                  <c:v>1.4446251499934295</c:v>
                </c:pt>
                <c:pt idx="22">
                  <c:v>1.0093932759702451</c:v>
                </c:pt>
                <c:pt idx="23">
                  <c:v>0.71963484180956894</c:v>
                </c:pt>
                <c:pt idx="24">
                  <c:v>0.84870892953803689</c:v>
                </c:pt>
                <c:pt idx="25">
                  <c:v>0.76885023982675027</c:v>
                </c:pt>
                <c:pt idx="26">
                  <c:v>0.64087578160456105</c:v>
                </c:pt>
                <c:pt idx="27">
                  <c:v>0.91558550213961609</c:v>
                </c:pt>
                <c:pt idx="28">
                  <c:v>1.0414600353086816</c:v>
                </c:pt>
                <c:pt idx="29">
                  <c:v>3.2538364962184185</c:v>
                </c:pt>
                <c:pt idx="30">
                  <c:v>3.5</c:v>
                </c:pt>
                <c:pt idx="31">
                  <c:v>8.077245535946909E-5</c:v>
                </c:pt>
                <c:pt idx="32">
                  <c:v>0.94620385860864187</c:v>
                </c:pt>
                <c:pt idx="33">
                  <c:v>0.86338395963847125</c:v>
                </c:pt>
                <c:pt idx="34">
                  <c:v>0.89151919981761374</c:v>
                </c:pt>
                <c:pt idx="35">
                  <c:v>1.1217929643115101</c:v>
                </c:pt>
                <c:pt idx="36">
                  <c:v>0.55331153123334242</c:v>
                </c:pt>
                <c:pt idx="37">
                  <c:v>0.65226028019570537</c:v>
                </c:pt>
                <c:pt idx="38">
                  <c:v>1.086894602376677</c:v>
                </c:pt>
                <c:pt idx="39">
                  <c:v>0.65955292778333918</c:v>
                </c:pt>
                <c:pt idx="40">
                  <c:v>1.0772322115321109</c:v>
                </c:pt>
              </c:numCache>
            </c:numRef>
          </c:val>
        </c:ser>
        <c:ser>
          <c:idx val="4"/>
          <c:order val="4"/>
          <c:tx>
            <c:strRef>
              <c:f>metrics!$A$149</c:f>
              <c:strCache>
                <c:ptCount val="1"/>
                <c:pt idx="0">
                  <c:v>FR:SQ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metrics!$B$28:$AP$28</c:f>
              <c:strCache>
                <c:ptCount val="41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  <c:pt idx="20">
                  <c:v>CRS</c:v>
                </c:pt>
                <c:pt idx="21">
                  <c:v>CRN</c:v>
                </c:pt>
                <c:pt idx="22">
                  <c:v>BFF</c:v>
                </c:pt>
                <c:pt idx="23">
                  <c:v>BC</c:v>
                </c:pt>
                <c:pt idx="24">
                  <c:v>BM</c:v>
                </c:pt>
                <c:pt idx="25">
                  <c:v>BD</c:v>
                </c:pt>
                <c:pt idx="26">
                  <c:v>CEP</c:v>
                </c:pt>
                <c:pt idx="27">
                  <c:v>BG</c:v>
                </c:pt>
                <c:pt idx="28">
                  <c:v>BSS</c:v>
                </c:pt>
                <c:pt idx="29">
                  <c:v>ZD</c:v>
                </c:pt>
                <c:pt idx="30">
                  <c:v>ZH</c:v>
                </c:pt>
                <c:pt idx="31">
                  <c:v>ZC</c:v>
                </c:pt>
                <c:pt idx="32">
                  <c:v>TRF</c:v>
                </c:pt>
                <c:pt idx="33">
                  <c:v>MA</c:v>
                </c:pt>
                <c:pt idx="34">
                  <c:v>CCA</c:v>
                </c:pt>
                <c:pt idx="35">
                  <c:v>PS</c:v>
                </c:pt>
                <c:pt idx="36">
                  <c:v>PL</c:v>
                </c:pt>
                <c:pt idx="37">
                  <c:v>PB</c:v>
                </c:pt>
                <c:pt idx="38">
                  <c:v>BB</c:v>
                </c:pt>
                <c:pt idx="39">
                  <c:v>DL</c:v>
                </c:pt>
                <c:pt idx="40">
                  <c:v>DR</c:v>
                </c:pt>
              </c:strCache>
            </c:strRef>
          </c:cat>
          <c:val>
            <c:numRef>
              <c:f>metrics!$B$149:$AP$149</c:f>
              <c:numCache>
                <c:formatCode>_(* #,##0.00_);_(* \(#,##0.00\);_(* "-"??_);_(@_)</c:formatCode>
                <c:ptCount val="41"/>
                <c:pt idx="0">
                  <c:v>1.7668875819102607</c:v>
                </c:pt>
                <c:pt idx="1">
                  <c:v>0.99818675002329071</c:v>
                </c:pt>
                <c:pt idx="2">
                  <c:v>1.2239344992781169</c:v>
                </c:pt>
                <c:pt idx="3">
                  <c:v>2.2318497341574344</c:v>
                </c:pt>
                <c:pt idx="4">
                  <c:v>9.319226823940868</c:v>
                </c:pt>
                <c:pt idx="5">
                  <c:v>0.96859358582239952</c:v>
                </c:pt>
                <c:pt idx="6">
                  <c:v>1.1066090360271366</c:v>
                </c:pt>
                <c:pt idx="7">
                  <c:v>3.8549042059943566</c:v>
                </c:pt>
                <c:pt idx="8">
                  <c:v>0.98366650706905656</c:v>
                </c:pt>
                <c:pt idx="9">
                  <c:v>1.3156936726196578</c:v>
                </c:pt>
                <c:pt idx="10">
                  <c:v>1.0604383789518144</c:v>
                </c:pt>
                <c:pt idx="11">
                  <c:v>1.8579469331342437</c:v>
                </c:pt>
                <c:pt idx="12">
                  <c:v>3.5</c:v>
                </c:pt>
                <c:pt idx="13">
                  <c:v>1.5974301121640506</c:v>
                </c:pt>
                <c:pt idx="14">
                  <c:v>1.0914970792055994</c:v>
                </c:pt>
                <c:pt idx="15">
                  <c:v>2.4444362942878559</c:v>
                </c:pt>
                <c:pt idx="16">
                  <c:v>1.3225993620858687</c:v>
                </c:pt>
                <c:pt idx="17">
                  <c:v>1.0173286379126147</c:v>
                </c:pt>
                <c:pt idx="18">
                  <c:v>3.5</c:v>
                </c:pt>
                <c:pt idx="19">
                  <c:v>0.58170287962623513</c:v>
                </c:pt>
                <c:pt idx="20">
                  <c:v>1.3305090267558941</c:v>
                </c:pt>
                <c:pt idx="21">
                  <c:v>1.4489962944679302</c:v>
                </c:pt>
                <c:pt idx="22">
                  <c:v>1.0140922380764061</c:v>
                </c:pt>
                <c:pt idx="23">
                  <c:v>0.69971955540755171</c:v>
                </c:pt>
                <c:pt idx="24">
                  <c:v>0.8617673181464599</c:v>
                </c:pt>
                <c:pt idx="25">
                  <c:v>0.77257959473986959</c:v>
                </c:pt>
                <c:pt idx="26">
                  <c:v>0.64168590693265526</c:v>
                </c:pt>
                <c:pt idx="27">
                  <c:v>0.91638922428000369</c:v>
                </c:pt>
                <c:pt idx="28">
                  <c:v>1.0418950526319337</c:v>
                </c:pt>
                <c:pt idx="29">
                  <c:v>3.1982355987527047</c:v>
                </c:pt>
                <c:pt idx="30">
                  <c:v>3.5</c:v>
                </c:pt>
                <c:pt idx="31">
                  <c:v>7.0354430839832734E-5</c:v>
                </c:pt>
                <c:pt idx="32">
                  <c:v>0.94467684913672667</c:v>
                </c:pt>
                <c:pt idx="33">
                  <c:v>0.86479414425058276</c:v>
                </c:pt>
                <c:pt idx="34">
                  <c:v>0.8924710950727458</c:v>
                </c:pt>
                <c:pt idx="35">
                  <c:v>1.4750624411877702</c:v>
                </c:pt>
                <c:pt idx="36">
                  <c:v>0.57083895399137397</c:v>
                </c:pt>
                <c:pt idx="37">
                  <c:v>0.68100126538488082</c:v>
                </c:pt>
                <c:pt idx="38">
                  <c:v>1.0540242831175757</c:v>
                </c:pt>
                <c:pt idx="39">
                  <c:v>0.68433889990562802</c:v>
                </c:pt>
                <c:pt idx="40">
                  <c:v>1.0907550531398402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07808"/>
        <c:axId val="159613696"/>
      </c:barChart>
      <c:catAx>
        <c:axId val="15960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9613696"/>
        <c:crossesAt val="1"/>
        <c:auto val="1"/>
        <c:lblAlgn val="ctr"/>
        <c:lblOffset val="100"/>
        <c:noMultiLvlLbl val="0"/>
      </c:catAx>
      <c:valAx>
        <c:axId val="1596136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960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092234979604162E-2"/>
          <c:y val="1.8087464130817467E-3"/>
          <c:w val="0.5304342950187757"/>
          <c:h val="0.148758299875315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Full </a:t>
            </a:r>
          </a:p>
          <a:p>
            <a:pPr algn="l">
              <a:defRPr/>
            </a:pPr>
            <a:r>
              <a:rPr lang="en-US"/>
              <a:t>Regulations</a:t>
            </a:r>
          </a:p>
        </c:rich>
      </c:tx>
      <c:layout>
        <c:manualLayout>
          <c:xMode val="edge"/>
          <c:yMode val="edge"/>
          <c:x val="5.0039001918267309E-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23012810301193"/>
          <c:y val="0.17022594203696567"/>
          <c:w val="0.55267950937708732"/>
          <c:h val="0.64060569351907937"/>
        </c:manualLayout>
      </c:layout>
      <c:radarChart>
        <c:radarStyle val="filled"/>
        <c:varyColors val="0"/>
        <c:ser>
          <c:idx val="0"/>
          <c:order val="0"/>
          <c:tx>
            <c:strRef>
              <c:f>metrics!$AK$14</c:f>
              <c:strCache>
                <c:ptCount val="1"/>
                <c:pt idx="0">
                  <c:v>Full Regulations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metrics!$AK$15:$AK$20</c:f>
              <c:numCache>
                <c:formatCode>_(* #,##0.00_);_(* \(#,##0.00\);_(* "-"??_);_(@_)</c:formatCode>
                <c:ptCount val="6"/>
                <c:pt idx="0">
                  <c:v>0.82335187497265006</c:v>
                </c:pt>
                <c:pt idx="1">
                  <c:v>0.54481846949008228</c:v>
                </c:pt>
                <c:pt idx="2">
                  <c:v>0.71971306510333577</c:v>
                </c:pt>
                <c:pt idx="3">
                  <c:v>0.92047582226258495</c:v>
                </c:pt>
                <c:pt idx="4">
                  <c:v>0.75336162780963245</c:v>
                </c:pt>
                <c:pt idx="5">
                  <c:v>0.17580254010971835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21824"/>
        <c:axId val="160633216"/>
      </c:radarChart>
      <c:catAx>
        <c:axId val="1602218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633216"/>
        <c:crosses val="autoZero"/>
        <c:auto val="1"/>
        <c:lblAlgn val="ctr"/>
        <c:lblOffset val="100"/>
        <c:noMultiLvlLbl val="0"/>
      </c:catAx>
      <c:valAx>
        <c:axId val="160633216"/>
        <c:scaling>
          <c:orientation val="minMax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221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953685447558408E-2"/>
          <c:y val="2.963211722887733E-2"/>
          <c:w val="0.94636620826501583"/>
          <c:h val="0.7223409124629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'metrics_W-Climate'!$V$1</c:f>
              <c:strCache>
                <c:ptCount val="1"/>
                <c:pt idx="0">
                  <c:v>No Stressors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'metrics_W-Climate'!$U$2:$U$5</c:f>
              <c:strCache>
                <c:ptCount val="4"/>
                <c:pt idx="0">
                  <c:v>species abundance</c:v>
                </c:pt>
                <c:pt idx="1">
                  <c:v>landings targeted fish groups</c:v>
                </c:pt>
                <c:pt idx="2">
                  <c:v>total landings</c:v>
                </c:pt>
                <c:pt idx="3">
                  <c:v>reef condition</c:v>
                </c:pt>
              </c:strCache>
            </c:strRef>
          </c:cat>
          <c:val>
            <c:numRef>
              <c:f>'metrics_W-Climate'!$V$2:$V$5</c:f>
              <c:numCache>
                <c:formatCode>General</c:formatCode>
                <c:ptCount val="4"/>
                <c:pt idx="0">
                  <c:v>0.91067190060993697</c:v>
                </c:pt>
                <c:pt idx="1">
                  <c:v>7.6141644896715946E-2</c:v>
                </c:pt>
                <c:pt idx="2">
                  <c:v>0.10873523513812561</c:v>
                </c:pt>
                <c:pt idx="3">
                  <c:v>0.93303797283362977</c:v>
                </c:pt>
              </c:numCache>
            </c:numRef>
          </c:val>
        </c:ser>
        <c:ser>
          <c:idx val="6"/>
          <c:order val="1"/>
          <c:tx>
            <c:strRef>
              <c:f>'metrics_W-Climate'!$W$1</c:f>
              <c:strCache>
                <c:ptCount val="1"/>
                <c:pt idx="0">
                  <c:v>Size&amp;Catch&amp;NoLBSP</c:v>
                </c:pt>
              </c:strCache>
            </c:strRef>
          </c:tx>
          <c:invertIfNegative val="0"/>
          <c:val>
            <c:numRef>
              <c:f>'metrics_W-Climate'!$W$2:$W$5</c:f>
              <c:numCache>
                <c:formatCode>General</c:formatCode>
                <c:ptCount val="4"/>
                <c:pt idx="0">
                  <c:v>0.43206302481671965</c:v>
                </c:pt>
                <c:pt idx="1">
                  <c:v>0.60908861195517927</c:v>
                </c:pt>
                <c:pt idx="2">
                  <c:v>0.50506039281468729</c:v>
                </c:pt>
                <c:pt idx="3">
                  <c:v>0.31789154413253051</c:v>
                </c:pt>
              </c:numCache>
            </c:numRef>
          </c:val>
        </c:ser>
        <c:ser>
          <c:idx val="4"/>
          <c:order val="2"/>
          <c:tx>
            <c:strRef>
              <c:f>'metrics_W-Climate'!$X$1</c:f>
              <c:strCache>
                <c:ptCount val="1"/>
                <c:pt idx="0">
                  <c:v>SQ&amp;NoLBSP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'metrics_W-Climate'!$U$2:$U$5</c:f>
              <c:strCache>
                <c:ptCount val="4"/>
                <c:pt idx="0">
                  <c:v>species abundance</c:v>
                </c:pt>
                <c:pt idx="1">
                  <c:v>landings targeted fish groups</c:v>
                </c:pt>
                <c:pt idx="2">
                  <c:v>total landings</c:v>
                </c:pt>
                <c:pt idx="3">
                  <c:v>reef condition</c:v>
                </c:pt>
              </c:strCache>
            </c:strRef>
          </c:cat>
          <c:val>
            <c:numRef>
              <c:f>'metrics_W-Climate'!$X$2:$X$5</c:f>
              <c:numCache>
                <c:formatCode>General</c:formatCode>
                <c:ptCount val="4"/>
                <c:pt idx="0">
                  <c:v>0.14158206689257169</c:v>
                </c:pt>
                <c:pt idx="1">
                  <c:v>0.81578875376888449</c:v>
                </c:pt>
                <c:pt idx="2">
                  <c:v>0.88802143665243816</c:v>
                </c:pt>
                <c:pt idx="3">
                  <c:v>0.28911599789164677</c:v>
                </c:pt>
              </c:numCache>
            </c:numRef>
          </c:val>
        </c:ser>
        <c:ser>
          <c:idx val="7"/>
          <c:order val="3"/>
          <c:tx>
            <c:strRef>
              <c:f>'metrics_W-Climate'!$Y$1</c:f>
              <c:strCache>
                <c:ptCount val="1"/>
                <c:pt idx="0">
                  <c:v>Full Regulations</c:v>
                </c:pt>
              </c:strCache>
            </c:strRef>
          </c:tx>
          <c:invertIfNegative val="0"/>
          <c:val>
            <c:numRef>
              <c:f>'metrics_W-Climate'!$Y$2:$Y$5</c:f>
              <c:numCache>
                <c:formatCode>General</c:formatCode>
                <c:ptCount val="4"/>
                <c:pt idx="0">
                  <c:v>0.45995726729973235</c:v>
                </c:pt>
                <c:pt idx="1">
                  <c:v>0.60069104963013609</c:v>
                </c:pt>
                <c:pt idx="2">
                  <c:v>0.50180498334829682</c:v>
                </c:pt>
                <c:pt idx="3">
                  <c:v>0.3194513125247096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56000"/>
        <c:axId val="160366976"/>
      </c:barChart>
      <c:catAx>
        <c:axId val="16065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0366976"/>
        <c:crosses val="autoZero"/>
        <c:auto val="1"/>
        <c:lblAlgn val="ctr"/>
        <c:lblOffset val="100"/>
        <c:noMultiLvlLbl val="0"/>
      </c:catAx>
      <c:valAx>
        <c:axId val="16036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6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81756079436485E-2"/>
          <c:y val="1.3586448269151639E-2"/>
          <c:w val="0.95381752927128305"/>
          <c:h val="9.518373543476003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'metrics_W-Climate'!$AB$13:$AE$13</c:f>
              <c:strCache>
                <c:ptCount val="4"/>
                <c:pt idx="0">
                  <c:v>No stressors</c:v>
                </c:pt>
                <c:pt idx="1">
                  <c:v>Size&amp;Catch&amp;NoLBSP</c:v>
                </c:pt>
                <c:pt idx="2">
                  <c:v>StatusQuo&amp;WQ</c:v>
                </c:pt>
                <c:pt idx="3">
                  <c:v>Full regulations</c:v>
                </c:pt>
              </c:strCache>
            </c:strRef>
          </c:cat>
          <c:val>
            <c:numRef>
              <c:f>'metrics_W-Climate'!$AB$19:$AE$19</c:f>
              <c:numCache>
                <c:formatCode>_(* #,##0.00_);_(* \(#,##0.00\);_(* "-"??_);_(@_)</c:formatCode>
                <c:ptCount val="4"/>
                <c:pt idx="0">
                  <c:v>3.5559273409974699</c:v>
                </c:pt>
                <c:pt idx="1">
                  <c:v>1.4398794232766838</c:v>
                </c:pt>
                <c:pt idx="2">
                  <c:v>1.1157160334571645</c:v>
                </c:pt>
                <c:pt idx="3">
                  <c:v>1.5953295379604604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99360"/>
        <c:axId val="160400896"/>
      </c:barChart>
      <c:catAx>
        <c:axId val="16039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0400896"/>
        <c:crosses val="autoZero"/>
        <c:auto val="1"/>
        <c:lblAlgn val="ctr"/>
        <c:lblOffset val="100"/>
        <c:noMultiLvlLbl val="0"/>
      </c:catAx>
      <c:valAx>
        <c:axId val="16040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overall effect size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6039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40154259858618"/>
          <c:y val="7.5995356349687057E-2"/>
          <c:w val="0.42945164439212247"/>
          <c:h val="0.9027776095295782"/>
        </c:manualLayout>
      </c:layout>
      <c:radarChart>
        <c:radarStyle val="marker"/>
        <c:varyColors val="0"/>
        <c:ser>
          <c:idx val="5"/>
          <c:order val="0"/>
          <c:tx>
            <c:strRef>
              <c:f>'metrics_W-Climate'!$X$13</c:f>
              <c:strCache>
                <c:ptCount val="1"/>
                <c:pt idx="0">
                  <c:v>Status Quo &amp; No LBSP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'metrics_W-Climate'!$U$14:$U$19</c:f>
              <c:strCache>
                <c:ptCount val="6"/>
                <c:pt idx="0">
                  <c:v>reef condition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'metrics_W-Climate'!$X$14:$X$19</c:f>
              <c:numCache>
                <c:formatCode>_(* #,##0.00_);_(* \(#,##0.00\);_(* "-"??_);_(@_)</c:formatCode>
                <c:ptCount val="6"/>
                <c:pt idx="0">
                  <c:v>0.28911599789164677</c:v>
                </c:pt>
                <c:pt idx="1">
                  <c:v>0.19857282733658074</c:v>
                </c:pt>
                <c:pt idx="2">
                  <c:v>0.2127216338151332</c:v>
                </c:pt>
                <c:pt idx="3">
                  <c:v>0.14158206689257169</c:v>
                </c:pt>
                <c:pt idx="4">
                  <c:v>9.3841386266698176E-2</c:v>
                </c:pt>
                <c:pt idx="5">
                  <c:v>0.86490008992747991</c:v>
                </c:pt>
              </c:numCache>
            </c:numRef>
          </c:val>
        </c:ser>
        <c:ser>
          <c:idx val="4"/>
          <c:order val="1"/>
          <c:tx>
            <c:strRef>
              <c:f>'metrics_W-Climate'!$W$13</c:f>
              <c:strCache>
                <c:ptCount val="1"/>
                <c:pt idx="0">
                  <c:v>Size&amp;Catch&amp;NoLBSP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'metrics_W-Climate'!$U$14:$U$19</c:f>
              <c:strCache>
                <c:ptCount val="6"/>
                <c:pt idx="0">
                  <c:v>reef condition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'metrics_W-Climate'!$W$14:$W$19</c:f>
              <c:numCache>
                <c:formatCode>_(* #,##0.00_);_(* \(#,##0.00\);_(* "-"??_);_(@_)</c:formatCode>
                <c:ptCount val="6"/>
                <c:pt idx="0">
                  <c:v>0.31789154413253051</c:v>
                </c:pt>
                <c:pt idx="1">
                  <c:v>0.36496384475230936</c:v>
                </c:pt>
                <c:pt idx="2">
                  <c:v>0.36496822913303006</c:v>
                </c:pt>
                <c:pt idx="3">
                  <c:v>0.43206302481671965</c:v>
                </c:pt>
                <c:pt idx="4">
                  <c:v>0.44180872969068413</c:v>
                </c:pt>
                <c:pt idx="5">
                  <c:v>0.20810890507884397</c:v>
                </c:pt>
              </c:numCache>
            </c:numRef>
          </c:val>
        </c:ser>
        <c:ser>
          <c:idx val="6"/>
          <c:order val="2"/>
          <c:tx>
            <c:strRef>
              <c:f>'metrics_W-Climate'!$Y$13</c:f>
              <c:strCache>
                <c:ptCount val="1"/>
                <c:pt idx="0">
                  <c:v>Full Regulations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'metrics_W-Climate'!$Y$14:$Y$19</c:f>
              <c:numCache>
                <c:formatCode>_(* #,##0.00_);_(* \(#,##0.00\);_(* "-"??_);_(@_)</c:formatCode>
                <c:ptCount val="6"/>
                <c:pt idx="0">
                  <c:v>0.3194513125247096</c:v>
                </c:pt>
                <c:pt idx="1">
                  <c:v>0.398774940511682</c:v>
                </c:pt>
                <c:pt idx="2">
                  <c:v>0.3739421576826259</c:v>
                </c:pt>
                <c:pt idx="3">
                  <c:v>0.45995726729973235</c:v>
                </c:pt>
                <c:pt idx="4">
                  <c:v>0.66972539739916348</c:v>
                </c:pt>
                <c:pt idx="5">
                  <c:v>0.18939942067856549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26624"/>
        <c:axId val="160829824"/>
      </c:radarChart>
      <c:catAx>
        <c:axId val="160426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829824"/>
        <c:crosses val="autoZero"/>
        <c:auto val="1"/>
        <c:lblAlgn val="ctr"/>
        <c:lblOffset val="100"/>
        <c:noMultiLvlLbl val="0"/>
      </c:catAx>
      <c:valAx>
        <c:axId val="160829824"/>
        <c:scaling>
          <c:orientation val="minMax"/>
          <c:max val="1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426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134126158485238"/>
          <c:y val="7.268225800133192E-3"/>
          <c:w val="0.35880092158898141"/>
          <c:h val="0.228627094690086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08293511405866E-2"/>
          <c:y val="0.16251166520851559"/>
          <c:w val="0.9418015396264231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FuncGroups!$B$15</c:f>
              <c:strCache>
                <c:ptCount val="1"/>
                <c:pt idx="0">
                  <c:v>status quo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FuncGroups!$C$14:$V$14</c:f>
              <c:strCache>
                <c:ptCount val="20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</c:strCache>
            </c:strRef>
          </c:cat>
          <c:val>
            <c:numRef>
              <c:f>FuncGroups!$C$15:$V$15</c:f>
              <c:numCache>
                <c:formatCode>_(* #,##0.00_);_(* \(#,##0.00\);_(* "-"??_);_(@_)</c:formatCode>
                <c:ptCount val="20"/>
                <c:pt idx="0">
                  <c:v>0.13861922116205075</c:v>
                </c:pt>
                <c:pt idx="1">
                  <c:v>0.5979319497410962</c:v>
                </c:pt>
                <c:pt idx="2">
                  <c:v>7.5574343220276827E-2</c:v>
                </c:pt>
                <c:pt idx="3">
                  <c:v>0.12093423497730518</c:v>
                </c:pt>
                <c:pt idx="4">
                  <c:v>0.15348119999304607</c:v>
                </c:pt>
                <c:pt idx="5">
                  <c:v>0.76442566470460638</c:v>
                </c:pt>
                <c:pt idx="6">
                  <c:v>0.18865645961331787</c:v>
                </c:pt>
                <c:pt idx="7">
                  <c:v>0.18489446285440525</c:v>
                </c:pt>
                <c:pt idx="8">
                  <c:v>0.61469727752763736</c:v>
                </c:pt>
                <c:pt idx="9">
                  <c:v>0.1431571720338066</c:v>
                </c:pt>
                <c:pt idx="10">
                  <c:v>9.9101577701836405E-2</c:v>
                </c:pt>
                <c:pt idx="11">
                  <c:v>0.12870520266197213</c:v>
                </c:pt>
                <c:pt idx="12">
                  <c:v>0.35887780297155103</c:v>
                </c:pt>
                <c:pt idx="13">
                  <c:v>0.13416302070618746</c:v>
                </c:pt>
                <c:pt idx="14">
                  <c:v>0.23333583567995875</c:v>
                </c:pt>
                <c:pt idx="15">
                  <c:v>0.18849296387140257</c:v>
                </c:pt>
                <c:pt idx="16">
                  <c:v>0.33848354064610747</c:v>
                </c:pt>
                <c:pt idx="17">
                  <c:v>0.2923983974006753</c:v>
                </c:pt>
                <c:pt idx="18">
                  <c:v>0.1559928187341092</c:v>
                </c:pt>
                <c:pt idx="19">
                  <c:v>0.92612626903600903</c:v>
                </c:pt>
              </c:numCache>
            </c:numRef>
          </c:val>
        </c:ser>
        <c:ser>
          <c:idx val="1"/>
          <c:order val="1"/>
          <c:tx>
            <c:strRef>
              <c:f>FuncGroups!$B$16</c:f>
              <c:strCache>
                <c:ptCount val="1"/>
                <c:pt idx="0">
                  <c:v>size limit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FuncGroups!$C$14:$V$14</c:f>
              <c:strCache>
                <c:ptCount val="20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</c:strCache>
            </c:strRef>
          </c:cat>
          <c:val>
            <c:numRef>
              <c:f>FuncGroups!$C$16:$V$16</c:f>
              <c:numCache>
                <c:formatCode>_(* #,##0.00_);_(* \(#,##0.00\);_(* "-"??_);_(@_)</c:formatCode>
                <c:ptCount val="20"/>
                <c:pt idx="0">
                  <c:v>0.16130167414798074</c:v>
                </c:pt>
                <c:pt idx="1">
                  <c:v>0.78797639187036328</c:v>
                </c:pt>
                <c:pt idx="2">
                  <c:v>0.16321981228743446</c:v>
                </c:pt>
                <c:pt idx="3">
                  <c:v>0.13295289790138501</c:v>
                </c:pt>
                <c:pt idx="4">
                  <c:v>0.13883140153534593</c:v>
                </c:pt>
                <c:pt idx="5">
                  <c:v>0.7816259601858413</c:v>
                </c:pt>
                <c:pt idx="6">
                  <c:v>0.17155024094054416</c:v>
                </c:pt>
                <c:pt idx="7">
                  <c:v>0.17961316367035246</c:v>
                </c:pt>
                <c:pt idx="8">
                  <c:v>0.67968121214710009</c:v>
                </c:pt>
                <c:pt idx="9">
                  <c:v>0.14983668604617834</c:v>
                </c:pt>
                <c:pt idx="10">
                  <c:v>6.6116818586883411E-2</c:v>
                </c:pt>
                <c:pt idx="11">
                  <c:v>0.12493787384095235</c:v>
                </c:pt>
                <c:pt idx="12">
                  <c:v>0.35884808050943717</c:v>
                </c:pt>
                <c:pt idx="13">
                  <c:v>0.18567245393815901</c:v>
                </c:pt>
                <c:pt idx="14">
                  <c:v>0.25542543315330329</c:v>
                </c:pt>
                <c:pt idx="15">
                  <c:v>0.2767685041576094</c:v>
                </c:pt>
                <c:pt idx="16">
                  <c:v>0.27103223097330464</c:v>
                </c:pt>
                <c:pt idx="17">
                  <c:v>0.32228835691928792</c:v>
                </c:pt>
                <c:pt idx="18">
                  <c:v>0.14213617131109935</c:v>
                </c:pt>
                <c:pt idx="19">
                  <c:v>0.91173721994831025</c:v>
                </c:pt>
              </c:numCache>
            </c:numRef>
          </c:val>
        </c:ser>
        <c:ser>
          <c:idx val="2"/>
          <c:order val="2"/>
          <c:tx>
            <c:strRef>
              <c:f>FuncGroups!$B$17</c:f>
              <c:strCache>
                <c:ptCount val="1"/>
                <c:pt idx="0">
                  <c:v>catch limit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FuncGroups!$C$14:$V$14</c:f>
              <c:strCache>
                <c:ptCount val="20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</c:strCache>
            </c:strRef>
          </c:cat>
          <c:val>
            <c:numRef>
              <c:f>FuncGroups!$C$17:$V$17</c:f>
              <c:numCache>
                <c:formatCode>_(* #,##0.00_);_(* \(#,##0.00\);_(* "-"??_);_(@_)</c:formatCode>
                <c:ptCount val="20"/>
                <c:pt idx="0">
                  <c:v>0.2253660998610035</c:v>
                </c:pt>
                <c:pt idx="1">
                  <c:v>0.16119633232272634</c:v>
                </c:pt>
                <c:pt idx="2">
                  <c:v>0.41520973703094644</c:v>
                </c:pt>
                <c:pt idx="3">
                  <c:v>0.53548208750020387</c:v>
                </c:pt>
                <c:pt idx="4">
                  <c:v>0.62221617116137939</c:v>
                </c:pt>
                <c:pt idx="5">
                  <c:v>0.70507379607313214</c:v>
                </c:pt>
                <c:pt idx="6">
                  <c:v>0.90010857483676254</c:v>
                </c:pt>
                <c:pt idx="7">
                  <c:v>0.72298780040592892</c:v>
                </c:pt>
                <c:pt idx="8">
                  <c:v>0.87983557853674887</c:v>
                </c:pt>
                <c:pt idx="9">
                  <c:v>0.74031766793350207</c:v>
                </c:pt>
                <c:pt idx="10">
                  <c:v>0.52314445877477656</c:v>
                </c:pt>
                <c:pt idx="11">
                  <c:v>0.68722475389705706</c:v>
                </c:pt>
                <c:pt idx="12">
                  <c:v>0.37097625749507612</c:v>
                </c:pt>
                <c:pt idx="13">
                  <c:v>0.25734510299994529</c:v>
                </c:pt>
                <c:pt idx="14">
                  <c:v>0.36881758706216772</c:v>
                </c:pt>
                <c:pt idx="15">
                  <c:v>0.14460016987793742</c:v>
                </c:pt>
                <c:pt idx="16">
                  <c:v>0.16682701543378531</c:v>
                </c:pt>
                <c:pt idx="17">
                  <c:v>0.14650437275996955</c:v>
                </c:pt>
                <c:pt idx="18">
                  <c:v>0.5671322076256452</c:v>
                </c:pt>
                <c:pt idx="19">
                  <c:v>0.41489278349330716</c:v>
                </c:pt>
              </c:numCache>
            </c:numRef>
          </c:val>
        </c:ser>
        <c:ser>
          <c:idx val="3"/>
          <c:order val="3"/>
          <c:tx>
            <c:strRef>
              <c:f>FuncGroups!$B$19</c:f>
              <c:strCache>
                <c:ptCount val="1"/>
                <c:pt idx="0">
                  <c:v>status quo &amp; no LBSP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FuncGroups!$C$14:$V$14</c:f>
              <c:strCache>
                <c:ptCount val="20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</c:strCache>
            </c:strRef>
          </c:cat>
          <c:val>
            <c:numRef>
              <c:f>FuncGroups!$C$19:$V$19</c:f>
              <c:numCache>
                <c:formatCode>_(* #,##0.00_);_(* \(#,##0.00\);_(* "-"??_);_(@_)</c:formatCode>
                <c:ptCount val="20"/>
                <c:pt idx="0">
                  <c:v>0.61442339390671918</c:v>
                </c:pt>
                <c:pt idx="1">
                  <c:v>0.84627834761596588</c:v>
                </c:pt>
                <c:pt idx="2">
                  <c:v>0.71543934205216675</c:v>
                </c:pt>
                <c:pt idx="3">
                  <c:v>0.17336305309460581</c:v>
                </c:pt>
                <c:pt idx="4">
                  <c:v>0.16494569278712359</c:v>
                </c:pt>
                <c:pt idx="5">
                  <c:v>0.80706704631974502</c:v>
                </c:pt>
                <c:pt idx="6">
                  <c:v>9.3342178636971432E-2</c:v>
                </c:pt>
                <c:pt idx="7">
                  <c:v>0.18227241917586684</c:v>
                </c:pt>
                <c:pt idx="8">
                  <c:v>0.1999590327473732</c:v>
                </c:pt>
                <c:pt idx="9">
                  <c:v>0.11180906122746137</c:v>
                </c:pt>
                <c:pt idx="10">
                  <c:v>0.39538269206050847</c:v>
                </c:pt>
                <c:pt idx="11">
                  <c:v>0.14411017841036983</c:v>
                </c:pt>
                <c:pt idx="12">
                  <c:v>0.35887894480894855</c:v>
                </c:pt>
                <c:pt idx="13">
                  <c:v>0.41213683839053694</c:v>
                </c:pt>
                <c:pt idx="14">
                  <c:v>0.52451588366793311</c:v>
                </c:pt>
                <c:pt idx="15">
                  <c:v>0.85325742988209829</c:v>
                </c:pt>
                <c:pt idx="16">
                  <c:v>0.54048921582458687</c:v>
                </c:pt>
                <c:pt idx="17">
                  <c:v>0.9635548886966242</c:v>
                </c:pt>
                <c:pt idx="18">
                  <c:v>0.16177326213932114</c:v>
                </c:pt>
                <c:pt idx="19">
                  <c:v>0.63516382813341732</c:v>
                </c:pt>
              </c:numCache>
            </c:numRef>
          </c:val>
        </c:ser>
        <c:ser>
          <c:idx val="4"/>
          <c:order val="4"/>
          <c:tx>
            <c:strRef>
              <c:f>FuncGroups!$B$20</c:f>
              <c:strCache>
                <c:ptCount val="1"/>
                <c:pt idx="0">
                  <c:v>size &amp; bag &amp; no LBSP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FuncGroups!$C$14:$V$14</c:f>
              <c:strCache>
                <c:ptCount val="20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</c:strCache>
            </c:strRef>
          </c:cat>
          <c:val>
            <c:numRef>
              <c:f>FuncGroups!$C$20:$V$20</c:f>
              <c:numCache>
                <c:formatCode>_(* #,##0.00_);_(* \(#,##0.00\);_(* "-"??_);_(@_)</c:formatCode>
                <c:ptCount val="20"/>
                <c:pt idx="0">
                  <c:v>0.8617013237927007</c:v>
                </c:pt>
                <c:pt idx="1">
                  <c:v>0.48033018282189804</c:v>
                </c:pt>
                <c:pt idx="2">
                  <c:v>0.90735786473015301</c:v>
                </c:pt>
                <c:pt idx="3">
                  <c:v>0.74741128476258289</c:v>
                </c:pt>
                <c:pt idx="4">
                  <c:v>0.68485784936063987</c:v>
                </c:pt>
                <c:pt idx="5">
                  <c:v>0.26067074587210548</c:v>
                </c:pt>
                <c:pt idx="6">
                  <c:v>0.48574403791725995</c:v>
                </c:pt>
                <c:pt idx="7">
                  <c:v>0.45753469768660376</c:v>
                </c:pt>
                <c:pt idx="8">
                  <c:v>0.30533313701246506</c:v>
                </c:pt>
                <c:pt idx="9">
                  <c:v>0.60263562033319906</c:v>
                </c:pt>
                <c:pt idx="10">
                  <c:v>0.78179503650897142</c:v>
                </c:pt>
                <c:pt idx="11">
                  <c:v>0.67522281787063454</c:v>
                </c:pt>
                <c:pt idx="12">
                  <c:v>0.36102100619395766</c:v>
                </c:pt>
                <c:pt idx="13">
                  <c:v>0.8202663748069785</c:v>
                </c:pt>
                <c:pt idx="14">
                  <c:v>0.51416693619791076</c:v>
                </c:pt>
                <c:pt idx="15">
                  <c:v>0.81703400985539198</c:v>
                </c:pt>
                <c:pt idx="16">
                  <c:v>0.64583516715693401</c:v>
                </c:pt>
                <c:pt idx="17">
                  <c:v>0.72572577396503624</c:v>
                </c:pt>
                <c:pt idx="18">
                  <c:v>0.66937842246941515</c:v>
                </c:pt>
                <c:pt idx="19">
                  <c:v>0.23559993045404512</c:v>
                </c:pt>
              </c:numCache>
            </c:numRef>
          </c:val>
        </c:ser>
        <c:ser>
          <c:idx val="5"/>
          <c:order val="5"/>
          <c:tx>
            <c:strRef>
              <c:f>FuncGroups!$B$21</c:f>
              <c:strCache>
                <c:ptCount val="1"/>
                <c:pt idx="0">
                  <c:v>full regulations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FuncGroups!$C$14:$V$14</c:f>
              <c:strCache>
                <c:ptCount val="20"/>
                <c:pt idx="0">
                  <c:v>FPL</c:v>
                </c:pt>
                <c:pt idx="1">
                  <c:v>FCO</c:v>
                </c:pt>
                <c:pt idx="2">
                  <c:v>FIV</c:v>
                </c:pt>
                <c:pt idx="3">
                  <c:v>TIV</c:v>
                </c:pt>
                <c:pt idx="4">
                  <c:v>HHW</c:v>
                </c:pt>
                <c:pt idx="5">
                  <c:v>FDE</c:v>
                </c:pt>
                <c:pt idx="6">
                  <c:v>FHB</c:v>
                </c:pt>
                <c:pt idx="7">
                  <c:v>THB</c:v>
                </c:pt>
                <c:pt idx="8">
                  <c:v>FHG</c:v>
                </c:pt>
                <c:pt idx="9">
                  <c:v>THG</c:v>
                </c:pt>
                <c:pt idx="10">
                  <c:v>FHS</c:v>
                </c:pt>
                <c:pt idx="11">
                  <c:v>FHE</c:v>
                </c:pt>
                <c:pt idx="12">
                  <c:v>BHP</c:v>
                </c:pt>
                <c:pt idx="13">
                  <c:v>FPB</c:v>
                </c:pt>
                <c:pt idx="14">
                  <c:v>TPB</c:v>
                </c:pt>
                <c:pt idx="15">
                  <c:v>FPM</c:v>
                </c:pt>
                <c:pt idx="16">
                  <c:v>FPR</c:v>
                </c:pt>
                <c:pt idx="17">
                  <c:v>RAY</c:v>
                </c:pt>
                <c:pt idx="18">
                  <c:v>SHR</c:v>
                </c:pt>
                <c:pt idx="19">
                  <c:v>REP</c:v>
                </c:pt>
              </c:strCache>
            </c:strRef>
          </c:cat>
          <c:val>
            <c:numRef>
              <c:f>FuncGroups!$C$21:$V$21</c:f>
              <c:numCache>
                <c:formatCode>_(* #,##0.00_);_(* \(#,##0.00\);_(* "-"??_);_(@_)</c:formatCode>
                <c:ptCount val="20"/>
                <c:pt idx="0">
                  <c:v>0.85978321951980119</c:v>
                </c:pt>
                <c:pt idx="1">
                  <c:v>0.48944370148872252</c:v>
                </c:pt>
                <c:pt idx="2">
                  <c:v>0.90336333265963509</c:v>
                </c:pt>
                <c:pt idx="3">
                  <c:v>0.76376328233925028</c:v>
                </c:pt>
                <c:pt idx="4">
                  <c:v>0.70338861777798922</c:v>
                </c:pt>
                <c:pt idx="5">
                  <c:v>0.24914375246029058</c:v>
                </c:pt>
                <c:pt idx="6">
                  <c:v>0.4939218101501866</c:v>
                </c:pt>
                <c:pt idx="7">
                  <c:v>0.51305036501944179</c:v>
                </c:pt>
                <c:pt idx="8">
                  <c:v>0.30566400593680421</c:v>
                </c:pt>
                <c:pt idx="9">
                  <c:v>0.61402422536687351</c:v>
                </c:pt>
                <c:pt idx="10">
                  <c:v>0.78703577321379825</c:v>
                </c:pt>
                <c:pt idx="11">
                  <c:v>0.68383336752935286</c:v>
                </c:pt>
                <c:pt idx="12">
                  <c:v>0.36345940882170663</c:v>
                </c:pt>
                <c:pt idx="13">
                  <c:v>0.82414753744417979</c:v>
                </c:pt>
                <c:pt idx="14">
                  <c:v>0.51201484080363735</c:v>
                </c:pt>
                <c:pt idx="15">
                  <c:v>0.82188873142885277</c:v>
                </c:pt>
                <c:pt idx="16">
                  <c:v>0.64820143451442513</c:v>
                </c:pt>
                <c:pt idx="17">
                  <c:v>0.74875462154617822</c:v>
                </c:pt>
                <c:pt idx="18">
                  <c:v>0.6912972693999424</c:v>
                </c:pt>
                <c:pt idx="19">
                  <c:v>0.22677284583855734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32992"/>
        <c:axId val="160934528"/>
      </c:barChart>
      <c:catAx>
        <c:axId val="16093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0934528"/>
        <c:crosses val="autoZero"/>
        <c:auto val="1"/>
        <c:lblAlgn val="ctr"/>
        <c:lblOffset val="100"/>
        <c:noMultiLvlLbl val="0"/>
      </c:catAx>
      <c:valAx>
        <c:axId val="16093452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 ratio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1609329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7.6687378237629722E-2"/>
          <c:y val="3.4780548264800241E-3"/>
          <c:w val="0.82775829738014606"/>
          <c:h val="0.155080927384076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11723368625696E-2"/>
          <c:y val="0.10695610965296004"/>
          <c:w val="0.93880817183379328"/>
          <c:h val="0.77706401283172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FuncGroups!$B$15</c:f>
              <c:strCache>
                <c:ptCount val="1"/>
                <c:pt idx="0">
                  <c:v>status quo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FuncGroups!$W$2:$AM$2</c:f>
              <c:strCache>
                <c:ptCount val="17"/>
                <c:pt idx="0">
                  <c:v>CRS</c:v>
                </c:pt>
                <c:pt idx="1">
                  <c:v>CRN</c:v>
                </c:pt>
                <c:pt idx="2">
                  <c:v>BFF</c:v>
                </c:pt>
                <c:pt idx="3">
                  <c:v>BC</c:v>
                </c:pt>
                <c:pt idx="4">
                  <c:v>BM</c:v>
                </c:pt>
                <c:pt idx="5">
                  <c:v>BD</c:v>
                </c:pt>
                <c:pt idx="6">
                  <c:v>CEP</c:v>
                </c:pt>
                <c:pt idx="7">
                  <c:v>BG</c:v>
                </c:pt>
                <c:pt idx="8">
                  <c:v>BSS</c:v>
                </c:pt>
                <c:pt idx="9">
                  <c:v>ZD</c:v>
                </c:pt>
                <c:pt idx="10">
                  <c:v>ZH</c:v>
                </c:pt>
                <c:pt idx="11">
                  <c:v>ZC</c:v>
                </c:pt>
                <c:pt idx="12">
                  <c:v>TRF</c:v>
                </c:pt>
                <c:pt idx="13">
                  <c:v>MA</c:v>
                </c:pt>
                <c:pt idx="14">
                  <c:v>CCA</c:v>
                </c:pt>
                <c:pt idx="15">
                  <c:v>PS</c:v>
                </c:pt>
                <c:pt idx="16">
                  <c:v>PL</c:v>
                </c:pt>
              </c:strCache>
            </c:strRef>
          </c:cat>
          <c:val>
            <c:numRef>
              <c:f>FuncGroups!$W$15:$AM$15</c:f>
              <c:numCache>
                <c:formatCode>_(* #,##0.00_);_(* \(#,##0.00\);_(* "-"??_);_(@_)</c:formatCode>
                <c:ptCount val="17"/>
                <c:pt idx="0">
                  <c:v>0.18152614550234544</c:v>
                </c:pt>
                <c:pt idx="1">
                  <c:v>0.17674777113257623</c:v>
                </c:pt>
                <c:pt idx="2">
                  <c:v>0.32096460270726468</c:v>
                </c:pt>
                <c:pt idx="3">
                  <c:v>0.77173431327429742</c:v>
                </c:pt>
                <c:pt idx="4">
                  <c:v>0.74465441923879383</c:v>
                </c:pt>
                <c:pt idx="5">
                  <c:v>0.92460144102323849</c:v>
                </c:pt>
                <c:pt idx="6">
                  <c:v>0.86166936677555994</c:v>
                </c:pt>
                <c:pt idx="7">
                  <c:v>0.67950844050738668</c:v>
                </c:pt>
                <c:pt idx="8">
                  <c:v>0.21795956111312398</c:v>
                </c:pt>
                <c:pt idx="9">
                  <c:v>0.10254262786930872</c:v>
                </c:pt>
                <c:pt idx="10">
                  <c:v>0.19156367723862153</c:v>
                </c:pt>
                <c:pt idx="11">
                  <c:v>0.85774348527596445</c:v>
                </c:pt>
                <c:pt idx="12">
                  <c:v>0.85487016490209122</c:v>
                </c:pt>
                <c:pt idx="13">
                  <c:v>0.67049492614223216</c:v>
                </c:pt>
                <c:pt idx="14">
                  <c:v>0.79848575347495543</c:v>
                </c:pt>
                <c:pt idx="15">
                  <c:v>0.24326960443019563</c:v>
                </c:pt>
                <c:pt idx="16">
                  <c:v>0.79922568687318019</c:v>
                </c:pt>
              </c:numCache>
            </c:numRef>
          </c:val>
        </c:ser>
        <c:ser>
          <c:idx val="1"/>
          <c:order val="1"/>
          <c:tx>
            <c:strRef>
              <c:f>FuncGroups!$B$16</c:f>
              <c:strCache>
                <c:ptCount val="1"/>
                <c:pt idx="0">
                  <c:v>size limit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FuncGroups!$W$2:$AM$2</c:f>
              <c:strCache>
                <c:ptCount val="17"/>
                <c:pt idx="0">
                  <c:v>CRS</c:v>
                </c:pt>
                <c:pt idx="1">
                  <c:v>CRN</c:v>
                </c:pt>
                <c:pt idx="2">
                  <c:v>BFF</c:v>
                </c:pt>
                <c:pt idx="3">
                  <c:v>BC</c:v>
                </c:pt>
                <c:pt idx="4">
                  <c:v>BM</c:v>
                </c:pt>
                <c:pt idx="5">
                  <c:v>BD</c:v>
                </c:pt>
                <c:pt idx="6">
                  <c:v>CEP</c:v>
                </c:pt>
                <c:pt idx="7">
                  <c:v>BG</c:v>
                </c:pt>
                <c:pt idx="8">
                  <c:v>BSS</c:v>
                </c:pt>
                <c:pt idx="9">
                  <c:v>ZD</c:v>
                </c:pt>
                <c:pt idx="10">
                  <c:v>ZH</c:v>
                </c:pt>
                <c:pt idx="11">
                  <c:v>ZC</c:v>
                </c:pt>
                <c:pt idx="12">
                  <c:v>TRF</c:v>
                </c:pt>
                <c:pt idx="13">
                  <c:v>MA</c:v>
                </c:pt>
                <c:pt idx="14">
                  <c:v>CCA</c:v>
                </c:pt>
                <c:pt idx="15">
                  <c:v>PS</c:v>
                </c:pt>
                <c:pt idx="16">
                  <c:v>PL</c:v>
                </c:pt>
              </c:strCache>
            </c:strRef>
          </c:cat>
          <c:val>
            <c:numRef>
              <c:f>FuncGroups!$W$16:$AM$16</c:f>
              <c:numCache>
                <c:formatCode>_(* #,##0.00_);_(* \(#,##0.00\);_(* "-"??_);_(@_)</c:formatCode>
                <c:ptCount val="17"/>
                <c:pt idx="0">
                  <c:v>0.17221996537761319</c:v>
                </c:pt>
                <c:pt idx="1">
                  <c:v>0.17121210870468781</c:v>
                </c:pt>
                <c:pt idx="2">
                  <c:v>0.32307559688938459</c:v>
                </c:pt>
                <c:pt idx="3">
                  <c:v>0.82985099457946587</c:v>
                </c:pt>
                <c:pt idx="4">
                  <c:v>0.78204617521620823</c:v>
                </c:pt>
                <c:pt idx="5">
                  <c:v>0.72744059970844677</c:v>
                </c:pt>
                <c:pt idx="6">
                  <c:v>0.85831931374188297</c:v>
                </c:pt>
                <c:pt idx="7">
                  <c:v>0.83280625530666386</c:v>
                </c:pt>
                <c:pt idx="8">
                  <c:v>0.15367245704636309</c:v>
                </c:pt>
                <c:pt idx="9">
                  <c:v>0.16930066706605357</c:v>
                </c:pt>
                <c:pt idx="10">
                  <c:v>0.19156367744109706</c:v>
                </c:pt>
                <c:pt idx="11">
                  <c:v>0.85635916290409608</c:v>
                </c:pt>
                <c:pt idx="12">
                  <c:v>0.76252242990190022</c:v>
                </c:pt>
                <c:pt idx="13">
                  <c:v>0.84147111402567609</c:v>
                </c:pt>
                <c:pt idx="14">
                  <c:v>0.77926723968833778</c:v>
                </c:pt>
                <c:pt idx="15">
                  <c:v>0.18800699017013311</c:v>
                </c:pt>
                <c:pt idx="16">
                  <c:v>0.80832579138483607</c:v>
                </c:pt>
              </c:numCache>
            </c:numRef>
          </c:val>
        </c:ser>
        <c:ser>
          <c:idx val="2"/>
          <c:order val="2"/>
          <c:tx>
            <c:strRef>
              <c:f>FuncGroups!$B$17</c:f>
              <c:strCache>
                <c:ptCount val="1"/>
                <c:pt idx="0">
                  <c:v>catch limit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FuncGroups!$W$2:$AM$2</c:f>
              <c:strCache>
                <c:ptCount val="17"/>
                <c:pt idx="0">
                  <c:v>CRS</c:v>
                </c:pt>
                <c:pt idx="1">
                  <c:v>CRN</c:v>
                </c:pt>
                <c:pt idx="2">
                  <c:v>BFF</c:v>
                </c:pt>
                <c:pt idx="3">
                  <c:v>BC</c:v>
                </c:pt>
                <c:pt idx="4">
                  <c:v>BM</c:v>
                </c:pt>
                <c:pt idx="5">
                  <c:v>BD</c:v>
                </c:pt>
                <c:pt idx="6">
                  <c:v>CEP</c:v>
                </c:pt>
                <c:pt idx="7">
                  <c:v>BG</c:v>
                </c:pt>
                <c:pt idx="8">
                  <c:v>BSS</c:v>
                </c:pt>
                <c:pt idx="9">
                  <c:v>ZD</c:v>
                </c:pt>
                <c:pt idx="10">
                  <c:v>ZH</c:v>
                </c:pt>
                <c:pt idx="11">
                  <c:v>ZC</c:v>
                </c:pt>
                <c:pt idx="12">
                  <c:v>TRF</c:v>
                </c:pt>
                <c:pt idx="13">
                  <c:v>MA</c:v>
                </c:pt>
                <c:pt idx="14">
                  <c:v>CCA</c:v>
                </c:pt>
                <c:pt idx="15">
                  <c:v>PS</c:v>
                </c:pt>
                <c:pt idx="16">
                  <c:v>PL</c:v>
                </c:pt>
              </c:strCache>
            </c:strRef>
          </c:cat>
          <c:val>
            <c:numRef>
              <c:f>FuncGroups!$W$17:$AM$17</c:f>
              <c:numCache>
                <c:formatCode>_(* #,##0.00_);_(* \(#,##0.00\);_(* "-"??_);_(@_)</c:formatCode>
                <c:ptCount val="17"/>
                <c:pt idx="0">
                  <c:v>0.18327868691118068</c:v>
                </c:pt>
                <c:pt idx="1">
                  <c:v>0.1799004866419589</c:v>
                </c:pt>
                <c:pt idx="2">
                  <c:v>0.17878804657500622</c:v>
                </c:pt>
                <c:pt idx="3">
                  <c:v>0.85498936176702256</c:v>
                </c:pt>
                <c:pt idx="4">
                  <c:v>0.87352260898329437</c:v>
                </c:pt>
                <c:pt idx="5">
                  <c:v>0.12236466450654947</c:v>
                </c:pt>
                <c:pt idx="6">
                  <c:v>0.76766019773652527</c:v>
                </c:pt>
                <c:pt idx="7">
                  <c:v>0.82436934104880855</c:v>
                </c:pt>
                <c:pt idx="8">
                  <c:v>0.18313697084088276</c:v>
                </c:pt>
                <c:pt idx="9">
                  <c:v>0.25158128124081913</c:v>
                </c:pt>
                <c:pt idx="10">
                  <c:v>0.19156368007327837</c:v>
                </c:pt>
                <c:pt idx="11">
                  <c:v>0.80119384767359492</c:v>
                </c:pt>
                <c:pt idx="12">
                  <c:v>0.83191787227256819</c:v>
                </c:pt>
                <c:pt idx="13">
                  <c:v>0.81608386202330396</c:v>
                </c:pt>
                <c:pt idx="14">
                  <c:v>0.85951998118211304</c:v>
                </c:pt>
                <c:pt idx="15">
                  <c:v>0.33619925639498249</c:v>
                </c:pt>
                <c:pt idx="16">
                  <c:v>0.83829406610297208</c:v>
                </c:pt>
              </c:numCache>
            </c:numRef>
          </c:val>
        </c:ser>
        <c:ser>
          <c:idx val="3"/>
          <c:order val="3"/>
          <c:tx>
            <c:strRef>
              <c:f>FuncGroups!$B$19</c:f>
              <c:strCache>
                <c:ptCount val="1"/>
                <c:pt idx="0">
                  <c:v>status quo &amp; no LBSP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FuncGroups!$W$2:$AM$2</c:f>
              <c:strCache>
                <c:ptCount val="17"/>
                <c:pt idx="0">
                  <c:v>CRS</c:v>
                </c:pt>
                <c:pt idx="1">
                  <c:v>CRN</c:v>
                </c:pt>
                <c:pt idx="2">
                  <c:v>BFF</c:v>
                </c:pt>
                <c:pt idx="3">
                  <c:v>BC</c:v>
                </c:pt>
                <c:pt idx="4">
                  <c:v>BM</c:v>
                </c:pt>
                <c:pt idx="5">
                  <c:v>BD</c:v>
                </c:pt>
                <c:pt idx="6">
                  <c:v>CEP</c:v>
                </c:pt>
                <c:pt idx="7">
                  <c:v>BG</c:v>
                </c:pt>
                <c:pt idx="8">
                  <c:v>BSS</c:v>
                </c:pt>
                <c:pt idx="9">
                  <c:v>ZD</c:v>
                </c:pt>
                <c:pt idx="10">
                  <c:v>ZH</c:v>
                </c:pt>
                <c:pt idx="11">
                  <c:v>ZC</c:v>
                </c:pt>
                <c:pt idx="12">
                  <c:v>TRF</c:v>
                </c:pt>
                <c:pt idx="13">
                  <c:v>MA</c:v>
                </c:pt>
                <c:pt idx="14">
                  <c:v>CCA</c:v>
                </c:pt>
                <c:pt idx="15">
                  <c:v>PS</c:v>
                </c:pt>
                <c:pt idx="16">
                  <c:v>PL</c:v>
                </c:pt>
              </c:strCache>
            </c:strRef>
          </c:cat>
          <c:val>
            <c:numRef>
              <c:f>FuncGroups!$W$19:$AM$19</c:f>
              <c:numCache>
                <c:formatCode>_(* #,##0.00_);_(* \(#,##0.00\);_(* "-"??_);_(@_)</c:formatCode>
                <c:ptCount val="17"/>
                <c:pt idx="0">
                  <c:v>0.85828899377043477</c:v>
                </c:pt>
                <c:pt idx="1">
                  <c:v>0.84165330170293662</c:v>
                </c:pt>
                <c:pt idx="2">
                  <c:v>0.98976365891862639</c:v>
                </c:pt>
                <c:pt idx="3">
                  <c:v>0.20099705091385867</c:v>
                </c:pt>
                <c:pt idx="4">
                  <c:v>0.12285854070083875</c:v>
                </c:pt>
                <c:pt idx="5">
                  <c:v>0.89457943249479766</c:v>
                </c:pt>
                <c:pt idx="6">
                  <c:v>0.22797777508536804</c:v>
                </c:pt>
                <c:pt idx="7">
                  <c:v>7.5508627555651561E-2</c:v>
                </c:pt>
                <c:pt idx="8">
                  <c:v>0.89472536500058575</c:v>
                </c:pt>
                <c:pt idx="9">
                  <c:v>0.80295695114988164</c:v>
                </c:pt>
                <c:pt idx="10">
                  <c:v>0.6913347090671691</c:v>
                </c:pt>
                <c:pt idx="11">
                  <c:v>0.17618238444011633</c:v>
                </c:pt>
                <c:pt idx="12">
                  <c:v>0.28739050845317388</c:v>
                </c:pt>
                <c:pt idx="13">
                  <c:v>7.0765253512442922E-2</c:v>
                </c:pt>
                <c:pt idx="14">
                  <c:v>0.16303690497759887</c:v>
                </c:pt>
                <c:pt idx="15">
                  <c:v>0.63422703187408014</c:v>
                </c:pt>
                <c:pt idx="16">
                  <c:v>0.25306330069322019</c:v>
                </c:pt>
              </c:numCache>
            </c:numRef>
          </c:val>
        </c:ser>
        <c:ser>
          <c:idx val="4"/>
          <c:order val="4"/>
          <c:tx>
            <c:strRef>
              <c:f>FuncGroups!$B$20</c:f>
              <c:strCache>
                <c:ptCount val="1"/>
                <c:pt idx="0">
                  <c:v>size &amp; bag &amp; no LBSP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FuncGroups!$W$2:$AM$2</c:f>
              <c:strCache>
                <c:ptCount val="17"/>
                <c:pt idx="0">
                  <c:v>CRS</c:v>
                </c:pt>
                <c:pt idx="1">
                  <c:v>CRN</c:v>
                </c:pt>
                <c:pt idx="2">
                  <c:v>BFF</c:v>
                </c:pt>
                <c:pt idx="3">
                  <c:v>BC</c:v>
                </c:pt>
                <c:pt idx="4">
                  <c:v>BM</c:v>
                </c:pt>
                <c:pt idx="5">
                  <c:v>BD</c:v>
                </c:pt>
                <c:pt idx="6">
                  <c:v>CEP</c:v>
                </c:pt>
                <c:pt idx="7">
                  <c:v>BG</c:v>
                </c:pt>
                <c:pt idx="8">
                  <c:v>BSS</c:v>
                </c:pt>
                <c:pt idx="9">
                  <c:v>ZD</c:v>
                </c:pt>
                <c:pt idx="10">
                  <c:v>ZH</c:v>
                </c:pt>
                <c:pt idx="11">
                  <c:v>ZC</c:v>
                </c:pt>
                <c:pt idx="12">
                  <c:v>TRF</c:v>
                </c:pt>
                <c:pt idx="13">
                  <c:v>MA</c:v>
                </c:pt>
                <c:pt idx="14">
                  <c:v>CCA</c:v>
                </c:pt>
                <c:pt idx="15">
                  <c:v>PS</c:v>
                </c:pt>
                <c:pt idx="16">
                  <c:v>PL</c:v>
                </c:pt>
              </c:strCache>
            </c:strRef>
          </c:cat>
          <c:val>
            <c:numRef>
              <c:f>FuncGroups!$W$20:$AM$20</c:f>
              <c:numCache>
                <c:formatCode>_(* #,##0.00_);_(* \(#,##0.00\);_(* "-"??_);_(@_)</c:formatCode>
                <c:ptCount val="17"/>
                <c:pt idx="0">
                  <c:v>0.84502561085407712</c:v>
                </c:pt>
                <c:pt idx="1">
                  <c:v>0.83252751912115841</c:v>
                </c:pt>
                <c:pt idx="2">
                  <c:v>0.50005143507282312</c:v>
                </c:pt>
                <c:pt idx="3">
                  <c:v>0.20712791731843908</c:v>
                </c:pt>
                <c:pt idx="4">
                  <c:v>0.14918539306360276</c:v>
                </c:pt>
                <c:pt idx="5">
                  <c:v>0.4116137375034547</c:v>
                </c:pt>
                <c:pt idx="6">
                  <c:v>0.17203169468968779</c:v>
                </c:pt>
                <c:pt idx="7">
                  <c:v>0.20422581234522377</c:v>
                </c:pt>
                <c:pt idx="8">
                  <c:v>0.81839402136620909</c:v>
                </c:pt>
                <c:pt idx="9">
                  <c:v>0.84689907678670617</c:v>
                </c:pt>
                <c:pt idx="10">
                  <c:v>0.82971725321178025</c:v>
                </c:pt>
                <c:pt idx="11">
                  <c:v>0.17619039331469907</c:v>
                </c:pt>
                <c:pt idx="12">
                  <c:v>0.1737189237103815</c:v>
                </c:pt>
                <c:pt idx="13">
                  <c:v>0.20794939067414017</c:v>
                </c:pt>
                <c:pt idx="14">
                  <c:v>0.16156662174599021</c:v>
                </c:pt>
                <c:pt idx="15">
                  <c:v>0.52665879124762904</c:v>
                </c:pt>
                <c:pt idx="16">
                  <c:v>0.14822718264596851</c:v>
                </c:pt>
              </c:numCache>
            </c:numRef>
          </c:val>
        </c:ser>
        <c:ser>
          <c:idx val="5"/>
          <c:order val="5"/>
          <c:tx>
            <c:strRef>
              <c:f>FuncGroups!$B$21</c:f>
              <c:strCache>
                <c:ptCount val="1"/>
                <c:pt idx="0">
                  <c:v>full regulations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FuncGroups!$W$2:$AM$2</c:f>
              <c:strCache>
                <c:ptCount val="17"/>
                <c:pt idx="0">
                  <c:v>CRS</c:v>
                </c:pt>
                <c:pt idx="1">
                  <c:v>CRN</c:v>
                </c:pt>
                <c:pt idx="2">
                  <c:v>BFF</c:v>
                </c:pt>
                <c:pt idx="3">
                  <c:v>BC</c:v>
                </c:pt>
                <c:pt idx="4">
                  <c:v>BM</c:v>
                </c:pt>
                <c:pt idx="5">
                  <c:v>BD</c:v>
                </c:pt>
                <c:pt idx="6">
                  <c:v>CEP</c:v>
                </c:pt>
                <c:pt idx="7">
                  <c:v>BG</c:v>
                </c:pt>
                <c:pt idx="8">
                  <c:v>BSS</c:v>
                </c:pt>
                <c:pt idx="9">
                  <c:v>ZD</c:v>
                </c:pt>
                <c:pt idx="10">
                  <c:v>ZH</c:v>
                </c:pt>
                <c:pt idx="11">
                  <c:v>ZC</c:v>
                </c:pt>
                <c:pt idx="12">
                  <c:v>TRF</c:v>
                </c:pt>
                <c:pt idx="13">
                  <c:v>MA</c:v>
                </c:pt>
                <c:pt idx="14">
                  <c:v>CCA</c:v>
                </c:pt>
                <c:pt idx="15">
                  <c:v>PS</c:v>
                </c:pt>
                <c:pt idx="16">
                  <c:v>PL</c:v>
                </c:pt>
              </c:strCache>
            </c:strRef>
          </c:cat>
          <c:val>
            <c:numRef>
              <c:f>FuncGroups!$W$21:$AM$21</c:f>
              <c:numCache>
                <c:formatCode>_(* #,##0.00_);_(* \(#,##0.00\);_(* "-"??_);_(@_)</c:formatCode>
                <c:ptCount val="17"/>
                <c:pt idx="0">
                  <c:v>0.85062610233883507</c:v>
                </c:pt>
                <c:pt idx="1">
                  <c:v>0.8371475793672789</c:v>
                </c:pt>
                <c:pt idx="2">
                  <c:v>0.59204554551909327</c:v>
                </c:pt>
                <c:pt idx="3">
                  <c:v>0.1768827564271411</c:v>
                </c:pt>
                <c:pt idx="4">
                  <c:v>0.18582141722242701</c:v>
                </c:pt>
                <c:pt idx="5">
                  <c:v>0.42206575659171686</c:v>
                </c:pt>
                <c:pt idx="6">
                  <c:v>0.17320420471438139</c:v>
                </c:pt>
                <c:pt idx="7">
                  <c:v>0.20773335192372233</c:v>
                </c:pt>
                <c:pt idx="8">
                  <c:v>0.82303072717195369</c:v>
                </c:pt>
                <c:pt idx="9">
                  <c:v>0.83315819188858109</c:v>
                </c:pt>
                <c:pt idx="10">
                  <c:v>0.66094120018234348</c:v>
                </c:pt>
                <c:pt idx="11">
                  <c:v>0.17618499820307651</c:v>
                </c:pt>
                <c:pt idx="12">
                  <c:v>0.15956211532175127</c:v>
                </c:pt>
                <c:pt idx="13">
                  <c:v>0.21168039275745956</c:v>
                </c:pt>
                <c:pt idx="14">
                  <c:v>0.16551728907118748</c:v>
                </c:pt>
                <c:pt idx="15">
                  <c:v>0.9886704233062259</c:v>
                </c:pt>
                <c:pt idx="16">
                  <c:v>0.16597746192022736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20096"/>
        <c:axId val="163221888"/>
      </c:barChart>
      <c:catAx>
        <c:axId val="16322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3221888"/>
        <c:crosses val="autoZero"/>
        <c:auto val="1"/>
        <c:lblAlgn val="ctr"/>
        <c:lblOffset val="100"/>
        <c:noMultiLvlLbl val="0"/>
      </c:catAx>
      <c:valAx>
        <c:axId val="1632218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 ration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1632200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6.4324810156246165E-2"/>
          <c:y val="3.4780548264800233E-3"/>
          <c:w val="0.83129257332818673"/>
          <c:h val="0.150451297754447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57326023169153E-2"/>
          <c:y val="5.1400554097404488E-2"/>
          <c:w val="0.8934288657375589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FuncGroups!$A$46</c:f>
              <c:strCache>
                <c:ptCount val="1"/>
                <c:pt idx="0">
                  <c:v>size limit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FuncGroups!$B$44:$I$44</c:f>
              <c:strCache>
                <c:ptCount val="8"/>
                <c:pt idx="0">
                  <c:v>apex predators</c:v>
                </c:pt>
                <c:pt idx="1">
                  <c:v>target invertivores</c:v>
                </c:pt>
                <c:pt idx="2">
                  <c:v>target herbivores</c:v>
                </c:pt>
                <c:pt idx="3">
                  <c:v>non-target fish groups</c:v>
                </c:pt>
                <c:pt idx="4">
                  <c:v>planktivores</c:v>
                </c:pt>
                <c:pt idx="5">
                  <c:v>filter feeders</c:v>
                </c:pt>
                <c:pt idx="6">
                  <c:v>prim prod</c:v>
                </c:pt>
                <c:pt idx="7">
                  <c:v>macroinverts</c:v>
                </c:pt>
              </c:strCache>
            </c:strRef>
          </c:cat>
          <c:val>
            <c:numRef>
              <c:f>FuncGroups!$B$46:$I$46</c:f>
              <c:numCache>
                <c:formatCode>_(* #,##0.00_);_(* \(#,##0.00\);_(* "-"??_);_(@_)</c:formatCode>
                <c:ptCount val="8"/>
                <c:pt idx="0">
                  <c:v>-1.2843567190410798E-2</c:v>
                </c:pt>
                <c:pt idx="1">
                  <c:v>3.4966646715938854E-2</c:v>
                </c:pt>
                <c:pt idx="2">
                  <c:v>-4.3263827877131344E-3</c:v>
                </c:pt>
                <c:pt idx="3">
                  <c:v>1.5466175642413038E-2</c:v>
                </c:pt>
                <c:pt idx="4">
                  <c:v>3.4494579146103765E-2</c:v>
                </c:pt>
                <c:pt idx="5">
                  <c:v>-2.2641194225083705E-3</c:v>
                </c:pt>
                <c:pt idx="6">
                  <c:v>2.6611462959795995E-2</c:v>
                </c:pt>
                <c:pt idx="7">
                  <c:v>-1.0679988646929872E-2</c:v>
                </c:pt>
              </c:numCache>
            </c:numRef>
          </c:val>
        </c:ser>
        <c:ser>
          <c:idx val="2"/>
          <c:order val="1"/>
          <c:tx>
            <c:strRef>
              <c:f>FuncGroups!$A$47</c:f>
              <c:strCache>
                <c:ptCount val="1"/>
                <c:pt idx="0">
                  <c:v>catch limit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FuncGroups!$B$44:$I$44</c:f>
              <c:strCache>
                <c:ptCount val="8"/>
                <c:pt idx="0">
                  <c:v>apex predators</c:v>
                </c:pt>
                <c:pt idx="1">
                  <c:v>target invertivores</c:v>
                </c:pt>
                <c:pt idx="2">
                  <c:v>target herbivores</c:v>
                </c:pt>
                <c:pt idx="3">
                  <c:v>non-target fish groups</c:v>
                </c:pt>
                <c:pt idx="4">
                  <c:v>planktivores</c:v>
                </c:pt>
                <c:pt idx="5">
                  <c:v>filter feeders</c:v>
                </c:pt>
                <c:pt idx="6">
                  <c:v>prim prod</c:v>
                </c:pt>
                <c:pt idx="7">
                  <c:v>macroinverts</c:v>
                </c:pt>
              </c:strCache>
            </c:strRef>
          </c:cat>
          <c:val>
            <c:numRef>
              <c:f>FuncGroups!$B$47:$I$47</c:f>
              <c:numCache>
                <c:formatCode>_(* #,##0.00_);_(* \(#,##0.00\);_(* "-"??_);_(@_)</c:formatCode>
                <c:ptCount val="8"/>
                <c:pt idx="0">
                  <c:v>0.11690671263172936</c:v>
                </c:pt>
                <c:pt idx="1">
                  <c:v>0.8665719596439807</c:v>
                </c:pt>
                <c:pt idx="2">
                  <c:v>0.28694613160721905</c:v>
                </c:pt>
                <c:pt idx="3">
                  <c:v>4.869325460411611E-2</c:v>
                </c:pt>
                <c:pt idx="4">
                  <c:v>0.11767648712024648</c:v>
                </c:pt>
                <c:pt idx="5">
                  <c:v>-4.3165256490788062E-3</c:v>
                </c:pt>
                <c:pt idx="6">
                  <c:v>2.9227566769545854E-2</c:v>
                </c:pt>
                <c:pt idx="7">
                  <c:v>-6.5591415295349398E-2</c:v>
                </c:pt>
              </c:numCache>
            </c:numRef>
          </c:val>
        </c:ser>
        <c:ser>
          <c:idx val="0"/>
          <c:order val="2"/>
          <c:tx>
            <c:strRef>
              <c:f>FuncGroups!$A$48</c:f>
              <c:strCache>
                <c:ptCount val="1"/>
                <c:pt idx="0">
                  <c:v>size&amp;catch limit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FuncGroups!$B$44:$I$44</c:f>
              <c:strCache>
                <c:ptCount val="8"/>
                <c:pt idx="0">
                  <c:v>apex predators</c:v>
                </c:pt>
                <c:pt idx="1">
                  <c:v>target invertivores</c:v>
                </c:pt>
                <c:pt idx="2">
                  <c:v>target herbivores</c:v>
                </c:pt>
                <c:pt idx="3">
                  <c:v>non-target fish groups</c:v>
                </c:pt>
                <c:pt idx="4">
                  <c:v>planktivores</c:v>
                </c:pt>
                <c:pt idx="5">
                  <c:v>filter feeders</c:v>
                </c:pt>
                <c:pt idx="6">
                  <c:v>prim prod</c:v>
                </c:pt>
                <c:pt idx="7">
                  <c:v>macroinverts</c:v>
                </c:pt>
              </c:strCache>
            </c:strRef>
          </c:cat>
          <c:val>
            <c:numRef>
              <c:f>FuncGroups!$B$48:$I$48</c:f>
              <c:numCache>
                <c:formatCode>_(* #,##0.00_);_(* \(#,##0.00\);_(* "-"??_);_(@_)</c:formatCode>
                <c:ptCount val="8"/>
                <c:pt idx="0">
                  <c:v>8.8938878341286332E-2</c:v>
                </c:pt>
                <c:pt idx="1">
                  <c:v>0.90241982453283964</c:v>
                </c:pt>
                <c:pt idx="2">
                  <c:v>0.25259640083924295</c:v>
                </c:pt>
                <c:pt idx="3">
                  <c:v>4.8625359992213735E-2</c:v>
                </c:pt>
                <c:pt idx="4">
                  <c:v>0.11743349548195314</c:v>
                </c:pt>
                <c:pt idx="5">
                  <c:v>-2.1288535424466293E-3</c:v>
                </c:pt>
                <c:pt idx="6">
                  <c:v>4.3419458111194187E-2</c:v>
                </c:pt>
                <c:pt idx="7">
                  <c:v>-5.3031065970002622E-2</c:v>
                </c:pt>
              </c:numCache>
            </c:numRef>
          </c:val>
        </c:ser>
        <c:ser>
          <c:idx val="3"/>
          <c:order val="3"/>
          <c:tx>
            <c:strRef>
              <c:f>FuncGroups!$A$49</c:f>
              <c:strCache>
                <c:ptCount val="1"/>
                <c:pt idx="0">
                  <c:v>status quo &amp; no LBSP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FuncGroups!$B$44:$I$44</c:f>
              <c:strCache>
                <c:ptCount val="8"/>
                <c:pt idx="0">
                  <c:v>apex predators</c:v>
                </c:pt>
                <c:pt idx="1">
                  <c:v>target invertivores</c:v>
                </c:pt>
                <c:pt idx="2">
                  <c:v>target herbivores</c:v>
                </c:pt>
                <c:pt idx="3">
                  <c:v>non-target fish groups</c:v>
                </c:pt>
                <c:pt idx="4">
                  <c:v>planktivores</c:v>
                </c:pt>
                <c:pt idx="5">
                  <c:v>filter feeders</c:v>
                </c:pt>
                <c:pt idx="6">
                  <c:v>prim prod</c:v>
                </c:pt>
                <c:pt idx="7">
                  <c:v>macroinverts</c:v>
                </c:pt>
              </c:strCache>
            </c:strRef>
          </c:cat>
          <c:val>
            <c:numRef>
              <c:f>FuncGroups!$B$49:$I$49</c:f>
              <c:numCache>
                <c:formatCode>_(* #,##0.00_);_(* \(#,##0.00\);_(* "-"??_);_(@_)</c:formatCode>
                <c:ptCount val="8"/>
                <c:pt idx="0">
                  <c:v>0.19422361572368296</c:v>
                </c:pt>
                <c:pt idx="1">
                  <c:v>0.15033355048343067</c:v>
                </c:pt>
                <c:pt idx="2">
                  <c:v>1.267945010373861E-2</c:v>
                </c:pt>
                <c:pt idx="3">
                  <c:v>4.713734062192465E-2</c:v>
                </c:pt>
                <c:pt idx="4">
                  <c:v>0.48770677867684564</c:v>
                </c:pt>
                <c:pt idx="5">
                  <c:v>0.20730569963916623</c:v>
                </c:pt>
                <c:pt idx="6">
                  <c:v>-0.1307416909029615</c:v>
                </c:pt>
                <c:pt idx="7">
                  <c:v>-0.22530895665757711</c:v>
                </c:pt>
              </c:numCache>
            </c:numRef>
          </c:val>
        </c:ser>
        <c:ser>
          <c:idx val="4"/>
          <c:order val="4"/>
          <c:tx>
            <c:strRef>
              <c:f>FuncGroups!$A$50</c:f>
              <c:strCache>
                <c:ptCount val="1"/>
                <c:pt idx="0">
                  <c:v>size &amp; bag &amp; no LBSP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FuncGroups!$B$44:$I$44</c:f>
              <c:strCache>
                <c:ptCount val="8"/>
                <c:pt idx="0">
                  <c:v>apex predators</c:v>
                </c:pt>
                <c:pt idx="1">
                  <c:v>target invertivores</c:v>
                </c:pt>
                <c:pt idx="2">
                  <c:v>target herbivores</c:v>
                </c:pt>
                <c:pt idx="3">
                  <c:v>non-target fish groups</c:v>
                </c:pt>
                <c:pt idx="4">
                  <c:v>planktivores</c:v>
                </c:pt>
                <c:pt idx="5">
                  <c:v>filter feeders</c:v>
                </c:pt>
                <c:pt idx="6">
                  <c:v>prim prod</c:v>
                </c:pt>
                <c:pt idx="7">
                  <c:v>macroinverts</c:v>
                </c:pt>
              </c:strCache>
            </c:strRef>
          </c:cat>
          <c:val>
            <c:numRef>
              <c:f>FuncGroups!$B$50:$I$50</c:f>
              <c:numCache>
                <c:formatCode>_(* #,##0.00_);_(* \(#,##0.00\);_(* "-"??_);_(@_)</c:formatCode>
                <c:ptCount val="8"/>
                <c:pt idx="0">
                  <c:v>0.42969395250777653</c:v>
                </c:pt>
                <c:pt idx="1">
                  <c:v>1.2469049298279002</c:v>
                </c:pt>
                <c:pt idx="2">
                  <c:v>0.23523636271198622</c:v>
                </c:pt>
                <c:pt idx="3">
                  <c:v>7.270491533205492E-2</c:v>
                </c:pt>
                <c:pt idx="4">
                  <c:v>0.76994998457389685</c:v>
                </c:pt>
                <c:pt idx="5">
                  <c:v>0.17664489625773094</c:v>
                </c:pt>
                <c:pt idx="6">
                  <c:v>-9.8976743279361123E-2</c:v>
                </c:pt>
                <c:pt idx="7">
                  <c:v>-0.27172315068616271</c:v>
                </c:pt>
              </c:numCache>
            </c:numRef>
          </c:val>
        </c:ser>
        <c:ser>
          <c:idx val="5"/>
          <c:order val="5"/>
          <c:tx>
            <c:strRef>
              <c:f>FuncGroups!$A$51</c:f>
              <c:strCache>
                <c:ptCount val="1"/>
                <c:pt idx="0">
                  <c:v>full regulations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FuncGroups!$B$44:$I$44</c:f>
              <c:strCache>
                <c:ptCount val="8"/>
                <c:pt idx="0">
                  <c:v>apex predators</c:v>
                </c:pt>
                <c:pt idx="1">
                  <c:v>target invertivores</c:v>
                </c:pt>
                <c:pt idx="2">
                  <c:v>target herbivores</c:v>
                </c:pt>
                <c:pt idx="3">
                  <c:v>non-target fish groups</c:v>
                </c:pt>
                <c:pt idx="4">
                  <c:v>planktivores</c:v>
                </c:pt>
                <c:pt idx="5">
                  <c:v>filter feeders</c:v>
                </c:pt>
                <c:pt idx="6">
                  <c:v>prim prod</c:v>
                </c:pt>
                <c:pt idx="7">
                  <c:v>macroinverts</c:v>
                </c:pt>
              </c:strCache>
            </c:strRef>
          </c:cat>
          <c:val>
            <c:numRef>
              <c:f>FuncGroups!$B$51:$I$51</c:f>
              <c:numCache>
                <c:formatCode>_(* #,##0.00_);_(* \(#,##0.00\);_(* "-"??_);_(@_)</c:formatCode>
                <c:ptCount val="8"/>
                <c:pt idx="0">
                  <c:v>0.43911051963765035</c:v>
                </c:pt>
                <c:pt idx="1">
                  <c:v>1.2826629975100836</c:v>
                </c:pt>
                <c:pt idx="2">
                  <c:v>0.24656478499243351</c:v>
                </c:pt>
                <c:pt idx="3">
                  <c:v>7.1994933190768107E-2</c:v>
                </c:pt>
                <c:pt idx="4">
                  <c:v>0.76688758191026074</c:v>
                </c:pt>
                <c:pt idx="5">
                  <c:v>0.18114944527789767</c:v>
                </c:pt>
                <c:pt idx="6">
                  <c:v>-8.3922252305424827E-2</c:v>
                </c:pt>
                <c:pt idx="7">
                  <c:v>-0.27236930545697435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36000"/>
        <c:axId val="164337536"/>
      </c:barChart>
      <c:catAx>
        <c:axId val="16433600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4337536"/>
        <c:crossesAt val="0"/>
        <c:auto val="1"/>
        <c:lblAlgn val="ctr"/>
        <c:lblOffset val="100"/>
        <c:noMultiLvlLbl val="0"/>
      </c:catAx>
      <c:valAx>
        <c:axId val="164337536"/>
        <c:scaling>
          <c:orientation val="minMax"/>
          <c:max val="1"/>
          <c:min val="-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proportional biomass change relative to Status Quo scenario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433600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2340639065468695"/>
          <c:y val="2.6626202974628171E-2"/>
          <c:w val="0.37524565591229597"/>
          <c:h val="0.25230314960629924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'size distribution'!$T$2</c:f>
              <c:strCache>
                <c:ptCount val="1"/>
                <c:pt idx="0">
                  <c:v>Status Quo</c:v>
                </c:pt>
              </c:strCache>
            </c:strRef>
          </c:tx>
          <c:marker>
            <c:symbol val="none"/>
          </c:marker>
          <c:val>
            <c:numRef>
              <c:f>'size distribution'!$T$33:$T$42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'size distribution'!$U$2</c:f>
              <c:strCache>
                <c:ptCount val="1"/>
                <c:pt idx="0">
                  <c:v>Bag</c:v>
                </c:pt>
              </c:strCache>
            </c:strRef>
          </c:tx>
          <c:marker>
            <c:symbol val="none"/>
          </c:marker>
          <c:val>
            <c:numRef>
              <c:f>'size distribution'!$U$33:$U$42</c:f>
              <c:numCache>
                <c:formatCode>General</c:formatCode>
                <c:ptCount val="10"/>
                <c:pt idx="0">
                  <c:v>1.0523144409352607</c:v>
                </c:pt>
                <c:pt idx="1">
                  <c:v>1.1587440999557834</c:v>
                </c:pt>
                <c:pt idx="2">
                  <c:v>1.2617334040157946</c:v>
                </c:pt>
                <c:pt idx="3">
                  <c:v>1.3546529094325062</c:v>
                </c:pt>
                <c:pt idx="4">
                  <c:v>1.4551841533623302</c:v>
                </c:pt>
                <c:pt idx="5">
                  <c:v>1.5610805856730332</c:v>
                </c:pt>
                <c:pt idx="6">
                  <c:v>1.6757902981483124</c:v>
                </c:pt>
                <c:pt idx="7">
                  <c:v>1.7973274035564213</c:v>
                </c:pt>
                <c:pt idx="8">
                  <c:v>1.9270604389834249</c:v>
                </c:pt>
                <c:pt idx="9">
                  <c:v>2.0658886923711828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'size distribution'!$V$2</c:f>
              <c:strCache>
                <c:ptCount val="1"/>
                <c:pt idx="0">
                  <c:v>Size</c:v>
                </c:pt>
              </c:strCache>
            </c:strRef>
          </c:tx>
          <c:marker>
            <c:symbol val="none"/>
          </c:marker>
          <c:val>
            <c:numRef>
              <c:f>'size distribution'!$V$33:$V$42</c:f>
              <c:numCache>
                <c:formatCode>General</c:formatCode>
                <c:ptCount val="10"/>
                <c:pt idx="0">
                  <c:v>1.0116537309184768</c:v>
                </c:pt>
                <c:pt idx="1">
                  <c:v>1.0446405228000011</c:v>
                </c:pt>
                <c:pt idx="2">
                  <c:v>1.0326754044722586</c:v>
                </c:pt>
                <c:pt idx="3">
                  <c:v>0.99933564070269387</c:v>
                </c:pt>
                <c:pt idx="4">
                  <c:v>0.9634323347754522</c:v>
                </c:pt>
                <c:pt idx="5">
                  <c:v>0.92569454005759499</c:v>
                </c:pt>
                <c:pt idx="6">
                  <c:v>0.88535732185851768</c:v>
                </c:pt>
                <c:pt idx="7">
                  <c:v>0.84655617891051826</c:v>
                </c:pt>
                <c:pt idx="8">
                  <c:v>0.80925273241410633</c:v>
                </c:pt>
                <c:pt idx="9">
                  <c:v>0.77184719074359309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'size distribution'!$W$2</c:f>
              <c:strCache>
                <c:ptCount val="1"/>
                <c:pt idx="0">
                  <c:v>Catch&amp;Size</c:v>
                </c:pt>
              </c:strCache>
            </c:strRef>
          </c:tx>
          <c:marker>
            <c:symbol val="none"/>
          </c:marker>
          <c:val>
            <c:numRef>
              <c:f>'size distribution'!$W$33:$W$42</c:f>
              <c:numCache>
                <c:formatCode>General</c:formatCode>
                <c:ptCount val="10"/>
                <c:pt idx="0">
                  <c:v>1.0644260151266052</c:v>
                </c:pt>
                <c:pt idx="1">
                  <c:v>1.1941460394331416</c:v>
                </c:pt>
                <c:pt idx="2">
                  <c:v>1.3107742250820253</c:v>
                </c:pt>
                <c:pt idx="3">
                  <c:v>1.4148447204750674</c:v>
                </c:pt>
                <c:pt idx="4">
                  <c:v>1.5250127157575046</c:v>
                </c:pt>
                <c:pt idx="5">
                  <c:v>1.6395581561206469</c:v>
                </c:pt>
                <c:pt idx="6">
                  <c:v>1.7634376821903113</c:v>
                </c:pt>
                <c:pt idx="7">
                  <c:v>1.8946701550610865</c:v>
                </c:pt>
                <c:pt idx="8">
                  <c:v>2.0326398433305775</c:v>
                </c:pt>
                <c:pt idx="9">
                  <c:v>2.1804041924916904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'size distribution'!$X$2</c:f>
              <c:strCache>
                <c:ptCount val="1"/>
                <c:pt idx="0">
                  <c:v>StatusQuo&amp;NoLBSP</c:v>
                </c:pt>
              </c:strCache>
            </c:strRef>
          </c:tx>
          <c:marker>
            <c:symbol val="none"/>
          </c:marker>
          <c:val>
            <c:numRef>
              <c:f>'size distribution'!$X$33:$X$42</c:f>
              <c:numCache>
                <c:formatCode>General</c:formatCode>
                <c:ptCount val="10"/>
                <c:pt idx="0">
                  <c:v>1.0014227984100625</c:v>
                </c:pt>
                <c:pt idx="1">
                  <c:v>1.0125246236605241</c:v>
                </c:pt>
                <c:pt idx="2">
                  <c:v>1.0198544524494613</c:v>
                </c:pt>
                <c:pt idx="3">
                  <c:v>1.0205239243245292</c:v>
                </c:pt>
                <c:pt idx="4">
                  <c:v>1.0221286226427879</c:v>
                </c:pt>
                <c:pt idx="5">
                  <c:v>1.0252568813530691</c:v>
                </c:pt>
                <c:pt idx="6">
                  <c:v>1.0296919060860292</c:v>
                </c:pt>
                <c:pt idx="7">
                  <c:v>1.0327836748089816</c:v>
                </c:pt>
                <c:pt idx="8">
                  <c:v>1.0369019497219325</c:v>
                </c:pt>
                <c:pt idx="9">
                  <c:v>1.0385056893536129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'size distribution'!$Z$2</c:f>
              <c:strCache>
                <c:ptCount val="1"/>
                <c:pt idx="0">
                  <c:v>Full Regulation</c:v>
                </c:pt>
              </c:strCache>
            </c:strRef>
          </c:tx>
          <c:marker>
            <c:symbol val="none"/>
          </c:marker>
          <c:val>
            <c:numRef>
              <c:f>'size distribution'!$Z$33:$Z$42</c:f>
              <c:numCache>
                <c:formatCode>General</c:formatCode>
                <c:ptCount val="10"/>
                <c:pt idx="0">
                  <c:v>1.0648228382739795</c:v>
                </c:pt>
                <c:pt idx="1">
                  <c:v>1.2071752802577931</c:v>
                </c:pt>
                <c:pt idx="2">
                  <c:v>1.3379018241608778</c:v>
                </c:pt>
                <c:pt idx="3">
                  <c:v>1.4530322703004059</c:v>
                </c:pt>
                <c:pt idx="4">
                  <c:v>1.5783701017072924</c:v>
                </c:pt>
                <c:pt idx="5">
                  <c:v>1.7184590004746345</c:v>
                </c:pt>
                <c:pt idx="6">
                  <c:v>1.8685698782549867</c:v>
                </c:pt>
                <c:pt idx="7">
                  <c:v>2.0261383863778475</c:v>
                </c:pt>
                <c:pt idx="8">
                  <c:v>2.2058823508016903</c:v>
                </c:pt>
                <c:pt idx="9">
                  <c:v>2.3949843769447861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'size distribution'!$Y$2</c:f>
              <c:strCache>
                <c:ptCount val="1"/>
                <c:pt idx="0">
                  <c:v>NoStressors</c:v>
                </c:pt>
              </c:strCache>
            </c:strRef>
          </c:tx>
          <c:marker>
            <c:symbol val="none"/>
          </c:marker>
          <c:val>
            <c:numRef>
              <c:f>'size distribution'!$Y$33:$Y$42</c:f>
              <c:numCache>
                <c:formatCode>General</c:formatCode>
                <c:ptCount val="10"/>
                <c:pt idx="0">
                  <c:v>1.0801899328193609</c:v>
                </c:pt>
                <c:pt idx="1">
                  <c:v>1.2579218292615917</c:v>
                </c:pt>
                <c:pt idx="2">
                  <c:v>1.4455286647762196</c:v>
                </c:pt>
                <c:pt idx="3">
                  <c:v>1.6306768619926024</c:v>
                </c:pt>
                <c:pt idx="4">
                  <c:v>1.8425270824729658</c:v>
                </c:pt>
                <c:pt idx="5">
                  <c:v>2.0907745852554513</c:v>
                </c:pt>
                <c:pt idx="6">
                  <c:v>2.3700649834869543</c:v>
                </c:pt>
                <c:pt idx="7">
                  <c:v>2.689426934356272</c:v>
                </c:pt>
                <c:pt idx="8">
                  <c:v>3.0702371438567271</c:v>
                </c:pt>
                <c:pt idx="9">
                  <c:v>3.4905351787736429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51680"/>
        <c:axId val="164435072"/>
      </c:lineChart>
      <c:catAx>
        <c:axId val="1645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class</a:t>
                </a:r>
              </a:p>
            </c:rich>
          </c:tx>
          <c:overlay val="0"/>
        </c:title>
        <c:majorTickMark val="out"/>
        <c:minorTickMark val="none"/>
        <c:tickLblPos val="nextTo"/>
        <c:crossAx val="164435072"/>
        <c:crosses val="autoZero"/>
        <c:auto val="1"/>
        <c:lblAlgn val="ctr"/>
        <c:lblOffset val="100"/>
        <c:noMultiLvlLbl val="0"/>
      </c:catAx>
      <c:valAx>
        <c:axId val="16443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abundance relative to status quo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55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browsers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'size distribution'!$T$73:$T$82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'size distribution'!$U$73:$U$82</c:f>
              <c:numCache>
                <c:formatCode>General</c:formatCode>
                <c:ptCount val="10"/>
                <c:pt idx="0">
                  <c:v>1.1550485871222749</c:v>
                </c:pt>
                <c:pt idx="1">
                  <c:v>1.2353980181974762</c:v>
                </c:pt>
                <c:pt idx="2">
                  <c:v>1.4862958426113515</c:v>
                </c:pt>
                <c:pt idx="3">
                  <c:v>1.7414531246758143</c:v>
                </c:pt>
                <c:pt idx="4">
                  <c:v>2.0532208570871697</c:v>
                </c:pt>
                <c:pt idx="5">
                  <c:v>2.4389222910587747</c:v>
                </c:pt>
                <c:pt idx="6">
                  <c:v>2.9181117542364521</c:v>
                </c:pt>
                <c:pt idx="7">
                  <c:v>3.5053979111434743</c:v>
                </c:pt>
                <c:pt idx="8">
                  <c:v>4.2242321698856831</c:v>
                </c:pt>
                <c:pt idx="9">
                  <c:v>5.1089972505333971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'size distribution'!$V$73:$V$82</c:f>
              <c:numCache>
                <c:formatCode>General</c:formatCode>
                <c:ptCount val="10"/>
                <c:pt idx="0">
                  <c:v>0.6710961086581011</c:v>
                </c:pt>
                <c:pt idx="1">
                  <c:v>0.41295666596076802</c:v>
                </c:pt>
                <c:pt idx="2">
                  <c:v>0.32517890488555501</c:v>
                </c:pt>
                <c:pt idx="3">
                  <c:v>0.26326117793482812</c:v>
                </c:pt>
                <c:pt idx="4">
                  <c:v>0.20876788769174606</c:v>
                </c:pt>
                <c:pt idx="5">
                  <c:v>0.16332449553240022</c:v>
                </c:pt>
                <c:pt idx="6">
                  <c:v>0.12656212911120168</c:v>
                </c:pt>
                <c:pt idx="7">
                  <c:v>9.743746998409597E-2</c:v>
                </c:pt>
                <c:pt idx="8">
                  <c:v>7.472486294319497E-2</c:v>
                </c:pt>
                <c:pt idx="9">
                  <c:v>5.7162101497734916E-2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'size distribution'!$W$73:$W$82</c:f>
              <c:numCache>
                <c:formatCode>General</c:formatCode>
                <c:ptCount val="10"/>
                <c:pt idx="0">
                  <c:v>1.0886651006700607</c:v>
                </c:pt>
                <c:pt idx="1">
                  <c:v>0.98849021368979351</c:v>
                </c:pt>
                <c:pt idx="2">
                  <c:v>1.1623668825542692</c:v>
                </c:pt>
                <c:pt idx="3">
                  <c:v>1.3480540481969008</c:v>
                </c:pt>
                <c:pt idx="4">
                  <c:v>1.5635023757831483</c:v>
                </c:pt>
                <c:pt idx="5">
                  <c:v>1.8188871574814482</c:v>
                </c:pt>
                <c:pt idx="6">
                  <c:v>2.1200332458003905</c:v>
                </c:pt>
                <c:pt idx="7">
                  <c:v>2.4761063587526984</c:v>
                </c:pt>
                <c:pt idx="8">
                  <c:v>2.902975447297413</c:v>
                </c:pt>
                <c:pt idx="9">
                  <c:v>3.412355358646789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'size distribution'!$X$73:$X$82</c:f>
              <c:numCache>
                <c:formatCode>General</c:formatCode>
                <c:ptCount val="10"/>
                <c:pt idx="0">
                  <c:v>1.0010843624180841</c:v>
                </c:pt>
                <c:pt idx="1">
                  <c:v>0.99125993288425962</c:v>
                </c:pt>
                <c:pt idx="2">
                  <c:v>0.99240766284771809</c:v>
                </c:pt>
                <c:pt idx="3">
                  <c:v>0.99613262875545927</c:v>
                </c:pt>
                <c:pt idx="4">
                  <c:v>0.99997458897250402</c:v>
                </c:pt>
                <c:pt idx="5">
                  <c:v>1.0041623229823977</c:v>
                </c:pt>
                <c:pt idx="6">
                  <c:v>1.0084636238153477</c:v>
                </c:pt>
                <c:pt idx="7">
                  <c:v>1.0132518147764038</c:v>
                </c:pt>
                <c:pt idx="8">
                  <c:v>1.0169079334067193</c:v>
                </c:pt>
                <c:pt idx="9">
                  <c:v>1.0204252403852649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'size distribution'!$Y$73:$Y$82</c:f>
              <c:numCache>
                <c:formatCode>General</c:formatCode>
                <c:ptCount val="10"/>
                <c:pt idx="0">
                  <c:v>1.2749221712706202</c:v>
                </c:pt>
                <c:pt idx="1">
                  <c:v>1.4208500843816434</c:v>
                </c:pt>
                <c:pt idx="2">
                  <c:v>2.0803800423615382</c:v>
                </c:pt>
                <c:pt idx="3">
                  <c:v>2.8357626182539493</c:v>
                </c:pt>
                <c:pt idx="4">
                  <c:v>3.8805882780760896</c:v>
                </c:pt>
                <c:pt idx="5">
                  <c:v>5.3469343305723021</c:v>
                </c:pt>
                <c:pt idx="6">
                  <c:v>7.431772054886884</c:v>
                </c:pt>
                <c:pt idx="7">
                  <c:v>10.411880220944973</c:v>
                </c:pt>
                <c:pt idx="8">
                  <c:v>14.661125086001281</c:v>
                </c:pt>
                <c:pt idx="9">
                  <c:v>20.833575155408489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'size distribution'!$Z$73:$Z$82</c:f>
              <c:numCache>
                <c:formatCode>General</c:formatCode>
                <c:ptCount val="10"/>
                <c:pt idx="0">
                  <c:v>1.0792535504800882</c:v>
                </c:pt>
                <c:pt idx="1">
                  <c:v>0.96077435992780202</c:v>
                </c:pt>
                <c:pt idx="2">
                  <c:v>1.1216676581643761</c:v>
                </c:pt>
                <c:pt idx="3">
                  <c:v>1.2955811524406473</c:v>
                </c:pt>
                <c:pt idx="4">
                  <c:v>1.4962407802579349</c:v>
                </c:pt>
                <c:pt idx="5">
                  <c:v>1.7328676464069805</c:v>
                </c:pt>
                <c:pt idx="6">
                  <c:v>2.0113710080096729</c:v>
                </c:pt>
                <c:pt idx="7">
                  <c:v>2.3421233705937738</c:v>
                </c:pt>
                <c:pt idx="8">
                  <c:v>2.7358209650947121</c:v>
                </c:pt>
                <c:pt idx="9">
                  <c:v>3.1988777302037352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60032"/>
        <c:axId val="160861568"/>
      </c:lineChart>
      <c:catAx>
        <c:axId val="16086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61568"/>
        <c:crosses val="autoZero"/>
        <c:auto val="1"/>
        <c:lblAlgn val="ctr"/>
        <c:lblOffset val="100"/>
        <c:noMultiLvlLbl val="0"/>
      </c:catAx>
      <c:valAx>
        <c:axId val="16086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86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'size distribution'!$T$2</c:f>
              <c:strCache>
                <c:ptCount val="1"/>
                <c:pt idx="0">
                  <c:v>Status Quo</c:v>
                </c:pt>
              </c:strCache>
            </c:strRef>
          </c:tx>
          <c:marker>
            <c:symbol val="none"/>
          </c:marker>
          <c:val>
            <c:numRef>
              <c:f>'size distribution'!$T$93:$T$102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'size distribution'!$U$2</c:f>
              <c:strCache>
                <c:ptCount val="1"/>
                <c:pt idx="0">
                  <c:v>Bag</c:v>
                </c:pt>
              </c:strCache>
            </c:strRef>
          </c:tx>
          <c:marker>
            <c:symbol val="none"/>
          </c:marker>
          <c:val>
            <c:numRef>
              <c:f>'size distribution'!$U$93:$U$102</c:f>
              <c:numCache>
                <c:formatCode>General</c:formatCode>
                <c:ptCount val="10"/>
                <c:pt idx="0">
                  <c:v>1.0009573884167946</c:v>
                </c:pt>
                <c:pt idx="1">
                  <c:v>1.0161397546083659</c:v>
                </c:pt>
                <c:pt idx="2">
                  <c:v>1.0477075191729599</c:v>
                </c:pt>
                <c:pt idx="3">
                  <c:v>1.0795452061259074</c:v>
                </c:pt>
                <c:pt idx="4">
                  <c:v>1.1090897646726814</c:v>
                </c:pt>
                <c:pt idx="5">
                  <c:v>1.1383142388195477</c:v>
                </c:pt>
                <c:pt idx="6">
                  <c:v>1.1709455349720492</c:v>
                </c:pt>
                <c:pt idx="7">
                  <c:v>1.2004789698308129</c:v>
                </c:pt>
                <c:pt idx="8">
                  <c:v>1.2324967922969563</c:v>
                </c:pt>
                <c:pt idx="9">
                  <c:v>1.2653830965515518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'size distribution'!$V$2</c:f>
              <c:strCache>
                <c:ptCount val="1"/>
                <c:pt idx="0">
                  <c:v>Size</c:v>
                </c:pt>
              </c:strCache>
            </c:strRef>
          </c:tx>
          <c:marker>
            <c:symbol val="none"/>
          </c:marker>
          <c:val>
            <c:numRef>
              <c:f>'size distribution'!$V$93:$V$102</c:f>
              <c:numCache>
                <c:formatCode>General</c:formatCode>
                <c:ptCount val="10"/>
                <c:pt idx="0">
                  <c:v>0.95844060028830536</c:v>
                </c:pt>
                <c:pt idx="1">
                  <c:v>0.92702917242260241</c:v>
                </c:pt>
                <c:pt idx="2">
                  <c:v>0.90073843810467169</c:v>
                </c:pt>
                <c:pt idx="3">
                  <c:v>0.87343517873855536</c:v>
                </c:pt>
                <c:pt idx="4">
                  <c:v>0.84508205834984251</c:v>
                </c:pt>
                <c:pt idx="5">
                  <c:v>0.8163801645226636</c:v>
                </c:pt>
                <c:pt idx="6">
                  <c:v>0.7895667440031805</c:v>
                </c:pt>
                <c:pt idx="7">
                  <c:v>0.76225681020290592</c:v>
                </c:pt>
                <c:pt idx="8">
                  <c:v>0.734734021282616</c:v>
                </c:pt>
                <c:pt idx="9">
                  <c:v>0.70887779391418637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'size distribution'!$W$2</c:f>
              <c:strCache>
                <c:ptCount val="1"/>
                <c:pt idx="0">
                  <c:v>Catch&amp;Size</c:v>
                </c:pt>
              </c:strCache>
            </c:strRef>
          </c:tx>
          <c:marker>
            <c:symbol val="none"/>
          </c:marker>
          <c:val>
            <c:numRef>
              <c:f>'size distribution'!$W$93:$W$102</c:f>
              <c:numCache>
                <c:formatCode>General</c:formatCode>
                <c:ptCount val="10"/>
                <c:pt idx="0">
                  <c:v>0.98305311240580318</c:v>
                </c:pt>
                <c:pt idx="1">
                  <c:v>0.99251708311241693</c:v>
                </c:pt>
                <c:pt idx="2">
                  <c:v>1.0288270131341279</c:v>
                </c:pt>
                <c:pt idx="3">
                  <c:v>1.0639164584182992</c:v>
                </c:pt>
                <c:pt idx="4">
                  <c:v>1.0955481037433517</c:v>
                </c:pt>
                <c:pt idx="5">
                  <c:v>1.1266513880274214</c:v>
                </c:pt>
                <c:pt idx="6">
                  <c:v>1.1611562403196325</c:v>
                </c:pt>
                <c:pt idx="7">
                  <c:v>1.1922220031182444</c:v>
                </c:pt>
                <c:pt idx="8">
                  <c:v>1.2254815997069681</c:v>
                </c:pt>
                <c:pt idx="9">
                  <c:v>1.2595458119513716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'size distribution'!$X$2</c:f>
              <c:strCache>
                <c:ptCount val="1"/>
                <c:pt idx="0">
                  <c:v>StatusQuo&amp;NoLBSP</c:v>
                </c:pt>
              </c:strCache>
            </c:strRef>
          </c:tx>
          <c:marker>
            <c:symbol val="none"/>
          </c:marker>
          <c:val>
            <c:numRef>
              <c:f>'size distribution'!$X$93:$X$102</c:f>
              <c:numCache>
                <c:formatCode>General</c:formatCode>
                <c:ptCount val="10"/>
                <c:pt idx="0">
                  <c:v>0.99399471647521676</c:v>
                </c:pt>
                <c:pt idx="1">
                  <c:v>0.98921081798311294</c:v>
                </c:pt>
                <c:pt idx="2">
                  <c:v>0.98589435567137951</c:v>
                </c:pt>
                <c:pt idx="3">
                  <c:v>0.98441913785765645</c:v>
                </c:pt>
                <c:pt idx="4">
                  <c:v>0.98159571961910874</c:v>
                </c:pt>
                <c:pt idx="5">
                  <c:v>0.97812858749597809</c:v>
                </c:pt>
                <c:pt idx="6">
                  <c:v>0.97748423726102529</c:v>
                </c:pt>
                <c:pt idx="7">
                  <c:v>0.97506339519579999</c:v>
                </c:pt>
                <c:pt idx="8">
                  <c:v>0.97553130621663486</c:v>
                </c:pt>
                <c:pt idx="9">
                  <c:v>0.97800284643750746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'size distribution'!$Y$2</c:f>
              <c:strCache>
                <c:ptCount val="1"/>
                <c:pt idx="0">
                  <c:v>NoStressors</c:v>
                </c:pt>
              </c:strCache>
            </c:strRef>
          </c:tx>
          <c:marker>
            <c:symbol val="none"/>
          </c:marker>
          <c:val>
            <c:numRef>
              <c:f>'size distribution'!$Y$93:$Y$102</c:f>
              <c:numCache>
                <c:formatCode>General</c:formatCode>
                <c:ptCount val="10"/>
                <c:pt idx="0">
                  <c:v>0.98974110329023013</c:v>
                </c:pt>
                <c:pt idx="1">
                  <c:v>1.0193844047875724</c:v>
                </c:pt>
                <c:pt idx="2">
                  <c:v>1.0940504163493658</c:v>
                </c:pt>
                <c:pt idx="3">
                  <c:v>1.1732130793494076</c:v>
                </c:pt>
                <c:pt idx="4">
                  <c:v>1.2542749260343751</c:v>
                </c:pt>
                <c:pt idx="5">
                  <c:v>1.3382840129682643</c:v>
                </c:pt>
                <c:pt idx="6">
                  <c:v>1.4310382499723557</c:v>
                </c:pt>
                <c:pt idx="7">
                  <c:v>1.526083742271755</c:v>
                </c:pt>
                <c:pt idx="8">
                  <c:v>1.6322920546563977</c:v>
                </c:pt>
                <c:pt idx="9">
                  <c:v>1.7470387764972843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'size distribution'!$Z$2</c:f>
              <c:strCache>
                <c:ptCount val="1"/>
                <c:pt idx="0">
                  <c:v>Full Regulation</c:v>
                </c:pt>
              </c:strCache>
            </c:strRef>
          </c:tx>
          <c:marker>
            <c:symbol val="none"/>
          </c:marker>
          <c:val>
            <c:numRef>
              <c:f>'size distribution'!$Z$93:$Z$102</c:f>
              <c:numCache>
                <c:formatCode>General</c:formatCode>
                <c:ptCount val="10"/>
                <c:pt idx="0">
                  <c:v>0.97615149147564717</c:v>
                </c:pt>
                <c:pt idx="1">
                  <c:v>0.97979264847223912</c:v>
                </c:pt>
                <c:pt idx="2">
                  <c:v>1.0106238951886715</c:v>
                </c:pt>
                <c:pt idx="3">
                  <c:v>1.0410455649041339</c:v>
                </c:pt>
                <c:pt idx="4">
                  <c:v>1.0705188910717427</c:v>
                </c:pt>
                <c:pt idx="5">
                  <c:v>1.0980473604584193</c:v>
                </c:pt>
                <c:pt idx="6">
                  <c:v>1.1266883264276093</c:v>
                </c:pt>
                <c:pt idx="7">
                  <c:v>1.1566567300827768</c:v>
                </c:pt>
                <c:pt idx="8">
                  <c:v>1.190246764907281</c:v>
                </c:pt>
                <c:pt idx="9">
                  <c:v>1.2261302825150611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92352"/>
        <c:axId val="164693888"/>
      </c:lineChart>
      <c:catAx>
        <c:axId val="16469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4693888"/>
        <c:crosses val="autoZero"/>
        <c:auto val="1"/>
        <c:lblAlgn val="ctr"/>
        <c:lblOffset val="100"/>
        <c:noMultiLvlLbl val="0"/>
      </c:catAx>
      <c:valAx>
        <c:axId val="16469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69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metrics!$AO$4:$AV$4</c:f>
                <c:numCache>
                  <c:formatCode>General</c:formatCode>
                  <c:ptCount val="8"/>
                  <c:pt idx="0">
                    <c:v>0.11192515771778591</c:v>
                  </c:pt>
                  <c:pt idx="1">
                    <c:v>9.932185030366468E-2</c:v>
                  </c:pt>
                  <c:pt idx="2">
                    <c:v>5.6994182668714803E-2</c:v>
                  </c:pt>
                  <c:pt idx="3">
                    <c:v>5.3716371237182259E-2</c:v>
                  </c:pt>
                  <c:pt idx="4">
                    <c:v>4.9738157789959603E-2</c:v>
                  </c:pt>
                  <c:pt idx="5">
                    <c:v>0.11927864526957237</c:v>
                  </c:pt>
                  <c:pt idx="6">
                    <c:v>6.38610123586658E-2</c:v>
                  </c:pt>
                  <c:pt idx="7">
                    <c:v>0.15263007380175497</c:v>
                  </c:pt>
                </c:numCache>
              </c:numRef>
            </c:plus>
            <c:minus>
              <c:numRef>
                <c:f>metrics!$AO$4:$AV$4</c:f>
                <c:numCache>
                  <c:formatCode>General</c:formatCode>
                  <c:ptCount val="8"/>
                  <c:pt idx="0">
                    <c:v>0.11192515771778591</c:v>
                  </c:pt>
                  <c:pt idx="1">
                    <c:v>9.932185030366468E-2</c:v>
                  </c:pt>
                  <c:pt idx="2">
                    <c:v>5.6994182668714803E-2</c:v>
                  </c:pt>
                  <c:pt idx="3">
                    <c:v>5.3716371237182259E-2</c:v>
                  </c:pt>
                  <c:pt idx="4">
                    <c:v>4.9738157789959603E-2</c:v>
                  </c:pt>
                  <c:pt idx="5">
                    <c:v>0.11927864526957237</c:v>
                  </c:pt>
                  <c:pt idx="6">
                    <c:v>6.38610123586658E-2</c:v>
                  </c:pt>
                  <c:pt idx="7">
                    <c:v>0.15263007380175497</c:v>
                  </c:pt>
                </c:numCache>
              </c:numRef>
            </c:minus>
          </c:errBars>
          <c:xVal>
            <c:strRef>
              <c:f>metrics!$AO$2:$AV$2</c:f>
              <c:strCache>
                <c:ptCount val="8"/>
                <c:pt idx="0">
                  <c:v>Status Quo</c:v>
                </c:pt>
                <c:pt idx="1">
                  <c:v>Size-based</c:v>
                </c:pt>
                <c:pt idx="2">
                  <c:v>Bag Limit</c:v>
                </c:pt>
                <c:pt idx="3">
                  <c:v>Size&amp;Bag limit</c:v>
                </c:pt>
                <c:pt idx="4">
                  <c:v>Size&amp;Bag&amp;WQ</c:v>
                </c:pt>
                <c:pt idx="5">
                  <c:v>Status quo&amp;WQ</c:v>
                </c:pt>
                <c:pt idx="6">
                  <c:v>Full Regulations</c:v>
                </c:pt>
                <c:pt idx="7">
                  <c:v>No drivers</c:v>
                </c:pt>
              </c:strCache>
            </c:strRef>
          </c:xVal>
          <c:yVal>
            <c:numRef>
              <c:f>metrics!$AO$3:$AV$3</c:f>
              <c:numCache>
                <c:formatCode>General</c:formatCode>
                <c:ptCount val="8"/>
                <c:pt idx="0">
                  <c:v>0.39243609290643378</c:v>
                </c:pt>
                <c:pt idx="1">
                  <c:v>0.35498776437552187</c:v>
                </c:pt>
                <c:pt idx="2">
                  <c:v>0.51478872757649652</c:v>
                </c:pt>
                <c:pt idx="3">
                  <c:v>0.46710567432359085</c:v>
                </c:pt>
                <c:pt idx="4">
                  <c:v>0.59505239467603577</c:v>
                </c:pt>
                <c:pt idx="5">
                  <c:v>0.53251115198182464</c:v>
                </c:pt>
                <c:pt idx="6">
                  <c:v>0.62781551615747488</c:v>
                </c:pt>
                <c:pt idx="7">
                  <c:v>0.56850952118290732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38272"/>
        <c:axId val="159639808"/>
      </c:scatterChart>
      <c:valAx>
        <c:axId val="159638272"/>
        <c:scaling>
          <c:orientation val="minMax"/>
          <c:max val="8"/>
        </c:scaling>
        <c:delete val="0"/>
        <c:axPos val="b"/>
        <c:majorTickMark val="out"/>
        <c:minorTickMark val="none"/>
        <c:tickLblPos val="nextTo"/>
        <c:crossAx val="159639808"/>
        <c:crosses val="autoZero"/>
        <c:crossBetween val="midCat"/>
      </c:valAx>
      <c:valAx>
        <c:axId val="159639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overall effect size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638272"/>
        <c:crosses val="autoZero"/>
        <c:crossBetween val="midCat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'size distribution'!$T$113:$T$122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'size distribution'!$U$113:$U$122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'size distribution'!$V$113:$V$122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'size distribution'!$W$113:$W$122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'size distribution'!$X$113:$X$122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'size distribution'!$Y$113:$Y$122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'size distribution'!$Z$113:$Z$122</c:f>
              <c:numCache>
                <c:formatCode>General</c:formatCode>
                <c:ptCount val="10"/>
                <c:pt idx="0">
                  <c:v>1.0152542370878934</c:v>
                </c:pt>
                <c:pt idx="1">
                  <c:v>1.0131357107250012</c:v>
                </c:pt>
                <c:pt idx="2">
                  <c:v>1.0555294279207157</c:v>
                </c:pt>
                <c:pt idx="3">
                  <c:v>1.0753270845079779</c:v>
                </c:pt>
                <c:pt idx="4">
                  <c:v>1.0950212471930632</c:v>
                </c:pt>
                <c:pt idx="5">
                  <c:v>1.1148615063106557</c:v>
                </c:pt>
                <c:pt idx="6">
                  <c:v>1.1344998616020672</c:v>
                </c:pt>
                <c:pt idx="7">
                  <c:v>1.1545893907345086</c:v>
                </c:pt>
                <c:pt idx="8">
                  <c:v>1.1748150844858583</c:v>
                </c:pt>
                <c:pt idx="9">
                  <c:v>1.1958846542011197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31136"/>
        <c:axId val="164737024"/>
      </c:lineChart>
      <c:catAx>
        <c:axId val="16473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4737024"/>
        <c:crosses val="autoZero"/>
        <c:auto val="1"/>
        <c:lblAlgn val="ctr"/>
        <c:lblOffset val="100"/>
        <c:noMultiLvlLbl val="0"/>
      </c:catAx>
      <c:valAx>
        <c:axId val="1647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731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1062992125984"/>
          <c:y val="8.3807961504811887E-2"/>
          <c:w val="0.82445603674540668"/>
          <c:h val="0.76780475357247013"/>
        </c:manualLayout>
      </c:layout>
      <c:scatterChart>
        <c:scatterStyle val="smoothMarker"/>
        <c:varyColors val="0"/>
        <c:ser>
          <c:idx val="7"/>
          <c:order val="3"/>
          <c:tx>
            <c:v>No Fishing NoLBSP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coralTrajectories!$X$174:$X$229</c:f>
              <c:numCache>
                <c:formatCode>General</c:formatCode>
                <c:ptCount val="56"/>
                <c:pt idx="0">
                  <c:v>10574.954879000001</c:v>
                </c:pt>
                <c:pt idx="1">
                  <c:v>10491.940619999999</c:v>
                </c:pt>
                <c:pt idx="2">
                  <c:v>10431.311497999999</c:v>
                </c:pt>
                <c:pt idx="3">
                  <c:v>10410.983702</c:v>
                </c:pt>
                <c:pt idx="4">
                  <c:v>10406.337313</c:v>
                </c:pt>
                <c:pt idx="5">
                  <c:v>10417.438772</c:v>
                </c:pt>
                <c:pt idx="6">
                  <c:v>10429.145321</c:v>
                </c:pt>
                <c:pt idx="7">
                  <c:v>10450.393113</c:v>
                </c:pt>
                <c:pt idx="8">
                  <c:v>10472.468819</c:v>
                </c:pt>
                <c:pt idx="9">
                  <c:v>10503.398205</c:v>
                </c:pt>
                <c:pt idx="10">
                  <c:v>10559.602311000001</c:v>
                </c:pt>
                <c:pt idx="11">
                  <c:v>10609.194346</c:v>
                </c:pt>
                <c:pt idx="12">
                  <c:v>10650.445313</c:v>
                </c:pt>
                <c:pt idx="13">
                  <c:v>10694.977687000001</c:v>
                </c:pt>
                <c:pt idx="14">
                  <c:v>10709.074624999999</c:v>
                </c:pt>
                <c:pt idx="15">
                  <c:v>10792.900491</c:v>
                </c:pt>
                <c:pt idx="16">
                  <c:v>10849.964550000001</c:v>
                </c:pt>
                <c:pt idx="17">
                  <c:v>10901.333975</c:v>
                </c:pt>
                <c:pt idx="18">
                  <c:v>10961.183290000001</c:v>
                </c:pt>
                <c:pt idx="19">
                  <c:v>11014.733330999999</c:v>
                </c:pt>
                <c:pt idx="20">
                  <c:v>11107.847775</c:v>
                </c:pt>
                <c:pt idx="21">
                  <c:v>11188.653101</c:v>
                </c:pt>
                <c:pt idx="22">
                  <c:v>11278.296818000001</c:v>
                </c:pt>
                <c:pt idx="23">
                  <c:v>11346.131692000001</c:v>
                </c:pt>
                <c:pt idx="24">
                  <c:v>11442.312399</c:v>
                </c:pt>
                <c:pt idx="25">
                  <c:v>11532.728164</c:v>
                </c:pt>
                <c:pt idx="26">
                  <c:v>11629.091826</c:v>
                </c:pt>
                <c:pt idx="27">
                  <c:v>11731.972543</c:v>
                </c:pt>
                <c:pt idx="28">
                  <c:v>11826.170651</c:v>
                </c:pt>
                <c:pt idx="29">
                  <c:v>11907.377210000001</c:v>
                </c:pt>
                <c:pt idx="30">
                  <c:v>11983.338722</c:v>
                </c:pt>
                <c:pt idx="31">
                  <c:v>12069.105939999999</c:v>
                </c:pt>
                <c:pt idx="32">
                  <c:v>12198.121702</c:v>
                </c:pt>
                <c:pt idx="33">
                  <c:v>12296.970912000001</c:v>
                </c:pt>
                <c:pt idx="34">
                  <c:v>12379.128258000001</c:v>
                </c:pt>
                <c:pt idx="35">
                  <c:v>12494.756982999999</c:v>
                </c:pt>
                <c:pt idx="36">
                  <c:v>12619.025895000001</c:v>
                </c:pt>
                <c:pt idx="37">
                  <c:v>12103.905498</c:v>
                </c:pt>
                <c:pt idx="38">
                  <c:v>12198.254148</c:v>
                </c:pt>
                <c:pt idx="39">
                  <c:v>12263.071678</c:v>
                </c:pt>
                <c:pt idx="40">
                  <c:v>12291.431701</c:v>
                </c:pt>
                <c:pt idx="41">
                  <c:v>12269.81106</c:v>
                </c:pt>
                <c:pt idx="42">
                  <c:v>12349.793508000001</c:v>
                </c:pt>
                <c:pt idx="43">
                  <c:v>12438.981186999999</c:v>
                </c:pt>
                <c:pt idx="44">
                  <c:v>12539.640708999999</c:v>
                </c:pt>
                <c:pt idx="45">
                  <c:v>12574.665843000001</c:v>
                </c:pt>
                <c:pt idx="46">
                  <c:v>12643.653969000001</c:v>
                </c:pt>
                <c:pt idx="47">
                  <c:v>12725.340587000001</c:v>
                </c:pt>
                <c:pt idx="48">
                  <c:v>11272.401532</c:v>
                </c:pt>
                <c:pt idx="49">
                  <c:v>10891.88623</c:v>
                </c:pt>
                <c:pt idx="50">
                  <c:v>9241.7096610000008</c:v>
                </c:pt>
                <c:pt idx="51">
                  <c:v>8701.3482980000008</c:v>
                </c:pt>
                <c:pt idx="52">
                  <c:v>8177.9859319999996</c:v>
                </c:pt>
                <c:pt idx="53">
                  <c:v>8252.3273740000004</c:v>
                </c:pt>
                <c:pt idx="54">
                  <c:v>7072.8025289999996</c:v>
                </c:pt>
                <c:pt idx="55">
                  <c:v>7188.6007079999999</c:v>
                </c:pt>
              </c:numCache>
            </c:numRef>
          </c:yVal>
          <c:smooth val="1"/>
        </c:ser>
        <c:ser>
          <c:idx val="1"/>
          <c:order val="0"/>
          <c:tx>
            <c:v>Status Quo No LBSP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coralTrajectories!$W$60:$W$115</c:f>
              <c:numCache>
                <c:formatCode>General</c:formatCode>
                <c:ptCount val="56"/>
                <c:pt idx="0">
                  <c:v>2624.4373799999998</c:v>
                </c:pt>
                <c:pt idx="1">
                  <c:v>2625.1829859999998</c:v>
                </c:pt>
                <c:pt idx="2">
                  <c:v>2636.567626</c:v>
                </c:pt>
                <c:pt idx="3">
                  <c:v>2659.6889000000001</c:v>
                </c:pt>
                <c:pt idx="4">
                  <c:v>2686.8054569999999</c:v>
                </c:pt>
                <c:pt idx="5">
                  <c:v>2718.581721</c:v>
                </c:pt>
                <c:pt idx="6">
                  <c:v>2751.7099600000001</c:v>
                </c:pt>
                <c:pt idx="7">
                  <c:v>2787.436749</c:v>
                </c:pt>
                <c:pt idx="8">
                  <c:v>2824.532956</c:v>
                </c:pt>
                <c:pt idx="9">
                  <c:v>2863.094873</c:v>
                </c:pt>
                <c:pt idx="10">
                  <c:v>2907.1384589999998</c:v>
                </c:pt>
                <c:pt idx="11">
                  <c:v>2951.745754</c:v>
                </c:pt>
                <c:pt idx="12">
                  <c:v>2990.4764559999999</c:v>
                </c:pt>
                <c:pt idx="13">
                  <c:v>3033.5144719999998</c:v>
                </c:pt>
                <c:pt idx="14">
                  <c:v>3016.7704950000002</c:v>
                </c:pt>
                <c:pt idx="15">
                  <c:v>3073.939676</c:v>
                </c:pt>
                <c:pt idx="16">
                  <c:v>3120.2478169999999</c:v>
                </c:pt>
                <c:pt idx="17">
                  <c:v>3174.7541200000001</c:v>
                </c:pt>
                <c:pt idx="18">
                  <c:v>3228.5712269999999</c:v>
                </c:pt>
                <c:pt idx="19">
                  <c:v>3281.5206349999999</c:v>
                </c:pt>
                <c:pt idx="20">
                  <c:v>3348.103552</c:v>
                </c:pt>
                <c:pt idx="21">
                  <c:v>3413.872895</c:v>
                </c:pt>
                <c:pt idx="22">
                  <c:v>3419.829025</c:v>
                </c:pt>
                <c:pt idx="23">
                  <c:v>3480.2446329999998</c:v>
                </c:pt>
                <c:pt idx="24">
                  <c:v>3534.9539030000001</c:v>
                </c:pt>
                <c:pt idx="25">
                  <c:v>3607.9999039999998</c:v>
                </c:pt>
                <c:pt idx="26">
                  <c:v>3683.164362</c:v>
                </c:pt>
                <c:pt idx="27">
                  <c:v>3757.7317800000001</c:v>
                </c:pt>
                <c:pt idx="28">
                  <c:v>3826.8028479999998</c:v>
                </c:pt>
                <c:pt idx="29">
                  <c:v>3902.876119</c:v>
                </c:pt>
                <c:pt idx="30">
                  <c:v>3984.31565</c:v>
                </c:pt>
                <c:pt idx="31">
                  <c:v>4077.0666860000001</c:v>
                </c:pt>
                <c:pt idx="32">
                  <c:v>4162.9116039999999</c:v>
                </c:pt>
                <c:pt idx="33">
                  <c:v>4246.7429400000001</c:v>
                </c:pt>
                <c:pt idx="34">
                  <c:v>4345.0891579999998</c:v>
                </c:pt>
                <c:pt idx="35">
                  <c:v>4418.8870989999996</c:v>
                </c:pt>
                <c:pt idx="36">
                  <c:v>4512.3207439999996</c:v>
                </c:pt>
                <c:pt idx="37">
                  <c:v>3864.5609749999999</c:v>
                </c:pt>
                <c:pt idx="38">
                  <c:v>3949.489838</c:v>
                </c:pt>
                <c:pt idx="39">
                  <c:v>3998.8723009999999</c:v>
                </c:pt>
                <c:pt idx="40">
                  <c:v>3845.4932589999999</c:v>
                </c:pt>
                <c:pt idx="41">
                  <c:v>3492.6068970000001</c:v>
                </c:pt>
                <c:pt idx="42">
                  <c:v>3569.4489199999998</c:v>
                </c:pt>
                <c:pt idx="43">
                  <c:v>3649.4939180000001</c:v>
                </c:pt>
                <c:pt idx="44">
                  <c:v>3676.462575</c:v>
                </c:pt>
                <c:pt idx="45">
                  <c:v>3582.5708070000001</c:v>
                </c:pt>
                <c:pt idx="46">
                  <c:v>3644.1682230000001</c:v>
                </c:pt>
                <c:pt idx="47">
                  <c:v>3722.844619</c:v>
                </c:pt>
                <c:pt idx="48">
                  <c:v>2667.2710390000002</c:v>
                </c:pt>
                <c:pt idx="49">
                  <c:v>2386.832355</c:v>
                </c:pt>
                <c:pt idx="50">
                  <c:v>1568.667488</c:v>
                </c:pt>
                <c:pt idx="51">
                  <c:v>1314.219484</c:v>
                </c:pt>
                <c:pt idx="52">
                  <c:v>1048.9141070000001</c:v>
                </c:pt>
                <c:pt idx="53">
                  <c:v>1061.3608810000001</c:v>
                </c:pt>
                <c:pt idx="54">
                  <c:v>704.43272899999999</c:v>
                </c:pt>
                <c:pt idx="55">
                  <c:v>729.20266500000002</c:v>
                </c:pt>
              </c:numCache>
            </c:numRef>
          </c:yVal>
          <c:smooth val="1"/>
        </c:ser>
        <c:ser>
          <c:idx val="2"/>
          <c:order val="1"/>
          <c:tx>
            <c:v>Full Regualtions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coralTrajectories!$W$117:$W$172</c:f>
              <c:numCache>
                <c:formatCode>General</c:formatCode>
                <c:ptCount val="56"/>
                <c:pt idx="0">
                  <c:v>2624.4373799999998</c:v>
                </c:pt>
                <c:pt idx="1">
                  <c:v>2625.1829859999998</c:v>
                </c:pt>
                <c:pt idx="2">
                  <c:v>2636.567626</c:v>
                </c:pt>
                <c:pt idx="3">
                  <c:v>2659.6889000000001</c:v>
                </c:pt>
                <c:pt idx="4">
                  <c:v>2686.8054569999999</c:v>
                </c:pt>
                <c:pt idx="5">
                  <c:v>2718.581721</c:v>
                </c:pt>
                <c:pt idx="6">
                  <c:v>2751.7099600000001</c:v>
                </c:pt>
                <c:pt idx="7">
                  <c:v>2787.436749</c:v>
                </c:pt>
                <c:pt idx="8">
                  <c:v>2824.532956</c:v>
                </c:pt>
                <c:pt idx="9">
                  <c:v>2863.094873</c:v>
                </c:pt>
                <c:pt idx="10">
                  <c:v>2907.1384589999998</c:v>
                </c:pt>
                <c:pt idx="11">
                  <c:v>2951.701196</c:v>
                </c:pt>
                <c:pt idx="12">
                  <c:v>2990.4735810000002</c:v>
                </c:pt>
                <c:pt idx="13">
                  <c:v>3033.5604600000001</c:v>
                </c:pt>
                <c:pt idx="14">
                  <c:v>3014.8128000000002</c:v>
                </c:pt>
                <c:pt idx="15">
                  <c:v>3072.04972</c:v>
                </c:pt>
                <c:pt idx="16">
                  <c:v>3119.0012069999998</c:v>
                </c:pt>
                <c:pt idx="17">
                  <c:v>3167.708165</c:v>
                </c:pt>
                <c:pt idx="18">
                  <c:v>3221.8891229999999</c:v>
                </c:pt>
                <c:pt idx="19">
                  <c:v>3275.9796510000001</c:v>
                </c:pt>
                <c:pt idx="20">
                  <c:v>3339.9833330000001</c:v>
                </c:pt>
                <c:pt idx="21">
                  <c:v>3409.952984</c:v>
                </c:pt>
                <c:pt idx="22">
                  <c:v>3417.0938919999999</c:v>
                </c:pt>
                <c:pt idx="23">
                  <c:v>3478.8201690000001</c:v>
                </c:pt>
                <c:pt idx="24">
                  <c:v>3531.4274249999999</c:v>
                </c:pt>
                <c:pt idx="25">
                  <c:v>3607.6866009999999</c:v>
                </c:pt>
                <c:pt idx="26">
                  <c:v>3680.6403209999999</c:v>
                </c:pt>
                <c:pt idx="27">
                  <c:v>3757.9421080000002</c:v>
                </c:pt>
                <c:pt idx="28">
                  <c:v>3828.5640760000001</c:v>
                </c:pt>
                <c:pt idx="29">
                  <c:v>3899.355098</c:v>
                </c:pt>
                <c:pt idx="30">
                  <c:v>3978.552631</c:v>
                </c:pt>
                <c:pt idx="31">
                  <c:v>4057.7199270000001</c:v>
                </c:pt>
                <c:pt idx="32">
                  <c:v>4155.3957570000002</c:v>
                </c:pt>
                <c:pt idx="33">
                  <c:v>4241.7447789999997</c:v>
                </c:pt>
                <c:pt idx="34">
                  <c:v>4326.9459909999996</c:v>
                </c:pt>
                <c:pt idx="35">
                  <c:v>4403.2734829999999</c:v>
                </c:pt>
                <c:pt idx="36">
                  <c:v>4504.2243090000002</c:v>
                </c:pt>
                <c:pt idx="37">
                  <c:v>3858.8478060000002</c:v>
                </c:pt>
                <c:pt idx="38">
                  <c:v>3945.013974</c:v>
                </c:pt>
                <c:pt idx="39">
                  <c:v>3994.1627520000002</c:v>
                </c:pt>
                <c:pt idx="40">
                  <c:v>3840.4809439999999</c:v>
                </c:pt>
                <c:pt idx="41">
                  <c:v>3492.0781750000001</c:v>
                </c:pt>
                <c:pt idx="42">
                  <c:v>3568.4471910000002</c:v>
                </c:pt>
                <c:pt idx="43">
                  <c:v>3650.6744170000002</c:v>
                </c:pt>
                <c:pt idx="44">
                  <c:v>3672.7814010000002</c:v>
                </c:pt>
                <c:pt idx="45">
                  <c:v>3578.136121</c:v>
                </c:pt>
                <c:pt idx="46">
                  <c:v>3640.9259969999998</c:v>
                </c:pt>
                <c:pt idx="47">
                  <c:v>3721.2595849999998</c:v>
                </c:pt>
                <c:pt idx="48">
                  <c:v>2666.1872739999999</c:v>
                </c:pt>
                <c:pt idx="49">
                  <c:v>2385.1905969999998</c:v>
                </c:pt>
                <c:pt idx="50">
                  <c:v>1566.459065</c:v>
                </c:pt>
                <c:pt idx="51">
                  <c:v>1310.9703340000001</c:v>
                </c:pt>
                <c:pt idx="52">
                  <c:v>1046.472767</c:v>
                </c:pt>
                <c:pt idx="53">
                  <c:v>1059.8258559999999</c:v>
                </c:pt>
                <c:pt idx="54">
                  <c:v>704.63051599999994</c:v>
                </c:pt>
                <c:pt idx="55">
                  <c:v>727.47525800000005</c:v>
                </c:pt>
              </c:numCache>
            </c:numRef>
          </c:yVal>
          <c:smooth val="1"/>
        </c:ser>
        <c:ser>
          <c:idx val="3"/>
          <c:order val="2"/>
          <c:tx>
            <c:v>Size &amp; Bag limit &amp; WQ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coralTrajectories!$W$3:$W$58</c:f>
              <c:numCache>
                <c:formatCode>General</c:formatCode>
                <c:ptCount val="56"/>
                <c:pt idx="0">
                  <c:v>2624.4373799999998</c:v>
                </c:pt>
                <c:pt idx="1">
                  <c:v>2625.1829859999998</c:v>
                </c:pt>
                <c:pt idx="2">
                  <c:v>2636.567626</c:v>
                </c:pt>
                <c:pt idx="3">
                  <c:v>2659.6889000000001</c:v>
                </c:pt>
                <c:pt idx="4">
                  <c:v>2686.8054569999999</c:v>
                </c:pt>
                <c:pt idx="5">
                  <c:v>2718.581721</c:v>
                </c:pt>
                <c:pt idx="6">
                  <c:v>2751.7099600000001</c:v>
                </c:pt>
                <c:pt idx="7">
                  <c:v>2787.436749</c:v>
                </c:pt>
                <c:pt idx="8">
                  <c:v>2824.532956</c:v>
                </c:pt>
                <c:pt idx="9">
                  <c:v>2863.094873</c:v>
                </c:pt>
                <c:pt idx="10">
                  <c:v>2907.1384589999998</c:v>
                </c:pt>
                <c:pt idx="11">
                  <c:v>2951.7025619999999</c:v>
                </c:pt>
                <c:pt idx="12">
                  <c:v>2990.480145</c:v>
                </c:pt>
                <c:pt idx="13">
                  <c:v>3033.5674450000001</c:v>
                </c:pt>
                <c:pt idx="14">
                  <c:v>3014.8444490000002</c:v>
                </c:pt>
                <c:pt idx="15">
                  <c:v>3072.1210160000001</c:v>
                </c:pt>
                <c:pt idx="16">
                  <c:v>3119.0573129999998</c:v>
                </c:pt>
                <c:pt idx="17">
                  <c:v>3167.9531820000002</c:v>
                </c:pt>
                <c:pt idx="18">
                  <c:v>3222.2190089999999</c:v>
                </c:pt>
                <c:pt idx="19">
                  <c:v>3276.3153229999998</c:v>
                </c:pt>
                <c:pt idx="20">
                  <c:v>3340.4582540000001</c:v>
                </c:pt>
                <c:pt idx="21">
                  <c:v>3410.5083049999998</c:v>
                </c:pt>
                <c:pt idx="22">
                  <c:v>3417.5333839999998</c:v>
                </c:pt>
                <c:pt idx="23">
                  <c:v>3479.1910330000001</c:v>
                </c:pt>
                <c:pt idx="24">
                  <c:v>3531.7777139999998</c:v>
                </c:pt>
                <c:pt idx="25">
                  <c:v>3607.9094490000002</c:v>
                </c:pt>
                <c:pt idx="26">
                  <c:v>3680.80701</c:v>
                </c:pt>
                <c:pt idx="27">
                  <c:v>3758.1960640000002</c:v>
                </c:pt>
                <c:pt idx="28">
                  <c:v>3828.789464</c:v>
                </c:pt>
                <c:pt idx="29">
                  <c:v>3899.6104140000002</c:v>
                </c:pt>
                <c:pt idx="30">
                  <c:v>3978.9321519999999</c:v>
                </c:pt>
                <c:pt idx="31">
                  <c:v>4058.3550519999999</c:v>
                </c:pt>
                <c:pt idx="32">
                  <c:v>4155.5004820000004</c:v>
                </c:pt>
                <c:pt idx="33">
                  <c:v>4241.2045090000001</c:v>
                </c:pt>
                <c:pt idx="34">
                  <c:v>4327.0289149999999</c:v>
                </c:pt>
                <c:pt idx="35">
                  <c:v>4403.1192460000002</c:v>
                </c:pt>
                <c:pt idx="36">
                  <c:v>4504.0374510000001</c:v>
                </c:pt>
                <c:pt idx="37">
                  <c:v>3857.4954120000002</c:v>
                </c:pt>
                <c:pt idx="38">
                  <c:v>3943.7841589999998</c:v>
                </c:pt>
                <c:pt idx="39">
                  <c:v>3993.7337080000002</c:v>
                </c:pt>
                <c:pt idx="40">
                  <c:v>3840.5230849999998</c:v>
                </c:pt>
                <c:pt idx="41">
                  <c:v>3492.3224540000001</c:v>
                </c:pt>
                <c:pt idx="42">
                  <c:v>3565.005866</c:v>
                </c:pt>
                <c:pt idx="43">
                  <c:v>3648.394871</c:v>
                </c:pt>
                <c:pt idx="44">
                  <c:v>3671.203849</c:v>
                </c:pt>
                <c:pt idx="45">
                  <c:v>3577.4926390000001</c:v>
                </c:pt>
                <c:pt idx="46">
                  <c:v>3627.3627900000001</c:v>
                </c:pt>
                <c:pt idx="47">
                  <c:v>3707.5845020000002</c:v>
                </c:pt>
                <c:pt idx="48">
                  <c:v>2654.4339089999999</c:v>
                </c:pt>
                <c:pt idx="49">
                  <c:v>2381.691558</c:v>
                </c:pt>
                <c:pt idx="50">
                  <c:v>1565.0898810000001</c:v>
                </c:pt>
                <c:pt idx="51">
                  <c:v>1310.9423340000001</c:v>
                </c:pt>
                <c:pt idx="52">
                  <c:v>1047.1534939999999</c:v>
                </c:pt>
                <c:pt idx="53">
                  <c:v>1059.2425430000001</c:v>
                </c:pt>
                <c:pt idx="54">
                  <c:v>703.37286800000004</c:v>
                </c:pt>
                <c:pt idx="55">
                  <c:v>728.25095899999997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58112"/>
        <c:axId val="164864000"/>
      </c:scatterChart>
      <c:valAx>
        <c:axId val="164858112"/>
        <c:scaling>
          <c:orientation val="minMax"/>
          <c:min val="1975"/>
        </c:scaling>
        <c:delete val="0"/>
        <c:axPos val="b"/>
        <c:numFmt formatCode="0" sourceLinked="1"/>
        <c:majorTickMark val="out"/>
        <c:minorTickMark val="none"/>
        <c:tickLblPos val="nextTo"/>
        <c:crossAx val="164864000"/>
        <c:crosses val="autoZero"/>
        <c:crossBetween val="midCat"/>
      </c:valAx>
      <c:valAx>
        <c:axId val="164864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 corals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858112"/>
        <c:crosses val="autoZero"/>
        <c:crossBetween val="midCat"/>
        <c:minorUnit val="1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1062992125984"/>
          <c:y val="8.3807961504811887E-2"/>
          <c:w val="0.82445603674540668"/>
          <c:h val="0.76780475357247013"/>
        </c:manualLayout>
      </c:layout>
      <c:scatterChart>
        <c:scatterStyle val="smoothMarker"/>
        <c:varyColors val="0"/>
        <c:ser>
          <c:idx val="1"/>
          <c:order val="0"/>
          <c:tx>
            <c:v>Status Quo No LBSP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coralTrajectories!$W$60:$W$115</c:f>
              <c:numCache>
                <c:formatCode>General</c:formatCode>
                <c:ptCount val="56"/>
                <c:pt idx="0">
                  <c:v>2624.4373799999998</c:v>
                </c:pt>
                <c:pt idx="1">
                  <c:v>2625.1829859999998</c:v>
                </c:pt>
                <c:pt idx="2">
                  <c:v>2636.567626</c:v>
                </c:pt>
                <c:pt idx="3">
                  <c:v>2659.6889000000001</c:v>
                </c:pt>
                <c:pt idx="4">
                  <c:v>2686.8054569999999</c:v>
                </c:pt>
                <c:pt idx="5">
                  <c:v>2718.581721</c:v>
                </c:pt>
                <c:pt idx="6">
                  <c:v>2751.7099600000001</c:v>
                </c:pt>
                <c:pt idx="7">
                  <c:v>2787.436749</c:v>
                </c:pt>
                <c:pt idx="8">
                  <c:v>2824.532956</c:v>
                </c:pt>
                <c:pt idx="9">
                  <c:v>2863.094873</c:v>
                </c:pt>
                <c:pt idx="10">
                  <c:v>2907.1384589999998</c:v>
                </c:pt>
                <c:pt idx="11">
                  <c:v>2951.745754</c:v>
                </c:pt>
                <c:pt idx="12">
                  <c:v>2990.4764559999999</c:v>
                </c:pt>
                <c:pt idx="13">
                  <c:v>3033.5144719999998</c:v>
                </c:pt>
                <c:pt idx="14">
                  <c:v>3016.7704950000002</c:v>
                </c:pt>
                <c:pt idx="15">
                  <c:v>3073.939676</c:v>
                </c:pt>
                <c:pt idx="16">
                  <c:v>3120.2478169999999</c:v>
                </c:pt>
                <c:pt idx="17">
                  <c:v>3174.7541200000001</c:v>
                </c:pt>
                <c:pt idx="18">
                  <c:v>3228.5712269999999</c:v>
                </c:pt>
                <c:pt idx="19">
                  <c:v>3281.5206349999999</c:v>
                </c:pt>
                <c:pt idx="20">
                  <c:v>3348.103552</c:v>
                </c:pt>
                <c:pt idx="21">
                  <c:v>3413.872895</c:v>
                </c:pt>
                <c:pt idx="22">
                  <c:v>3419.829025</c:v>
                </c:pt>
                <c:pt idx="23">
                  <c:v>3480.2446329999998</c:v>
                </c:pt>
                <c:pt idx="24">
                  <c:v>3534.9539030000001</c:v>
                </c:pt>
                <c:pt idx="25">
                  <c:v>3607.9999039999998</c:v>
                </c:pt>
                <c:pt idx="26">
                  <c:v>3683.164362</c:v>
                </c:pt>
                <c:pt idx="27">
                  <c:v>3757.7317800000001</c:v>
                </c:pt>
                <c:pt idx="28">
                  <c:v>3826.8028479999998</c:v>
                </c:pt>
                <c:pt idx="29">
                  <c:v>3902.876119</c:v>
                </c:pt>
                <c:pt idx="30">
                  <c:v>3984.31565</c:v>
                </c:pt>
                <c:pt idx="31">
                  <c:v>4077.0666860000001</c:v>
                </c:pt>
                <c:pt idx="32">
                  <c:v>4162.9116039999999</c:v>
                </c:pt>
                <c:pt idx="33">
                  <c:v>4246.7429400000001</c:v>
                </c:pt>
                <c:pt idx="34">
                  <c:v>4345.0891579999998</c:v>
                </c:pt>
                <c:pt idx="35">
                  <c:v>4418.8870989999996</c:v>
                </c:pt>
                <c:pt idx="36">
                  <c:v>4512.3207439999996</c:v>
                </c:pt>
                <c:pt idx="37">
                  <c:v>3864.5609749999999</c:v>
                </c:pt>
                <c:pt idx="38">
                  <c:v>3949.489838</c:v>
                </c:pt>
                <c:pt idx="39">
                  <c:v>3998.8723009999999</c:v>
                </c:pt>
                <c:pt idx="40">
                  <c:v>3845.4932589999999</c:v>
                </c:pt>
                <c:pt idx="41">
                  <c:v>3492.6068970000001</c:v>
                </c:pt>
                <c:pt idx="42">
                  <c:v>3569.4489199999998</c:v>
                </c:pt>
                <c:pt idx="43">
                  <c:v>3649.4939180000001</c:v>
                </c:pt>
                <c:pt idx="44">
                  <c:v>3676.462575</c:v>
                </c:pt>
                <c:pt idx="45">
                  <c:v>3582.5708070000001</c:v>
                </c:pt>
                <c:pt idx="46">
                  <c:v>3644.1682230000001</c:v>
                </c:pt>
                <c:pt idx="47">
                  <c:v>3722.844619</c:v>
                </c:pt>
                <c:pt idx="48">
                  <c:v>2667.2710390000002</c:v>
                </c:pt>
                <c:pt idx="49">
                  <c:v>2386.832355</c:v>
                </c:pt>
                <c:pt idx="50">
                  <c:v>1568.667488</c:v>
                </c:pt>
                <c:pt idx="51">
                  <c:v>1314.219484</c:v>
                </c:pt>
                <c:pt idx="52">
                  <c:v>1048.9141070000001</c:v>
                </c:pt>
                <c:pt idx="53">
                  <c:v>1061.3608810000001</c:v>
                </c:pt>
                <c:pt idx="54">
                  <c:v>704.43272899999999</c:v>
                </c:pt>
                <c:pt idx="55">
                  <c:v>729.20266500000002</c:v>
                </c:pt>
              </c:numCache>
            </c:numRef>
          </c:yVal>
          <c:smooth val="1"/>
        </c:ser>
        <c:ser>
          <c:idx val="2"/>
          <c:order val="1"/>
          <c:tx>
            <c:v>Full Regualtions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Control</c:v>
          </c:tx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coralTrajectories!$W$174:$W$229</c:f>
              <c:numCache>
                <c:formatCode>General</c:formatCode>
                <c:ptCount val="56"/>
                <c:pt idx="0">
                  <c:v>2624.4373799999998</c:v>
                </c:pt>
                <c:pt idx="1">
                  <c:v>2625.1829859999998</c:v>
                </c:pt>
                <c:pt idx="2">
                  <c:v>2636.567626</c:v>
                </c:pt>
                <c:pt idx="3">
                  <c:v>2659.6889000000001</c:v>
                </c:pt>
                <c:pt idx="4">
                  <c:v>2686.8054569999999</c:v>
                </c:pt>
                <c:pt idx="5">
                  <c:v>2718.581721</c:v>
                </c:pt>
                <c:pt idx="6">
                  <c:v>2751.7099600000001</c:v>
                </c:pt>
                <c:pt idx="7">
                  <c:v>2787.436749</c:v>
                </c:pt>
                <c:pt idx="8">
                  <c:v>2824.532956</c:v>
                </c:pt>
                <c:pt idx="9">
                  <c:v>2863.094873</c:v>
                </c:pt>
                <c:pt idx="10">
                  <c:v>2907.1384589999998</c:v>
                </c:pt>
                <c:pt idx="11">
                  <c:v>2951.6683039999998</c:v>
                </c:pt>
                <c:pt idx="12">
                  <c:v>2990.3740550000002</c:v>
                </c:pt>
                <c:pt idx="13">
                  <c:v>3033.610557</c:v>
                </c:pt>
                <c:pt idx="14">
                  <c:v>3014.9099540000002</c:v>
                </c:pt>
                <c:pt idx="15">
                  <c:v>3069.091977</c:v>
                </c:pt>
                <c:pt idx="16">
                  <c:v>3116.0227410000002</c:v>
                </c:pt>
                <c:pt idx="17">
                  <c:v>3164.4455720000001</c:v>
                </c:pt>
                <c:pt idx="18">
                  <c:v>3214.9099630000001</c:v>
                </c:pt>
                <c:pt idx="19">
                  <c:v>3267.448347</c:v>
                </c:pt>
                <c:pt idx="20">
                  <c:v>3331.5176999999999</c:v>
                </c:pt>
                <c:pt idx="21">
                  <c:v>3396.5236639999998</c:v>
                </c:pt>
                <c:pt idx="22">
                  <c:v>3406.7200349999998</c:v>
                </c:pt>
                <c:pt idx="23">
                  <c:v>3468.8696279999999</c:v>
                </c:pt>
                <c:pt idx="24">
                  <c:v>3526.0803470000001</c:v>
                </c:pt>
                <c:pt idx="25">
                  <c:v>3601.0598279999999</c:v>
                </c:pt>
                <c:pt idx="26">
                  <c:v>3676.1574150000001</c:v>
                </c:pt>
                <c:pt idx="27">
                  <c:v>3753.151108</c:v>
                </c:pt>
                <c:pt idx="28">
                  <c:v>3827.3584169999999</c:v>
                </c:pt>
                <c:pt idx="29">
                  <c:v>3900.4742930000002</c:v>
                </c:pt>
                <c:pt idx="30">
                  <c:v>3974.319857</c:v>
                </c:pt>
                <c:pt idx="31">
                  <c:v>4052.1955779999998</c:v>
                </c:pt>
                <c:pt idx="32">
                  <c:v>4143.0748110000004</c:v>
                </c:pt>
                <c:pt idx="33">
                  <c:v>4229.8579570000002</c:v>
                </c:pt>
                <c:pt idx="34">
                  <c:v>4313.1441359999999</c:v>
                </c:pt>
                <c:pt idx="35">
                  <c:v>4390.0917719999998</c:v>
                </c:pt>
                <c:pt idx="36">
                  <c:v>4486.6644829999996</c:v>
                </c:pt>
                <c:pt idx="37">
                  <c:v>3842.7738629999999</c:v>
                </c:pt>
                <c:pt idx="38">
                  <c:v>3925.888144</c:v>
                </c:pt>
                <c:pt idx="39">
                  <c:v>3975.5387649999998</c:v>
                </c:pt>
                <c:pt idx="40">
                  <c:v>3826.1794540000001</c:v>
                </c:pt>
                <c:pt idx="41">
                  <c:v>3480.17616</c:v>
                </c:pt>
                <c:pt idx="42">
                  <c:v>3545.7359240000001</c:v>
                </c:pt>
                <c:pt idx="43">
                  <c:v>3627.3159529999998</c:v>
                </c:pt>
                <c:pt idx="44">
                  <c:v>3658.5255929999998</c:v>
                </c:pt>
                <c:pt idx="45">
                  <c:v>3567.0966579999999</c:v>
                </c:pt>
                <c:pt idx="46">
                  <c:v>3619.4882389999998</c:v>
                </c:pt>
                <c:pt idx="47">
                  <c:v>3700.6423129999998</c:v>
                </c:pt>
                <c:pt idx="48">
                  <c:v>2653.9693000000002</c:v>
                </c:pt>
                <c:pt idx="49">
                  <c:v>2373.8067289999999</c:v>
                </c:pt>
                <c:pt idx="50">
                  <c:v>1559.908809</c:v>
                </c:pt>
                <c:pt idx="51">
                  <c:v>1307.5777880000001</c:v>
                </c:pt>
                <c:pt idx="52">
                  <c:v>1044.8485900000001</c:v>
                </c:pt>
                <c:pt idx="53">
                  <c:v>1057.031553</c:v>
                </c:pt>
                <c:pt idx="54">
                  <c:v>703.455558</c:v>
                </c:pt>
                <c:pt idx="55">
                  <c:v>728.27868599999999</c:v>
                </c:pt>
              </c:numCache>
            </c:numRef>
          </c:yVal>
          <c:smooth val="1"/>
        </c:ser>
        <c:ser>
          <c:idx val="3"/>
          <c:order val="3"/>
          <c:tx>
            <c:v>Size &amp; Bag limit &amp; WQ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coralTrajectories!$A$3:$A$58</c:f>
              <c:numCache>
                <c:formatCode>0</c:formatCode>
                <c:ptCount val="5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  <c:pt idx="51">
                  <c:v>2026</c:v>
                </c:pt>
                <c:pt idx="52">
                  <c:v>2027</c:v>
                </c:pt>
                <c:pt idx="53">
                  <c:v>2028</c:v>
                </c:pt>
                <c:pt idx="54">
                  <c:v>2029</c:v>
                </c:pt>
                <c:pt idx="55">
                  <c:v>2030</c:v>
                </c:pt>
              </c:numCache>
            </c:numRef>
          </c:xVal>
          <c:yVal>
            <c:numRef>
              <c:f>coralTrajectories!$W$3:$W$58</c:f>
              <c:numCache>
                <c:formatCode>General</c:formatCode>
                <c:ptCount val="56"/>
                <c:pt idx="0">
                  <c:v>2624.4373799999998</c:v>
                </c:pt>
                <c:pt idx="1">
                  <c:v>2625.1829859999998</c:v>
                </c:pt>
                <c:pt idx="2">
                  <c:v>2636.567626</c:v>
                </c:pt>
                <c:pt idx="3">
                  <c:v>2659.6889000000001</c:v>
                </c:pt>
                <c:pt idx="4">
                  <c:v>2686.8054569999999</c:v>
                </c:pt>
                <c:pt idx="5">
                  <c:v>2718.581721</c:v>
                </c:pt>
                <c:pt idx="6">
                  <c:v>2751.7099600000001</c:v>
                </c:pt>
                <c:pt idx="7">
                  <c:v>2787.436749</c:v>
                </c:pt>
                <c:pt idx="8">
                  <c:v>2824.532956</c:v>
                </c:pt>
                <c:pt idx="9">
                  <c:v>2863.094873</c:v>
                </c:pt>
                <c:pt idx="10">
                  <c:v>2907.1384589999998</c:v>
                </c:pt>
                <c:pt idx="11">
                  <c:v>2951.7025619999999</c:v>
                </c:pt>
                <c:pt idx="12">
                  <c:v>2990.480145</c:v>
                </c:pt>
                <c:pt idx="13">
                  <c:v>3033.5674450000001</c:v>
                </c:pt>
                <c:pt idx="14">
                  <c:v>3014.8444490000002</c:v>
                </c:pt>
                <c:pt idx="15">
                  <c:v>3072.1210160000001</c:v>
                </c:pt>
                <c:pt idx="16">
                  <c:v>3119.0573129999998</c:v>
                </c:pt>
                <c:pt idx="17">
                  <c:v>3167.9531820000002</c:v>
                </c:pt>
                <c:pt idx="18">
                  <c:v>3222.2190089999999</c:v>
                </c:pt>
                <c:pt idx="19">
                  <c:v>3276.3153229999998</c:v>
                </c:pt>
                <c:pt idx="20">
                  <c:v>3340.4582540000001</c:v>
                </c:pt>
                <c:pt idx="21">
                  <c:v>3410.5083049999998</c:v>
                </c:pt>
                <c:pt idx="22">
                  <c:v>3417.5333839999998</c:v>
                </c:pt>
                <c:pt idx="23">
                  <c:v>3479.1910330000001</c:v>
                </c:pt>
                <c:pt idx="24">
                  <c:v>3531.7777139999998</c:v>
                </c:pt>
                <c:pt idx="25">
                  <c:v>3607.9094490000002</c:v>
                </c:pt>
                <c:pt idx="26">
                  <c:v>3680.80701</c:v>
                </c:pt>
                <c:pt idx="27">
                  <c:v>3758.1960640000002</c:v>
                </c:pt>
                <c:pt idx="28">
                  <c:v>3828.789464</c:v>
                </c:pt>
                <c:pt idx="29">
                  <c:v>3899.6104140000002</c:v>
                </c:pt>
                <c:pt idx="30">
                  <c:v>3978.9321519999999</c:v>
                </c:pt>
                <c:pt idx="31">
                  <c:v>4058.3550519999999</c:v>
                </c:pt>
                <c:pt idx="32">
                  <c:v>4155.5004820000004</c:v>
                </c:pt>
                <c:pt idx="33">
                  <c:v>4241.2045090000001</c:v>
                </c:pt>
                <c:pt idx="34">
                  <c:v>4327.0289149999999</c:v>
                </c:pt>
                <c:pt idx="35">
                  <c:v>4403.1192460000002</c:v>
                </c:pt>
                <c:pt idx="36">
                  <c:v>4504.0374510000001</c:v>
                </c:pt>
                <c:pt idx="37">
                  <c:v>3857.4954120000002</c:v>
                </c:pt>
                <c:pt idx="38">
                  <c:v>3943.7841589999998</c:v>
                </c:pt>
                <c:pt idx="39">
                  <c:v>3993.7337080000002</c:v>
                </c:pt>
                <c:pt idx="40">
                  <c:v>3840.5230849999998</c:v>
                </c:pt>
                <c:pt idx="41">
                  <c:v>3492.3224540000001</c:v>
                </c:pt>
                <c:pt idx="42">
                  <c:v>3565.005866</c:v>
                </c:pt>
                <c:pt idx="43">
                  <c:v>3648.394871</c:v>
                </c:pt>
                <c:pt idx="44">
                  <c:v>3671.203849</c:v>
                </c:pt>
                <c:pt idx="45">
                  <c:v>3577.4926390000001</c:v>
                </c:pt>
                <c:pt idx="46">
                  <c:v>3627.3627900000001</c:v>
                </c:pt>
                <c:pt idx="47">
                  <c:v>3707.5845020000002</c:v>
                </c:pt>
                <c:pt idx="48">
                  <c:v>2654.4339089999999</c:v>
                </c:pt>
                <c:pt idx="49">
                  <c:v>2381.691558</c:v>
                </c:pt>
                <c:pt idx="50">
                  <c:v>1565.0898810000001</c:v>
                </c:pt>
                <c:pt idx="51">
                  <c:v>1310.9423340000001</c:v>
                </c:pt>
                <c:pt idx="52">
                  <c:v>1047.1534939999999</c:v>
                </c:pt>
                <c:pt idx="53">
                  <c:v>1059.2425430000001</c:v>
                </c:pt>
                <c:pt idx="54">
                  <c:v>703.37286800000004</c:v>
                </c:pt>
                <c:pt idx="55">
                  <c:v>728.25095899999997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906880"/>
        <c:axId val="164908416"/>
      </c:scatterChart>
      <c:valAx>
        <c:axId val="164906880"/>
        <c:scaling>
          <c:orientation val="minMax"/>
          <c:min val="1975"/>
        </c:scaling>
        <c:delete val="0"/>
        <c:axPos val="b"/>
        <c:numFmt formatCode="0" sourceLinked="1"/>
        <c:majorTickMark val="out"/>
        <c:minorTickMark val="none"/>
        <c:tickLblPos val="nextTo"/>
        <c:crossAx val="164908416"/>
        <c:crosses val="autoZero"/>
        <c:crossBetween val="midCat"/>
      </c:valAx>
      <c:valAx>
        <c:axId val="164908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branching corals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906880"/>
        <c:crosses val="autoZero"/>
        <c:crossBetween val="midCat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40157675992872"/>
          <c:y val="5.8103674540682416E-2"/>
          <c:w val="0.42945164439212247"/>
          <c:h val="0.9027776095295782"/>
        </c:manualLayout>
      </c:layout>
      <c:radarChart>
        <c:radarStyle val="marker"/>
        <c:varyColors val="0"/>
        <c:ser>
          <c:idx val="0"/>
          <c:order val="0"/>
          <c:tx>
            <c:strRef>
              <c:f>metrics!$AE$14</c:f>
              <c:strCache>
                <c:ptCount val="1"/>
                <c:pt idx="0">
                  <c:v>Status Quo</c:v>
                </c:pt>
              </c:strCache>
            </c:strRef>
          </c:tx>
          <c:spPr>
            <a:ln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metrics!$AE$15:$AE$20</c:f>
              <c:numCache>
                <c:formatCode>_(* #,##0.00_);_(* \(#,##0.00\);_(* "-"??_);_(@_)</c:formatCode>
                <c:ptCount val="6"/>
                <c:pt idx="0">
                  <c:v>0.21126905162950585</c:v>
                </c:pt>
                <c:pt idx="1">
                  <c:v>0.16262772318878196</c:v>
                </c:pt>
                <c:pt idx="2">
                  <c:v>0.11497052643351947</c:v>
                </c:pt>
                <c:pt idx="3">
                  <c:v>0.12623843236004145</c:v>
                </c:pt>
                <c:pt idx="4">
                  <c:v>0.12675941403930047</c:v>
                </c:pt>
                <c:pt idx="5">
                  <c:v>0.7373285542960204</c:v>
                </c:pt>
              </c:numCache>
            </c:numRef>
          </c:val>
        </c:ser>
        <c:ser>
          <c:idx val="1"/>
          <c:order val="1"/>
          <c:tx>
            <c:strRef>
              <c:f>metrics!$AF$14</c:f>
              <c:strCache>
                <c:ptCount val="1"/>
                <c:pt idx="0">
                  <c:v>Size limit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lgDashDotDot"/>
            </a:ln>
          </c:spPr>
          <c:marker>
            <c:symbol val="none"/>
          </c:marke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metrics!$AF$15:$AF$20</c:f>
              <c:numCache>
                <c:formatCode>_(* #,##0.00_);_(* \(#,##0.00\);_(* "-"??_);_(@_)</c:formatCode>
                <c:ptCount val="6"/>
                <c:pt idx="0">
                  <c:v>0.16639478770924931</c:v>
                </c:pt>
                <c:pt idx="1">
                  <c:v>0.16767277404829861</c:v>
                </c:pt>
                <c:pt idx="2">
                  <c:v>0.10055590063896494</c:v>
                </c:pt>
                <c:pt idx="3">
                  <c:v>0.13554572587703026</c:v>
                </c:pt>
                <c:pt idx="4">
                  <c:v>0.12675941403930047</c:v>
                </c:pt>
                <c:pt idx="5">
                  <c:v>0.82391676664000735</c:v>
                </c:pt>
              </c:numCache>
            </c:numRef>
          </c:val>
        </c:ser>
        <c:ser>
          <c:idx val="2"/>
          <c:order val="2"/>
          <c:tx>
            <c:strRef>
              <c:f>metrics!$AG$14</c:f>
              <c:strCache>
                <c:ptCount val="1"/>
                <c:pt idx="0">
                  <c:v>Catch limit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metrics!$AG$15:$AG$20</c:f>
              <c:numCache>
                <c:formatCode>_(* #,##0.00_);_(* \(#,##0.00\);_(* "-"??_);_(@_)</c:formatCode>
                <c:ptCount val="6"/>
                <c:pt idx="0">
                  <c:v>0.18199972640365039</c:v>
                </c:pt>
                <c:pt idx="1">
                  <c:v>0.77701288932760293</c:v>
                </c:pt>
                <c:pt idx="2">
                  <c:v>0.64440435663131479</c:v>
                </c:pt>
                <c:pt idx="3">
                  <c:v>0.43264792687276088</c:v>
                </c:pt>
                <c:pt idx="4">
                  <c:v>0.75336162780963245</c:v>
                </c:pt>
                <c:pt idx="5">
                  <c:v>0.19487395710836908</c:v>
                </c:pt>
              </c:numCache>
            </c:numRef>
          </c:val>
        </c:ser>
        <c:ser>
          <c:idx val="4"/>
          <c:order val="3"/>
          <c:tx>
            <c:strRef>
              <c:f>metrics!$AI$14</c:f>
              <c:strCache>
                <c:ptCount val="1"/>
                <c:pt idx="0">
                  <c:v>Size&amp;Catch limit &amp;No LBSP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metrics!$AI$15:$AI$20</c:f>
              <c:numCache>
                <c:formatCode>_(* #,##0.00_);_(* \(#,##0.00\);_(* "-"??_);_(@_)</c:formatCode>
                <c:ptCount val="6"/>
                <c:pt idx="0">
                  <c:v>0.81998521371958188</c:v>
                </c:pt>
                <c:pt idx="1">
                  <c:v>0.51060088220608191</c:v>
                </c:pt>
                <c:pt idx="2">
                  <c:v>0.71201283121350445</c:v>
                </c:pt>
                <c:pt idx="3">
                  <c:v>0.68669403596498635</c:v>
                </c:pt>
                <c:pt idx="4">
                  <c:v>0.53033935517564657</c:v>
                </c:pt>
                <c:pt idx="5">
                  <c:v>0.1977424337941053</c:v>
                </c:pt>
              </c:numCache>
            </c:numRef>
          </c:val>
        </c:ser>
        <c:ser>
          <c:idx val="5"/>
          <c:order val="4"/>
          <c:tx>
            <c:strRef>
              <c:f>metrics!$AJ$14</c:f>
              <c:strCache>
                <c:ptCount val="1"/>
                <c:pt idx="0">
                  <c:v>Status Quo&amp;No LBSP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metrics!$AJ$15:$AJ$20</c:f>
              <c:numCache>
                <c:formatCode>_(* #,##0.00_);_(* \(#,##0.00\);_(* "-"??_);_(@_)</c:formatCode>
                <c:ptCount val="6"/>
                <c:pt idx="0">
                  <c:v>0.89380429088244007</c:v>
                </c:pt>
                <c:pt idx="1">
                  <c:v>0.12070852063318004</c:v>
                </c:pt>
                <c:pt idx="2">
                  <c:v>0.19850844941588577</c:v>
                </c:pt>
                <c:pt idx="3">
                  <c:v>0.27262859739534551</c:v>
                </c:pt>
                <c:pt idx="4">
                  <c:v>0.12675941403930047</c:v>
                </c:pt>
                <c:pt idx="5">
                  <c:v>0.92200514919714671</c:v>
                </c:pt>
              </c:numCache>
            </c:numRef>
          </c:val>
        </c:ser>
        <c:ser>
          <c:idx val="6"/>
          <c:order val="5"/>
          <c:tx>
            <c:strRef>
              <c:f>metrics!$AK$14</c:f>
              <c:strCache>
                <c:ptCount val="1"/>
                <c:pt idx="0">
                  <c:v>Full Regulations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metrics!$AK$15:$AK$20</c:f>
              <c:numCache>
                <c:formatCode>_(* #,##0.00_);_(* \(#,##0.00\);_(* "-"??_);_(@_)</c:formatCode>
                <c:ptCount val="6"/>
                <c:pt idx="0">
                  <c:v>0.82335187497265006</c:v>
                </c:pt>
                <c:pt idx="1">
                  <c:v>0.54481846949008228</c:v>
                </c:pt>
                <c:pt idx="2">
                  <c:v>0.71971306510333577</c:v>
                </c:pt>
                <c:pt idx="3">
                  <c:v>0.92047582226258495</c:v>
                </c:pt>
                <c:pt idx="4">
                  <c:v>0.75336162780963245</c:v>
                </c:pt>
                <c:pt idx="5">
                  <c:v>0.17580254010971835</c:v>
                </c:pt>
              </c:numCache>
            </c:numRef>
          </c:val>
        </c:ser>
        <c:ser>
          <c:idx val="3"/>
          <c:order val="6"/>
          <c:tx>
            <c:strRef>
              <c:f>metrics!$AL$14</c:f>
              <c:strCache>
                <c:ptCount val="1"/>
                <c:pt idx="0">
                  <c:v>No drivers</c:v>
                </c:pt>
              </c:strCache>
            </c:strRef>
          </c:tx>
          <c:marker>
            <c:symbol val="none"/>
          </c:marker>
          <c:val>
            <c:numRef>
              <c:f>metrics!$AL$15:$AL$20</c:f>
              <c:numCache>
                <c:formatCode>_(* #,##0.00_);_(* \(#,##0.00\);_(* "-"??_);_(@_)</c:formatCode>
                <c:ptCount val="6"/>
                <c:pt idx="0">
                  <c:v>0.72110534132596749</c:v>
                </c:pt>
                <c:pt idx="1">
                  <c:v>0.95462968266438053</c:v>
                </c:pt>
                <c:pt idx="2">
                  <c:v>0.93683281657504702</c:v>
                </c:pt>
                <c:pt idx="3">
                  <c:v>0.91105060498033597</c:v>
                </c:pt>
                <c:pt idx="4">
                  <c:v>0.90218282875746403</c:v>
                </c:pt>
                <c:pt idx="5">
                  <c:v>0.74022192764944494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57056"/>
        <c:axId val="124958592"/>
      </c:radarChart>
      <c:catAx>
        <c:axId val="1249570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4958592"/>
        <c:crosses val="autoZero"/>
        <c:auto val="1"/>
        <c:lblAlgn val="ctr"/>
        <c:lblOffset val="100"/>
        <c:noMultiLvlLbl val="0"/>
      </c:catAx>
      <c:valAx>
        <c:axId val="1249585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249570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764408262424676"/>
          <c:y val="0.31971557641833231"/>
          <c:w val="0.16761586396792424"/>
          <c:h val="0.405706390066626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3282428268435945E-4"/>
          <c:y val="4.77491859909263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067048690937791"/>
          <c:y val="0.17759101164985955"/>
          <c:w val="0.54218889832011752"/>
          <c:h val="0.63628000108233895"/>
        </c:manualLayout>
      </c:layout>
      <c:radarChart>
        <c:radarStyle val="filled"/>
        <c:varyColors val="0"/>
        <c:ser>
          <c:idx val="0"/>
          <c:order val="0"/>
          <c:tx>
            <c:strRef>
              <c:f>metrics!$AE$14</c:f>
              <c:strCache>
                <c:ptCount val="1"/>
                <c:pt idx="0">
                  <c:v>Status Quo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metrics!$AE$15:$AE$20</c:f>
              <c:numCache>
                <c:formatCode>_(* #,##0.00_);_(* \(#,##0.00\);_(* "-"??_);_(@_)</c:formatCode>
                <c:ptCount val="6"/>
                <c:pt idx="0">
                  <c:v>0.21126905162950585</c:v>
                </c:pt>
                <c:pt idx="1">
                  <c:v>0.16262772318878196</c:v>
                </c:pt>
                <c:pt idx="2">
                  <c:v>0.11497052643351947</c:v>
                </c:pt>
                <c:pt idx="3">
                  <c:v>0.12623843236004145</c:v>
                </c:pt>
                <c:pt idx="4">
                  <c:v>0.12675941403930047</c:v>
                </c:pt>
                <c:pt idx="5">
                  <c:v>0.7373285542960204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40448"/>
        <c:axId val="160041984"/>
      </c:radarChart>
      <c:catAx>
        <c:axId val="1600404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041984"/>
        <c:crosses val="autoZero"/>
        <c:auto val="1"/>
        <c:lblAlgn val="ctr"/>
        <c:lblOffset val="100"/>
        <c:noMultiLvlLbl val="0"/>
      </c:catAx>
      <c:valAx>
        <c:axId val="160041984"/>
        <c:scaling>
          <c:orientation val="minMax"/>
          <c:max val="1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040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Size Limit</a:t>
            </a:r>
          </a:p>
        </c:rich>
      </c:tx>
      <c:layout>
        <c:manualLayout>
          <c:xMode val="edge"/>
          <c:yMode val="edge"/>
          <c:x val="3.6521213691775183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75391536170073"/>
          <c:y val="0.1707116187941296"/>
          <c:w val="0.54296283216600483"/>
          <c:h val="0.64906990499427009"/>
        </c:manualLayout>
      </c:layout>
      <c:radarChart>
        <c:radarStyle val="filled"/>
        <c:varyColors val="0"/>
        <c:ser>
          <c:idx val="0"/>
          <c:order val="0"/>
          <c:tx>
            <c:strRef>
              <c:f>metrics!$AF$14</c:f>
              <c:strCache>
                <c:ptCount val="1"/>
                <c:pt idx="0">
                  <c:v>Size limit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metrics!$AF$15:$AF$20</c:f>
              <c:numCache>
                <c:formatCode>_(* #,##0.00_);_(* \(#,##0.00\);_(* "-"??_);_(@_)</c:formatCode>
                <c:ptCount val="6"/>
                <c:pt idx="0">
                  <c:v>0.16639478770924931</c:v>
                </c:pt>
                <c:pt idx="1">
                  <c:v>0.16767277404829861</c:v>
                </c:pt>
                <c:pt idx="2">
                  <c:v>0.10055590063896494</c:v>
                </c:pt>
                <c:pt idx="3">
                  <c:v>0.13554572587703026</c:v>
                </c:pt>
                <c:pt idx="4">
                  <c:v>0.12675941403930047</c:v>
                </c:pt>
                <c:pt idx="5">
                  <c:v>0.82391676664000735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53888"/>
        <c:axId val="160084352"/>
      </c:radarChart>
      <c:catAx>
        <c:axId val="1600538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084352"/>
        <c:crosses val="autoZero"/>
        <c:auto val="1"/>
        <c:lblAlgn val="ctr"/>
        <c:lblOffset val="100"/>
        <c:noMultiLvlLbl val="0"/>
      </c:catAx>
      <c:valAx>
        <c:axId val="160084352"/>
        <c:scaling>
          <c:orientation val="minMax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053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9423573014990078E-3"/>
          <c:y val="1.3937282229965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304919092320666"/>
          <c:y val="0.17278763343771639"/>
          <c:w val="0.55410686276828014"/>
          <c:h val="0.64970956722133477"/>
        </c:manualLayout>
      </c:layout>
      <c:radarChart>
        <c:radarStyle val="filled"/>
        <c:varyColors val="0"/>
        <c:ser>
          <c:idx val="0"/>
          <c:order val="0"/>
          <c:tx>
            <c:strRef>
              <c:f>metrics!$AG$14</c:f>
              <c:strCache>
                <c:ptCount val="1"/>
                <c:pt idx="0">
                  <c:v>Catch limit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metrics!$AG$15:$AG$20</c:f>
              <c:numCache>
                <c:formatCode>_(* #,##0.00_);_(* \(#,##0.00\);_(* "-"??_);_(@_)</c:formatCode>
                <c:ptCount val="6"/>
                <c:pt idx="0">
                  <c:v>0.18199972640365039</c:v>
                </c:pt>
                <c:pt idx="1">
                  <c:v>0.77701288932760293</c:v>
                </c:pt>
                <c:pt idx="2">
                  <c:v>0.64440435663131479</c:v>
                </c:pt>
                <c:pt idx="3">
                  <c:v>0.43264792687276088</c:v>
                </c:pt>
                <c:pt idx="4">
                  <c:v>0.75336162780963245</c:v>
                </c:pt>
                <c:pt idx="5">
                  <c:v>0.19487395710836908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08928"/>
        <c:axId val="160110464"/>
      </c:radarChart>
      <c:catAx>
        <c:axId val="1601089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110464"/>
        <c:crosses val="autoZero"/>
        <c:auto val="1"/>
        <c:lblAlgn val="ctr"/>
        <c:lblOffset val="100"/>
        <c:noMultiLvlLbl val="0"/>
      </c:catAx>
      <c:valAx>
        <c:axId val="160110464"/>
        <c:scaling>
          <c:orientation val="minMax"/>
          <c:max val="1"/>
          <c:min val="0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1089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Size &amp; Catch </a:t>
            </a:r>
          </a:p>
          <a:p>
            <a:pPr algn="l"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limit</a:t>
            </a:r>
          </a:p>
        </c:rich>
      </c:tx>
      <c:layout>
        <c:manualLayout>
          <c:xMode val="edge"/>
          <c:yMode val="edge"/>
          <c:x val="1.0833786534439544E-3"/>
          <c:y val="9.25911847225993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719187040701615"/>
          <c:y val="0.18729441578423384"/>
          <c:w val="0.53255765337490468"/>
          <c:h val="0.66958674993212053"/>
        </c:manualLayout>
      </c:layout>
      <c:radarChart>
        <c:radarStyle val="filled"/>
        <c:varyColors val="0"/>
        <c:ser>
          <c:idx val="0"/>
          <c:order val="0"/>
          <c:tx>
            <c:strRef>
              <c:f>metrics!$AH$14</c:f>
              <c:strCache>
                <c:ptCount val="1"/>
                <c:pt idx="0">
                  <c:v>Size&amp;Catch limit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2">
                  <a:lumMod val="50000"/>
                </a:schemeClr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metrics!$AH$15:$AH$20</c:f>
              <c:numCache>
                <c:formatCode>_(* #,##0.00_);_(* \(#,##0.00\);_(* "-"??_);_(@_)</c:formatCode>
                <c:ptCount val="6"/>
                <c:pt idx="0">
                  <c:v>0.15905200727921021</c:v>
                </c:pt>
                <c:pt idx="1">
                  <c:v>0.70047479288835823</c:v>
                </c:pt>
                <c:pt idx="2">
                  <c:v>0.61241675604340928</c:v>
                </c:pt>
                <c:pt idx="3">
                  <c:v>0.41192035688396544</c:v>
                </c:pt>
                <c:pt idx="4">
                  <c:v>0.75336162780963245</c:v>
                </c:pt>
                <c:pt idx="5">
                  <c:v>0.16182685016563139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16096"/>
        <c:axId val="160146560"/>
      </c:radarChart>
      <c:catAx>
        <c:axId val="1601160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146560"/>
        <c:crosses val="autoZero"/>
        <c:auto val="1"/>
        <c:lblAlgn val="ctr"/>
        <c:lblOffset val="100"/>
        <c:noMultiLvlLbl val="0"/>
      </c:catAx>
      <c:valAx>
        <c:axId val="160146560"/>
        <c:scaling>
          <c:orientation val="minMax"/>
          <c:max val="1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11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/>
            </a:pPr>
            <a:r>
              <a:rPr lang="en-US" sz="1600"/>
              <a:t>Size &amp; Catch</a:t>
            </a:r>
          </a:p>
          <a:p>
            <a:pPr algn="l">
              <a:defRPr sz="1800"/>
            </a:pPr>
            <a:r>
              <a:rPr lang="en-US" sz="1600"/>
              <a:t>limit&amp;No LBSP</a:t>
            </a:r>
          </a:p>
        </c:rich>
      </c:tx>
      <c:layout>
        <c:manualLayout>
          <c:xMode val="edge"/>
          <c:yMode val="edge"/>
          <c:x val="9.8528561114851615E-4"/>
          <c:y val="4.2384904589628998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10817418766588"/>
          <c:y val="0.19750738474763826"/>
          <c:w val="0.55821008589923105"/>
          <c:h val="0.64476172185793856"/>
        </c:manualLayout>
      </c:layout>
      <c:radarChart>
        <c:radarStyle val="filled"/>
        <c:varyColors val="0"/>
        <c:ser>
          <c:idx val="0"/>
          <c:order val="0"/>
          <c:tx>
            <c:strRef>
              <c:f>metrics!$AI$14</c:f>
              <c:strCache>
                <c:ptCount val="1"/>
                <c:pt idx="0">
                  <c:v>Size&amp;Catch limit &amp;No LBSP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metrics!$AI$15:$AI$20</c:f>
              <c:numCache>
                <c:formatCode>_(* #,##0.00_);_(* \(#,##0.00\);_(* "-"??_);_(@_)</c:formatCode>
                <c:ptCount val="6"/>
                <c:pt idx="0">
                  <c:v>0.81998521371958188</c:v>
                </c:pt>
                <c:pt idx="1">
                  <c:v>0.51060088220608191</c:v>
                </c:pt>
                <c:pt idx="2">
                  <c:v>0.71201283121350445</c:v>
                </c:pt>
                <c:pt idx="3">
                  <c:v>0.68669403596498635</c:v>
                </c:pt>
                <c:pt idx="4">
                  <c:v>0.53033935517564657</c:v>
                </c:pt>
                <c:pt idx="5">
                  <c:v>0.1977424337941053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78560"/>
        <c:axId val="160180096"/>
      </c:radarChart>
      <c:catAx>
        <c:axId val="1601785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180096"/>
        <c:crosses val="autoZero"/>
        <c:auto val="1"/>
        <c:lblAlgn val="ctr"/>
        <c:lblOffset val="100"/>
        <c:noMultiLvlLbl val="0"/>
      </c:catAx>
      <c:valAx>
        <c:axId val="160180096"/>
        <c:scaling>
          <c:orientation val="minMax"/>
          <c:max val="1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178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Quo</a:t>
            </a:r>
          </a:p>
          <a:p>
            <a:pPr>
              <a:defRPr/>
            </a:pPr>
            <a:r>
              <a:rPr lang="en-US"/>
              <a:t>&amp; No LBSP</a:t>
            </a:r>
          </a:p>
        </c:rich>
      </c:tx>
      <c:layout>
        <c:manualLayout>
          <c:xMode val="edge"/>
          <c:yMode val="edge"/>
          <c:x val="3.3580112689070565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2011580258321"/>
          <c:y val="0.17648366618532543"/>
          <c:w val="0.55977410712492215"/>
          <c:h val="0.6479045309647713"/>
        </c:manualLayout>
      </c:layout>
      <c:radarChart>
        <c:radarStyle val="filled"/>
        <c:varyColors val="0"/>
        <c:ser>
          <c:idx val="0"/>
          <c:order val="0"/>
          <c:tx>
            <c:strRef>
              <c:f>metrics!$AJ$14</c:f>
              <c:strCache>
                <c:ptCount val="1"/>
                <c:pt idx="0">
                  <c:v>Status Quo&amp;No LBSP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cat>
            <c:strRef>
              <c:f>metrics!$AD$15:$AD$20</c:f>
              <c:strCache>
                <c:ptCount val="6"/>
                <c:pt idx="0">
                  <c:v>calcifiers: non-calcifiers</c:v>
                </c:pt>
                <c:pt idx="1">
                  <c:v>biomass herb. other</c:v>
                </c:pt>
                <c:pt idx="2">
                  <c:v>biomass parrotfish</c:v>
                </c:pt>
                <c:pt idx="3">
                  <c:v>total reef-fish biomass</c:v>
                </c:pt>
                <c:pt idx="4">
                  <c:v># not overfished groups </c:v>
                </c:pt>
                <c:pt idx="5">
                  <c:v>landings targeted fish groups</c:v>
                </c:pt>
              </c:strCache>
            </c:strRef>
          </c:cat>
          <c:val>
            <c:numRef>
              <c:f>metrics!$AJ$15:$AJ$20</c:f>
              <c:numCache>
                <c:formatCode>_(* #,##0.00_);_(* \(#,##0.00\);_(* "-"??_);_(@_)</c:formatCode>
                <c:ptCount val="6"/>
                <c:pt idx="0">
                  <c:v>0.89380429088244007</c:v>
                </c:pt>
                <c:pt idx="1">
                  <c:v>0.12070852063318004</c:v>
                </c:pt>
                <c:pt idx="2">
                  <c:v>0.19850844941588577</c:v>
                </c:pt>
                <c:pt idx="3">
                  <c:v>0.27262859739534551</c:v>
                </c:pt>
                <c:pt idx="4">
                  <c:v>0.12675941403930047</c:v>
                </c:pt>
                <c:pt idx="5">
                  <c:v>0.92200514919714671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08384"/>
        <c:axId val="160209920"/>
      </c:radarChart>
      <c:catAx>
        <c:axId val="1602083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0209920"/>
        <c:crosses val="autoZero"/>
        <c:auto val="1"/>
        <c:lblAlgn val="ctr"/>
        <c:lblOffset val="100"/>
        <c:noMultiLvlLbl val="0"/>
      </c:catAx>
      <c:valAx>
        <c:axId val="160209920"/>
        <c:scaling>
          <c:orientation val="minMax"/>
        </c:scaling>
        <c:delete val="1"/>
        <c:axPos val="l"/>
        <c:majorGridlines/>
        <c:numFmt formatCode="_(* #,##0.0_);_(* \(#,##0.0\);_(* &quot;-&quot;?_);_(@_)" sourceLinked="0"/>
        <c:majorTickMark val="cross"/>
        <c:minorTickMark val="none"/>
        <c:tickLblPos val="nextTo"/>
        <c:crossAx val="160208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150</xdr:row>
      <xdr:rowOff>159204</xdr:rowOff>
    </xdr:from>
    <xdr:to>
      <xdr:col>21</xdr:col>
      <xdr:colOff>616403</xdr:colOff>
      <xdr:row>165</xdr:row>
      <xdr:rowOff>126547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333375</xdr:colOff>
      <xdr:row>4</xdr:row>
      <xdr:rowOff>66675</xdr:rowOff>
    </xdr:from>
    <xdr:to>
      <xdr:col>46</xdr:col>
      <xdr:colOff>180975</xdr:colOff>
      <xdr:row>12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361951</xdr:colOff>
      <xdr:row>34</xdr:row>
      <xdr:rowOff>142875</xdr:rowOff>
    </xdr:from>
    <xdr:to>
      <xdr:col>27</xdr:col>
      <xdr:colOff>600076</xdr:colOff>
      <xdr:row>53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633413</xdr:colOff>
      <xdr:row>50</xdr:row>
      <xdr:rowOff>142875</xdr:rowOff>
    </xdr:from>
    <xdr:to>
      <xdr:col>5</xdr:col>
      <xdr:colOff>828675</xdr:colOff>
      <xdr:row>66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966788</xdr:colOff>
      <xdr:row>50</xdr:row>
      <xdr:rowOff>161925</xdr:rowOff>
    </xdr:from>
    <xdr:to>
      <xdr:col>9</xdr:col>
      <xdr:colOff>476250</xdr:colOff>
      <xdr:row>65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180975</xdr:colOff>
      <xdr:row>51</xdr:row>
      <xdr:rowOff>47624</xdr:rowOff>
    </xdr:from>
    <xdr:to>
      <xdr:col>15</xdr:col>
      <xdr:colOff>304800</xdr:colOff>
      <xdr:row>66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871538</xdr:colOff>
      <xdr:row>67</xdr:row>
      <xdr:rowOff>28575</xdr:rowOff>
    </xdr:from>
    <xdr:to>
      <xdr:col>9</xdr:col>
      <xdr:colOff>390525</xdr:colOff>
      <xdr:row>82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481013</xdr:colOff>
      <xdr:row>67</xdr:row>
      <xdr:rowOff>38100</xdr:rowOff>
    </xdr:from>
    <xdr:to>
      <xdr:col>14</xdr:col>
      <xdr:colOff>590550</xdr:colOff>
      <xdr:row>82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642938</xdr:colOff>
      <xdr:row>66</xdr:row>
      <xdr:rowOff>133350</xdr:rowOff>
    </xdr:from>
    <xdr:to>
      <xdr:col>5</xdr:col>
      <xdr:colOff>771525</xdr:colOff>
      <xdr:row>81</xdr:row>
      <xdr:rowOff>171450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319088</xdr:colOff>
      <xdr:row>66</xdr:row>
      <xdr:rowOff>66675</xdr:rowOff>
    </xdr:from>
    <xdr:to>
      <xdr:col>20</xdr:col>
      <xdr:colOff>428625</xdr:colOff>
      <xdr:row>81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166006</xdr:colOff>
      <xdr:row>30</xdr:row>
      <xdr:rowOff>142875</xdr:rowOff>
    </xdr:from>
    <xdr:to>
      <xdr:col>38</xdr:col>
      <xdr:colOff>533400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</xdr:colOff>
      <xdr:row>2</xdr:row>
      <xdr:rowOff>28575</xdr:rowOff>
    </xdr:from>
    <xdr:to>
      <xdr:col>33</xdr:col>
      <xdr:colOff>466725</xdr:colOff>
      <xdr:row>10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914399</xdr:colOff>
      <xdr:row>28</xdr:row>
      <xdr:rowOff>171450</xdr:rowOff>
    </xdr:from>
    <xdr:to>
      <xdr:col>9</xdr:col>
      <xdr:colOff>447675</xdr:colOff>
      <xdr:row>36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21771</xdr:rowOff>
    </xdr:from>
    <xdr:to>
      <xdr:col>15</xdr:col>
      <xdr:colOff>304800</xdr:colOff>
      <xdr:row>83</xdr:row>
      <xdr:rowOff>174171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84</xdr:row>
      <xdr:rowOff>21772</xdr:rowOff>
    </xdr:from>
    <xdr:to>
      <xdr:col>15</xdr:col>
      <xdr:colOff>326571</xdr:colOff>
      <xdr:row>98</xdr:row>
      <xdr:rowOff>174172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332014</xdr:colOff>
      <xdr:row>51</xdr:row>
      <xdr:rowOff>152400</xdr:rowOff>
    </xdr:from>
    <xdr:to>
      <xdr:col>15</xdr:col>
      <xdr:colOff>130628</xdr:colOff>
      <xdr:row>66</xdr:row>
      <xdr:rowOff>119743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293370</xdr:colOff>
      <xdr:row>37</xdr:row>
      <xdr:rowOff>118110</xdr:rowOff>
    </xdr:from>
    <xdr:to>
      <xdr:col>25</xdr:col>
      <xdr:colOff>598170</xdr:colOff>
      <xdr:row>52</xdr:row>
      <xdr:rowOff>118110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</xdr:colOff>
      <xdr:row>63</xdr:row>
      <xdr:rowOff>26670</xdr:rowOff>
    </xdr:from>
    <xdr:to>
      <xdr:col>23</xdr:col>
      <xdr:colOff>331470</xdr:colOff>
      <xdr:row>78</xdr:row>
      <xdr:rowOff>26670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186690</xdr:colOff>
      <xdr:row>86</xdr:row>
      <xdr:rowOff>3810</xdr:rowOff>
    </xdr:from>
    <xdr:to>
      <xdr:col>27</xdr:col>
      <xdr:colOff>491490</xdr:colOff>
      <xdr:row>101</xdr:row>
      <xdr:rowOff>3810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102870</xdr:colOff>
      <xdr:row>105</xdr:row>
      <xdr:rowOff>64770</xdr:rowOff>
    </xdr:from>
    <xdr:to>
      <xdr:col>32</xdr:col>
      <xdr:colOff>407670</xdr:colOff>
      <xdr:row>120</xdr:row>
      <xdr:rowOff>64770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598170</xdr:colOff>
      <xdr:row>3</xdr:row>
      <xdr:rowOff>45720</xdr:rowOff>
    </xdr:from>
    <xdr:to>
      <xdr:col>22</xdr:col>
      <xdr:colOff>293370</xdr:colOff>
      <xdr:row>18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396240</xdr:colOff>
      <xdr:row>2</xdr:row>
      <xdr:rowOff>169817</xdr:rowOff>
    </xdr:from>
    <xdr:to>
      <xdr:col>31</xdr:col>
      <xdr:colOff>91440</xdr:colOff>
      <xdr:row>17</xdr:row>
      <xdr:rowOff>169818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49"/>
  <sheetViews>
    <sheetView tabSelected="1" zoomScale="90" zoomScaleNormal="90" workbookViewId="0">
      <selection activeCell="U24" sqref="U24"/>
    </sheetView>
  </sheetViews>
  <sheetFormatPr defaultRowHeight="14.4" x14ac:dyDescent="0.3"/>
  <cols>
    <col min="1" max="1" width="19.21875" style="12" customWidth="1"/>
    <col min="2" max="2" width="13.6640625" customWidth="1"/>
    <col min="3" max="6" width="15" bestFit="1" customWidth="1"/>
    <col min="7" max="7" width="14.5546875" customWidth="1"/>
    <col min="8" max="8" width="12.5546875" customWidth="1"/>
    <col min="9" max="9" width="12.33203125" customWidth="1"/>
    <col min="10" max="21" width="9" bestFit="1" customWidth="1"/>
    <col min="22" max="22" width="10.109375" bestFit="1" customWidth="1"/>
    <col min="23" max="23" width="9.44140625" bestFit="1" customWidth="1"/>
    <col min="24" max="43" width="9" bestFit="1" customWidth="1"/>
    <col min="44" max="44" width="9.5546875" bestFit="1" customWidth="1"/>
    <col min="45" max="93" width="9" bestFit="1" customWidth="1"/>
    <col min="257" max="257" width="20.44140625" customWidth="1"/>
    <col min="513" max="513" width="20.44140625" customWidth="1"/>
    <col min="769" max="769" width="20.44140625" customWidth="1"/>
    <col min="1025" max="1025" width="20.44140625" customWidth="1"/>
    <col min="1281" max="1281" width="20.44140625" customWidth="1"/>
    <col min="1537" max="1537" width="20.44140625" customWidth="1"/>
    <col min="1793" max="1793" width="20.44140625" customWidth="1"/>
    <col min="2049" max="2049" width="20.44140625" customWidth="1"/>
    <col min="2305" max="2305" width="20.44140625" customWidth="1"/>
    <col min="2561" max="2561" width="20.44140625" customWidth="1"/>
    <col min="2817" max="2817" width="20.44140625" customWidth="1"/>
    <col min="3073" max="3073" width="20.44140625" customWidth="1"/>
    <col min="3329" max="3329" width="20.44140625" customWidth="1"/>
    <col min="3585" max="3585" width="20.44140625" customWidth="1"/>
    <col min="3841" max="3841" width="20.44140625" customWidth="1"/>
    <col min="4097" max="4097" width="20.44140625" customWidth="1"/>
    <col min="4353" max="4353" width="20.44140625" customWidth="1"/>
    <col min="4609" max="4609" width="20.44140625" customWidth="1"/>
    <col min="4865" max="4865" width="20.44140625" customWidth="1"/>
    <col min="5121" max="5121" width="20.44140625" customWidth="1"/>
    <col min="5377" max="5377" width="20.44140625" customWidth="1"/>
    <col min="5633" max="5633" width="20.44140625" customWidth="1"/>
    <col min="5889" max="5889" width="20.44140625" customWidth="1"/>
    <col min="6145" max="6145" width="20.44140625" customWidth="1"/>
    <col min="6401" max="6401" width="20.44140625" customWidth="1"/>
    <col min="6657" max="6657" width="20.44140625" customWidth="1"/>
    <col min="6913" max="6913" width="20.44140625" customWidth="1"/>
    <col min="7169" max="7169" width="20.44140625" customWidth="1"/>
    <col min="7425" max="7425" width="20.44140625" customWidth="1"/>
    <col min="7681" max="7681" width="20.44140625" customWidth="1"/>
    <col min="7937" max="7937" width="20.44140625" customWidth="1"/>
    <col min="8193" max="8193" width="20.44140625" customWidth="1"/>
    <col min="8449" max="8449" width="20.44140625" customWidth="1"/>
    <col min="8705" max="8705" width="20.44140625" customWidth="1"/>
    <col min="8961" max="8961" width="20.44140625" customWidth="1"/>
    <col min="9217" max="9217" width="20.44140625" customWidth="1"/>
    <col min="9473" max="9473" width="20.44140625" customWidth="1"/>
    <col min="9729" max="9729" width="20.44140625" customWidth="1"/>
    <col min="9985" max="9985" width="20.44140625" customWidth="1"/>
    <col min="10241" max="10241" width="20.44140625" customWidth="1"/>
    <col min="10497" max="10497" width="20.44140625" customWidth="1"/>
    <col min="10753" max="10753" width="20.44140625" customWidth="1"/>
    <col min="11009" max="11009" width="20.44140625" customWidth="1"/>
    <col min="11265" max="11265" width="20.44140625" customWidth="1"/>
    <col min="11521" max="11521" width="20.44140625" customWidth="1"/>
    <col min="11777" max="11777" width="20.44140625" customWidth="1"/>
    <col min="12033" max="12033" width="20.44140625" customWidth="1"/>
    <col min="12289" max="12289" width="20.44140625" customWidth="1"/>
    <col min="12545" max="12545" width="20.44140625" customWidth="1"/>
    <col min="12801" max="12801" width="20.44140625" customWidth="1"/>
    <col min="13057" max="13057" width="20.44140625" customWidth="1"/>
    <col min="13313" max="13313" width="20.44140625" customWidth="1"/>
    <col min="13569" max="13569" width="20.44140625" customWidth="1"/>
    <col min="13825" max="13825" width="20.44140625" customWidth="1"/>
    <col min="14081" max="14081" width="20.44140625" customWidth="1"/>
    <col min="14337" max="14337" width="20.44140625" customWidth="1"/>
    <col min="14593" max="14593" width="20.44140625" customWidth="1"/>
    <col min="14849" max="14849" width="20.44140625" customWidth="1"/>
    <col min="15105" max="15105" width="20.44140625" customWidth="1"/>
    <col min="15361" max="15361" width="20.44140625" customWidth="1"/>
    <col min="15617" max="15617" width="20.44140625" customWidth="1"/>
    <col min="15873" max="15873" width="20.44140625" customWidth="1"/>
    <col min="16129" max="16129" width="20.44140625" customWidth="1"/>
  </cols>
  <sheetData>
    <row r="1" spans="1:48" x14ac:dyDescent="0.3">
      <c r="A1" s="12" t="s">
        <v>434</v>
      </c>
    </row>
    <row r="2" spans="1:48" x14ac:dyDescent="0.3">
      <c r="A2" s="12" t="s">
        <v>103</v>
      </c>
      <c r="B2" t="s">
        <v>328</v>
      </c>
      <c r="C2" t="s">
        <v>331</v>
      </c>
      <c r="D2" t="s">
        <v>330</v>
      </c>
      <c r="E2" t="s">
        <v>329</v>
      </c>
      <c r="F2" t="s">
        <v>333</v>
      </c>
      <c r="G2" t="s">
        <v>332</v>
      </c>
      <c r="H2" t="s">
        <v>334</v>
      </c>
      <c r="I2" t="s">
        <v>335</v>
      </c>
      <c r="K2" t="s">
        <v>0</v>
      </c>
      <c r="L2" t="s">
        <v>338</v>
      </c>
      <c r="M2" t="s">
        <v>337</v>
      </c>
      <c r="N2" t="s">
        <v>336</v>
      </c>
      <c r="O2" t="s">
        <v>339</v>
      </c>
      <c r="P2" t="s">
        <v>340</v>
      </c>
      <c r="Q2" t="s">
        <v>314</v>
      </c>
      <c r="R2" t="s">
        <v>341</v>
      </c>
      <c r="T2" t="s">
        <v>0</v>
      </c>
      <c r="U2" t="s">
        <v>1</v>
      </c>
      <c r="V2" t="s">
        <v>2</v>
      </c>
      <c r="W2" t="s">
        <v>120</v>
      </c>
      <c r="X2" t="s">
        <v>298</v>
      </c>
      <c r="Y2" t="s">
        <v>303</v>
      </c>
      <c r="Z2" t="s">
        <v>314</v>
      </c>
      <c r="AA2" t="s">
        <v>107</v>
      </c>
      <c r="AD2" s="7" t="s">
        <v>308</v>
      </c>
      <c r="AE2" t="s">
        <v>0</v>
      </c>
      <c r="AF2" t="s">
        <v>1</v>
      </c>
      <c r="AG2" t="s">
        <v>2</v>
      </c>
      <c r="AH2" t="s">
        <v>120</v>
      </c>
      <c r="AI2" t="s">
        <v>298</v>
      </c>
      <c r="AJ2" t="s">
        <v>320</v>
      </c>
      <c r="AK2" t="s">
        <v>314</v>
      </c>
      <c r="AL2" t="s">
        <v>107</v>
      </c>
      <c r="AN2" t="s">
        <v>297</v>
      </c>
      <c r="AO2" t="s">
        <v>0</v>
      </c>
      <c r="AP2" t="s">
        <v>1</v>
      </c>
      <c r="AQ2" t="s">
        <v>2</v>
      </c>
      <c r="AR2" t="s">
        <v>120</v>
      </c>
      <c r="AS2" t="s">
        <v>298</v>
      </c>
      <c r="AT2" t="s">
        <v>320</v>
      </c>
      <c r="AU2" t="s">
        <v>314</v>
      </c>
      <c r="AV2" t="s">
        <v>107</v>
      </c>
    </row>
    <row r="3" spans="1:48" x14ac:dyDescent="0.3">
      <c r="A3" s="12" t="s">
        <v>306</v>
      </c>
      <c r="B3" s="4">
        <f>SUM(B34:T34)</f>
        <v>3412.0685791999995</v>
      </c>
      <c r="C3" s="4">
        <f>SUM(B50:T50)</f>
        <v>3445.4171741999994</v>
      </c>
      <c r="D3" s="4">
        <f>SUM(B65:T65)</f>
        <v>4154.1777278</v>
      </c>
      <c r="E3" s="4">
        <f>SUM(B80:T80)</f>
        <v>4113.8476919999994</v>
      </c>
      <c r="F3" s="4">
        <f>SUM(B96:T96)</f>
        <v>4653.7337305999999</v>
      </c>
      <c r="G3" s="4">
        <f>SUM(B111:T111)</f>
        <v>3822.7998438</v>
      </c>
      <c r="H3" s="4">
        <f>SUM(B134:T141)</f>
        <v>5355.5373439999967</v>
      </c>
      <c r="I3" s="4">
        <f>SUM(B126:T126)</f>
        <v>5309.0743277999991</v>
      </c>
      <c r="J3" t="s">
        <v>306</v>
      </c>
      <c r="K3">
        <v>1</v>
      </c>
      <c r="L3" s="4">
        <f>E3/$B3</f>
        <v>1.2056755591250574</v>
      </c>
      <c r="M3" s="4">
        <f t="shared" ref="M3:M11" si="0">D3/$B3</f>
        <v>1.2174953789393053</v>
      </c>
      <c r="N3" s="4">
        <f t="shared" ref="N3:N11" si="1">C3/$B3</f>
        <v>1.0097737176806156</v>
      </c>
      <c r="O3" s="4">
        <f t="shared" ref="O3:O11" si="2">G3/$B3</f>
        <v>1.1203760285194213</v>
      </c>
      <c r="P3" s="11">
        <f t="shared" ref="P3:P11" si="3">F3/$B3</f>
        <v>1.3639039258968013</v>
      </c>
      <c r="Q3" s="4">
        <f t="shared" ref="Q3:Q11" si="4">H3/$B3</f>
        <v>1.5695866655926556</v>
      </c>
      <c r="R3" s="4">
        <f t="shared" ref="R3:R11" si="5">I3/$B3</f>
        <v>1.5559694081661088</v>
      </c>
      <c r="S3" t="s">
        <v>306</v>
      </c>
      <c r="T3">
        <f t="shared" ref="T3:T10" si="6">K3-1</f>
        <v>0</v>
      </c>
      <c r="U3" s="4">
        <f t="shared" ref="U3:U10" si="7">N3-1</f>
        <v>9.7737176806156345E-3</v>
      </c>
      <c r="V3" s="4">
        <f t="shared" ref="V3:V10" si="8">M3-1</f>
        <v>0.21749537893930526</v>
      </c>
      <c r="W3" s="4">
        <f t="shared" ref="W3:W10" si="9">L3-1</f>
        <v>0.20567555912505742</v>
      </c>
      <c r="X3" s="4">
        <f t="shared" ref="X3:X10" si="10">P3-1</f>
        <v>0.36390392589680132</v>
      </c>
      <c r="Y3" s="4">
        <f t="shared" ref="Y3:Y10" si="11">O3-1</f>
        <v>0.12037602851942131</v>
      </c>
      <c r="Z3" s="4">
        <f t="shared" ref="Z3:Z10" si="12">Q3-1</f>
        <v>0.56958666559265558</v>
      </c>
      <c r="AA3" s="4">
        <f t="shared" ref="AA3:AA10" si="13">R3-1</f>
        <v>0.55596940816610885</v>
      </c>
      <c r="AB3" s="8">
        <f t="shared" ref="AB3:AB10" si="14">AVERAGE(B3:I3)</f>
        <v>4283.3320524249993</v>
      </c>
      <c r="AC3" s="4">
        <f t="shared" ref="AC3:AC10" si="15">STDEV(B3:I3)</f>
        <v>761.35836240927131</v>
      </c>
      <c r="AD3" t="s">
        <v>301</v>
      </c>
      <c r="AE3">
        <f t="shared" ref="AE3:AE10" si="16">NORMDIST(B3,$AB3,$AC3,TRUE)</f>
        <v>0.12623843236004145</v>
      </c>
      <c r="AF3">
        <f t="shared" ref="AF3:AF10" si="17">NORMDIST(C3,$AB3,$AC3,TRUE)</f>
        <v>0.13554572587703026</v>
      </c>
      <c r="AG3">
        <f t="shared" ref="AG3:AG10" si="18">NORMDIST(D3,$AB3,$AC3,TRUE)</f>
        <v>0.43264792687276088</v>
      </c>
      <c r="AH3">
        <f t="shared" ref="AH3:AH10" si="19">NORMDIST(E3,$AB3,$AC3,TRUE)</f>
        <v>0.41192035688396544</v>
      </c>
      <c r="AI3">
        <f t="shared" ref="AI3:AI10" si="20">NORMDIST(F3,$AB3,$AC3,TRUE)</f>
        <v>0.68669403596498635</v>
      </c>
      <c r="AJ3">
        <f t="shared" ref="AJ3:AJ10" si="21">NORMDIST(G3,$AB3,$AC3,TRUE)</f>
        <v>0.27262859739534551</v>
      </c>
      <c r="AK3">
        <f t="shared" ref="AK3:AK10" si="22">NORMDIST(H3,$AB3,$AC3,TRUE)</f>
        <v>0.92047582226258495</v>
      </c>
      <c r="AL3">
        <f t="shared" ref="AL3:AL10" si="23">NORMDIST(I3,$AB3,$AC3,TRUE)</f>
        <v>0.91105060498033597</v>
      </c>
      <c r="AN3" s="6" t="s">
        <v>102</v>
      </c>
      <c r="AO3">
        <f t="shared" ref="AO3:AV3" si="24">AVERAGE(AE3:AE10)</f>
        <v>0.39243609290643378</v>
      </c>
      <c r="AP3">
        <f t="shared" si="24"/>
        <v>0.35498776437552187</v>
      </c>
      <c r="AQ3">
        <f t="shared" si="24"/>
        <v>0.51478872757649652</v>
      </c>
      <c r="AR3">
        <f t="shared" si="24"/>
        <v>0.46710567432359085</v>
      </c>
      <c r="AS3">
        <f t="shared" si="24"/>
        <v>0.59505239467603577</v>
      </c>
      <c r="AT3">
        <f t="shared" si="24"/>
        <v>0.53251115198182464</v>
      </c>
      <c r="AU3">
        <f t="shared" si="24"/>
        <v>0.62781551615747488</v>
      </c>
      <c r="AV3">
        <f t="shared" si="24"/>
        <v>0.56850952118290732</v>
      </c>
    </row>
    <row r="4" spans="1:48" x14ac:dyDescent="0.3">
      <c r="A4" s="12" t="s">
        <v>105</v>
      </c>
      <c r="B4" s="4">
        <f>SUM(E42:F42,I42,K42:N42,P42:T42)</f>
        <v>127.848735</v>
      </c>
      <c r="C4" s="4">
        <f>SUM(E57:F57,I57,K57:N57,P57:T57)</f>
        <v>132.86784779999999</v>
      </c>
      <c r="D4" s="4">
        <f>SUM(E72:F72,I72,K72:N72,P72:T72)</f>
        <v>102.43214875000001</v>
      </c>
      <c r="E4" s="4">
        <f>SUM(E87:F87,I87,K87:N87,P87:T87)</f>
        <v>100.274963</v>
      </c>
      <c r="F4" s="4">
        <f>SUM(E103:F103,I103,K103:N103,P103:T103)</f>
        <v>102.608289</v>
      </c>
      <c r="G4" s="4">
        <f>SUM(E118:F118,I118,K118:N118,P118:T118)</f>
        <v>141.16821719999999</v>
      </c>
      <c r="H4" s="4">
        <f>SUM(E141:F141,I141,K141:N141,P141:T141)</f>
        <v>101.21834039999999</v>
      </c>
      <c r="I4" s="4">
        <v>0</v>
      </c>
      <c r="J4" t="s">
        <v>105</v>
      </c>
      <c r="K4">
        <v>1</v>
      </c>
      <c r="L4" s="4">
        <f t="shared" ref="L4:L10" si="25">E4/$B4</f>
        <v>0.78432503067003356</v>
      </c>
      <c r="M4" s="4">
        <f t="shared" si="0"/>
        <v>0.80119798408642839</v>
      </c>
      <c r="N4" s="4">
        <f t="shared" si="1"/>
        <v>1.0392582124492666</v>
      </c>
      <c r="O4" s="4">
        <f t="shared" si="2"/>
        <v>1.1041815720742172</v>
      </c>
      <c r="P4" s="4">
        <f t="shared" si="3"/>
        <v>0.80257570792546362</v>
      </c>
      <c r="Q4" s="4">
        <f t="shared" si="4"/>
        <v>0.79170388662820934</v>
      </c>
      <c r="R4" s="4">
        <f t="shared" si="5"/>
        <v>0</v>
      </c>
      <c r="S4" t="s">
        <v>299</v>
      </c>
      <c r="T4">
        <f t="shared" si="6"/>
        <v>0</v>
      </c>
      <c r="U4" s="4">
        <f t="shared" si="7"/>
        <v>3.9258212449266638E-2</v>
      </c>
      <c r="V4" s="4">
        <f t="shared" si="8"/>
        <v>-0.19880201591357161</v>
      </c>
      <c r="W4" s="4">
        <f t="shared" si="9"/>
        <v>-0.21567496932996644</v>
      </c>
      <c r="X4" s="4">
        <f t="shared" si="10"/>
        <v>-0.19742429207453638</v>
      </c>
      <c r="Y4" s="4">
        <f t="shared" si="11"/>
        <v>0.10418157207421719</v>
      </c>
      <c r="Z4" s="4">
        <f t="shared" si="12"/>
        <v>-0.20829611337179066</v>
      </c>
      <c r="AA4" s="4">
        <f t="shared" si="13"/>
        <v>-1</v>
      </c>
      <c r="AB4" s="8">
        <f t="shared" si="14"/>
        <v>101.05231764374999</v>
      </c>
      <c r="AC4" s="4">
        <f t="shared" si="15"/>
        <v>44.006637592161809</v>
      </c>
      <c r="AD4" t="s">
        <v>299</v>
      </c>
      <c r="AE4">
        <f t="shared" si="16"/>
        <v>0.72871048024631802</v>
      </c>
      <c r="AF4">
        <f t="shared" si="17"/>
        <v>0.76515120086605792</v>
      </c>
      <c r="AG4">
        <f t="shared" si="18"/>
        <v>0.51250681289958933</v>
      </c>
      <c r="AH4">
        <f t="shared" si="19"/>
        <v>0.49295325605412299</v>
      </c>
      <c r="AI4">
        <f t="shared" si="20"/>
        <v>0.51410272361133091</v>
      </c>
      <c r="AJ4">
        <f t="shared" si="21"/>
        <v>0.81900704036255911</v>
      </c>
      <c r="AK4">
        <f t="shared" si="22"/>
        <v>0.5015050761313169</v>
      </c>
      <c r="AL4">
        <f>NORMDIST(I4,$AB4,$AC4,TRUE)</f>
        <v>1.0829447723915489E-2</v>
      </c>
      <c r="AN4" t="s">
        <v>361</v>
      </c>
      <c r="AO4">
        <f t="shared" ref="AO4:AV4" si="26">_xlfn.STDEV.P(AE3:AE10)/SQRT(8)</f>
        <v>0.11192515771778591</v>
      </c>
      <c r="AP4">
        <f t="shared" si="26"/>
        <v>9.932185030366468E-2</v>
      </c>
      <c r="AQ4">
        <f t="shared" si="26"/>
        <v>5.6994182668714803E-2</v>
      </c>
      <c r="AR4">
        <f t="shared" si="26"/>
        <v>5.3716371237182259E-2</v>
      </c>
      <c r="AS4">
        <f t="shared" si="26"/>
        <v>4.9738157789959603E-2</v>
      </c>
      <c r="AT4">
        <f t="shared" si="26"/>
        <v>0.11927864526957237</v>
      </c>
      <c r="AU4">
        <f t="shared" si="26"/>
        <v>6.38610123586658E-2</v>
      </c>
      <c r="AV4">
        <f t="shared" si="26"/>
        <v>0.15263007380175497</v>
      </c>
    </row>
    <row r="5" spans="1:48" x14ac:dyDescent="0.3">
      <c r="A5" s="12" t="s">
        <v>121</v>
      </c>
      <c r="B5" s="4">
        <f>BJ42</f>
        <v>280.41169439999999</v>
      </c>
      <c r="C5" s="4">
        <f>BJ57</f>
        <v>188.62334259999997</v>
      </c>
      <c r="D5" s="4">
        <f>BJ72</f>
        <v>177.20207299999998</v>
      </c>
      <c r="E5" s="4">
        <f>BJ87</f>
        <v>141.09816674999996</v>
      </c>
      <c r="F5" s="4">
        <f>BJ103</f>
        <v>138.671221</v>
      </c>
      <c r="G5" s="4">
        <f>BJ118</f>
        <v>277.57895940000003</v>
      </c>
      <c r="H5" s="4">
        <f>BJ141</f>
        <v>134.74693539999998</v>
      </c>
      <c r="I5" s="4">
        <v>0</v>
      </c>
      <c r="J5" t="s">
        <v>121</v>
      </c>
      <c r="K5">
        <v>1</v>
      </c>
      <c r="L5" s="4">
        <f t="shared" si="25"/>
        <v>0.50318217666317122</v>
      </c>
      <c r="M5" s="4">
        <f t="shared" si="0"/>
        <v>0.63193538835518692</v>
      </c>
      <c r="N5" s="4">
        <f t="shared" si="1"/>
        <v>0.67266574956368863</v>
      </c>
      <c r="O5" s="4">
        <f t="shared" si="2"/>
        <v>0.98989794271575871</v>
      </c>
      <c r="P5" s="4">
        <f t="shared" si="3"/>
        <v>0.4945272389467078</v>
      </c>
      <c r="Q5" s="4">
        <f t="shared" si="4"/>
        <v>0.48053251020189974</v>
      </c>
      <c r="R5" s="4">
        <f t="shared" si="5"/>
        <v>0</v>
      </c>
      <c r="S5" t="s">
        <v>121</v>
      </c>
      <c r="T5">
        <f t="shared" si="6"/>
        <v>0</v>
      </c>
      <c r="U5" s="4">
        <f t="shared" si="7"/>
        <v>-0.32733425043631137</v>
      </c>
      <c r="V5" s="4">
        <f t="shared" si="8"/>
        <v>-0.36806461164481308</v>
      </c>
      <c r="W5" s="4">
        <f t="shared" si="9"/>
        <v>-0.49681782333682878</v>
      </c>
      <c r="X5" s="4">
        <f t="shared" si="10"/>
        <v>-0.5054727610532922</v>
      </c>
      <c r="Y5" s="4">
        <f t="shared" si="11"/>
        <v>-1.0102057284241295E-2</v>
      </c>
      <c r="Z5" s="4">
        <f t="shared" si="12"/>
        <v>-0.5194674897981002</v>
      </c>
      <c r="AA5" s="4">
        <f t="shared" si="13"/>
        <v>-1</v>
      </c>
      <c r="AB5" s="8">
        <f t="shared" si="14"/>
        <v>167.29154906875002</v>
      </c>
      <c r="AC5" s="4">
        <f t="shared" si="15"/>
        <v>89.493475246536917</v>
      </c>
      <c r="AD5" t="s">
        <v>121</v>
      </c>
      <c r="AE5">
        <f t="shared" si="16"/>
        <v>0.89688577384953583</v>
      </c>
      <c r="AF5">
        <f t="shared" si="17"/>
        <v>0.59419961357092321</v>
      </c>
      <c r="AG5">
        <f t="shared" si="18"/>
        <v>0.54408881021385669</v>
      </c>
      <c r="AH5">
        <f t="shared" si="19"/>
        <v>0.3848815342946269</v>
      </c>
      <c r="AI5">
        <f t="shared" si="20"/>
        <v>0.37455864094192171</v>
      </c>
      <c r="AJ5">
        <f t="shared" si="21"/>
        <v>0.89109107818381172</v>
      </c>
      <c r="AK5">
        <f t="shared" si="22"/>
        <v>0.35805839304775655</v>
      </c>
      <c r="AL5">
        <f t="shared" si="23"/>
        <v>3.0789459745088208E-2</v>
      </c>
    </row>
    <row r="6" spans="1:48" x14ac:dyDescent="0.3">
      <c r="A6" s="12" t="s">
        <v>8</v>
      </c>
      <c r="B6" s="4">
        <f>SUM(V34:W34,AJ34)/SUM(AH34:AI34)</f>
        <v>0.86385723826942296</v>
      </c>
      <c r="C6" s="4">
        <f>SUM(V50:W50,AJ50)/SUM(AH50:AI50)</f>
        <v>0.82901591247737272</v>
      </c>
      <c r="D6" s="4">
        <f>SUM(V65:W65,AJ65)/SUM(AH65:AI65)</f>
        <v>0.84172731478919904</v>
      </c>
      <c r="E6" s="4">
        <f>SUM(V80:W80,AJ80)/SUM(AH80:AI80)</f>
        <v>0.82276872255393729</v>
      </c>
      <c r="F6" s="4">
        <f>SUM(V96:W96,AJ96)/SUM(AH96:AI96)</f>
        <v>1.2232550420026163</v>
      </c>
      <c r="G6" s="4">
        <f>SUM(V111:W111,AJ111)/SUM(AH111:AI111)</f>
        <v>1.292673710919833</v>
      </c>
      <c r="H6" s="4">
        <f>SUM(V134:W134,AJ134)/SUM(AH134:AI134)</f>
        <v>1.2259559409318206</v>
      </c>
      <c r="I6" s="4">
        <f>SUM(V126:W126,AJ126)/SUM(AH126:AI126)</f>
        <v>1.154365293527094</v>
      </c>
      <c r="J6" t="s">
        <v>300</v>
      </c>
      <c r="K6">
        <v>1</v>
      </c>
      <c r="L6" s="4">
        <f t="shared" si="25"/>
        <v>0.95243598838414689</v>
      </c>
      <c r="M6" s="4">
        <f t="shared" si="0"/>
        <v>0.97438242975823519</v>
      </c>
      <c r="N6" s="4">
        <f t="shared" si="1"/>
        <v>0.95966772720241555</v>
      </c>
      <c r="O6" s="4">
        <f t="shared" si="2"/>
        <v>1.4963973833332276</v>
      </c>
      <c r="P6" s="4">
        <f t="shared" si="3"/>
        <v>1.4160384237251746</v>
      </c>
      <c r="Q6" s="4">
        <f t="shared" si="4"/>
        <v>1.4191649807644084</v>
      </c>
      <c r="R6" s="4">
        <f t="shared" si="5"/>
        <v>1.3362917417230304</v>
      </c>
      <c r="S6" t="s">
        <v>300</v>
      </c>
      <c r="T6">
        <f t="shared" si="6"/>
        <v>0</v>
      </c>
      <c r="U6" s="4">
        <f t="shared" si="7"/>
        <v>-4.0332272797584445E-2</v>
      </c>
      <c r="V6" s="4">
        <f t="shared" si="8"/>
        <v>-2.5617570241764809E-2</v>
      </c>
      <c r="W6" s="4">
        <f t="shared" si="9"/>
        <v>-4.7564011615853108E-2</v>
      </c>
      <c r="X6" s="4">
        <f t="shared" si="10"/>
        <v>0.41603842372517463</v>
      </c>
      <c r="Y6" s="4">
        <f t="shared" si="11"/>
        <v>0.49639738333322758</v>
      </c>
      <c r="Z6" s="4">
        <f t="shared" si="12"/>
        <v>0.41916498076440845</v>
      </c>
      <c r="AA6" s="4">
        <f t="shared" si="13"/>
        <v>0.33629174172303045</v>
      </c>
      <c r="AB6" s="8">
        <f t="shared" si="14"/>
        <v>1.0317023969339121</v>
      </c>
      <c r="AC6" s="4">
        <f t="shared" si="15"/>
        <v>0.20927653902603094</v>
      </c>
      <c r="AD6" t="s">
        <v>300</v>
      </c>
      <c r="AE6">
        <f t="shared" si="16"/>
        <v>0.21126905162950585</v>
      </c>
      <c r="AF6">
        <f t="shared" si="17"/>
        <v>0.16639478770924931</v>
      </c>
      <c r="AG6">
        <f t="shared" si="18"/>
        <v>0.18199972640365039</v>
      </c>
      <c r="AH6">
        <f t="shared" si="19"/>
        <v>0.15905200727921021</v>
      </c>
      <c r="AI6">
        <f t="shared" si="20"/>
        <v>0.81998521371958188</v>
      </c>
      <c r="AJ6">
        <f t="shared" si="21"/>
        <v>0.89380429088244007</v>
      </c>
      <c r="AK6">
        <f t="shared" si="22"/>
        <v>0.82335187497265006</v>
      </c>
      <c r="AL6">
        <f t="shared" si="23"/>
        <v>0.72110534132596749</v>
      </c>
    </row>
    <row r="7" spans="1:48" x14ac:dyDescent="0.3">
      <c r="A7" s="12" t="s">
        <v>360</v>
      </c>
      <c r="B7" s="4">
        <f>SUM(G34:K34)</f>
        <v>987.6196349999999</v>
      </c>
      <c r="C7" s="4">
        <f>SUM(G50:K50)</f>
        <v>990.32767379999996</v>
      </c>
      <c r="D7" s="4">
        <f>SUM(G65:K65)</f>
        <v>1220.3710599999999</v>
      </c>
      <c r="E7" s="4">
        <f>SUM(G80:K80)</f>
        <v>1188.8581370000002</v>
      </c>
      <c r="F7" s="4">
        <f>SUM(G96:K96)</f>
        <v>1122.307863</v>
      </c>
      <c r="G7" s="4">
        <f>SUM(G111:K111)</f>
        <v>962.59126479999986</v>
      </c>
      <c r="H7" s="4">
        <f>SUM(G134:K134)</f>
        <v>1133.7737293999999</v>
      </c>
      <c r="I7" s="4">
        <f>SUM(G126:K126)</f>
        <v>1344.2698642</v>
      </c>
      <c r="J7" s="12" t="s">
        <v>360</v>
      </c>
      <c r="K7">
        <v>1</v>
      </c>
      <c r="L7" s="4">
        <f t="shared" si="25"/>
        <v>1.2037611392770662</v>
      </c>
      <c r="M7" s="4">
        <f t="shared" si="0"/>
        <v>1.2356690944079904</v>
      </c>
      <c r="N7" s="4">
        <f t="shared" si="1"/>
        <v>1.0027419855823341</v>
      </c>
      <c r="O7" s="4">
        <f t="shared" si="2"/>
        <v>0.97465788516851426</v>
      </c>
      <c r="P7" s="4">
        <f t="shared" si="3"/>
        <v>1.1363766203372416</v>
      </c>
      <c r="Q7" s="4">
        <f t="shared" si="4"/>
        <v>1.1479862177912248</v>
      </c>
      <c r="R7" s="4">
        <f t="shared" si="5"/>
        <v>1.3611210394779161</v>
      </c>
      <c r="S7" s="12" t="s">
        <v>358</v>
      </c>
      <c r="T7">
        <f t="shared" si="6"/>
        <v>0</v>
      </c>
      <c r="U7" s="4">
        <f t="shared" si="7"/>
        <v>2.7419855823340722E-3</v>
      </c>
      <c r="V7" s="4">
        <f t="shared" si="8"/>
        <v>0.23566909440799044</v>
      </c>
      <c r="W7" s="4">
        <f t="shared" si="9"/>
        <v>0.20376113927706618</v>
      </c>
      <c r="X7" s="4">
        <f t="shared" si="10"/>
        <v>0.13637662033724163</v>
      </c>
      <c r="Y7" s="4">
        <f t="shared" si="11"/>
        <v>-2.534211483148574E-2</v>
      </c>
      <c r="Z7" s="4">
        <f t="shared" si="12"/>
        <v>0.14798621779122478</v>
      </c>
      <c r="AA7" s="4">
        <f t="shared" si="13"/>
        <v>0.36112103947791607</v>
      </c>
      <c r="AB7" s="8">
        <f t="shared" si="14"/>
        <v>1118.7649033999999</v>
      </c>
      <c r="AC7" s="4">
        <f t="shared" si="15"/>
        <v>133.31626520965523</v>
      </c>
      <c r="AD7" s="12" t="s">
        <v>360</v>
      </c>
      <c r="AE7">
        <f t="shared" si="16"/>
        <v>0.16262772318878196</v>
      </c>
      <c r="AF7">
        <f t="shared" si="17"/>
        <v>0.16767277404829861</v>
      </c>
      <c r="AG7">
        <f t="shared" si="18"/>
        <v>0.77701288932760293</v>
      </c>
      <c r="AH7">
        <f t="shared" si="19"/>
        <v>0.70047479288835823</v>
      </c>
      <c r="AI7">
        <f t="shared" si="20"/>
        <v>0.51060088220608191</v>
      </c>
      <c r="AJ7">
        <f t="shared" si="21"/>
        <v>0.12070852063318004</v>
      </c>
      <c r="AK7">
        <f t="shared" si="22"/>
        <v>0.54481846949008228</v>
      </c>
      <c r="AL7">
        <f t="shared" si="23"/>
        <v>0.95462968266438053</v>
      </c>
    </row>
    <row r="8" spans="1:48" x14ac:dyDescent="0.3">
      <c r="A8" s="12" t="s">
        <v>5</v>
      </c>
      <c r="B8" s="4">
        <f>SUM(L34:M34)</f>
        <v>843.75703460000011</v>
      </c>
      <c r="C8" s="4">
        <f>SUM(L50:M50)</f>
        <v>838.07599660000005</v>
      </c>
      <c r="D8" s="4">
        <f>SUM(L65:M65)</f>
        <v>958.33874220000007</v>
      </c>
      <c r="E8" s="4">
        <f>SUM(L80:M80)</f>
        <v>952.1650678000002</v>
      </c>
      <c r="F8" s="4">
        <f>SUM(L96:M96)</f>
        <v>972.12690780000003</v>
      </c>
      <c r="G8" s="4">
        <f>SUM(L111:M111)</f>
        <v>869.54719279999995</v>
      </c>
      <c r="H8" s="4">
        <f>SUM(L134:M134)</f>
        <v>973.78386479999995</v>
      </c>
      <c r="I8" s="4">
        <f>SUM(L126:M126)</f>
        <v>1042.8442439999999</v>
      </c>
      <c r="J8" s="12" t="s">
        <v>5</v>
      </c>
      <c r="K8">
        <v>1</v>
      </c>
      <c r="L8" s="4">
        <f t="shared" si="25"/>
        <v>1.1284825237058831</v>
      </c>
      <c r="M8" s="4">
        <f t="shared" si="0"/>
        <v>1.1357994101398154</v>
      </c>
      <c r="N8" s="4">
        <f t="shared" si="1"/>
        <v>0.99326697406120801</v>
      </c>
      <c r="O8" s="4">
        <f t="shared" si="2"/>
        <v>1.0305658585853761</v>
      </c>
      <c r="P8" s="4">
        <f t="shared" si="3"/>
        <v>1.152140803496656</v>
      </c>
      <c r="Q8" s="4">
        <f t="shared" si="4"/>
        <v>1.1541045880128771</v>
      </c>
      <c r="R8" s="4">
        <f t="shared" si="5"/>
        <v>1.2359532439268859</v>
      </c>
      <c r="S8" s="12" t="s">
        <v>5</v>
      </c>
      <c r="T8">
        <f t="shared" si="6"/>
        <v>0</v>
      </c>
      <c r="U8" s="4">
        <f t="shared" si="7"/>
        <v>-6.7330259387919922E-3</v>
      </c>
      <c r="V8" s="4">
        <f t="shared" si="8"/>
        <v>0.13579941013981545</v>
      </c>
      <c r="W8" s="4">
        <f t="shared" si="9"/>
        <v>0.12848252370588309</v>
      </c>
      <c r="X8" s="4">
        <f t="shared" si="10"/>
        <v>0.15214080349665604</v>
      </c>
      <c r="Y8" s="4">
        <f t="shared" si="11"/>
        <v>3.0565858585376082E-2</v>
      </c>
      <c r="Z8" s="4">
        <f t="shared" si="12"/>
        <v>0.15410458801287708</v>
      </c>
      <c r="AA8" s="4">
        <f t="shared" si="13"/>
        <v>0.23595324392688588</v>
      </c>
      <c r="AB8" s="8">
        <f t="shared" si="14"/>
        <v>931.32988132499997</v>
      </c>
      <c r="AC8" s="4">
        <f t="shared" si="15"/>
        <v>72.946326478860016</v>
      </c>
      <c r="AD8" s="12" t="s">
        <v>5</v>
      </c>
      <c r="AE8">
        <f t="shared" si="16"/>
        <v>0.11497052643351947</v>
      </c>
      <c r="AF8">
        <f t="shared" si="17"/>
        <v>0.10055590063896494</v>
      </c>
      <c r="AG8">
        <f t="shared" si="18"/>
        <v>0.64440435663131479</v>
      </c>
      <c r="AH8">
        <f t="shared" si="19"/>
        <v>0.61241675604340928</v>
      </c>
      <c r="AI8">
        <f t="shared" si="20"/>
        <v>0.71201283121350445</v>
      </c>
      <c r="AJ8">
        <f t="shared" si="21"/>
        <v>0.19850844941588577</v>
      </c>
      <c r="AK8">
        <f t="shared" si="22"/>
        <v>0.71971306510333577</v>
      </c>
      <c r="AL8">
        <f t="shared" si="23"/>
        <v>0.93683281657504702</v>
      </c>
    </row>
    <row r="9" spans="1:48" x14ac:dyDescent="0.3">
      <c r="A9" s="12" t="s">
        <v>7</v>
      </c>
      <c r="B9" s="4">
        <f>SUM(E34:F34,I34,K34:N34,P34:T34)</f>
        <v>1815.6439994</v>
      </c>
      <c r="C9" s="4">
        <f>SUM(E50:F50,I50,K50:N50, P50:T50)</f>
        <v>1814.2749485999998</v>
      </c>
      <c r="D9" s="4">
        <f>SUM(E65:F65,I65,K65:N65,P65:T65)</f>
        <v>2445.9801401999998</v>
      </c>
      <c r="E9" s="4">
        <f>SUM(E80:F80,I80,K80:N80,P80:T80)</f>
        <v>2405.0423836000009</v>
      </c>
      <c r="F9" s="4">
        <f>SUM(E96:F96,I96,K96:N96, P96:T96)</f>
        <v>2606.3152248000001</v>
      </c>
      <c r="G9" s="4">
        <f>SUM(E111:F111,I111,K111:N111,P111:T111)</f>
        <v>1942.6489182</v>
      </c>
      <c r="H9" s="4">
        <f>SUM(E134:F134,I134,K134:N134,P134:T134)</f>
        <v>2633.5341894000003</v>
      </c>
      <c r="I9" s="4">
        <f>SUM(E126:F126,I126,K126:N126,P126:T126)</f>
        <v>3315.2434742</v>
      </c>
      <c r="J9" t="s">
        <v>7</v>
      </c>
      <c r="K9">
        <v>1</v>
      </c>
      <c r="L9" s="4">
        <f t="shared" si="25"/>
        <v>1.3246222191105603</v>
      </c>
      <c r="M9" s="4">
        <f t="shared" si="0"/>
        <v>1.3471694566822028</v>
      </c>
      <c r="N9" s="4">
        <f t="shared" si="1"/>
        <v>0.99924596958409651</v>
      </c>
      <c r="O9" s="4">
        <f t="shared" si="2"/>
        <v>1.0699503420505176</v>
      </c>
      <c r="P9" s="4">
        <f t="shared" si="3"/>
        <v>1.4354770129283529</v>
      </c>
      <c r="Q9" s="4">
        <f t="shared" si="4"/>
        <v>1.4504683683972637</v>
      </c>
      <c r="R9" s="4">
        <f t="shared" si="5"/>
        <v>1.8259325480631443</v>
      </c>
      <c r="S9" t="s">
        <v>7</v>
      </c>
      <c r="T9">
        <f t="shared" si="6"/>
        <v>0</v>
      </c>
      <c r="U9" s="4">
        <f t="shared" si="7"/>
        <v>-7.5403041590349495E-4</v>
      </c>
      <c r="V9" s="4">
        <f t="shared" si="8"/>
        <v>0.34716945668220278</v>
      </c>
      <c r="W9" s="4">
        <f t="shared" si="9"/>
        <v>0.32462221911056033</v>
      </c>
      <c r="X9" s="4">
        <f t="shared" si="10"/>
        <v>0.43547701292835295</v>
      </c>
      <c r="Y9" s="4">
        <f t="shared" si="11"/>
        <v>6.9950342050517644E-2</v>
      </c>
      <c r="Z9" s="4">
        <f t="shared" si="12"/>
        <v>0.45046836839726367</v>
      </c>
      <c r="AA9" s="4">
        <f t="shared" si="13"/>
        <v>0.82593254806314431</v>
      </c>
      <c r="AB9" s="8">
        <f t="shared" si="14"/>
        <v>2372.3354098000004</v>
      </c>
      <c r="AC9" s="4">
        <f t="shared" si="15"/>
        <v>510.53299214570961</v>
      </c>
      <c r="AD9" t="s">
        <v>7</v>
      </c>
      <c r="AE9">
        <f t="shared" si="16"/>
        <v>0.13776580192937915</v>
      </c>
      <c r="AF9">
        <f t="shared" si="17"/>
        <v>0.13717630344751625</v>
      </c>
      <c r="AG9">
        <f t="shared" si="18"/>
        <v>0.55734873805067275</v>
      </c>
      <c r="AH9">
        <f t="shared" si="19"/>
        <v>0.52554051336786456</v>
      </c>
      <c r="AI9">
        <f t="shared" si="20"/>
        <v>0.67663332817921085</v>
      </c>
      <c r="AJ9">
        <f t="shared" si="21"/>
        <v>0.19999392136969507</v>
      </c>
      <c r="AK9">
        <f t="shared" si="22"/>
        <v>0.69554143203600616</v>
      </c>
      <c r="AL9">
        <f t="shared" si="23"/>
        <v>0.96761984719693939</v>
      </c>
    </row>
    <row r="10" spans="1:48" x14ac:dyDescent="0.3">
      <c r="A10" s="12" t="s">
        <v>122</v>
      </c>
      <c r="B10" s="4">
        <f>BK42</f>
        <v>156.98698099999999</v>
      </c>
      <c r="C10" s="4">
        <f>BK57</f>
        <v>159.16406699999999</v>
      </c>
      <c r="D10" s="4">
        <f>BK72</f>
        <v>113.88105725</v>
      </c>
      <c r="E10" s="4">
        <f>BK87</f>
        <v>111.30748899999999</v>
      </c>
      <c r="F10" s="4">
        <f>BK103</f>
        <v>113.54182900000001</v>
      </c>
      <c r="G10" s="4">
        <f>BK118</f>
        <v>178.31622100000001</v>
      </c>
      <c r="H10" s="4">
        <f>BK141</f>
        <v>112.6105128</v>
      </c>
      <c r="I10" s="4">
        <v>0</v>
      </c>
      <c r="J10" t="s">
        <v>122</v>
      </c>
      <c r="K10">
        <v>1</v>
      </c>
      <c r="L10" s="4">
        <f t="shared" si="25"/>
        <v>0.70902369286278588</v>
      </c>
      <c r="M10" s="4">
        <f t="shared" si="0"/>
        <v>0.72541720673002819</v>
      </c>
      <c r="N10" s="4">
        <f t="shared" si="1"/>
        <v>1.0138679397879498</v>
      </c>
      <c r="O10" s="4">
        <f t="shared" si="2"/>
        <v>1.135866298365213</v>
      </c>
      <c r="P10" s="4">
        <f t="shared" si="3"/>
        <v>0.72325633805264411</v>
      </c>
      <c r="Q10" s="4">
        <f t="shared" si="4"/>
        <v>0.71732389579490041</v>
      </c>
      <c r="R10" s="4">
        <f t="shared" si="5"/>
        <v>0</v>
      </c>
      <c r="S10" t="s">
        <v>122</v>
      </c>
      <c r="T10">
        <f t="shared" si="6"/>
        <v>0</v>
      </c>
      <c r="U10" s="4">
        <f t="shared" si="7"/>
        <v>1.3867939787949757E-2</v>
      </c>
      <c r="V10" s="4">
        <f t="shared" si="8"/>
        <v>-0.27458279326997181</v>
      </c>
      <c r="W10" s="4">
        <f t="shared" si="9"/>
        <v>-0.29097630713721412</v>
      </c>
      <c r="X10" s="4">
        <f t="shared" si="10"/>
        <v>-0.27674366194735589</v>
      </c>
      <c r="Y10" s="4">
        <f t="shared" si="11"/>
        <v>0.13586629836521302</v>
      </c>
      <c r="Z10" s="4">
        <f t="shared" si="12"/>
        <v>-0.28267610420509959</v>
      </c>
      <c r="AA10" s="4">
        <f t="shared" si="13"/>
        <v>-1</v>
      </c>
      <c r="AB10" s="8">
        <f t="shared" si="14"/>
        <v>118.22601963125001</v>
      </c>
      <c r="AC10" s="4">
        <f t="shared" si="15"/>
        <v>54.624406096821239</v>
      </c>
      <c r="AD10" t="s">
        <v>122</v>
      </c>
      <c r="AE10">
        <f t="shared" si="16"/>
        <v>0.76102095361438815</v>
      </c>
      <c r="AF10">
        <f t="shared" si="17"/>
        <v>0.77320580884613443</v>
      </c>
      <c r="AG10">
        <f t="shared" si="18"/>
        <v>0.46830056021252459</v>
      </c>
      <c r="AH10">
        <f t="shared" si="19"/>
        <v>0.44960617777716894</v>
      </c>
      <c r="AI10">
        <f t="shared" si="20"/>
        <v>0.46583150157166697</v>
      </c>
      <c r="AJ10">
        <f t="shared" si="21"/>
        <v>0.86434731761168004</v>
      </c>
      <c r="AK10">
        <f t="shared" si="22"/>
        <v>0.45905999621606686</v>
      </c>
      <c r="AL10">
        <f t="shared" si="23"/>
        <v>1.5218969251583461E-2</v>
      </c>
    </row>
    <row r="11" spans="1:48" x14ac:dyDescent="0.3">
      <c r="A11" s="12" t="s">
        <v>115</v>
      </c>
      <c r="B11" s="4">
        <f>SUMPRODUCT(B26:T26,B35:T35)</f>
        <v>2.8479681640796257</v>
      </c>
      <c r="C11" s="4">
        <f>SUMPRODUCT(B26:T26,B51:T51)</f>
        <v>2.8517784173904643</v>
      </c>
      <c r="D11" s="4">
        <f>SUMPRODUCT(B26:T26,B66:T66)</f>
        <v>2.8446147694908936</v>
      </c>
      <c r="E11" s="4">
        <f>SUMPRODUCT(B26:T26,B81:T81)</f>
        <v>2.8490386425774368</v>
      </c>
      <c r="F11" s="4">
        <f>SUMPRODUCT(B26:T26,B97:T97)</f>
        <v>2.9342323084560018</v>
      </c>
      <c r="G11" s="4">
        <f>SUMPRODUCT(B26:T26,B112:T112)</f>
        <v>2.9071797737892333</v>
      </c>
      <c r="H11" s="4">
        <f>SUMPRODUCT(B26:T26,B135:T135)</f>
        <v>2.9340763483472312</v>
      </c>
      <c r="I11" s="4">
        <f>SUMPRODUCT(B26:T26,B127:T127)</f>
        <v>2.9540121878351684</v>
      </c>
      <c r="J11" s="12" t="s">
        <v>115</v>
      </c>
      <c r="L11" s="4">
        <f>E11/$B11</f>
        <v>1.0003758744607165</v>
      </c>
      <c r="M11" s="4">
        <f t="shared" si="0"/>
        <v>0.99882253087270179</v>
      </c>
      <c r="N11" s="4">
        <f t="shared" si="1"/>
        <v>1.0013378847976238</v>
      </c>
      <c r="O11" s="4">
        <f t="shared" si="2"/>
        <v>1.0207908257038902</v>
      </c>
      <c r="P11" s="4">
        <f t="shared" si="3"/>
        <v>1.0302897151254689</v>
      </c>
      <c r="Q11" s="4">
        <f t="shared" si="4"/>
        <v>1.0302349532391746</v>
      </c>
      <c r="R11" s="4">
        <f t="shared" si="5"/>
        <v>1.0372349751282466</v>
      </c>
    </row>
    <row r="12" spans="1:48" x14ac:dyDescent="0.3">
      <c r="A12" s="12" t="s">
        <v>116</v>
      </c>
      <c r="B12" s="4">
        <f>SUMPRODUCT(B26:T26,B43:T43)</f>
        <v>3.0174558925494597</v>
      </c>
      <c r="C12" s="4">
        <f>SUMPRODUCT(B26:T26,B58:T58)</f>
        <v>3.0293649530078914</v>
      </c>
      <c r="D12" s="4">
        <f>SUMPRODUCT(B26:T26,B73:T73)</f>
        <v>2.9843772282637455</v>
      </c>
      <c r="E12" s="4">
        <f>SUMPRODUCT(B26:T26,B88:T88)</f>
        <v>2.9918440100423074</v>
      </c>
      <c r="F12" s="4">
        <f>SUMPRODUCT(B26:T26,B104:T104)</f>
        <v>3.0265782119821241</v>
      </c>
      <c r="G12" s="4">
        <f>SUMPRODUCT(B26:T26,B119:T119)</f>
        <v>3.0948016671012781</v>
      </c>
      <c r="H12" s="4">
        <f>SUMPRODUCT(B26:T26,B142:T142)</f>
        <v>3.025491392824915</v>
      </c>
      <c r="I12" s="4">
        <v>0</v>
      </c>
      <c r="L12" s="4"/>
      <c r="M12" s="4"/>
      <c r="N12" s="4"/>
      <c r="O12" s="4"/>
      <c r="P12" s="4"/>
      <c r="Q12" s="4"/>
      <c r="R12" s="4"/>
    </row>
    <row r="13" spans="1:48" x14ac:dyDescent="0.3">
      <c r="B13" s="4"/>
      <c r="C13" s="4"/>
      <c r="D13" s="4"/>
      <c r="E13" s="4"/>
      <c r="F13" s="4"/>
      <c r="G13" s="4"/>
      <c r="I13" s="4"/>
      <c r="L13" s="4"/>
      <c r="M13" s="4"/>
      <c r="N13" s="4"/>
      <c r="O13" s="4"/>
      <c r="P13" s="4"/>
      <c r="Q13" s="4"/>
      <c r="R13" s="4"/>
      <c r="AE13" s="6"/>
      <c r="AF13" s="6"/>
      <c r="AG13" s="6"/>
      <c r="AH13" s="6"/>
      <c r="AI13" s="6"/>
      <c r="AJ13" s="6"/>
      <c r="AK13" s="6"/>
      <c r="AL13" s="6"/>
    </row>
    <row r="14" spans="1:48" x14ac:dyDescent="0.3">
      <c r="A14" s="12" t="s">
        <v>103</v>
      </c>
      <c r="B14" t="s">
        <v>0</v>
      </c>
      <c r="C14" t="s">
        <v>1</v>
      </c>
      <c r="D14" t="s">
        <v>2</v>
      </c>
      <c r="E14" t="s">
        <v>120</v>
      </c>
      <c r="F14" t="s">
        <v>298</v>
      </c>
      <c r="G14" t="s">
        <v>303</v>
      </c>
      <c r="H14" t="s">
        <v>314</v>
      </c>
      <c r="I14" t="s">
        <v>107</v>
      </c>
      <c r="K14" t="s">
        <v>0</v>
      </c>
      <c r="L14" t="s">
        <v>1</v>
      </c>
      <c r="M14" t="s">
        <v>2</v>
      </c>
      <c r="N14" t="s">
        <v>120</v>
      </c>
      <c r="O14" t="s">
        <v>298</v>
      </c>
      <c r="P14" t="s">
        <v>3</v>
      </c>
      <c r="Q14" t="s">
        <v>314</v>
      </c>
      <c r="R14" t="s">
        <v>107</v>
      </c>
      <c r="T14" t="s">
        <v>0</v>
      </c>
      <c r="U14" t="s">
        <v>1</v>
      </c>
      <c r="V14" t="s">
        <v>2</v>
      </c>
      <c r="W14" t="s">
        <v>120</v>
      </c>
      <c r="X14" t="s">
        <v>298</v>
      </c>
      <c r="Y14" t="s">
        <v>3</v>
      </c>
      <c r="Z14" t="s">
        <v>314</v>
      </c>
      <c r="AA14" t="s">
        <v>107</v>
      </c>
      <c r="AB14" t="s">
        <v>102</v>
      </c>
      <c r="AC14" t="s">
        <v>295</v>
      </c>
      <c r="AD14" s="7" t="s">
        <v>308</v>
      </c>
      <c r="AE14" t="s">
        <v>0</v>
      </c>
      <c r="AF14" t="s">
        <v>336</v>
      </c>
      <c r="AG14" t="s">
        <v>343</v>
      </c>
      <c r="AH14" t="s">
        <v>376</v>
      </c>
      <c r="AI14" t="s">
        <v>377</v>
      </c>
      <c r="AJ14" t="s">
        <v>378</v>
      </c>
      <c r="AK14" t="s">
        <v>314</v>
      </c>
      <c r="AL14" t="s">
        <v>107</v>
      </c>
      <c r="AM14" t="s">
        <v>317</v>
      </c>
      <c r="AN14" t="s">
        <v>0</v>
      </c>
      <c r="AO14" t="s">
        <v>1</v>
      </c>
      <c r="AP14" t="s">
        <v>2</v>
      </c>
      <c r="AQ14" t="s">
        <v>120</v>
      </c>
      <c r="AR14" t="s">
        <v>298</v>
      </c>
      <c r="AS14" t="s">
        <v>307</v>
      </c>
      <c r="AT14" t="s">
        <v>315</v>
      </c>
    </row>
    <row r="15" spans="1:48" x14ac:dyDescent="0.3">
      <c r="A15" s="12" t="s">
        <v>300</v>
      </c>
      <c r="B15" s="4">
        <f t="shared" ref="B15:I15" si="27">B6</f>
        <v>0.86385723826942296</v>
      </c>
      <c r="C15" s="4">
        <f t="shared" si="27"/>
        <v>0.82901591247737272</v>
      </c>
      <c r="D15" s="4">
        <f t="shared" si="27"/>
        <v>0.84172731478919904</v>
      </c>
      <c r="E15" s="4">
        <f t="shared" si="27"/>
        <v>0.82276872255393729</v>
      </c>
      <c r="F15" s="4">
        <f t="shared" si="27"/>
        <v>1.2232550420026163</v>
      </c>
      <c r="G15" s="4">
        <f t="shared" si="27"/>
        <v>1.292673710919833</v>
      </c>
      <c r="H15" s="4">
        <f t="shared" si="27"/>
        <v>1.2259559409318206</v>
      </c>
      <c r="I15" s="4">
        <f t="shared" si="27"/>
        <v>1.154365293527094</v>
      </c>
      <c r="J15" t="s">
        <v>300</v>
      </c>
      <c r="K15">
        <v>1</v>
      </c>
      <c r="L15" s="4">
        <f t="shared" ref="L15:L20" si="28">C15/$B15</f>
        <v>0.95966772720241555</v>
      </c>
      <c r="M15" s="4">
        <f t="shared" ref="M15:R15" si="29">D15/$B15</f>
        <v>0.97438242975823519</v>
      </c>
      <c r="N15" s="4">
        <f t="shared" si="29"/>
        <v>0.95243598838414689</v>
      </c>
      <c r="O15" s="4">
        <f t="shared" si="29"/>
        <v>1.4160384237251746</v>
      </c>
      <c r="P15" s="4">
        <f t="shared" si="29"/>
        <v>1.4963973833332276</v>
      </c>
      <c r="Q15" s="4">
        <f t="shared" si="29"/>
        <v>1.4191649807644084</v>
      </c>
      <c r="R15" s="4">
        <f t="shared" si="29"/>
        <v>1.3362917417230304</v>
      </c>
      <c r="S15" t="s">
        <v>300</v>
      </c>
      <c r="T15">
        <v>0</v>
      </c>
      <c r="U15" s="4">
        <f t="shared" ref="U15:AA19" si="30">L15-1</f>
        <v>-4.0332272797584445E-2</v>
      </c>
      <c r="V15" s="4">
        <f t="shared" si="30"/>
        <v>-2.5617570241764809E-2</v>
      </c>
      <c r="W15" s="4">
        <f t="shared" si="30"/>
        <v>-4.7564011615853108E-2</v>
      </c>
      <c r="X15" s="4">
        <f t="shared" si="30"/>
        <v>0.41603842372517463</v>
      </c>
      <c r="Y15" s="4">
        <f t="shared" si="30"/>
        <v>0.49639738333322758</v>
      </c>
      <c r="Z15" s="4">
        <f t="shared" si="30"/>
        <v>0.41916498076440845</v>
      </c>
      <c r="AA15" s="4">
        <f t="shared" si="30"/>
        <v>0.33629174172303045</v>
      </c>
      <c r="AB15" s="8">
        <f t="shared" ref="AB15:AB20" si="31">AVERAGE(B15:I15)</f>
        <v>1.0317023969339121</v>
      </c>
      <c r="AC15" s="4">
        <f t="shared" ref="AC15:AC20" si="32">STDEV(B15:I15)</f>
        <v>0.20927653902603094</v>
      </c>
      <c r="AD15" t="s">
        <v>319</v>
      </c>
      <c r="AE15" s="4">
        <f>NORMDIST(B15,$AB15,$AC15,TRUE)</f>
        <v>0.21126905162950585</v>
      </c>
      <c r="AF15" s="4">
        <f t="shared" ref="AE15:AL20" si="33">NORMDIST(C15,$AB15,$AC15,TRUE)</f>
        <v>0.16639478770924931</v>
      </c>
      <c r="AG15" s="4">
        <f>NORMDIST(D15,$AB15,$AC15,TRUE)</f>
        <v>0.18199972640365039</v>
      </c>
      <c r="AH15" s="4">
        <f t="shared" si="33"/>
        <v>0.15905200727921021</v>
      </c>
      <c r="AI15" s="21">
        <f t="shared" si="33"/>
        <v>0.81998521371958188</v>
      </c>
      <c r="AJ15" s="17">
        <f t="shared" si="33"/>
        <v>0.89380429088244007</v>
      </c>
      <c r="AK15" s="16">
        <f t="shared" si="33"/>
        <v>0.82335187497265006</v>
      </c>
      <c r="AL15" s="21">
        <f>NORMDIST(I15,$AB15,$AC15,TRUE)</f>
        <v>0.72110534132596749</v>
      </c>
      <c r="AM15">
        <v>1</v>
      </c>
      <c r="AN15" s="6">
        <f>AE15</f>
        <v>0.21126905162950585</v>
      </c>
      <c r="AO15" s="6">
        <f t="shared" ref="AO15:AT15" si="34">AF15</f>
        <v>0.16639478770924931</v>
      </c>
      <c r="AP15" s="6">
        <f t="shared" si="34"/>
        <v>0.18199972640365039</v>
      </c>
      <c r="AQ15" s="6">
        <f t="shared" si="34"/>
        <v>0.15905200727921021</v>
      </c>
      <c r="AR15" s="6">
        <f t="shared" si="34"/>
        <v>0.81998521371958188</v>
      </c>
      <c r="AS15" s="20">
        <f t="shared" si="34"/>
        <v>0.89380429088244007</v>
      </c>
      <c r="AT15" s="6">
        <f t="shared" si="34"/>
        <v>0.82335187497265006</v>
      </c>
    </row>
    <row r="16" spans="1:48" x14ac:dyDescent="0.3">
      <c r="A16" s="12" t="s">
        <v>360</v>
      </c>
      <c r="B16" s="29">
        <f>B7</f>
        <v>987.6196349999999</v>
      </c>
      <c r="C16" s="29">
        <f t="shared" ref="C16:I16" si="35">C7</f>
        <v>990.32767379999996</v>
      </c>
      <c r="D16" s="29">
        <f t="shared" si="35"/>
        <v>1220.3710599999999</v>
      </c>
      <c r="E16" s="29">
        <f t="shared" si="35"/>
        <v>1188.8581370000002</v>
      </c>
      <c r="F16" s="29">
        <f t="shared" si="35"/>
        <v>1122.307863</v>
      </c>
      <c r="G16" s="29">
        <f t="shared" si="35"/>
        <v>962.59126479999986</v>
      </c>
      <c r="H16" s="29">
        <f t="shared" si="35"/>
        <v>1133.7737293999999</v>
      </c>
      <c r="I16" s="29">
        <f t="shared" si="35"/>
        <v>1344.2698642</v>
      </c>
      <c r="J16" s="12" t="s">
        <v>360</v>
      </c>
      <c r="K16">
        <v>1</v>
      </c>
      <c r="L16" s="4">
        <f t="shared" si="28"/>
        <v>1.0027419855823341</v>
      </c>
      <c r="M16" s="4">
        <f t="shared" ref="M16:R20" si="36">D16/$B16</f>
        <v>1.2356690944079904</v>
      </c>
      <c r="N16" s="4">
        <f t="shared" si="36"/>
        <v>1.2037611392770662</v>
      </c>
      <c r="O16" s="4">
        <f t="shared" si="36"/>
        <v>1.1363766203372416</v>
      </c>
      <c r="P16" s="4">
        <f t="shared" si="36"/>
        <v>0.97465788516851426</v>
      </c>
      <c r="Q16" s="4">
        <f t="shared" si="36"/>
        <v>1.1479862177912248</v>
      </c>
      <c r="R16" s="4">
        <f t="shared" si="36"/>
        <v>1.3611210394779161</v>
      </c>
      <c r="S16" s="12" t="s">
        <v>360</v>
      </c>
      <c r="T16">
        <v>0</v>
      </c>
      <c r="U16" s="4">
        <f t="shared" si="30"/>
        <v>2.7419855823340722E-3</v>
      </c>
      <c r="V16" s="4">
        <f t="shared" si="30"/>
        <v>0.23566909440799044</v>
      </c>
      <c r="W16" s="4">
        <f t="shared" si="30"/>
        <v>0.20376113927706618</v>
      </c>
      <c r="X16" s="4">
        <f t="shared" si="30"/>
        <v>0.13637662033724163</v>
      </c>
      <c r="Y16" s="4">
        <f t="shared" si="30"/>
        <v>-2.534211483148574E-2</v>
      </c>
      <c r="Z16" s="4">
        <f t="shared" si="30"/>
        <v>0.14798621779122478</v>
      </c>
      <c r="AA16" s="4">
        <f t="shared" si="30"/>
        <v>0.36112103947791607</v>
      </c>
      <c r="AB16" s="8">
        <f t="shared" si="31"/>
        <v>1118.7649033999999</v>
      </c>
      <c r="AC16" s="4">
        <f t="shared" si="32"/>
        <v>133.31626520965523</v>
      </c>
      <c r="AD16" s="12" t="s">
        <v>360</v>
      </c>
      <c r="AE16" s="4">
        <f t="shared" si="33"/>
        <v>0.16262772318878196</v>
      </c>
      <c r="AF16" s="4">
        <f t="shared" si="33"/>
        <v>0.16767277404829861</v>
      </c>
      <c r="AG16" s="17">
        <f>NORMDIST(D16,$AB16,$AC16,TRUE)</f>
        <v>0.77701288932760293</v>
      </c>
      <c r="AH16" s="21">
        <f t="shared" si="33"/>
        <v>0.70047479288835823</v>
      </c>
      <c r="AI16" s="4">
        <f t="shared" si="33"/>
        <v>0.51060088220608191</v>
      </c>
      <c r="AJ16" s="4">
        <f t="shared" si="33"/>
        <v>0.12070852063318004</v>
      </c>
      <c r="AK16" s="4">
        <f t="shared" si="33"/>
        <v>0.54481846949008228</v>
      </c>
      <c r="AL16" s="21">
        <f t="shared" si="33"/>
        <v>0.95462968266438053</v>
      </c>
      <c r="AM16">
        <v>2</v>
      </c>
      <c r="AN16" s="6">
        <f>AVERAGE(AE16:AE17)</f>
        <v>0.13879912481115073</v>
      </c>
      <c r="AO16" s="6">
        <f t="shared" ref="AO16:AT16" si="37">AVERAGE(AF16:AF17)</f>
        <v>0.13411433734363176</v>
      </c>
      <c r="AP16" s="6">
        <f t="shared" si="37"/>
        <v>0.7107086229794588</v>
      </c>
      <c r="AQ16" s="6">
        <f t="shared" si="37"/>
        <v>0.65644577446588381</v>
      </c>
      <c r="AR16" s="6">
        <f t="shared" si="37"/>
        <v>0.61130685670979323</v>
      </c>
      <c r="AS16" s="6">
        <f t="shared" si="37"/>
        <v>0.1596084850245329</v>
      </c>
      <c r="AT16" s="20">
        <f t="shared" si="37"/>
        <v>0.63226576729670902</v>
      </c>
    </row>
    <row r="17" spans="1:93" x14ac:dyDescent="0.3">
      <c r="A17" s="12" t="s">
        <v>362</v>
      </c>
      <c r="B17" s="29">
        <f>B8</f>
        <v>843.75703460000011</v>
      </c>
      <c r="C17" s="29">
        <f t="shared" ref="C17:I17" si="38">C8</f>
        <v>838.07599660000005</v>
      </c>
      <c r="D17" s="29">
        <f t="shared" si="38"/>
        <v>958.33874220000007</v>
      </c>
      <c r="E17" s="29">
        <f t="shared" si="38"/>
        <v>952.1650678000002</v>
      </c>
      <c r="F17" s="29">
        <f t="shared" si="38"/>
        <v>972.12690780000003</v>
      </c>
      <c r="G17" s="29">
        <f t="shared" si="38"/>
        <v>869.54719279999995</v>
      </c>
      <c r="H17" s="29">
        <f t="shared" si="38"/>
        <v>973.78386479999995</v>
      </c>
      <c r="I17" s="29">
        <f t="shared" si="38"/>
        <v>1042.8442439999999</v>
      </c>
      <c r="J17" s="12" t="s">
        <v>362</v>
      </c>
      <c r="K17">
        <v>1</v>
      </c>
      <c r="L17" s="4">
        <f t="shared" si="28"/>
        <v>0.99326697406120801</v>
      </c>
      <c r="M17" s="4">
        <f t="shared" si="36"/>
        <v>1.1357994101398154</v>
      </c>
      <c r="N17" s="4">
        <f t="shared" si="36"/>
        <v>1.1284825237058831</v>
      </c>
      <c r="O17" s="4">
        <f t="shared" si="36"/>
        <v>1.152140803496656</v>
      </c>
      <c r="P17" s="4">
        <f t="shared" si="36"/>
        <v>1.0305658585853761</v>
      </c>
      <c r="Q17" s="4">
        <f t="shared" si="36"/>
        <v>1.1541045880128771</v>
      </c>
      <c r="R17" s="4">
        <f t="shared" si="36"/>
        <v>1.2359532439268859</v>
      </c>
      <c r="S17" s="12" t="s">
        <v>362</v>
      </c>
      <c r="T17">
        <v>0</v>
      </c>
      <c r="U17" s="4">
        <f t="shared" si="30"/>
        <v>-6.7330259387919922E-3</v>
      </c>
      <c r="V17" s="4">
        <f t="shared" si="30"/>
        <v>0.13579941013981545</v>
      </c>
      <c r="W17" s="4">
        <f t="shared" si="30"/>
        <v>0.12848252370588309</v>
      </c>
      <c r="X17" s="4">
        <f t="shared" si="30"/>
        <v>0.15214080349665604</v>
      </c>
      <c r="Y17" s="4">
        <f t="shared" si="30"/>
        <v>3.0565858585376082E-2</v>
      </c>
      <c r="Z17" s="4">
        <f t="shared" si="30"/>
        <v>0.15410458801287708</v>
      </c>
      <c r="AA17" s="4">
        <f t="shared" si="30"/>
        <v>0.23595324392688588</v>
      </c>
      <c r="AB17" s="8">
        <f t="shared" si="31"/>
        <v>931.32988132499997</v>
      </c>
      <c r="AC17" s="4">
        <f t="shared" si="32"/>
        <v>72.946326478860016</v>
      </c>
      <c r="AD17" s="12" t="s">
        <v>362</v>
      </c>
      <c r="AE17" s="4">
        <f t="shared" si="33"/>
        <v>0.11497052643351947</v>
      </c>
      <c r="AF17" s="4">
        <f t="shared" si="33"/>
        <v>0.10055590063896494</v>
      </c>
      <c r="AG17" s="4">
        <f t="shared" si="33"/>
        <v>0.64440435663131479</v>
      </c>
      <c r="AH17" s="4">
        <f t="shared" si="33"/>
        <v>0.61241675604340928</v>
      </c>
      <c r="AI17" s="16">
        <f t="shared" si="33"/>
        <v>0.71201283121350445</v>
      </c>
      <c r="AJ17" s="4">
        <f t="shared" si="33"/>
        <v>0.19850844941588577</v>
      </c>
      <c r="AK17" s="17">
        <f t="shared" si="33"/>
        <v>0.71971306510333577</v>
      </c>
      <c r="AL17" s="24">
        <f t="shared" si="33"/>
        <v>0.93683281657504702</v>
      </c>
      <c r="AM17">
        <v>3</v>
      </c>
      <c r="AN17" s="6">
        <f>AE18</f>
        <v>0.12623843236004145</v>
      </c>
      <c r="AO17" s="6">
        <f t="shared" ref="AO17:AT17" si="39">AF18</f>
        <v>0.13554572587703026</v>
      </c>
      <c r="AP17" s="6">
        <f t="shared" si="39"/>
        <v>0.43264792687276088</v>
      </c>
      <c r="AQ17" s="6">
        <f t="shared" si="39"/>
        <v>0.41192035688396544</v>
      </c>
      <c r="AR17" s="6">
        <f t="shared" si="39"/>
        <v>0.68669403596498635</v>
      </c>
      <c r="AS17" s="6">
        <f t="shared" si="39"/>
        <v>0.27262859739534551</v>
      </c>
      <c r="AT17" s="20">
        <f t="shared" si="39"/>
        <v>0.92047582226258495</v>
      </c>
      <c r="AX17">
        <f>464*0.22</f>
        <v>102.08</v>
      </c>
    </row>
    <row r="18" spans="1:93" x14ac:dyDescent="0.3">
      <c r="A18" s="12" t="s">
        <v>306</v>
      </c>
      <c r="B18" s="29">
        <f t="shared" ref="B18:I18" si="40">B3</f>
        <v>3412.0685791999995</v>
      </c>
      <c r="C18" s="29">
        <f t="shared" si="40"/>
        <v>3445.4171741999994</v>
      </c>
      <c r="D18" s="29">
        <f t="shared" si="40"/>
        <v>4154.1777278</v>
      </c>
      <c r="E18" s="29">
        <f t="shared" si="40"/>
        <v>4113.8476919999994</v>
      </c>
      <c r="F18" s="29">
        <f t="shared" si="40"/>
        <v>4653.7337305999999</v>
      </c>
      <c r="G18" s="29">
        <f t="shared" si="40"/>
        <v>3822.7998438</v>
      </c>
      <c r="H18" s="29">
        <f t="shared" si="40"/>
        <v>5355.5373439999967</v>
      </c>
      <c r="I18" s="29">
        <f t="shared" si="40"/>
        <v>5309.0743277999991</v>
      </c>
      <c r="J18" t="s">
        <v>306</v>
      </c>
      <c r="K18">
        <v>1</v>
      </c>
      <c r="L18" s="4">
        <f t="shared" si="28"/>
        <v>1.0097737176806156</v>
      </c>
      <c r="M18" s="4">
        <f t="shared" si="36"/>
        <v>1.2174953789393053</v>
      </c>
      <c r="N18" s="4">
        <f t="shared" si="36"/>
        <v>1.2056755591250574</v>
      </c>
      <c r="O18" s="4">
        <f t="shared" si="36"/>
        <v>1.3639039258968013</v>
      </c>
      <c r="P18" s="4">
        <f t="shared" si="36"/>
        <v>1.1203760285194213</v>
      </c>
      <c r="Q18" s="4">
        <f t="shared" si="36"/>
        <v>1.5695866655926556</v>
      </c>
      <c r="R18" s="4">
        <f t="shared" si="36"/>
        <v>1.5559694081661088</v>
      </c>
      <c r="S18" t="s">
        <v>306</v>
      </c>
      <c r="T18">
        <v>0</v>
      </c>
      <c r="U18" s="4">
        <f t="shared" si="30"/>
        <v>9.7737176806156345E-3</v>
      </c>
      <c r="V18" s="4">
        <f t="shared" si="30"/>
        <v>0.21749537893930526</v>
      </c>
      <c r="W18" s="4">
        <f t="shared" si="30"/>
        <v>0.20567555912505742</v>
      </c>
      <c r="X18" s="4">
        <f t="shared" si="30"/>
        <v>0.36390392589680132</v>
      </c>
      <c r="Y18" s="4">
        <f t="shared" si="30"/>
        <v>0.12037602851942131</v>
      </c>
      <c r="Z18" s="4">
        <f t="shared" si="30"/>
        <v>0.56958666559265558</v>
      </c>
      <c r="AA18" s="4">
        <f t="shared" si="30"/>
        <v>0.55596940816610885</v>
      </c>
      <c r="AB18" s="8">
        <f t="shared" si="31"/>
        <v>4283.3320524249993</v>
      </c>
      <c r="AC18" s="4">
        <f t="shared" si="32"/>
        <v>761.35836240927131</v>
      </c>
      <c r="AD18" t="s">
        <v>306</v>
      </c>
      <c r="AE18" s="4">
        <f t="shared" si="33"/>
        <v>0.12623843236004145</v>
      </c>
      <c r="AF18" s="4">
        <f t="shared" si="33"/>
        <v>0.13554572587703026</v>
      </c>
      <c r="AG18" s="16">
        <f t="shared" si="33"/>
        <v>0.43264792687276088</v>
      </c>
      <c r="AH18" s="4">
        <f t="shared" si="33"/>
        <v>0.41192035688396544</v>
      </c>
      <c r="AI18" s="4">
        <f t="shared" si="33"/>
        <v>0.68669403596498635</v>
      </c>
      <c r="AJ18" s="4">
        <f t="shared" si="33"/>
        <v>0.27262859739534551</v>
      </c>
      <c r="AK18" s="17">
        <f t="shared" si="33"/>
        <v>0.92047582226258495</v>
      </c>
      <c r="AL18" s="24">
        <f t="shared" si="33"/>
        <v>0.91105060498033597</v>
      </c>
      <c r="AM18">
        <v>4</v>
      </c>
      <c r="AN18" s="6">
        <f>AVERAGE(AE19:AE20)</f>
        <v>0.43204398416766043</v>
      </c>
      <c r="AO18" s="6">
        <f t="shared" ref="AO18:AT18" si="41">AVERAGE(AF19:AF20)</f>
        <v>0.47533809033965391</v>
      </c>
      <c r="AP18" s="6">
        <f t="shared" si="41"/>
        <v>0.47411779245900076</v>
      </c>
      <c r="AQ18" s="6">
        <f t="shared" si="41"/>
        <v>0.45759423898763191</v>
      </c>
      <c r="AR18" s="6">
        <f t="shared" si="41"/>
        <v>0.36404089448487592</v>
      </c>
      <c r="AS18" s="20">
        <f t="shared" si="41"/>
        <v>0.52438228161822353</v>
      </c>
      <c r="AT18" s="6">
        <f t="shared" si="41"/>
        <v>0.46458208395967537</v>
      </c>
    </row>
    <row r="19" spans="1:93" x14ac:dyDescent="0.3">
      <c r="A19" s="12" t="s">
        <v>318</v>
      </c>
      <c r="B19" s="29">
        <v>16</v>
      </c>
      <c r="C19" s="29">
        <v>16</v>
      </c>
      <c r="D19" s="29">
        <v>19</v>
      </c>
      <c r="E19" s="29">
        <v>19</v>
      </c>
      <c r="F19" s="29">
        <v>18</v>
      </c>
      <c r="G19" s="29">
        <v>16</v>
      </c>
      <c r="H19" s="29">
        <v>19</v>
      </c>
      <c r="I19" s="29">
        <v>20</v>
      </c>
      <c r="J19" t="s">
        <v>318</v>
      </c>
      <c r="K19">
        <v>1</v>
      </c>
      <c r="L19" s="4">
        <f t="shared" si="28"/>
        <v>1</v>
      </c>
      <c r="M19" s="4">
        <f t="shared" si="36"/>
        <v>1.1875</v>
      </c>
      <c r="N19" s="4">
        <f t="shared" si="36"/>
        <v>1.1875</v>
      </c>
      <c r="O19" s="4">
        <f t="shared" si="36"/>
        <v>1.125</v>
      </c>
      <c r="P19" s="4">
        <f t="shared" si="36"/>
        <v>1</v>
      </c>
      <c r="Q19" s="4">
        <f t="shared" si="36"/>
        <v>1.1875</v>
      </c>
      <c r="R19" s="4">
        <f t="shared" si="36"/>
        <v>1.25</v>
      </c>
      <c r="S19" t="s">
        <v>318</v>
      </c>
      <c r="T19">
        <v>0</v>
      </c>
      <c r="U19" s="4">
        <f t="shared" si="30"/>
        <v>0</v>
      </c>
      <c r="V19" s="4">
        <f t="shared" si="30"/>
        <v>0.1875</v>
      </c>
      <c r="W19" s="4">
        <f t="shared" si="30"/>
        <v>0.1875</v>
      </c>
      <c r="X19" s="4">
        <f t="shared" si="30"/>
        <v>0.125</v>
      </c>
      <c r="Y19" s="4">
        <f t="shared" si="30"/>
        <v>0</v>
      </c>
      <c r="Z19" s="4">
        <f t="shared" si="30"/>
        <v>0.1875</v>
      </c>
      <c r="AA19" s="4">
        <f t="shared" si="30"/>
        <v>0.25</v>
      </c>
      <c r="AB19" s="8">
        <f t="shared" si="31"/>
        <v>17.875</v>
      </c>
      <c r="AC19" s="4">
        <f t="shared" si="32"/>
        <v>1.6420805617960927</v>
      </c>
      <c r="AD19" t="s">
        <v>318</v>
      </c>
      <c r="AE19" s="4">
        <f t="shared" si="33"/>
        <v>0.12675941403930047</v>
      </c>
      <c r="AF19" s="4">
        <f t="shared" si="33"/>
        <v>0.12675941403930047</v>
      </c>
      <c r="AG19" s="17">
        <f t="shared" si="33"/>
        <v>0.75336162780963245</v>
      </c>
      <c r="AH19" s="17">
        <f t="shared" si="33"/>
        <v>0.75336162780963245</v>
      </c>
      <c r="AI19" s="17">
        <f t="shared" si="33"/>
        <v>0.53033935517564657</v>
      </c>
      <c r="AJ19" s="4">
        <f t="shared" si="33"/>
        <v>0.12675941403930047</v>
      </c>
      <c r="AK19" s="17">
        <f t="shared" si="33"/>
        <v>0.75336162780963245</v>
      </c>
      <c r="AL19" s="24">
        <f t="shared" si="33"/>
        <v>0.90218282875746403</v>
      </c>
      <c r="AN19" s="6">
        <f t="shared" ref="AN19:AT19" si="42">AVERAGE(AN15:AN18)</f>
        <v>0.2270876482420896</v>
      </c>
      <c r="AO19" s="6">
        <f t="shared" si="42"/>
        <v>0.22784823531739132</v>
      </c>
      <c r="AP19" s="6">
        <f t="shared" si="42"/>
        <v>0.44986851717871768</v>
      </c>
      <c r="AQ19" s="6">
        <f t="shared" si="42"/>
        <v>0.42125309440417286</v>
      </c>
      <c r="AR19" s="6">
        <f t="shared" si="42"/>
        <v>0.62050675021980939</v>
      </c>
      <c r="AS19" s="6">
        <f t="shared" si="42"/>
        <v>0.46260591373013549</v>
      </c>
      <c r="AT19" s="20">
        <f t="shared" si="42"/>
        <v>0.71016888712290482</v>
      </c>
    </row>
    <row r="20" spans="1:93" x14ac:dyDescent="0.3">
      <c r="A20" s="12" t="s">
        <v>299</v>
      </c>
      <c r="B20" s="29">
        <f t="shared" ref="B20:H20" si="43">B4</f>
        <v>127.848735</v>
      </c>
      <c r="C20" s="29">
        <f t="shared" si="43"/>
        <v>132.86784779999999</v>
      </c>
      <c r="D20" s="29">
        <f t="shared" si="43"/>
        <v>102.43214875000001</v>
      </c>
      <c r="E20" s="29">
        <f t="shared" si="43"/>
        <v>100.274963</v>
      </c>
      <c r="F20" s="29">
        <f t="shared" si="43"/>
        <v>102.608289</v>
      </c>
      <c r="G20" s="29">
        <f t="shared" si="43"/>
        <v>141.16821719999999</v>
      </c>
      <c r="H20" s="29">
        <f t="shared" si="43"/>
        <v>101.21834039999999</v>
      </c>
      <c r="I20" s="29">
        <v>128</v>
      </c>
      <c r="J20" t="s">
        <v>299</v>
      </c>
      <c r="K20">
        <v>1</v>
      </c>
      <c r="L20" s="4">
        <f t="shared" si="28"/>
        <v>1.0392582124492666</v>
      </c>
      <c r="M20" s="4">
        <f t="shared" si="36"/>
        <v>0.80119798408642839</v>
      </c>
      <c r="N20" s="4">
        <f t="shared" si="36"/>
        <v>0.78432503067003356</v>
      </c>
      <c r="O20" s="4">
        <f t="shared" si="36"/>
        <v>0.80257570792546362</v>
      </c>
      <c r="P20" s="4">
        <f t="shared" si="36"/>
        <v>1.1041815720742172</v>
      </c>
      <c r="Q20" s="4">
        <f t="shared" si="36"/>
        <v>0.79170388662820934</v>
      </c>
      <c r="R20" s="4">
        <f t="shared" si="36"/>
        <v>1.0011831560163658</v>
      </c>
      <c r="S20" t="s">
        <v>299</v>
      </c>
      <c r="T20">
        <v>0</v>
      </c>
      <c r="U20" s="4">
        <f>L20-1</f>
        <v>3.9258212449266638E-2</v>
      </c>
      <c r="V20" s="4">
        <f t="shared" ref="V20:AA20" si="44">M20-1</f>
        <v>-0.19880201591357161</v>
      </c>
      <c r="W20" s="4">
        <f t="shared" si="44"/>
        <v>-0.21567496932996644</v>
      </c>
      <c r="X20" s="4">
        <f t="shared" si="44"/>
        <v>-0.19742429207453638</v>
      </c>
      <c r="Y20" s="4">
        <f t="shared" si="44"/>
        <v>0.10418157207421719</v>
      </c>
      <c r="Z20" s="4">
        <f t="shared" si="44"/>
        <v>-0.20829611337179066</v>
      </c>
      <c r="AA20" s="4">
        <f t="shared" si="44"/>
        <v>1.1831560163657606E-3</v>
      </c>
      <c r="AB20" s="8">
        <f t="shared" si="31"/>
        <v>117.05231764374999</v>
      </c>
      <c r="AC20" s="4">
        <f t="shared" si="32"/>
        <v>16.998721583759043</v>
      </c>
      <c r="AD20" t="s">
        <v>299</v>
      </c>
      <c r="AE20" s="4">
        <f t="shared" si="33"/>
        <v>0.7373285542960204</v>
      </c>
      <c r="AF20" s="21">
        <f t="shared" si="33"/>
        <v>0.82391676664000735</v>
      </c>
      <c r="AG20" s="4">
        <f t="shared" si="33"/>
        <v>0.19487395710836908</v>
      </c>
      <c r="AH20" s="4">
        <f t="shared" si="33"/>
        <v>0.16182685016563139</v>
      </c>
      <c r="AI20" s="4">
        <f t="shared" si="33"/>
        <v>0.1977424337941053</v>
      </c>
      <c r="AJ20" s="17">
        <f t="shared" si="33"/>
        <v>0.92200514919714671</v>
      </c>
      <c r="AK20" s="4">
        <f t="shared" si="33"/>
        <v>0.17580254010971835</v>
      </c>
      <c r="AL20" s="4">
        <f t="shared" si="33"/>
        <v>0.74022192764944494</v>
      </c>
    </row>
    <row r="21" spans="1:93" x14ac:dyDescent="0.3">
      <c r="B21" s="4"/>
      <c r="C21" s="4"/>
      <c r="D21" s="4"/>
      <c r="E21" s="4"/>
      <c r="F21" s="4"/>
      <c r="H21" s="4"/>
      <c r="I21" s="4"/>
      <c r="L21" s="4"/>
      <c r="M21" s="4"/>
      <c r="N21" s="4"/>
      <c r="O21" s="4"/>
      <c r="P21" s="4"/>
      <c r="Q21" s="4"/>
      <c r="R21" s="4"/>
      <c r="U21" s="4"/>
      <c r="V21" s="4"/>
      <c r="W21" s="4"/>
      <c r="X21" s="4"/>
      <c r="Y21" s="4"/>
      <c r="Z21" s="4"/>
      <c r="AA21" s="4"/>
      <c r="AB21" s="8"/>
      <c r="AC21" s="4"/>
      <c r="AD21" s="7" t="s">
        <v>309</v>
      </c>
      <c r="AE21" s="4">
        <f>AVERAGE(AE15:AE18)</f>
        <v>0.15377643340296218</v>
      </c>
      <c r="AF21" s="4">
        <f>AVERAGE(AF15:AF18)</f>
        <v>0.14254229706838578</v>
      </c>
      <c r="AG21" s="4">
        <f>AVERAGE(AG15:AG18)</f>
        <v>0.50901622480883224</v>
      </c>
      <c r="AH21" s="4">
        <f t="shared" ref="AH21:AL21" si="45">AVERAGE(AH15:AH18)</f>
        <v>0.47096597827373576</v>
      </c>
      <c r="AI21" s="4">
        <f t="shared" si="45"/>
        <v>0.68232324077603856</v>
      </c>
      <c r="AJ21" s="4">
        <f t="shared" si="45"/>
        <v>0.37141246458171284</v>
      </c>
      <c r="AK21" s="17">
        <f t="shared" si="45"/>
        <v>0.75208980795716318</v>
      </c>
      <c r="AL21" s="24">
        <f t="shared" si="45"/>
        <v>0.88090461138643272</v>
      </c>
    </row>
    <row r="22" spans="1:93" x14ac:dyDescent="0.3">
      <c r="B22" s="6"/>
      <c r="I22" s="6"/>
      <c r="AD22" s="7" t="s">
        <v>310</v>
      </c>
      <c r="AE22" s="6">
        <f>AVERAGE(AE19:AE20)</f>
        <v>0.43204398416766043</v>
      </c>
      <c r="AF22" s="6">
        <f t="shared" ref="AF22:AK22" si="46">AVERAGE(AF19:AF20)</f>
        <v>0.47533809033965391</v>
      </c>
      <c r="AG22" s="15">
        <f t="shared" si="46"/>
        <v>0.47411779245900076</v>
      </c>
      <c r="AH22" s="6">
        <f>AVERAGE(AH19:AH20)</f>
        <v>0.45759423898763191</v>
      </c>
      <c r="AI22" s="15">
        <f t="shared" si="46"/>
        <v>0.36404089448487592</v>
      </c>
      <c r="AJ22" s="19">
        <f t="shared" si="46"/>
        <v>0.52438228161822353</v>
      </c>
      <c r="AK22" s="6">
        <f t="shared" si="46"/>
        <v>0.46458208395967537</v>
      </c>
      <c r="AL22" s="6">
        <f>AVERAGE(AL19:AL20)</f>
        <v>0.82120237820345454</v>
      </c>
    </row>
    <row r="23" spans="1:93" x14ac:dyDescent="0.3">
      <c r="AD23" s="7" t="s">
        <v>327</v>
      </c>
      <c r="AE23" s="6">
        <f>AVERAGE(AE15,AE18,AVERAGE(AE16:AE17), AVERAGE(AE19:AE20))</f>
        <v>0.22708764824208963</v>
      </c>
      <c r="AF23" s="6">
        <f t="shared" ref="AF23:AL23" si="47">AVERAGE(AF15,AF18,AVERAGE(AF16:AF17), AVERAGE(AF19:AF20))</f>
        <v>0.22784823531739132</v>
      </c>
      <c r="AG23" s="6">
        <f t="shared" si="47"/>
        <v>0.44986851717871768</v>
      </c>
      <c r="AH23" s="6">
        <f t="shared" si="47"/>
        <v>0.42125309440417286</v>
      </c>
      <c r="AI23" s="6">
        <f t="shared" si="47"/>
        <v>0.62050675021980939</v>
      </c>
      <c r="AJ23" s="6">
        <f t="shared" si="47"/>
        <v>0.46260591373013549</v>
      </c>
      <c r="AK23" s="20">
        <f t="shared" si="47"/>
        <v>0.71016888712290482</v>
      </c>
      <c r="AL23" s="6">
        <f t="shared" si="47"/>
        <v>0.849772393532368</v>
      </c>
      <c r="AM23" s="6"/>
      <c r="AN23" s="6"/>
      <c r="AO23" s="6"/>
      <c r="AP23" s="6"/>
      <c r="AQ23" s="6"/>
      <c r="AR23" s="6"/>
    </row>
    <row r="24" spans="1:93" x14ac:dyDescent="0.3">
      <c r="B24" t="s">
        <v>423</v>
      </c>
      <c r="AD24" s="7" t="s">
        <v>313</v>
      </c>
      <c r="AE24" s="6">
        <f>AVERAGE(AE21:AE22)</f>
        <v>0.29291020878531132</v>
      </c>
      <c r="AF24" s="6">
        <f t="shared" ref="AF24:AL24" si="48">AVERAGE(AF21:AF22)</f>
        <v>0.30894019370401982</v>
      </c>
      <c r="AG24" s="6">
        <f t="shared" si="48"/>
        <v>0.4915670086339165</v>
      </c>
      <c r="AH24" s="6">
        <f t="shared" si="48"/>
        <v>0.46428010863068381</v>
      </c>
      <c r="AI24" s="6">
        <f t="shared" si="48"/>
        <v>0.52318206763045727</v>
      </c>
      <c r="AJ24" s="15">
        <f t="shared" si="48"/>
        <v>0.44789737309996819</v>
      </c>
      <c r="AK24" s="19">
        <f t="shared" si="48"/>
        <v>0.60833594595841922</v>
      </c>
      <c r="AL24" s="18">
        <f t="shared" si="48"/>
        <v>0.85105349479494363</v>
      </c>
    </row>
    <row r="25" spans="1:93" x14ac:dyDescent="0.3">
      <c r="B25" t="s">
        <v>10</v>
      </c>
      <c r="C25" t="s">
        <v>11</v>
      </c>
      <c r="D25" t="s">
        <v>12</v>
      </c>
      <c r="E25" s="9" t="s">
        <v>13</v>
      </c>
      <c r="F25" s="10" t="s">
        <v>14</v>
      </c>
      <c r="G25" t="s">
        <v>15</v>
      </c>
      <c r="H25" t="s">
        <v>16</v>
      </c>
      <c r="I25" s="10" t="s">
        <v>17</v>
      </c>
      <c r="J25" t="s">
        <v>18</v>
      </c>
      <c r="K25" s="10" t="s">
        <v>19</v>
      </c>
      <c r="L25" s="10" t="s">
        <v>20</v>
      </c>
      <c r="M25" s="10" t="s">
        <v>21</v>
      </c>
      <c r="N25" s="10" t="s">
        <v>22</v>
      </c>
      <c r="O25" t="s">
        <v>23</v>
      </c>
      <c r="P25" s="10" t="s">
        <v>24</v>
      </c>
      <c r="Q25" s="10" t="s">
        <v>25</v>
      </c>
      <c r="R25" s="10" t="s">
        <v>26</v>
      </c>
      <c r="S25" t="s">
        <v>27</v>
      </c>
      <c r="T25" s="10" t="s">
        <v>28</v>
      </c>
      <c r="U25" t="s">
        <v>29</v>
      </c>
      <c r="V25" t="s">
        <v>30</v>
      </c>
      <c r="W25" t="s">
        <v>31</v>
      </c>
      <c r="X25" t="s">
        <v>32</v>
      </c>
      <c r="Y25" t="s">
        <v>33</v>
      </c>
      <c r="Z25" t="s">
        <v>34</v>
      </c>
      <c r="AA25" t="s">
        <v>35</v>
      </c>
      <c r="AB25" t="s">
        <v>36</v>
      </c>
      <c r="AC25" t="s">
        <v>37</v>
      </c>
      <c r="AD25" t="s">
        <v>38</v>
      </c>
      <c r="AE25" t="s">
        <v>39</v>
      </c>
      <c r="AF25" t="s">
        <v>40</v>
      </c>
      <c r="AG25" t="s">
        <v>41</v>
      </c>
      <c r="AH25" t="s">
        <v>42</v>
      </c>
      <c r="AI25" t="s">
        <v>43</v>
      </c>
      <c r="AJ25" t="s">
        <v>44</v>
      </c>
      <c r="AK25" t="s">
        <v>45</v>
      </c>
      <c r="AL25" t="s">
        <v>46</v>
      </c>
      <c r="AM25" t="s">
        <v>47</v>
      </c>
      <c r="AN25" t="s">
        <v>48</v>
      </c>
      <c r="AO25" t="s">
        <v>49</v>
      </c>
      <c r="AP25" t="s">
        <v>50</v>
      </c>
      <c r="AQ25" t="s">
        <v>51</v>
      </c>
      <c r="AR25" t="s">
        <v>52</v>
      </c>
      <c r="AS25" t="s">
        <v>53</v>
      </c>
      <c r="AT25" t="s">
        <v>54</v>
      </c>
      <c r="AU25" t="s">
        <v>55</v>
      </c>
      <c r="AV25" t="s">
        <v>56</v>
      </c>
      <c r="AW25" t="s">
        <v>57</v>
      </c>
      <c r="AX25" t="s">
        <v>58</v>
      </c>
      <c r="AY25" t="s">
        <v>59</v>
      </c>
      <c r="AZ25" t="s">
        <v>60</v>
      </c>
      <c r="BA25" t="s">
        <v>61</v>
      </c>
      <c r="BB25" t="s">
        <v>62</v>
      </c>
      <c r="BC25" t="s">
        <v>63</v>
      </c>
      <c r="BD25" t="s">
        <v>64</v>
      </c>
      <c r="BE25" t="s">
        <v>65</v>
      </c>
      <c r="BF25" t="s">
        <v>66</v>
      </c>
      <c r="BG25" t="s">
        <v>67</v>
      </c>
      <c r="BH25" t="s">
        <v>68</v>
      </c>
      <c r="BI25" t="s">
        <v>69</v>
      </c>
      <c r="BJ25" t="s">
        <v>70</v>
      </c>
      <c r="BK25" t="s">
        <v>71</v>
      </c>
      <c r="BL25" t="s">
        <v>72</v>
      </c>
      <c r="BM25" t="s">
        <v>73</v>
      </c>
      <c r="BN25" t="s">
        <v>74</v>
      </c>
      <c r="BO25" t="s">
        <v>75</v>
      </c>
      <c r="BP25" t="s">
        <v>76</v>
      </c>
      <c r="BQ25" t="s">
        <v>77</v>
      </c>
      <c r="BR25" t="s">
        <v>78</v>
      </c>
      <c r="BS25" t="s">
        <v>79</v>
      </c>
      <c r="BT25" t="s">
        <v>80</v>
      </c>
      <c r="BU25" t="s">
        <v>81</v>
      </c>
      <c r="BV25" t="s">
        <v>82</v>
      </c>
      <c r="BW25" t="s">
        <v>83</v>
      </c>
      <c r="BX25" t="s">
        <v>84</v>
      </c>
      <c r="BY25" t="s">
        <v>85</v>
      </c>
      <c r="BZ25" t="s">
        <v>86</v>
      </c>
      <c r="CA25" t="s">
        <v>87</v>
      </c>
      <c r="CB25" t="s">
        <v>88</v>
      </c>
      <c r="CC25" t="s">
        <v>89</v>
      </c>
      <c r="CD25" t="s">
        <v>90</v>
      </c>
      <c r="CE25" t="s">
        <v>91</v>
      </c>
      <c r="CF25" t="s">
        <v>92</v>
      </c>
      <c r="CG25" t="s">
        <v>93</v>
      </c>
      <c r="CH25" t="s">
        <v>94</v>
      </c>
      <c r="CI25" t="s">
        <v>95</v>
      </c>
      <c r="CJ25" t="s">
        <v>96</v>
      </c>
      <c r="CK25" t="s">
        <v>97</v>
      </c>
      <c r="CL25" t="s">
        <v>98</v>
      </c>
      <c r="CM25" t="s">
        <v>99</v>
      </c>
      <c r="CN25" t="s">
        <v>100</v>
      </c>
      <c r="CO25" t="s">
        <v>101</v>
      </c>
    </row>
    <row r="26" spans="1:93" x14ac:dyDescent="0.3">
      <c r="A26" s="12" t="s">
        <v>433</v>
      </c>
      <c r="B26">
        <v>3.18</v>
      </c>
      <c r="C26">
        <v>3.09</v>
      </c>
      <c r="D26">
        <v>3.36</v>
      </c>
      <c r="E26">
        <v>3.46</v>
      </c>
      <c r="F26">
        <v>4</v>
      </c>
      <c r="G26">
        <v>2</v>
      </c>
      <c r="H26">
        <v>2</v>
      </c>
      <c r="I26">
        <v>2.21</v>
      </c>
      <c r="J26">
        <v>2.84</v>
      </c>
      <c r="K26">
        <v>2.0099999999999998</v>
      </c>
      <c r="L26">
        <v>2</v>
      </c>
      <c r="M26">
        <v>2</v>
      </c>
      <c r="N26">
        <v>2.7</v>
      </c>
      <c r="O26">
        <v>4.12</v>
      </c>
      <c r="P26">
        <v>4.09</v>
      </c>
      <c r="Q26">
        <v>4.0999999999999996</v>
      </c>
      <c r="R26">
        <v>4.5</v>
      </c>
      <c r="S26">
        <v>3.3</v>
      </c>
      <c r="T26">
        <v>4.0999999999999996</v>
      </c>
      <c r="U26">
        <v>2.17</v>
      </c>
      <c r="AE26" s="6"/>
      <c r="AF26" s="6"/>
    </row>
    <row r="27" spans="1:93" x14ac:dyDescent="0.3">
      <c r="A27" s="7"/>
      <c r="AE27" s="6"/>
    </row>
    <row r="28" spans="1:93" x14ac:dyDescent="0.3">
      <c r="A28" s="7" t="s">
        <v>9</v>
      </c>
      <c r="B28" s="1" t="s">
        <v>10</v>
      </c>
      <c r="C28" s="1" t="s">
        <v>11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21</v>
      </c>
      <c r="N28" s="1" t="s">
        <v>22</v>
      </c>
      <c r="O28" s="1" t="s">
        <v>23</v>
      </c>
      <c r="P28" s="1" t="s">
        <v>24</v>
      </c>
      <c r="Q28" s="1" t="s">
        <v>25</v>
      </c>
      <c r="R28" s="1" t="s">
        <v>26</v>
      </c>
      <c r="S28" s="1" t="s">
        <v>27</v>
      </c>
      <c r="T28" s="1" t="s">
        <v>28</v>
      </c>
      <c r="U28" s="1" t="s">
        <v>29</v>
      </c>
      <c r="V28" s="1" t="s">
        <v>30</v>
      </c>
      <c r="W28" s="1" t="s">
        <v>31</v>
      </c>
      <c r="X28" s="1" t="s">
        <v>32</v>
      </c>
      <c r="Y28" s="1" t="s">
        <v>33</v>
      </c>
      <c r="Z28" s="1" t="s">
        <v>34</v>
      </c>
      <c r="AA28" s="1" t="s">
        <v>35</v>
      </c>
      <c r="AB28" s="1" t="s">
        <v>36</v>
      </c>
      <c r="AC28" s="1" t="s">
        <v>37</v>
      </c>
      <c r="AD28" s="1" t="s">
        <v>38</v>
      </c>
      <c r="AE28" s="1" t="s">
        <v>39</v>
      </c>
      <c r="AF28" s="1" t="s">
        <v>40</v>
      </c>
      <c r="AG28" s="1" t="s">
        <v>41</v>
      </c>
      <c r="AH28" s="1" t="s">
        <v>42</v>
      </c>
      <c r="AI28" s="1" t="s">
        <v>43</v>
      </c>
      <c r="AJ28" s="1" t="s">
        <v>44</v>
      </c>
      <c r="AK28" s="1" t="s">
        <v>45</v>
      </c>
      <c r="AL28" s="1" t="s">
        <v>46</v>
      </c>
      <c r="AM28" s="1" t="s">
        <v>47</v>
      </c>
      <c r="AN28" s="1" t="s">
        <v>48</v>
      </c>
      <c r="AO28" s="1" t="s">
        <v>49</v>
      </c>
      <c r="AP28" s="1" t="s">
        <v>50</v>
      </c>
      <c r="AQ28" s="1" t="s">
        <v>51</v>
      </c>
      <c r="AR28" s="1" t="s">
        <v>52</v>
      </c>
      <c r="AS28" s="1" t="s">
        <v>53</v>
      </c>
      <c r="AT28" s="1" t="s">
        <v>54</v>
      </c>
      <c r="AU28" s="1" t="s">
        <v>55</v>
      </c>
      <c r="AV28" s="1" t="s">
        <v>56</v>
      </c>
      <c r="AW28" s="1" t="s">
        <v>57</v>
      </c>
      <c r="AX28" s="1" t="s">
        <v>58</v>
      </c>
      <c r="AY28" s="1" t="s">
        <v>59</v>
      </c>
      <c r="AZ28" s="1" t="s">
        <v>60</v>
      </c>
      <c r="BA28" s="1" t="s">
        <v>61</v>
      </c>
      <c r="BB28" s="1" t="s">
        <v>62</v>
      </c>
      <c r="BC28" s="1" t="s">
        <v>63</v>
      </c>
      <c r="BD28" s="1" t="s">
        <v>64</v>
      </c>
      <c r="BE28" s="1" t="s">
        <v>65</v>
      </c>
      <c r="BF28" s="1" t="s">
        <v>66</v>
      </c>
      <c r="BG28" s="1" t="s">
        <v>67</v>
      </c>
      <c r="BH28" s="1" t="s">
        <v>68</v>
      </c>
      <c r="BI28" s="1" t="s">
        <v>69</v>
      </c>
      <c r="BJ28" s="1" t="s">
        <v>70</v>
      </c>
      <c r="BK28" s="1" t="s">
        <v>71</v>
      </c>
      <c r="BL28" s="1" t="s">
        <v>72</v>
      </c>
      <c r="BM28" s="1" t="s">
        <v>73</v>
      </c>
      <c r="BN28" s="1" t="s">
        <v>74</v>
      </c>
      <c r="BO28" s="1" t="s">
        <v>75</v>
      </c>
      <c r="BP28" s="1" t="s">
        <v>76</v>
      </c>
      <c r="BQ28" s="1" t="s">
        <v>77</v>
      </c>
      <c r="BR28" s="1" t="s">
        <v>78</v>
      </c>
      <c r="BS28" s="1" t="s">
        <v>79</v>
      </c>
      <c r="BT28" s="1" t="s">
        <v>80</v>
      </c>
      <c r="BU28" s="1" t="s">
        <v>81</v>
      </c>
      <c r="BV28" s="1" t="s">
        <v>82</v>
      </c>
      <c r="BW28" s="1" t="s">
        <v>83</v>
      </c>
      <c r="BX28" s="1" t="s">
        <v>84</v>
      </c>
      <c r="BY28" s="1" t="s">
        <v>85</v>
      </c>
      <c r="BZ28" s="1" t="s">
        <v>86</v>
      </c>
      <c r="CA28" s="1" t="s">
        <v>87</v>
      </c>
      <c r="CB28" s="1" t="s">
        <v>88</v>
      </c>
      <c r="CC28" s="1" t="s">
        <v>89</v>
      </c>
      <c r="CD28" s="1" t="s">
        <v>90</v>
      </c>
      <c r="CE28" s="1" t="s">
        <v>91</v>
      </c>
      <c r="CF28" s="1" t="s">
        <v>92</v>
      </c>
      <c r="CG28" s="1" t="s">
        <v>93</v>
      </c>
      <c r="CH28" s="1" t="s">
        <v>94</v>
      </c>
      <c r="CI28" s="1" t="s">
        <v>95</v>
      </c>
      <c r="CJ28" s="1" t="s">
        <v>96</v>
      </c>
      <c r="CK28" s="1" t="s">
        <v>97</v>
      </c>
      <c r="CL28" s="1" t="s">
        <v>98</v>
      </c>
      <c r="CM28" s="1" t="s">
        <v>99</v>
      </c>
      <c r="CN28" s="1" t="s">
        <v>100</v>
      </c>
      <c r="CO28" s="1" t="s">
        <v>101</v>
      </c>
    </row>
    <row r="29" spans="1:93" x14ac:dyDescent="0.3">
      <c r="A29" s="13">
        <v>18615</v>
      </c>
      <c r="B29">
        <v>468.30839300000002</v>
      </c>
      <c r="C29">
        <v>37.584164999999999</v>
      </c>
      <c r="D29">
        <v>407.774652</v>
      </c>
      <c r="E29">
        <v>294.73878200000001</v>
      </c>
      <c r="F29">
        <v>2.1649289999999999</v>
      </c>
      <c r="G29">
        <v>74.731599000000003</v>
      </c>
      <c r="H29">
        <v>14.727354999999999</v>
      </c>
      <c r="I29">
        <v>22.018651999999999</v>
      </c>
      <c r="J29">
        <v>578.70204799999999</v>
      </c>
      <c r="K29">
        <v>296.50109400000002</v>
      </c>
      <c r="L29">
        <v>744.927997</v>
      </c>
      <c r="M29">
        <v>98.740729000000002</v>
      </c>
      <c r="N29">
        <v>3.4699999999999998E-4</v>
      </c>
      <c r="O29">
        <v>27.019473999999999</v>
      </c>
      <c r="P29">
        <v>197.52235899999999</v>
      </c>
      <c r="Q29">
        <v>15.669283999999999</v>
      </c>
      <c r="R29">
        <v>113.42969600000001</v>
      </c>
      <c r="S29">
        <v>23.148302000000001</v>
      </c>
      <c r="T29">
        <v>10.856515999999999</v>
      </c>
      <c r="U29">
        <v>283.78673099999997</v>
      </c>
      <c r="V29">
        <v>5815.0618780000004</v>
      </c>
      <c r="W29">
        <v>9829.0689050000001</v>
      </c>
      <c r="X29">
        <v>21058.119159000002</v>
      </c>
      <c r="Y29">
        <v>2205.7287809999998</v>
      </c>
      <c r="Z29">
        <v>2090.1020149999999</v>
      </c>
      <c r="AA29">
        <v>1831.3027039999999</v>
      </c>
      <c r="AB29">
        <v>3680.3160520000001</v>
      </c>
      <c r="AC29">
        <v>20.255751</v>
      </c>
      <c r="AD29">
        <v>10.794502</v>
      </c>
      <c r="AE29">
        <v>5261.4688729999998</v>
      </c>
      <c r="AF29">
        <v>1.2999999999999999E-5</v>
      </c>
      <c r="AG29">
        <v>16066.831803999999</v>
      </c>
      <c r="AH29">
        <v>8796.7346199999993</v>
      </c>
      <c r="AI29">
        <v>16423.442732</v>
      </c>
      <c r="AJ29">
        <v>5775.7541840000004</v>
      </c>
      <c r="AK29">
        <v>1035.3810779999999</v>
      </c>
      <c r="AL29">
        <v>24.940518999999998</v>
      </c>
      <c r="AM29">
        <v>15.421545999999999</v>
      </c>
      <c r="AN29">
        <v>0.78933500000000001</v>
      </c>
      <c r="AO29">
        <v>184.359422</v>
      </c>
      <c r="AP29">
        <v>147.06338500000001</v>
      </c>
      <c r="AQ29">
        <v>0</v>
      </c>
      <c r="AR29">
        <v>379381.42410800001</v>
      </c>
      <c r="AS29">
        <v>2.8589579999999999</v>
      </c>
      <c r="AT29">
        <v>4.0835990000000004</v>
      </c>
      <c r="AU29">
        <v>2.7988849999999998</v>
      </c>
      <c r="AV29">
        <v>1.8495760000000001</v>
      </c>
      <c r="AW29">
        <v>0.67581899999999995</v>
      </c>
      <c r="AX29">
        <v>0.73959299999999994</v>
      </c>
      <c r="AY29">
        <v>3.67456</v>
      </c>
      <c r="AZ29">
        <v>0.34927799999999998</v>
      </c>
      <c r="BA29">
        <v>6.4648310000000002</v>
      </c>
      <c r="BB29">
        <v>1.7898959999999999</v>
      </c>
      <c r="BC29">
        <v>2.867842</v>
      </c>
      <c r="BD29">
        <v>1.782959</v>
      </c>
      <c r="BE29">
        <v>4.08E-4</v>
      </c>
      <c r="BF29">
        <v>2.8190930000000001</v>
      </c>
      <c r="BG29">
        <v>2.5641980000000002</v>
      </c>
      <c r="BH29">
        <v>0.40013900000000002</v>
      </c>
      <c r="BI29">
        <v>1.0925370000000001</v>
      </c>
      <c r="BJ29">
        <v>6.5281770000000003</v>
      </c>
      <c r="BK29">
        <v>1.1685449999999999</v>
      </c>
      <c r="BL29">
        <v>4.0853539999999997</v>
      </c>
      <c r="BM29">
        <v>2.2157369999999998</v>
      </c>
      <c r="BN29">
        <v>0.92946700000000004</v>
      </c>
      <c r="BO29">
        <v>0.75644</v>
      </c>
      <c r="BP29">
        <v>1.1974910000000001</v>
      </c>
      <c r="BQ29">
        <v>0.69119799999999998</v>
      </c>
      <c r="BR29">
        <v>0.237178</v>
      </c>
      <c r="BS29">
        <v>2.0177239999999999</v>
      </c>
      <c r="BT29">
        <v>0.79530900000000004</v>
      </c>
      <c r="BU29">
        <v>0.60130899999999998</v>
      </c>
      <c r="BV29">
        <v>5.1695099999999998</v>
      </c>
      <c r="BW29">
        <v>0</v>
      </c>
      <c r="BX29">
        <v>9.3008600000000001</v>
      </c>
      <c r="BY29">
        <v>0.62027500000000002</v>
      </c>
      <c r="BZ29">
        <v>1.1066370000000001</v>
      </c>
      <c r="CA29">
        <v>2.6449229999999999</v>
      </c>
      <c r="CB29">
        <v>2.9649480000000001</v>
      </c>
      <c r="CC29">
        <v>0.16664799999999999</v>
      </c>
      <c r="CD29">
        <v>0.31524099999999999</v>
      </c>
      <c r="CE29">
        <v>0.17577699999999999</v>
      </c>
      <c r="CF29">
        <v>3.2981999999999997E-2</v>
      </c>
      <c r="CG29">
        <v>6.5770000000000004E-3</v>
      </c>
      <c r="CH29">
        <v>1</v>
      </c>
      <c r="CI29">
        <v>95.044199000000006</v>
      </c>
      <c r="CJ29">
        <v>0.188143</v>
      </c>
      <c r="CK29">
        <v>15.389049</v>
      </c>
      <c r="CL29">
        <v>36.916666999999997</v>
      </c>
      <c r="CM29">
        <v>6.2081999999999998E-2</v>
      </c>
      <c r="CN29">
        <v>-3.417681</v>
      </c>
      <c r="CO29">
        <v>32.474991000000003</v>
      </c>
    </row>
    <row r="30" spans="1:93" x14ac:dyDescent="0.3">
      <c r="A30" s="13">
        <v>18980</v>
      </c>
      <c r="B30">
        <v>477.704229</v>
      </c>
      <c r="C30">
        <v>37.469332999999999</v>
      </c>
      <c r="D30">
        <v>404.397854</v>
      </c>
      <c r="E30">
        <v>293.15064000000001</v>
      </c>
      <c r="F30">
        <v>2.1390980000000002</v>
      </c>
      <c r="G30">
        <v>74.849795</v>
      </c>
      <c r="H30">
        <v>14.737890999999999</v>
      </c>
      <c r="I30">
        <v>22.03464</v>
      </c>
      <c r="J30">
        <v>579.57725400000004</v>
      </c>
      <c r="K30">
        <v>296.48540300000002</v>
      </c>
      <c r="L30">
        <v>746.43518600000004</v>
      </c>
      <c r="M30">
        <v>98.938952999999998</v>
      </c>
      <c r="N30">
        <v>3.4299999999999999E-4</v>
      </c>
      <c r="O30">
        <v>27.131406999999999</v>
      </c>
      <c r="P30">
        <v>196.71512899999999</v>
      </c>
      <c r="Q30">
        <v>15.407745</v>
      </c>
      <c r="R30">
        <v>113.590396</v>
      </c>
      <c r="S30">
        <v>23.188334000000001</v>
      </c>
      <c r="T30">
        <v>10.851521</v>
      </c>
      <c r="U30">
        <v>290.42335800000001</v>
      </c>
      <c r="V30">
        <v>5886.4547169999996</v>
      </c>
      <c r="W30">
        <v>9849.7750369999994</v>
      </c>
      <c r="X30">
        <v>21032.326365000001</v>
      </c>
      <c r="Y30">
        <v>2205.8057020000001</v>
      </c>
      <c r="Z30">
        <v>2066.2092349999998</v>
      </c>
      <c r="AA30">
        <v>1624.474479</v>
      </c>
      <c r="AB30">
        <v>3619.9760259999998</v>
      </c>
      <c r="AC30">
        <v>20.27927</v>
      </c>
      <c r="AD30">
        <v>10.736003</v>
      </c>
      <c r="AE30">
        <v>7525.243101</v>
      </c>
      <c r="AF30">
        <v>1.5999999999999999E-5</v>
      </c>
      <c r="AG30">
        <v>13122.065505</v>
      </c>
      <c r="AH30">
        <v>8718.5636759999998</v>
      </c>
      <c r="AI30">
        <v>16477.838769000002</v>
      </c>
      <c r="AJ30">
        <v>5813.5765789999996</v>
      </c>
      <c r="AK30">
        <v>1363.1187689999999</v>
      </c>
      <c r="AL30">
        <v>24.892271999999998</v>
      </c>
      <c r="AM30">
        <v>32.719515999999999</v>
      </c>
      <c r="AN30">
        <v>1.4253750000000001</v>
      </c>
      <c r="AO30">
        <v>375.82960500000002</v>
      </c>
      <c r="AP30">
        <v>174.52646799999999</v>
      </c>
      <c r="AQ30">
        <v>0</v>
      </c>
      <c r="AR30">
        <v>369871.85197399999</v>
      </c>
      <c r="AS30">
        <v>2.9163190000000001</v>
      </c>
      <c r="AT30">
        <v>4.0711219999999999</v>
      </c>
      <c r="AU30">
        <v>2.7757070000000001</v>
      </c>
      <c r="AV30">
        <v>1.83961</v>
      </c>
      <c r="AW30">
        <v>0.66775499999999999</v>
      </c>
      <c r="AX30">
        <v>0.74076299999999995</v>
      </c>
      <c r="AY30">
        <v>3.6771889999999998</v>
      </c>
      <c r="AZ30">
        <v>0.34953099999999998</v>
      </c>
      <c r="BA30">
        <v>6.4746090000000001</v>
      </c>
      <c r="BB30">
        <v>1.789801</v>
      </c>
      <c r="BC30">
        <v>2.8736440000000001</v>
      </c>
      <c r="BD30">
        <v>1.7865390000000001</v>
      </c>
      <c r="BE30">
        <v>4.0299999999999998E-4</v>
      </c>
      <c r="BF30">
        <v>2.8307709999999999</v>
      </c>
      <c r="BG30">
        <v>2.5537179999999999</v>
      </c>
      <c r="BH30">
        <v>0.39345999999999998</v>
      </c>
      <c r="BI30">
        <v>1.0940840000000001</v>
      </c>
      <c r="BJ30">
        <v>6.5394670000000001</v>
      </c>
      <c r="BK30">
        <v>1.168007</v>
      </c>
      <c r="BL30">
        <v>4.1808940000000003</v>
      </c>
      <c r="BM30">
        <v>2.2429399999999999</v>
      </c>
      <c r="BN30">
        <v>0.93142499999999995</v>
      </c>
      <c r="BO30">
        <v>0.75551400000000002</v>
      </c>
      <c r="BP30">
        <v>1.197533</v>
      </c>
      <c r="BQ30">
        <v>0.68329700000000004</v>
      </c>
      <c r="BR30">
        <v>0.21039099999999999</v>
      </c>
      <c r="BS30">
        <v>1.9846429999999999</v>
      </c>
      <c r="BT30">
        <v>0.79623200000000005</v>
      </c>
      <c r="BU30">
        <v>0.59804999999999997</v>
      </c>
      <c r="BV30">
        <v>7.3937179999999998</v>
      </c>
      <c r="BW30">
        <v>0</v>
      </c>
      <c r="BX30">
        <v>7.596177</v>
      </c>
      <c r="BY30">
        <v>0.61476299999999995</v>
      </c>
      <c r="BZ30">
        <v>1.110303</v>
      </c>
      <c r="CA30">
        <v>2.6622430000000001</v>
      </c>
      <c r="CB30">
        <v>3.903467</v>
      </c>
      <c r="CC30">
        <v>0.166325</v>
      </c>
      <c r="CD30">
        <v>0.66883999999999999</v>
      </c>
      <c r="CE30">
        <v>0.317417</v>
      </c>
      <c r="CF30">
        <v>6.7236000000000004E-2</v>
      </c>
      <c r="CG30">
        <v>7.8059999999999996E-3</v>
      </c>
      <c r="CH30">
        <v>1</v>
      </c>
      <c r="CI30">
        <v>92.661822000000001</v>
      </c>
      <c r="CJ30">
        <v>0.18415100000000001</v>
      </c>
      <c r="CK30">
        <v>14.970815</v>
      </c>
      <c r="CL30">
        <v>37.0625</v>
      </c>
      <c r="CM30">
        <v>6.2562999999999994E-2</v>
      </c>
      <c r="CN30">
        <v>-3.4036360000000001</v>
      </c>
      <c r="CO30">
        <v>32.463923000000001</v>
      </c>
    </row>
    <row r="31" spans="1:93" x14ac:dyDescent="0.3">
      <c r="A31" s="13">
        <v>19345</v>
      </c>
      <c r="B31">
        <v>456.303045</v>
      </c>
      <c r="C31">
        <v>37.087513999999999</v>
      </c>
      <c r="D31">
        <v>402.197721</v>
      </c>
      <c r="E31">
        <v>292.29679199999998</v>
      </c>
      <c r="F31">
        <v>2.113683</v>
      </c>
      <c r="G31">
        <v>74.833962</v>
      </c>
      <c r="H31">
        <v>14.731657999999999</v>
      </c>
      <c r="I31">
        <v>22.047073999999999</v>
      </c>
      <c r="J31">
        <v>580.43018099999995</v>
      </c>
      <c r="K31">
        <v>296.21725300000003</v>
      </c>
      <c r="L31">
        <v>745.51513</v>
      </c>
      <c r="M31">
        <v>99.107727999999994</v>
      </c>
      <c r="N31">
        <v>3.3799999999999998E-4</v>
      </c>
      <c r="O31">
        <v>27.218716000000001</v>
      </c>
      <c r="P31">
        <v>196.35297299999999</v>
      </c>
      <c r="Q31">
        <v>15.122916</v>
      </c>
      <c r="R31">
        <v>113.460486</v>
      </c>
      <c r="S31">
        <v>23.23817</v>
      </c>
      <c r="T31">
        <v>10.819644</v>
      </c>
      <c r="U31">
        <v>295.69470799999999</v>
      </c>
      <c r="V31">
        <v>5964.9555330000003</v>
      </c>
      <c r="W31">
        <v>9881.577851</v>
      </c>
      <c r="X31">
        <v>21136.008691999999</v>
      </c>
      <c r="Y31">
        <v>2154.6085480000002</v>
      </c>
      <c r="Z31">
        <v>2055.722045</v>
      </c>
      <c r="AA31">
        <v>1476.0712570000001</v>
      </c>
      <c r="AB31">
        <v>3512.622993</v>
      </c>
      <c r="AC31">
        <v>20.278165999999999</v>
      </c>
      <c r="AD31">
        <v>10.687066</v>
      </c>
      <c r="AE31">
        <v>8630.7066450000002</v>
      </c>
      <c r="AF31">
        <v>1.7E-5</v>
      </c>
      <c r="AG31">
        <v>7402.5350859999999</v>
      </c>
      <c r="AH31">
        <v>8638.1917450000001</v>
      </c>
      <c r="AI31">
        <v>16481.545698999998</v>
      </c>
      <c r="AJ31">
        <v>5852.2825970000004</v>
      </c>
      <c r="AK31">
        <v>1413.521279</v>
      </c>
      <c r="AL31">
        <v>25.087906</v>
      </c>
      <c r="AM31">
        <v>16.023454999999998</v>
      </c>
      <c r="AN31">
        <v>0.97685900000000003</v>
      </c>
      <c r="AO31">
        <v>184.71270000000001</v>
      </c>
      <c r="AP31">
        <v>151.19089099999999</v>
      </c>
      <c r="AQ31">
        <v>0</v>
      </c>
      <c r="AR31">
        <v>370271.59373800003</v>
      </c>
      <c r="AS31">
        <v>2.7856670000000001</v>
      </c>
      <c r="AT31">
        <v>4.0296370000000001</v>
      </c>
      <c r="AU31">
        <v>2.7606060000000001</v>
      </c>
      <c r="AV31">
        <v>1.8342510000000001</v>
      </c>
      <c r="AW31">
        <v>0.65982099999999999</v>
      </c>
      <c r="AX31">
        <v>0.74060599999999999</v>
      </c>
      <c r="AY31">
        <v>3.6756340000000001</v>
      </c>
      <c r="AZ31">
        <v>0.34972799999999998</v>
      </c>
      <c r="BA31">
        <v>6.4841369999999996</v>
      </c>
      <c r="BB31">
        <v>1.7881819999999999</v>
      </c>
      <c r="BC31">
        <v>2.8701020000000002</v>
      </c>
      <c r="BD31">
        <v>1.7895859999999999</v>
      </c>
      <c r="BE31">
        <v>3.9800000000000002E-4</v>
      </c>
      <c r="BF31">
        <v>2.83988</v>
      </c>
      <c r="BG31">
        <v>2.5490170000000001</v>
      </c>
      <c r="BH31">
        <v>0.386187</v>
      </c>
      <c r="BI31">
        <v>1.0928329999999999</v>
      </c>
      <c r="BJ31">
        <v>6.5535209999999999</v>
      </c>
      <c r="BK31">
        <v>1.1645760000000001</v>
      </c>
      <c r="BL31">
        <v>4.25678</v>
      </c>
      <c r="BM31">
        <v>2.2728510000000002</v>
      </c>
      <c r="BN31">
        <v>0.93443200000000004</v>
      </c>
      <c r="BO31">
        <v>0.75923799999999997</v>
      </c>
      <c r="BP31">
        <v>1.1697379999999999</v>
      </c>
      <c r="BQ31">
        <v>0.67982900000000002</v>
      </c>
      <c r="BR31">
        <v>0.19117100000000001</v>
      </c>
      <c r="BS31">
        <v>1.9257869999999999</v>
      </c>
      <c r="BT31">
        <v>0.79618900000000004</v>
      </c>
      <c r="BU31">
        <v>0.59532399999999996</v>
      </c>
      <c r="BV31">
        <v>8.4798609999999996</v>
      </c>
      <c r="BW31">
        <v>0</v>
      </c>
      <c r="BX31">
        <v>4.2852220000000001</v>
      </c>
      <c r="BY31">
        <v>0.60909599999999997</v>
      </c>
      <c r="BZ31">
        <v>1.1105529999999999</v>
      </c>
      <c r="CA31">
        <v>2.6799680000000001</v>
      </c>
      <c r="CB31">
        <v>4.0478019999999999</v>
      </c>
      <c r="CC31">
        <v>0.167632</v>
      </c>
      <c r="CD31">
        <v>0.32754499999999998</v>
      </c>
      <c r="CE31">
        <v>0.21753700000000001</v>
      </c>
      <c r="CF31">
        <v>3.3044999999999998E-2</v>
      </c>
      <c r="CG31">
        <v>6.7619999999999998E-3</v>
      </c>
      <c r="CH31">
        <v>1</v>
      </c>
      <c r="CI31">
        <v>92.761966999999999</v>
      </c>
      <c r="CJ31">
        <v>0.16969999999999999</v>
      </c>
      <c r="CK31">
        <v>13.055789000000001</v>
      </c>
      <c r="CL31">
        <v>37.25</v>
      </c>
      <c r="CM31">
        <v>6.2967999999999996E-2</v>
      </c>
      <c r="CN31">
        <v>-3.358889</v>
      </c>
      <c r="CO31">
        <v>32.441321000000002</v>
      </c>
    </row>
    <row r="32" spans="1:93" x14ac:dyDescent="0.3">
      <c r="A32" s="13">
        <v>19710</v>
      </c>
      <c r="B32">
        <v>438.75637599999999</v>
      </c>
      <c r="C32">
        <v>36.739147000000003</v>
      </c>
      <c r="D32">
        <v>400.38636700000001</v>
      </c>
      <c r="E32">
        <v>291.67723100000001</v>
      </c>
      <c r="F32">
        <v>2.086646</v>
      </c>
      <c r="G32">
        <v>74.740450999999993</v>
      </c>
      <c r="H32">
        <v>14.724053</v>
      </c>
      <c r="I32">
        <v>22.058311</v>
      </c>
      <c r="J32">
        <v>580.94494199999997</v>
      </c>
      <c r="K32">
        <v>295.925794</v>
      </c>
      <c r="L32">
        <v>744.50428999999997</v>
      </c>
      <c r="M32">
        <v>99.268512000000001</v>
      </c>
      <c r="N32">
        <v>3.3399999999999999E-4</v>
      </c>
      <c r="O32">
        <v>27.058281000000001</v>
      </c>
      <c r="P32">
        <v>195.99489600000001</v>
      </c>
      <c r="Q32">
        <v>14.877694</v>
      </c>
      <c r="R32">
        <v>113.257114</v>
      </c>
      <c r="S32">
        <v>23.301238999999999</v>
      </c>
      <c r="T32">
        <v>10.771535999999999</v>
      </c>
      <c r="U32">
        <v>300.421876</v>
      </c>
      <c r="V32">
        <v>6046.8336749999999</v>
      </c>
      <c r="W32">
        <v>9917.8167059999996</v>
      </c>
      <c r="X32">
        <v>21392.450356000001</v>
      </c>
      <c r="Y32">
        <v>2087.1918609999998</v>
      </c>
      <c r="Z32">
        <v>2116.6131529999998</v>
      </c>
      <c r="AA32">
        <v>1684.531772</v>
      </c>
      <c r="AB32">
        <v>3403.968578</v>
      </c>
      <c r="AC32">
        <v>20.256501</v>
      </c>
      <c r="AD32">
        <v>10.648925999999999</v>
      </c>
      <c r="AE32">
        <v>7737.5510990000002</v>
      </c>
      <c r="AF32">
        <v>1.7E-5</v>
      </c>
      <c r="AG32">
        <v>12959.555595</v>
      </c>
      <c r="AH32">
        <v>8565.3384129999995</v>
      </c>
      <c r="AI32">
        <v>16470.496038000001</v>
      </c>
      <c r="AJ32">
        <v>5895.192736</v>
      </c>
      <c r="AK32">
        <v>1008.363329</v>
      </c>
      <c r="AL32">
        <v>23.325676999999999</v>
      </c>
      <c r="AM32">
        <v>16.752807000000001</v>
      </c>
      <c r="AN32">
        <v>0.999336</v>
      </c>
      <c r="AO32">
        <v>194.74974</v>
      </c>
      <c r="AP32">
        <v>158.308773</v>
      </c>
      <c r="AQ32">
        <v>0</v>
      </c>
      <c r="AR32">
        <v>366947.268797</v>
      </c>
      <c r="AS32">
        <v>2.678547</v>
      </c>
      <c r="AT32">
        <v>3.9917859999999998</v>
      </c>
      <c r="AU32">
        <v>2.748173</v>
      </c>
      <c r="AV32">
        <v>1.8303640000000001</v>
      </c>
      <c r="AW32">
        <v>0.65138099999999999</v>
      </c>
      <c r="AX32">
        <v>0.73968100000000003</v>
      </c>
      <c r="AY32">
        <v>3.6737359999999999</v>
      </c>
      <c r="AZ32">
        <v>0.34990700000000002</v>
      </c>
      <c r="BA32">
        <v>6.4898870000000004</v>
      </c>
      <c r="BB32">
        <v>1.7864230000000001</v>
      </c>
      <c r="BC32">
        <v>2.8662109999999998</v>
      </c>
      <c r="BD32">
        <v>1.7924899999999999</v>
      </c>
      <c r="BE32">
        <v>3.9300000000000001E-4</v>
      </c>
      <c r="BF32">
        <v>2.8231419999999998</v>
      </c>
      <c r="BG32">
        <v>2.544368</v>
      </c>
      <c r="BH32">
        <v>0.37992500000000001</v>
      </c>
      <c r="BI32">
        <v>1.0908739999999999</v>
      </c>
      <c r="BJ32">
        <v>6.5713080000000001</v>
      </c>
      <c r="BK32">
        <v>1.1593979999999999</v>
      </c>
      <c r="BL32">
        <v>4.3248309999999996</v>
      </c>
      <c r="BM32">
        <v>2.3040500000000002</v>
      </c>
      <c r="BN32">
        <v>0.937859</v>
      </c>
      <c r="BO32">
        <v>0.76844999999999997</v>
      </c>
      <c r="BP32">
        <v>1.1331370000000001</v>
      </c>
      <c r="BQ32">
        <v>0.69996599999999998</v>
      </c>
      <c r="BR32">
        <v>0.218169</v>
      </c>
      <c r="BS32">
        <v>1.866217</v>
      </c>
      <c r="BT32">
        <v>0.79533799999999999</v>
      </c>
      <c r="BU32">
        <v>0.59319999999999995</v>
      </c>
      <c r="BV32">
        <v>7.6023149999999999</v>
      </c>
      <c r="BW32">
        <v>0</v>
      </c>
      <c r="BX32">
        <v>7.5021019999999998</v>
      </c>
      <c r="BY32">
        <v>0.60395900000000002</v>
      </c>
      <c r="BZ32">
        <v>1.1098079999999999</v>
      </c>
      <c r="CA32">
        <v>2.6996180000000001</v>
      </c>
      <c r="CB32">
        <v>2.8875790000000001</v>
      </c>
      <c r="CC32">
        <v>0.155858</v>
      </c>
      <c r="CD32">
        <v>0.34245500000000001</v>
      </c>
      <c r="CE32">
        <v>0.22254199999999999</v>
      </c>
      <c r="CF32">
        <v>3.4840999999999997E-2</v>
      </c>
      <c r="CG32">
        <v>7.0800000000000004E-3</v>
      </c>
      <c r="CH32">
        <v>1</v>
      </c>
      <c r="CI32">
        <v>91.929142999999996</v>
      </c>
      <c r="CJ32">
        <v>0.163244</v>
      </c>
      <c r="CK32">
        <v>13.542669</v>
      </c>
      <c r="CL32">
        <v>37.145833000000003</v>
      </c>
      <c r="CM32">
        <v>6.5243999999999996E-2</v>
      </c>
      <c r="CN32">
        <v>-3.3204950000000002</v>
      </c>
      <c r="CO32">
        <v>32.463661999999999</v>
      </c>
    </row>
    <row r="33" spans="1:94" x14ac:dyDescent="0.3">
      <c r="A33" s="13">
        <v>20074.5</v>
      </c>
      <c r="B33">
        <v>459.70671599999997</v>
      </c>
      <c r="C33">
        <v>36.323759000000003</v>
      </c>
      <c r="D33">
        <v>398.67477300000002</v>
      </c>
      <c r="E33">
        <v>291.25815499999999</v>
      </c>
      <c r="F33">
        <v>2.0613100000000002</v>
      </c>
      <c r="G33">
        <v>74.600074000000006</v>
      </c>
      <c r="H33">
        <v>14.701686</v>
      </c>
      <c r="I33">
        <v>22.050671999999999</v>
      </c>
      <c r="J33">
        <v>580.33887100000004</v>
      </c>
      <c r="K33">
        <v>295.38746200000003</v>
      </c>
      <c r="L33">
        <v>741.91244400000005</v>
      </c>
      <c r="M33">
        <v>99.434203999999994</v>
      </c>
      <c r="N33">
        <v>3.3E-4</v>
      </c>
      <c r="O33">
        <v>26.909157</v>
      </c>
      <c r="P33">
        <v>195.60085900000001</v>
      </c>
      <c r="Q33">
        <v>14.858188999999999</v>
      </c>
      <c r="R33">
        <v>112.93418800000001</v>
      </c>
      <c r="S33">
        <v>23.331645999999999</v>
      </c>
      <c r="T33">
        <v>10.718679</v>
      </c>
      <c r="U33">
        <v>304.69062200000002</v>
      </c>
      <c r="V33">
        <v>6129.9062169999997</v>
      </c>
      <c r="W33">
        <v>9948.6873919999998</v>
      </c>
      <c r="X33">
        <v>21310.173967999999</v>
      </c>
      <c r="Y33">
        <v>2000.4815140000001</v>
      </c>
      <c r="Z33">
        <v>2082.4956980000002</v>
      </c>
      <c r="AA33">
        <v>1787.4450420000001</v>
      </c>
      <c r="AB33">
        <v>3385.52243</v>
      </c>
      <c r="AC33">
        <v>20.311119999999999</v>
      </c>
      <c r="AD33">
        <v>10.593443000000001</v>
      </c>
      <c r="AE33">
        <v>8195.6965779999991</v>
      </c>
      <c r="AF33">
        <v>1.5999999999999999E-5</v>
      </c>
      <c r="AG33">
        <v>9657.9338970000008</v>
      </c>
      <c r="AH33">
        <v>8496.6768940000002</v>
      </c>
      <c r="AI33">
        <v>16600.498057000001</v>
      </c>
      <c r="AJ33">
        <v>5953.413442</v>
      </c>
      <c r="AK33">
        <v>1845.11375</v>
      </c>
      <c r="AL33">
        <v>23.011669999999999</v>
      </c>
      <c r="AM33">
        <v>20.483445</v>
      </c>
      <c r="AN33">
        <v>1.053644</v>
      </c>
      <c r="AO33">
        <v>239.96811199999999</v>
      </c>
      <c r="AP33">
        <v>148.41706199999999</v>
      </c>
      <c r="AQ33">
        <v>0</v>
      </c>
      <c r="AR33">
        <v>367044.42173</v>
      </c>
      <c r="AS33">
        <v>2.8064460000000002</v>
      </c>
      <c r="AT33">
        <v>3.946653</v>
      </c>
      <c r="AU33">
        <v>2.7364250000000001</v>
      </c>
      <c r="AV33">
        <v>1.827734</v>
      </c>
      <c r="AW33">
        <v>0.64347200000000004</v>
      </c>
      <c r="AX33">
        <v>0.73829100000000003</v>
      </c>
      <c r="AY33">
        <v>3.6681550000000001</v>
      </c>
      <c r="AZ33">
        <v>0.34978500000000001</v>
      </c>
      <c r="BA33">
        <v>6.483117</v>
      </c>
      <c r="BB33">
        <v>1.7831729999999999</v>
      </c>
      <c r="BC33">
        <v>2.856233</v>
      </c>
      <c r="BD33">
        <v>1.795482</v>
      </c>
      <c r="BE33">
        <v>3.88E-4</v>
      </c>
      <c r="BF33">
        <v>2.8075830000000002</v>
      </c>
      <c r="BG33">
        <v>2.539253</v>
      </c>
      <c r="BH33">
        <v>0.37942700000000001</v>
      </c>
      <c r="BI33">
        <v>1.087764</v>
      </c>
      <c r="BJ33">
        <v>6.5798829999999997</v>
      </c>
      <c r="BK33">
        <v>1.1537090000000001</v>
      </c>
      <c r="BL33">
        <v>4.3862839999999998</v>
      </c>
      <c r="BM33">
        <v>2.3357030000000001</v>
      </c>
      <c r="BN33">
        <v>0.940778</v>
      </c>
      <c r="BO33">
        <v>0.76549400000000001</v>
      </c>
      <c r="BP33">
        <v>1.0860620000000001</v>
      </c>
      <c r="BQ33">
        <v>0.68868300000000005</v>
      </c>
      <c r="BR33">
        <v>0.23149800000000001</v>
      </c>
      <c r="BS33">
        <v>1.856104</v>
      </c>
      <c r="BT33">
        <v>0.79748300000000005</v>
      </c>
      <c r="BU33">
        <v>0.59010899999999999</v>
      </c>
      <c r="BV33">
        <v>8.0524540000000009</v>
      </c>
      <c r="BW33">
        <v>0</v>
      </c>
      <c r="BX33">
        <v>5.5908410000000002</v>
      </c>
      <c r="BY33">
        <v>0.59911800000000004</v>
      </c>
      <c r="BZ33">
        <v>1.118568</v>
      </c>
      <c r="CA33">
        <v>2.7262789999999999</v>
      </c>
      <c r="CB33">
        <v>5.2837230000000002</v>
      </c>
      <c r="CC33">
        <v>0.15375900000000001</v>
      </c>
      <c r="CD33">
        <v>0.418715</v>
      </c>
      <c r="CE33">
        <v>0.23463600000000001</v>
      </c>
      <c r="CF33">
        <v>4.2930999999999997E-2</v>
      </c>
      <c r="CG33">
        <v>6.6379999999999998E-3</v>
      </c>
      <c r="CH33">
        <v>1</v>
      </c>
      <c r="CI33">
        <v>91.953481999999994</v>
      </c>
      <c r="CJ33">
        <v>0.163221</v>
      </c>
      <c r="CK33">
        <v>13.574450000000001</v>
      </c>
      <c r="CL33">
        <v>37.0625</v>
      </c>
      <c r="CM33">
        <v>6.3648999999999997E-2</v>
      </c>
      <c r="CN33">
        <v>-3.2741380000000002</v>
      </c>
      <c r="CO33">
        <v>32.453462000000002</v>
      </c>
    </row>
    <row r="34" spans="1:94" x14ac:dyDescent="0.3">
      <c r="A34" s="12" t="s">
        <v>102</v>
      </c>
      <c r="B34">
        <f>AVERAGE(B29:B33)</f>
        <v>460.15575179999996</v>
      </c>
      <c r="C34">
        <f t="shared" ref="C34:BN34" si="49">AVERAGE(C29:C33)</f>
        <v>37.040783599999997</v>
      </c>
      <c r="D34">
        <f t="shared" si="49"/>
        <v>402.6862734</v>
      </c>
      <c r="E34">
        <f t="shared" si="49"/>
        <v>292.62432000000001</v>
      </c>
      <c r="F34">
        <f t="shared" si="49"/>
        <v>2.1131332</v>
      </c>
      <c r="G34">
        <f t="shared" si="49"/>
        <v>74.751176200000003</v>
      </c>
      <c r="H34">
        <f t="shared" si="49"/>
        <v>14.724528599999999</v>
      </c>
      <c r="I34">
        <f t="shared" si="49"/>
        <v>22.041869800000001</v>
      </c>
      <c r="J34">
        <f t="shared" si="49"/>
        <v>579.99865919999991</v>
      </c>
      <c r="K34">
        <f t="shared" si="49"/>
        <v>296.10340120000001</v>
      </c>
      <c r="L34">
        <f t="shared" si="49"/>
        <v>744.65900940000006</v>
      </c>
      <c r="M34">
        <f t="shared" si="49"/>
        <v>99.098025200000009</v>
      </c>
      <c r="N34">
        <f t="shared" si="49"/>
        <v>3.3839999999999999E-4</v>
      </c>
      <c r="O34">
        <f t="shared" si="49"/>
        <v>27.067406999999996</v>
      </c>
      <c r="P34">
        <f t="shared" si="49"/>
        <v>196.43724320000001</v>
      </c>
      <c r="Q34">
        <f t="shared" si="49"/>
        <v>15.1871656</v>
      </c>
      <c r="R34">
        <f t="shared" si="49"/>
        <v>113.33437600000002</v>
      </c>
      <c r="S34">
        <f t="shared" si="49"/>
        <v>23.241538199999997</v>
      </c>
      <c r="T34">
        <f t="shared" si="49"/>
        <v>10.8035792</v>
      </c>
      <c r="U34">
        <f t="shared" si="49"/>
        <v>295.00345900000002</v>
      </c>
      <c r="V34">
        <f t="shared" si="49"/>
        <v>5968.6424040000002</v>
      </c>
      <c r="W34">
        <f t="shared" si="49"/>
        <v>9885.3851782000002</v>
      </c>
      <c r="X34">
        <f t="shared" si="49"/>
        <v>21185.815708000002</v>
      </c>
      <c r="Y34">
        <f t="shared" si="49"/>
        <v>2130.7632811999997</v>
      </c>
      <c r="Z34">
        <f t="shared" si="49"/>
        <v>2082.2284291999999</v>
      </c>
      <c r="AA34">
        <f t="shared" si="49"/>
        <v>1680.7650507999999</v>
      </c>
      <c r="AB34">
        <f t="shared" si="49"/>
        <v>3520.4812158</v>
      </c>
      <c r="AC34">
        <f t="shared" si="49"/>
        <v>20.276161600000002</v>
      </c>
      <c r="AD34">
        <f t="shared" si="49"/>
        <v>10.691987999999998</v>
      </c>
      <c r="AE34">
        <f t="shared" si="49"/>
        <v>7470.133259199999</v>
      </c>
      <c r="AF34">
        <f t="shared" si="49"/>
        <v>1.5799999999999998E-5</v>
      </c>
      <c r="AG34">
        <f t="shared" si="49"/>
        <v>11841.784377399999</v>
      </c>
      <c r="AH34">
        <f t="shared" si="49"/>
        <v>8643.1010696000012</v>
      </c>
      <c r="AI34">
        <f t="shared" si="49"/>
        <v>16490.764259</v>
      </c>
      <c r="AJ34">
        <f t="shared" si="49"/>
        <v>5858.0439076000002</v>
      </c>
      <c r="AK34">
        <f t="shared" si="49"/>
        <v>1333.099641</v>
      </c>
      <c r="AL34">
        <f t="shared" si="49"/>
        <v>24.2516088</v>
      </c>
      <c r="AM34">
        <f t="shared" si="49"/>
        <v>20.280153800000001</v>
      </c>
      <c r="AN34">
        <f t="shared" si="49"/>
        <v>1.0489098000000001</v>
      </c>
      <c r="AO34">
        <f t="shared" si="49"/>
        <v>235.92391579999997</v>
      </c>
      <c r="AP34">
        <f t="shared" si="49"/>
        <v>155.90131579999999</v>
      </c>
      <c r="AQ34">
        <f t="shared" si="49"/>
        <v>0</v>
      </c>
      <c r="AR34">
        <f t="shared" si="49"/>
        <v>370703.31206940004</v>
      </c>
      <c r="AS34">
        <f t="shared" si="49"/>
        <v>2.8091873999999999</v>
      </c>
      <c r="AT34">
        <f t="shared" si="49"/>
        <v>4.0245594000000002</v>
      </c>
      <c r="AU34">
        <f t="shared" si="49"/>
        <v>2.7639591999999999</v>
      </c>
      <c r="AV34">
        <f t="shared" si="49"/>
        <v>1.8363070000000001</v>
      </c>
      <c r="AW34">
        <f t="shared" si="49"/>
        <v>0.65964960000000006</v>
      </c>
      <c r="AX34">
        <f t="shared" si="49"/>
        <v>0.73978680000000008</v>
      </c>
      <c r="AY34">
        <f t="shared" si="49"/>
        <v>3.6738548</v>
      </c>
      <c r="AZ34">
        <f t="shared" si="49"/>
        <v>0.34964580000000001</v>
      </c>
      <c r="BA34">
        <f t="shared" si="49"/>
        <v>6.4793161999999995</v>
      </c>
      <c r="BB34">
        <f t="shared" si="49"/>
        <v>1.7874950000000003</v>
      </c>
      <c r="BC34">
        <f t="shared" si="49"/>
        <v>2.8668064000000002</v>
      </c>
      <c r="BD34">
        <f t="shared" si="49"/>
        <v>1.7894112</v>
      </c>
      <c r="BE34">
        <f t="shared" si="49"/>
        <v>3.9800000000000002E-4</v>
      </c>
      <c r="BF34">
        <f t="shared" si="49"/>
        <v>2.8240938</v>
      </c>
      <c r="BG34">
        <f t="shared" si="49"/>
        <v>2.5501108000000001</v>
      </c>
      <c r="BH34">
        <f t="shared" si="49"/>
        <v>0.38782759999999999</v>
      </c>
      <c r="BI34">
        <f t="shared" si="49"/>
        <v>1.0916184000000002</v>
      </c>
      <c r="BJ34">
        <f t="shared" si="49"/>
        <v>6.5544712000000001</v>
      </c>
      <c r="BK34">
        <f t="shared" si="49"/>
        <v>1.1628470000000002</v>
      </c>
      <c r="BL34">
        <f t="shared" si="49"/>
        <v>4.2468285999999997</v>
      </c>
      <c r="BM34">
        <f t="shared" si="49"/>
        <v>2.2742562000000004</v>
      </c>
      <c r="BN34">
        <f t="shared" si="49"/>
        <v>0.93479220000000007</v>
      </c>
      <c r="BO34">
        <f t="shared" ref="BO34:CO34" si="50">AVERAGE(BO29:BO33)</f>
        <v>0.76102720000000001</v>
      </c>
      <c r="BP34">
        <f t="shared" si="50"/>
        <v>1.1567921999999999</v>
      </c>
      <c r="BQ34">
        <f t="shared" si="50"/>
        <v>0.68859460000000006</v>
      </c>
      <c r="BR34">
        <f t="shared" si="50"/>
        <v>0.21768139999999997</v>
      </c>
      <c r="BS34">
        <f t="shared" si="50"/>
        <v>1.9300949999999997</v>
      </c>
      <c r="BT34">
        <f t="shared" si="50"/>
        <v>0.7961102000000001</v>
      </c>
      <c r="BU34">
        <f t="shared" si="50"/>
        <v>0.59559839999999986</v>
      </c>
      <c r="BV34">
        <f t="shared" si="50"/>
        <v>7.3395715999999993</v>
      </c>
      <c r="BW34">
        <f t="shared" si="50"/>
        <v>0</v>
      </c>
      <c r="BX34">
        <f t="shared" si="50"/>
        <v>6.8550404</v>
      </c>
      <c r="BY34">
        <f t="shared" si="50"/>
        <v>0.60944219999999993</v>
      </c>
      <c r="BZ34">
        <f t="shared" si="50"/>
        <v>1.1111738</v>
      </c>
      <c r="CA34">
        <f t="shared" si="50"/>
        <v>2.6826062000000004</v>
      </c>
      <c r="CB34">
        <f t="shared" si="50"/>
        <v>3.8175037999999999</v>
      </c>
      <c r="CC34">
        <f t="shared" si="50"/>
        <v>0.16204440000000001</v>
      </c>
      <c r="CD34">
        <f t="shared" si="50"/>
        <v>0.41455919999999996</v>
      </c>
      <c r="CE34">
        <f t="shared" si="50"/>
        <v>0.23358180000000001</v>
      </c>
      <c r="CF34">
        <f t="shared" si="50"/>
        <v>4.2206999999999995E-2</v>
      </c>
      <c r="CG34">
        <f t="shared" si="50"/>
        <v>6.9725999999999998E-3</v>
      </c>
      <c r="CH34">
        <f t="shared" si="50"/>
        <v>1</v>
      </c>
      <c r="CI34">
        <f t="shared" si="50"/>
        <v>92.870122600000002</v>
      </c>
      <c r="CJ34">
        <f t="shared" si="50"/>
        <v>0.17369180000000001</v>
      </c>
      <c r="CK34">
        <f t="shared" si="50"/>
        <v>14.106554400000002</v>
      </c>
      <c r="CL34">
        <f t="shared" si="50"/>
        <v>37.087499999999999</v>
      </c>
      <c r="CM34">
        <f t="shared" si="50"/>
        <v>6.3301200000000002E-2</v>
      </c>
      <c r="CN34">
        <f t="shared" si="50"/>
        <v>-3.3549677999999998</v>
      </c>
      <c r="CO34">
        <f t="shared" si="50"/>
        <v>32.459471800000003</v>
      </c>
      <c r="CP34">
        <f>SUM(B34:T34)</f>
        <v>3412.0685791999995</v>
      </c>
    </row>
    <row r="35" spans="1:94" x14ac:dyDescent="0.3">
      <c r="A35" s="12" t="s">
        <v>117</v>
      </c>
      <c r="B35">
        <f t="shared" ref="B35:G35" si="51">B34/$CP34</f>
        <v>0.13486122600381292</v>
      </c>
      <c r="C35">
        <f t="shared" si="51"/>
        <v>1.0855814512580711E-2</v>
      </c>
      <c r="D35">
        <f t="shared" si="51"/>
        <v>0.11801822385833013</v>
      </c>
      <c r="E35">
        <f t="shared" si="51"/>
        <v>8.576155877517834E-2</v>
      </c>
      <c r="F35">
        <f t="shared" si="51"/>
        <v>6.1931146779454517E-4</v>
      </c>
      <c r="G35">
        <f t="shared" si="51"/>
        <v>2.1907876253040116E-2</v>
      </c>
      <c r="H35">
        <f t="shared" ref="H35:T35" si="52">H34/$CP34</f>
        <v>4.3154257478178653E-3</v>
      </c>
      <c r="I35">
        <f t="shared" si="52"/>
        <v>6.4599726788516021E-3</v>
      </c>
      <c r="J35">
        <f t="shared" si="52"/>
        <v>0.16998446711642226</v>
      </c>
      <c r="K35">
        <f t="shared" si="52"/>
        <v>8.6781198656160949E-2</v>
      </c>
      <c r="L35">
        <f t="shared" si="52"/>
        <v>0.21824268537257663</v>
      </c>
      <c r="M35">
        <f t="shared" si="52"/>
        <v>2.9043386116006712E-2</v>
      </c>
      <c r="N35">
        <f t="shared" si="52"/>
        <v>9.9177373533137471E-8</v>
      </c>
      <c r="O35">
        <f t="shared" si="52"/>
        <v>7.9328437784056127E-3</v>
      </c>
      <c r="P35">
        <f t="shared" si="52"/>
        <v>5.7571305687547786E-2</v>
      </c>
      <c r="Q35">
        <f t="shared" si="52"/>
        <v>4.4510141714563115E-3</v>
      </c>
      <c r="R35">
        <f t="shared" si="52"/>
        <v>3.3215738010334082E-2</v>
      </c>
      <c r="S35">
        <f t="shared" si="52"/>
        <v>6.8115683083513094E-3</v>
      </c>
      <c r="T35">
        <f t="shared" si="52"/>
        <v>3.1662843079587307E-3</v>
      </c>
    </row>
    <row r="36" spans="1:94" x14ac:dyDescent="0.3">
      <c r="A36" s="13" t="s">
        <v>104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94" x14ac:dyDescent="0.3">
      <c r="A37" s="13">
        <v>18615</v>
      </c>
      <c r="B37">
        <v>10.926871999999999</v>
      </c>
      <c r="C37" s="3">
        <v>3.7369999999999999E-3</v>
      </c>
      <c r="D37" s="3">
        <v>12.360678999999999</v>
      </c>
      <c r="E37" s="3">
        <v>49.351815000000002</v>
      </c>
      <c r="F37" s="3">
        <v>0.38271500000000003</v>
      </c>
      <c r="G37" s="3">
        <v>7.3511999999999994E-2</v>
      </c>
      <c r="H37" s="3">
        <v>1.4853769999999999</v>
      </c>
      <c r="I37" s="3">
        <v>14.173107999999999</v>
      </c>
      <c r="J37" s="3">
        <v>1.891783</v>
      </c>
      <c r="K37" s="3">
        <v>17.446093999999999</v>
      </c>
      <c r="L37" s="3">
        <v>12.035601</v>
      </c>
      <c r="M37" s="3">
        <v>13.588765</v>
      </c>
      <c r="N37" s="3">
        <v>9.9999999999999995E-7</v>
      </c>
      <c r="O37" s="3">
        <v>2.3802189999999999</v>
      </c>
      <c r="P37" s="3">
        <v>7.3333329999999997</v>
      </c>
      <c r="Q37" s="3">
        <v>2.546821</v>
      </c>
      <c r="R37" s="3">
        <v>9.0444069999999996</v>
      </c>
      <c r="S37" s="3">
        <v>6.2839999999999993E-2</v>
      </c>
      <c r="T37" s="3">
        <v>2.3210299999999999</v>
      </c>
      <c r="U37" s="3">
        <v>0</v>
      </c>
      <c r="V37" s="3">
        <v>0</v>
      </c>
      <c r="W37" s="3">
        <v>0</v>
      </c>
      <c r="X37" s="3">
        <v>1.283096</v>
      </c>
      <c r="Y37" s="3">
        <v>0.54156000000000004</v>
      </c>
      <c r="Z37" s="3">
        <v>0</v>
      </c>
      <c r="AA37" s="3">
        <v>0.15134900000000001</v>
      </c>
      <c r="AB37" s="3">
        <v>11.962184000000001</v>
      </c>
      <c r="AC37" s="3">
        <v>3.3825000000000001E-2</v>
      </c>
      <c r="AD37" s="3">
        <v>0</v>
      </c>
      <c r="AE37" s="3">
        <v>108.922639</v>
      </c>
      <c r="AF37" s="3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</row>
    <row r="38" spans="1:94" x14ac:dyDescent="0.3">
      <c r="A38" s="13">
        <v>18980</v>
      </c>
      <c r="B38">
        <v>11.424946</v>
      </c>
      <c r="C38" s="3">
        <v>3.735E-3</v>
      </c>
      <c r="D38" s="3">
        <v>12.248018</v>
      </c>
      <c r="E38" s="3">
        <v>49.102468999999999</v>
      </c>
      <c r="F38" s="3">
        <v>0.378307</v>
      </c>
      <c r="G38" s="3">
        <v>7.3745000000000005E-2</v>
      </c>
      <c r="H38" s="3">
        <v>1.487077</v>
      </c>
      <c r="I38" s="3">
        <v>14.185506</v>
      </c>
      <c r="J38" s="3">
        <v>1.894997</v>
      </c>
      <c r="K38" s="3">
        <v>17.449311000000002</v>
      </c>
      <c r="L38" s="3">
        <v>12.072746</v>
      </c>
      <c r="M38" s="3">
        <v>13.616649000000001</v>
      </c>
      <c r="N38" s="3">
        <v>9.9999999999999995E-7</v>
      </c>
      <c r="O38" s="3">
        <v>2.395343</v>
      </c>
      <c r="P38" s="3">
        <v>7.3068340000000003</v>
      </c>
      <c r="Q38" s="3">
        <v>2.5104030000000002</v>
      </c>
      <c r="R38" s="3">
        <v>9.067774</v>
      </c>
      <c r="S38" s="3">
        <v>6.2947000000000003E-2</v>
      </c>
      <c r="T38" s="3">
        <v>2.3216950000000001</v>
      </c>
      <c r="U38" s="3">
        <v>0</v>
      </c>
      <c r="V38" s="3">
        <v>0</v>
      </c>
      <c r="W38" s="3">
        <v>0</v>
      </c>
      <c r="X38" s="3">
        <v>1.2702469999999999</v>
      </c>
      <c r="Y38" s="3">
        <v>0.54046300000000003</v>
      </c>
      <c r="Z38" s="3">
        <v>0</v>
      </c>
      <c r="AA38" s="3">
        <v>0.14347499999999999</v>
      </c>
      <c r="AB38" s="3">
        <v>11.88593</v>
      </c>
      <c r="AC38" s="3">
        <v>3.3939999999999998E-2</v>
      </c>
      <c r="AD38" s="3">
        <v>0</v>
      </c>
      <c r="AE38" s="3">
        <v>109.723134</v>
      </c>
      <c r="AF38" s="3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</row>
    <row r="39" spans="1:94" x14ac:dyDescent="0.3">
      <c r="A39" s="13">
        <v>19345</v>
      </c>
      <c r="B39">
        <v>11.389521</v>
      </c>
      <c r="C39" s="3">
        <v>3.7060000000000001E-3</v>
      </c>
      <c r="D39" s="3">
        <v>12.162906</v>
      </c>
      <c r="E39" s="3">
        <v>48.898395000000001</v>
      </c>
      <c r="F39" s="3">
        <v>0.373859</v>
      </c>
      <c r="G39" s="3">
        <v>7.3809E-2</v>
      </c>
      <c r="H39" s="3">
        <v>1.486969</v>
      </c>
      <c r="I39" s="3">
        <v>14.194245</v>
      </c>
      <c r="J39" s="3">
        <v>1.897975</v>
      </c>
      <c r="K39" s="3">
        <v>17.44069</v>
      </c>
      <c r="L39" s="3">
        <v>12.069901</v>
      </c>
      <c r="M39" s="3">
        <v>13.640705000000001</v>
      </c>
      <c r="N39" s="3">
        <v>9.9999999999999995E-7</v>
      </c>
      <c r="O39" s="3">
        <v>2.4040469999999998</v>
      </c>
      <c r="P39" s="3">
        <v>7.2825870000000004</v>
      </c>
      <c r="Q39" s="3">
        <v>2.4659439999999999</v>
      </c>
      <c r="R39" s="3">
        <v>9.0613589999999995</v>
      </c>
      <c r="S39" s="3">
        <v>6.3037999999999997E-2</v>
      </c>
      <c r="T39" s="3">
        <v>2.3172920000000001</v>
      </c>
      <c r="U39" s="3">
        <v>0</v>
      </c>
      <c r="V39" s="3">
        <v>0</v>
      </c>
      <c r="W39" s="3">
        <v>0</v>
      </c>
      <c r="X39" s="3">
        <v>1.267782</v>
      </c>
      <c r="Y39" s="3">
        <v>0.53026499999999999</v>
      </c>
      <c r="Z39" s="3">
        <v>0</v>
      </c>
      <c r="AA39" s="3">
        <v>0.14472299999999999</v>
      </c>
      <c r="AB39" s="3">
        <v>11.604020999999999</v>
      </c>
      <c r="AC39" s="3">
        <v>3.3988999999999998E-2</v>
      </c>
      <c r="AD39" s="3">
        <v>0</v>
      </c>
      <c r="AE39" s="3">
        <v>110.051615</v>
      </c>
      <c r="AF39" s="3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</row>
    <row r="40" spans="1:94" x14ac:dyDescent="0.3">
      <c r="A40" s="13">
        <v>19710</v>
      </c>
      <c r="B40">
        <v>10.737925000000001</v>
      </c>
      <c r="C40" s="3">
        <v>3.676E-3</v>
      </c>
      <c r="D40" s="3">
        <v>12.101946</v>
      </c>
      <c r="E40" s="3">
        <v>48.782128</v>
      </c>
      <c r="F40" s="3">
        <v>0.36933100000000002</v>
      </c>
      <c r="G40" s="3">
        <v>7.3759000000000005E-2</v>
      </c>
      <c r="H40" s="3">
        <v>1.4867410000000001</v>
      </c>
      <c r="I40" s="3">
        <v>14.204999000000001</v>
      </c>
      <c r="J40" s="3">
        <v>1.900747</v>
      </c>
      <c r="K40" s="3">
        <v>17.429206000000001</v>
      </c>
      <c r="L40" s="3">
        <v>12.063245</v>
      </c>
      <c r="M40" s="3">
        <v>13.664519</v>
      </c>
      <c r="N40" s="3">
        <v>9.9999999999999995E-7</v>
      </c>
      <c r="O40" s="3">
        <v>2.4036369999999998</v>
      </c>
      <c r="P40" s="3">
        <v>7.2693490000000001</v>
      </c>
      <c r="Q40" s="3">
        <v>2.41743</v>
      </c>
      <c r="R40" s="3">
        <v>9.0549099999999996</v>
      </c>
      <c r="S40" s="3">
        <v>6.3201999999999994E-2</v>
      </c>
      <c r="T40" s="3">
        <v>2.3096019999999999</v>
      </c>
      <c r="U40" s="3">
        <v>0</v>
      </c>
      <c r="V40" s="3">
        <v>0</v>
      </c>
      <c r="W40" s="3">
        <v>0</v>
      </c>
      <c r="X40" s="3">
        <v>1.274608</v>
      </c>
      <c r="Y40" s="3">
        <v>0.51814899999999997</v>
      </c>
      <c r="Z40" s="3">
        <v>0</v>
      </c>
      <c r="AA40" s="3">
        <v>0.143149</v>
      </c>
      <c r="AB40" s="3">
        <v>11.224008</v>
      </c>
      <c r="AC40" s="3">
        <v>3.3984E-2</v>
      </c>
      <c r="AD40" s="3">
        <v>0</v>
      </c>
      <c r="AE40" s="3">
        <v>109.99731800000001</v>
      </c>
      <c r="AF40" s="3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</row>
    <row r="41" spans="1:94" x14ac:dyDescent="0.3">
      <c r="A41" s="13">
        <v>20074.5</v>
      </c>
      <c r="B41">
        <v>11.013635000000001</v>
      </c>
      <c r="C41">
        <v>3.6359999999999999E-3</v>
      </c>
      <c r="D41">
        <v>12.049913999999999</v>
      </c>
      <c r="E41">
        <v>48.707121000000001</v>
      </c>
      <c r="F41">
        <v>0.36481400000000003</v>
      </c>
      <c r="G41">
        <v>7.3673000000000002E-2</v>
      </c>
      <c r="H41">
        <v>1.4852559999999999</v>
      </c>
      <c r="I41">
        <v>14.209159</v>
      </c>
      <c r="J41">
        <v>1.8992739999999999</v>
      </c>
      <c r="K41">
        <v>17.407731999999999</v>
      </c>
      <c r="L41">
        <v>12.025062</v>
      </c>
      <c r="M41">
        <v>13.680712</v>
      </c>
      <c r="N41">
        <v>9.9999999999999995E-7</v>
      </c>
      <c r="O41">
        <v>2.3884379999999998</v>
      </c>
      <c r="P41">
        <v>7.2575510000000003</v>
      </c>
      <c r="Q41">
        <v>2.4023270000000001</v>
      </c>
      <c r="R41">
        <v>9.0302930000000003</v>
      </c>
      <c r="S41">
        <v>6.3341999999999996E-2</v>
      </c>
      <c r="T41">
        <v>2.298451</v>
      </c>
      <c r="U41">
        <v>0</v>
      </c>
      <c r="V41">
        <v>0</v>
      </c>
      <c r="W41">
        <v>0</v>
      </c>
      <c r="X41">
        <v>1.2734760000000001</v>
      </c>
      <c r="Y41">
        <v>0.50123499999999999</v>
      </c>
      <c r="Z41">
        <v>0</v>
      </c>
      <c r="AA41">
        <v>0.140594</v>
      </c>
      <c r="AB41">
        <v>11.052198000000001</v>
      </c>
      <c r="AC41">
        <v>3.4048000000000002E-2</v>
      </c>
      <c r="AD41">
        <v>0</v>
      </c>
      <c r="AE41">
        <v>110.806563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K41" t="s">
        <v>114</v>
      </c>
    </row>
    <row r="42" spans="1:94" x14ac:dyDescent="0.3">
      <c r="A42" s="12" t="s">
        <v>102</v>
      </c>
      <c r="B42">
        <f>AVERAGE(B37:B41)</f>
        <v>11.0985798</v>
      </c>
      <c r="C42">
        <f t="shared" ref="C42:BI42" si="53">AVERAGE(C37:C41)</f>
        <v>3.6979999999999999E-3</v>
      </c>
      <c r="D42">
        <f t="shared" si="53"/>
        <v>12.1846926</v>
      </c>
      <c r="E42">
        <f t="shared" si="53"/>
        <v>48.968385599999998</v>
      </c>
      <c r="F42">
        <f t="shared" si="53"/>
        <v>0.3738052</v>
      </c>
      <c r="G42">
        <f t="shared" si="53"/>
        <v>7.3699600000000004E-2</v>
      </c>
      <c r="H42">
        <f t="shared" si="53"/>
        <v>1.4862839999999999</v>
      </c>
      <c r="I42">
        <f t="shared" si="53"/>
        <v>14.193403399999999</v>
      </c>
      <c r="J42">
        <f t="shared" si="53"/>
        <v>1.8969552000000001</v>
      </c>
      <c r="K42">
        <f t="shared" si="53"/>
        <v>17.434606599999999</v>
      </c>
      <c r="L42">
        <f t="shared" si="53"/>
        <v>12.053311000000001</v>
      </c>
      <c r="M42">
        <f t="shared" si="53"/>
        <v>13.63827</v>
      </c>
      <c r="N42">
        <f t="shared" si="53"/>
        <v>9.9999999999999995E-7</v>
      </c>
      <c r="O42">
        <f t="shared" si="53"/>
        <v>2.3943368</v>
      </c>
      <c r="P42">
        <f t="shared" si="53"/>
        <v>7.2899308000000005</v>
      </c>
      <c r="Q42">
        <f t="shared" si="53"/>
        <v>2.468585</v>
      </c>
      <c r="R42">
        <f t="shared" si="53"/>
        <v>9.0517485999999998</v>
      </c>
      <c r="S42">
        <f t="shared" si="53"/>
        <v>6.3073799999999985E-2</v>
      </c>
      <c r="T42">
        <f t="shared" si="53"/>
        <v>2.3136140000000003</v>
      </c>
      <c r="U42">
        <f t="shared" si="53"/>
        <v>0</v>
      </c>
      <c r="V42">
        <f t="shared" si="53"/>
        <v>0</v>
      </c>
      <c r="W42">
        <f t="shared" si="53"/>
        <v>0</v>
      </c>
      <c r="X42">
        <f t="shared" si="53"/>
        <v>1.2738418</v>
      </c>
      <c r="Y42">
        <f t="shared" si="53"/>
        <v>0.52633439999999987</v>
      </c>
      <c r="Z42">
        <f t="shared" si="53"/>
        <v>0</v>
      </c>
      <c r="AA42">
        <f t="shared" si="53"/>
        <v>0.14465800000000001</v>
      </c>
      <c r="AB42">
        <f t="shared" si="53"/>
        <v>11.5456682</v>
      </c>
      <c r="AC42">
        <f t="shared" si="53"/>
        <v>3.3957199999999993E-2</v>
      </c>
      <c r="AD42">
        <f t="shared" si="53"/>
        <v>0</v>
      </c>
      <c r="AE42">
        <f t="shared" si="53"/>
        <v>109.90025380000002</v>
      </c>
      <c r="AF42">
        <f t="shared" si="53"/>
        <v>0</v>
      </c>
      <c r="AG42">
        <f t="shared" si="53"/>
        <v>0</v>
      </c>
      <c r="AH42">
        <f t="shared" si="53"/>
        <v>0</v>
      </c>
      <c r="AI42">
        <f t="shared" si="53"/>
        <v>0</v>
      </c>
      <c r="AJ42">
        <f t="shared" si="53"/>
        <v>0</v>
      </c>
      <c r="AK42">
        <f t="shared" si="53"/>
        <v>0</v>
      </c>
      <c r="AL42">
        <f t="shared" si="53"/>
        <v>0</v>
      </c>
      <c r="AM42">
        <f t="shared" si="53"/>
        <v>0</v>
      </c>
      <c r="AN42">
        <f t="shared" si="53"/>
        <v>0</v>
      </c>
      <c r="AO42">
        <f t="shared" si="53"/>
        <v>0</v>
      </c>
      <c r="AP42">
        <f t="shared" si="53"/>
        <v>0</v>
      </c>
      <c r="AQ42">
        <f t="shared" si="53"/>
        <v>0</v>
      </c>
      <c r="AR42">
        <f t="shared" si="53"/>
        <v>0</v>
      </c>
      <c r="AS42">
        <f t="shared" si="53"/>
        <v>0</v>
      </c>
      <c r="AT42">
        <f t="shared" si="53"/>
        <v>0</v>
      </c>
      <c r="AU42">
        <f t="shared" si="53"/>
        <v>0</v>
      </c>
      <c r="AV42">
        <f t="shared" si="53"/>
        <v>0</v>
      </c>
      <c r="AW42">
        <f t="shared" si="53"/>
        <v>0</v>
      </c>
      <c r="AX42">
        <f t="shared" si="53"/>
        <v>0</v>
      </c>
      <c r="AY42">
        <f t="shared" si="53"/>
        <v>0</v>
      </c>
      <c r="AZ42">
        <f t="shared" si="53"/>
        <v>0</v>
      </c>
      <c r="BA42">
        <f t="shared" si="53"/>
        <v>0</v>
      </c>
      <c r="BB42">
        <f t="shared" si="53"/>
        <v>0</v>
      </c>
      <c r="BC42">
        <f t="shared" si="53"/>
        <v>0</v>
      </c>
      <c r="BD42">
        <f t="shared" si="53"/>
        <v>0</v>
      </c>
      <c r="BE42">
        <f t="shared" si="53"/>
        <v>0</v>
      </c>
      <c r="BF42">
        <f t="shared" si="53"/>
        <v>0</v>
      </c>
      <c r="BG42">
        <f t="shared" si="53"/>
        <v>0</v>
      </c>
      <c r="BH42">
        <f t="shared" si="53"/>
        <v>0</v>
      </c>
      <c r="BI42">
        <f t="shared" si="53"/>
        <v>0</v>
      </c>
      <c r="BJ42">
        <f>SUM(B42:BI42)</f>
        <v>280.41169439999999</v>
      </c>
      <c r="BK42">
        <f>SUM(B42:T42)</f>
        <v>156.98698099999999</v>
      </c>
    </row>
    <row r="43" spans="1:94" x14ac:dyDescent="0.3">
      <c r="A43" s="12" t="s">
        <v>118</v>
      </c>
      <c r="B43">
        <f t="shared" ref="B43:G43" si="54">B42/$BK42</f>
        <v>7.0697453567821658E-2</v>
      </c>
      <c r="C43">
        <f t="shared" si="54"/>
        <v>2.3556093482681854E-5</v>
      </c>
      <c r="D43">
        <f t="shared" si="54"/>
        <v>7.761594319722602E-2</v>
      </c>
      <c r="E43">
        <f t="shared" si="54"/>
        <v>0.31192641127355653</v>
      </c>
      <c r="F43">
        <f t="shared" si="54"/>
        <v>2.3811222919179523E-3</v>
      </c>
      <c r="G43">
        <f t="shared" si="54"/>
        <v>4.6946313337919412E-4</v>
      </c>
      <c r="H43">
        <f t="shared" ref="H43:T43" si="55">H42/$BK42</f>
        <v>9.4675621540871602E-3</v>
      </c>
      <c r="I43">
        <f t="shared" si="55"/>
        <v>9.0411340542946042E-2</v>
      </c>
      <c r="J43">
        <f t="shared" si="55"/>
        <v>1.2083519205965241E-2</v>
      </c>
      <c r="K43">
        <f t="shared" si="55"/>
        <v>0.11105765897874041</v>
      </c>
      <c r="L43">
        <f t="shared" si="55"/>
        <v>7.6779048321210797E-2</v>
      </c>
      <c r="M43">
        <f t="shared" si="55"/>
        <v>8.6875165782059352E-2</v>
      </c>
      <c r="N43">
        <f t="shared" si="55"/>
        <v>6.3699549709794095E-9</v>
      </c>
      <c r="O43">
        <f t="shared" si="55"/>
        <v>1.5251817601358932E-2</v>
      </c>
      <c r="P43">
        <f t="shared" si="55"/>
        <v>4.6436530937555905E-2</v>
      </c>
      <c r="Q43">
        <f t="shared" si="55"/>
        <v>1.5724775292035205E-2</v>
      </c>
      <c r="R43">
        <f t="shared" si="55"/>
        <v>5.7659230990625907E-2</v>
      </c>
      <c r="S43">
        <f t="shared" si="55"/>
        <v>4.0177726584856096E-4</v>
      </c>
      <c r="T43">
        <f t="shared" si="55"/>
        <v>1.4737617000227557E-2</v>
      </c>
    </row>
    <row r="44" spans="1:94" x14ac:dyDescent="0.3">
      <c r="A44" s="7" t="s">
        <v>1</v>
      </c>
      <c r="B44" s="7"/>
    </row>
    <row r="45" spans="1:94" x14ac:dyDescent="0.3">
      <c r="A45" s="13">
        <v>18615</v>
      </c>
      <c r="B45" s="1">
        <v>468.48298399999999</v>
      </c>
      <c r="C45" s="1">
        <v>37.700949999999999</v>
      </c>
      <c r="D45" s="1">
        <v>422.63107300000001</v>
      </c>
      <c r="E45" s="1">
        <v>305.88703099999998</v>
      </c>
      <c r="F45" s="1">
        <v>1.4365749999999999</v>
      </c>
      <c r="G45" s="1">
        <v>74.979286999999999</v>
      </c>
      <c r="H45" s="1">
        <v>14.665018</v>
      </c>
      <c r="I45" s="1">
        <v>20.751101999999999</v>
      </c>
      <c r="J45" s="1">
        <v>581.03047200000003</v>
      </c>
      <c r="K45" s="1">
        <v>299.289534</v>
      </c>
      <c r="L45" s="1">
        <v>743.8931</v>
      </c>
      <c r="M45" s="1">
        <v>97.789641000000003</v>
      </c>
      <c r="N45" s="1">
        <v>0</v>
      </c>
      <c r="O45" s="1">
        <v>28.727136999999999</v>
      </c>
      <c r="P45" s="1">
        <v>199.02034699999999</v>
      </c>
      <c r="Q45" s="1">
        <v>19.318823999999999</v>
      </c>
      <c r="R45" s="1">
        <v>104.550895</v>
      </c>
      <c r="S45" s="1">
        <v>23.170745</v>
      </c>
      <c r="T45" s="1">
        <v>7.8419869999999996</v>
      </c>
      <c r="U45" s="1">
        <v>278.49266</v>
      </c>
      <c r="V45" s="1">
        <v>5782.2556919999997</v>
      </c>
      <c r="W45" s="1">
        <v>9782.765034</v>
      </c>
      <c r="X45" s="1">
        <v>21014.388636</v>
      </c>
      <c r="Y45" s="1">
        <v>2285.7250340000001</v>
      </c>
      <c r="Z45" s="1">
        <v>2126.6620969999999</v>
      </c>
      <c r="AA45" s="1">
        <v>1532.2988190000001</v>
      </c>
      <c r="AB45" s="1">
        <v>3644.0511160000001</v>
      </c>
      <c r="AC45" s="1">
        <v>20.921928000000001</v>
      </c>
      <c r="AD45" s="1">
        <v>10.731505</v>
      </c>
      <c r="AE45" s="1">
        <v>6679.0606809999999</v>
      </c>
      <c r="AF45" s="1">
        <v>1.4E-5</v>
      </c>
      <c r="AG45" s="1">
        <v>15082.498869999999</v>
      </c>
      <c r="AH45" s="1">
        <v>8719.6366660000003</v>
      </c>
      <c r="AI45" s="1">
        <v>17410.534017999998</v>
      </c>
      <c r="AJ45" s="1">
        <v>5744.4746740000001</v>
      </c>
      <c r="AK45" s="1">
        <v>1127.8170640000001</v>
      </c>
      <c r="AL45" s="1">
        <v>25.236393</v>
      </c>
      <c r="AM45" s="1">
        <v>16.691617999999998</v>
      </c>
      <c r="AN45" s="1">
        <v>0.79203800000000002</v>
      </c>
      <c r="AO45" s="1">
        <v>199.30393599999999</v>
      </c>
      <c r="AP45" s="1">
        <v>156.34059099999999</v>
      </c>
      <c r="AQ45" s="1">
        <v>0</v>
      </c>
      <c r="AR45" s="1">
        <v>383904.63767000003</v>
      </c>
      <c r="AS45" s="1">
        <v>2.8600240000000001</v>
      </c>
      <c r="AT45" s="1">
        <v>4.0962880000000004</v>
      </c>
      <c r="AU45" s="1">
        <v>2.9008560000000001</v>
      </c>
      <c r="AV45" s="1">
        <v>1.9195340000000001</v>
      </c>
      <c r="AW45" s="1">
        <v>0.44845099999999999</v>
      </c>
      <c r="AX45" s="1">
        <v>0.74204400000000004</v>
      </c>
      <c r="AY45" s="1">
        <v>3.6590069999999999</v>
      </c>
      <c r="AZ45" s="1">
        <v>0.32917099999999999</v>
      </c>
      <c r="BA45" s="1">
        <v>6.4908429999999999</v>
      </c>
      <c r="BB45" s="1">
        <v>1.806729</v>
      </c>
      <c r="BC45" s="1">
        <v>2.863858</v>
      </c>
      <c r="BD45" s="1">
        <v>1.7657860000000001</v>
      </c>
      <c r="BE45" s="1">
        <v>0</v>
      </c>
      <c r="BF45" s="1">
        <v>2.9972629999999998</v>
      </c>
      <c r="BG45" s="1">
        <v>2.5836440000000001</v>
      </c>
      <c r="BH45" s="1">
        <v>0.493336</v>
      </c>
      <c r="BI45" s="1">
        <v>1.0070170000000001</v>
      </c>
      <c r="BJ45" s="1">
        <v>6.5345060000000004</v>
      </c>
      <c r="BK45" s="1">
        <v>0.84407500000000002</v>
      </c>
      <c r="BL45" s="1">
        <v>4.0091419999999998</v>
      </c>
      <c r="BM45" s="1">
        <v>2.203236</v>
      </c>
      <c r="BN45" s="1">
        <v>0.92508800000000002</v>
      </c>
      <c r="BO45" s="1">
        <v>0.75486900000000001</v>
      </c>
      <c r="BP45" s="1">
        <v>1.2409209999999999</v>
      </c>
      <c r="BQ45" s="1">
        <v>0.70328900000000005</v>
      </c>
      <c r="BR45" s="1">
        <v>0.19845299999999999</v>
      </c>
      <c r="BS45" s="1">
        <v>1.9978419999999999</v>
      </c>
      <c r="BT45" s="1">
        <v>0.821465</v>
      </c>
      <c r="BU45" s="1">
        <v>0.5978</v>
      </c>
      <c r="BV45" s="1">
        <v>6.5623250000000004</v>
      </c>
      <c r="BW45" s="1">
        <v>0</v>
      </c>
      <c r="BX45" s="1">
        <v>8.7310440000000007</v>
      </c>
      <c r="BY45" s="1">
        <v>0.61483900000000002</v>
      </c>
      <c r="BZ45" s="1">
        <v>1.173149</v>
      </c>
      <c r="CA45" s="1">
        <v>2.6305990000000001</v>
      </c>
      <c r="CB45" s="1">
        <v>3.229651</v>
      </c>
      <c r="CC45" s="1">
        <v>0.168625</v>
      </c>
      <c r="CD45" s="1">
        <v>0.34120400000000001</v>
      </c>
      <c r="CE45" s="1">
        <v>0.17637900000000001</v>
      </c>
      <c r="CF45" s="1">
        <v>3.5656E-2</v>
      </c>
      <c r="CG45" s="1">
        <v>6.992E-3</v>
      </c>
      <c r="CH45" s="1">
        <v>1</v>
      </c>
      <c r="CI45" s="1">
        <v>96.177373000000003</v>
      </c>
      <c r="CJ45" s="1">
        <v>0.17947299999999999</v>
      </c>
      <c r="CK45" s="1">
        <v>13.367872</v>
      </c>
      <c r="CL45" s="1">
        <v>36.833333000000003</v>
      </c>
      <c r="CM45" s="1">
        <v>6.2357999999999997E-2</v>
      </c>
      <c r="CN45" s="1">
        <v>-3.8180839999999998</v>
      </c>
      <c r="CO45" s="1">
        <v>32.617466</v>
      </c>
    </row>
    <row r="46" spans="1:94" x14ac:dyDescent="0.3">
      <c r="A46" s="13">
        <v>18980</v>
      </c>
      <c r="B46" s="1">
        <v>480.61536899999999</v>
      </c>
      <c r="C46" s="1">
        <v>37.584876999999999</v>
      </c>
      <c r="D46" s="1">
        <v>419.41780899999998</v>
      </c>
      <c r="E46" s="1">
        <v>304.20509399999997</v>
      </c>
      <c r="F46" s="1">
        <v>1.4132720000000001</v>
      </c>
      <c r="G46" s="1">
        <v>74.990713999999997</v>
      </c>
      <c r="H46" s="1">
        <v>14.654932000000001</v>
      </c>
      <c r="I46" s="1">
        <v>20.733671000000001</v>
      </c>
      <c r="J46" s="1">
        <v>581.84431700000005</v>
      </c>
      <c r="K46" s="1">
        <v>298.97970700000002</v>
      </c>
      <c r="L46" s="1">
        <v>743.902691</v>
      </c>
      <c r="M46" s="1">
        <v>97.979454000000004</v>
      </c>
      <c r="N46" s="1">
        <v>0</v>
      </c>
      <c r="O46" s="1">
        <v>28.846375999999999</v>
      </c>
      <c r="P46" s="1">
        <v>198.44494800000001</v>
      </c>
      <c r="Q46" s="1">
        <v>19.021281999999999</v>
      </c>
      <c r="R46" s="1">
        <v>104.705555</v>
      </c>
      <c r="S46" s="1">
        <v>23.213270999999999</v>
      </c>
      <c r="T46" s="1">
        <v>7.8256600000000001</v>
      </c>
      <c r="U46" s="1">
        <v>284.92378000000002</v>
      </c>
      <c r="V46" s="1">
        <v>5851.8181679999998</v>
      </c>
      <c r="W46" s="1">
        <v>9801.5484620000007</v>
      </c>
      <c r="X46" s="1">
        <v>20960.369314</v>
      </c>
      <c r="Y46" s="1">
        <v>2259.539914</v>
      </c>
      <c r="Z46" s="1">
        <v>2101.489118</v>
      </c>
      <c r="AA46" s="1">
        <v>1383.0449120000001</v>
      </c>
      <c r="AB46" s="1">
        <v>3588.7217380000002</v>
      </c>
      <c r="AC46" s="1">
        <v>20.95919</v>
      </c>
      <c r="AD46" s="1">
        <v>10.671265999999999</v>
      </c>
      <c r="AE46" s="1">
        <v>8565.8356380000005</v>
      </c>
      <c r="AF46" s="1">
        <v>1.7E-5</v>
      </c>
      <c r="AG46" s="1">
        <v>12669.407692999999</v>
      </c>
      <c r="AH46" s="1">
        <v>8639.3006380000006</v>
      </c>
      <c r="AI46" s="1">
        <v>17499.533746000001</v>
      </c>
      <c r="AJ46" s="1">
        <v>5795.5301220000001</v>
      </c>
      <c r="AK46" s="1">
        <v>1513.8246099999999</v>
      </c>
      <c r="AL46" s="1">
        <v>25.126773</v>
      </c>
      <c r="AM46" s="1">
        <v>34.696998999999998</v>
      </c>
      <c r="AN46" s="1">
        <v>2.4452120000000002</v>
      </c>
      <c r="AO46" s="1">
        <v>408.18386099999998</v>
      </c>
      <c r="AP46" s="1">
        <v>187.64100099999999</v>
      </c>
      <c r="AQ46" s="1">
        <v>0</v>
      </c>
      <c r="AR46" s="1">
        <v>375464.377454</v>
      </c>
      <c r="AS46" s="1">
        <v>2.934091</v>
      </c>
      <c r="AT46" s="1">
        <v>4.0836769999999998</v>
      </c>
      <c r="AU46" s="1">
        <v>2.8788010000000002</v>
      </c>
      <c r="AV46" s="1">
        <v>1.9089799999999999</v>
      </c>
      <c r="AW46" s="1">
        <v>0.44117600000000001</v>
      </c>
      <c r="AX46" s="1">
        <v>0.74215699999999996</v>
      </c>
      <c r="AY46" s="1">
        <v>3.6564899999999998</v>
      </c>
      <c r="AZ46" s="1">
        <v>0.32889400000000002</v>
      </c>
      <c r="BA46" s="1">
        <v>6.4999339999999997</v>
      </c>
      <c r="BB46" s="1">
        <v>1.804859</v>
      </c>
      <c r="BC46" s="1">
        <v>2.8638949999999999</v>
      </c>
      <c r="BD46" s="1">
        <v>1.7692129999999999</v>
      </c>
      <c r="BE46" s="1">
        <v>0</v>
      </c>
      <c r="BF46" s="1">
        <v>3.009703</v>
      </c>
      <c r="BG46" s="1">
        <v>2.5761750000000001</v>
      </c>
      <c r="BH46" s="1">
        <v>0.485738</v>
      </c>
      <c r="BI46" s="1">
        <v>1.008507</v>
      </c>
      <c r="BJ46" s="1">
        <v>6.5464989999999998</v>
      </c>
      <c r="BK46" s="1">
        <v>0.84231800000000001</v>
      </c>
      <c r="BL46" s="1">
        <v>4.1017229999999998</v>
      </c>
      <c r="BM46" s="1">
        <v>2.2297419999999999</v>
      </c>
      <c r="BN46" s="1">
        <v>0.92686400000000002</v>
      </c>
      <c r="BO46" s="1">
        <v>0.75292899999999996</v>
      </c>
      <c r="BP46" s="1">
        <v>1.2267049999999999</v>
      </c>
      <c r="BQ46" s="1">
        <v>0.69496400000000003</v>
      </c>
      <c r="BR46" s="1">
        <v>0.179123</v>
      </c>
      <c r="BS46" s="1">
        <v>1.967508</v>
      </c>
      <c r="BT46" s="1">
        <v>0.82292799999999999</v>
      </c>
      <c r="BU46" s="1">
        <v>0.59444399999999997</v>
      </c>
      <c r="BV46" s="1">
        <v>8.4161230000000007</v>
      </c>
      <c r="BW46" s="1">
        <v>0</v>
      </c>
      <c r="BX46" s="1">
        <v>7.3341399999999997</v>
      </c>
      <c r="BY46" s="1">
        <v>0.60917399999999999</v>
      </c>
      <c r="BZ46" s="1">
        <v>1.179146</v>
      </c>
      <c r="CA46" s="1">
        <v>2.6539790000000001</v>
      </c>
      <c r="CB46" s="1">
        <v>4.3350330000000001</v>
      </c>
      <c r="CC46" s="1">
        <v>0.16789200000000001</v>
      </c>
      <c r="CD46" s="1">
        <v>0.70926299999999998</v>
      </c>
      <c r="CE46" s="1">
        <v>0.54452500000000004</v>
      </c>
      <c r="CF46" s="1">
        <v>7.3025000000000007E-2</v>
      </c>
      <c r="CG46" s="1">
        <v>8.3920000000000002E-3</v>
      </c>
      <c r="CH46" s="1">
        <v>1</v>
      </c>
      <c r="CI46" s="1">
        <v>94.062883999999997</v>
      </c>
      <c r="CJ46" s="1">
        <v>0.17574000000000001</v>
      </c>
      <c r="CK46" s="1">
        <v>13.280177</v>
      </c>
      <c r="CL46" s="1">
        <v>36.895833000000003</v>
      </c>
      <c r="CM46" s="1">
        <v>6.2801999999999997E-2</v>
      </c>
      <c r="CN46" s="1">
        <v>-3.8053300000000001</v>
      </c>
      <c r="CO46" s="1">
        <v>32.608530000000002</v>
      </c>
    </row>
    <row r="47" spans="1:94" x14ac:dyDescent="0.3">
      <c r="A47" s="13">
        <v>19345</v>
      </c>
      <c r="B47" s="2">
        <v>464.96747399999998</v>
      </c>
      <c r="C47" s="2">
        <v>37.205410999999998</v>
      </c>
      <c r="D47" s="2">
        <v>417.22603600000002</v>
      </c>
      <c r="E47" s="2">
        <v>303.23580399999997</v>
      </c>
      <c r="F47" s="2">
        <v>1.3900129999999999</v>
      </c>
      <c r="G47" s="2">
        <v>74.915073000000007</v>
      </c>
      <c r="H47" s="2">
        <v>14.618789</v>
      </c>
      <c r="I47" s="2">
        <v>20.699952</v>
      </c>
      <c r="J47" s="2">
        <v>582.52762499999994</v>
      </c>
      <c r="K47" s="2">
        <v>298.306758</v>
      </c>
      <c r="L47" s="2">
        <v>741.05350199999998</v>
      </c>
      <c r="M47" s="2">
        <v>98.151409000000001</v>
      </c>
      <c r="N47" s="2">
        <v>0</v>
      </c>
      <c r="O47" s="2">
        <v>28.867808</v>
      </c>
      <c r="P47" s="2">
        <v>198.08240499999999</v>
      </c>
      <c r="Q47" s="2">
        <v>18.679169000000002</v>
      </c>
      <c r="R47" s="2">
        <v>104.583691</v>
      </c>
      <c r="S47" s="2">
        <v>23.265996000000001</v>
      </c>
      <c r="T47" s="2">
        <v>7.7899539999999998</v>
      </c>
      <c r="U47" s="1">
        <v>290.06392699999998</v>
      </c>
      <c r="V47" s="1">
        <v>5928.3626729999996</v>
      </c>
      <c r="W47" s="1">
        <v>9831.8135070000008</v>
      </c>
      <c r="X47" s="1">
        <v>21087.339553000002</v>
      </c>
      <c r="Y47" s="1">
        <v>2211.8060730000002</v>
      </c>
      <c r="Z47" s="1">
        <v>2099.1110650000001</v>
      </c>
      <c r="AA47" s="1">
        <v>1252.6415099999999</v>
      </c>
      <c r="AB47" s="1">
        <v>3485.106624</v>
      </c>
      <c r="AC47" s="1">
        <v>20.959139</v>
      </c>
      <c r="AD47" s="1">
        <v>10.621608</v>
      </c>
      <c r="AE47" s="1">
        <v>10531.829755000001</v>
      </c>
      <c r="AF47" s="1">
        <v>1.8E-5</v>
      </c>
      <c r="AG47" s="1">
        <v>7556.9300309999999</v>
      </c>
      <c r="AH47" s="1">
        <v>8558.2680099999998</v>
      </c>
      <c r="AI47" s="1">
        <v>17511.603192999999</v>
      </c>
      <c r="AJ47" s="1">
        <v>5839.9735979999996</v>
      </c>
      <c r="AK47" s="1">
        <v>1340.249337</v>
      </c>
      <c r="AL47" s="1">
        <v>25.218116999999999</v>
      </c>
      <c r="AM47" s="1">
        <v>17.305868</v>
      </c>
      <c r="AN47" s="1">
        <v>1.095594</v>
      </c>
      <c r="AO47" s="1">
        <v>197.502591</v>
      </c>
      <c r="AP47" s="1">
        <v>165.753973</v>
      </c>
      <c r="AQ47" s="1">
        <v>0</v>
      </c>
      <c r="AR47" s="1">
        <v>376101.83879299997</v>
      </c>
      <c r="AS47" s="1">
        <v>2.838562</v>
      </c>
      <c r="AT47" s="1">
        <v>4.0424470000000001</v>
      </c>
      <c r="AU47" s="1">
        <v>2.8637570000000001</v>
      </c>
      <c r="AV47" s="1">
        <v>1.9028970000000001</v>
      </c>
      <c r="AW47" s="1">
        <v>0.43391600000000002</v>
      </c>
      <c r="AX47" s="1">
        <v>0.74140899999999998</v>
      </c>
      <c r="AY47" s="1">
        <v>3.647472</v>
      </c>
      <c r="AZ47" s="1">
        <v>0.32835900000000001</v>
      </c>
      <c r="BA47" s="1">
        <v>6.507568</v>
      </c>
      <c r="BB47" s="1">
        <v>1.8007960000000001</v>
      </c>
      <c r="BC47" s="1">
        <v>2.8529260000000001</v>
      </c>
      <c r="BD47" s="1">
        <v>1.7723180000000001</v>
      </c>
      <c r="BE47" s="1">
        <v>0</v>
      </c>
      <c r="BF47" s="1">
        <v>3.0119400000000001</v>
      </c>
      <c r="BG47" s="1">
        <v>2.5714679999999999</v>
      </c>
      <c r="BH47" s="1">
        <v>0.47700100000000001</v>
      </c>
      <c r="BI47" s="1">
        <v>1.007333</v>
      </c>
      <c r="BJ47" s="1">
        <v>6.5613679999999999</v>
      </c>
      <c r="BK47" s="1">
        <v>0.83847400000000005</v>
      </c>
      <c r="BL47" s="1">
        <v>4.1757200000000001</v>
      </c>
      <c r="BM47" s="1">
        <v>2.2589079999999999</v>
      </c>
      <c r="BN47" s="1">
        <v>0.92972600000000005</v>
      </c>
      <c r="BO47" s="1">
        <v>0.75749</v>
      </c>
      <c r="BP47" s="1">
        <v>1.20079</v>
      </c>
      <c r="BQ47" s="1">
        <v>0.69417799999999996</v>
      </c>
      <c r="BR47" s="1">
        <v>0.16223399999999999</v>
      </c>
      <c r="BS47" s="1">
        <v>1.910701</v>
      </c>
      <c r="BT47" s="1">
        <v>0.82292600000000005</v>
      </c>
      <c r="BU47" s="1">
        <v>0.59167800000000004</v>
      </c>
      <c r="BV47" s="1">
        <v>10.347756</v>
      </c>
      <c r="BW47" s="1">
        <v>0</v>
      </c>
      <c r="BX47" s="1">
        <v>4.3745989999999999</v>
      </c>
      <c r="BY47" s="1">
        <v>0.60346100000000003</v>
      </c>
      <c r="BZ47" s="1">
        <v>1.179959</v>
      </c>
      <c r="CA47" s="1">
        <v>2.674331</v>
      </c>
      <c r="CB47" s="1">
        <v>3.8379780000000001</v>
      </c>
      <c r="CC47" s="1">
        <v>0.16850200000000001</v>
      </c>
      <c r="CD47" s="1">
        <v>0.35376000000000002</v>
      </c>
      <c r="CE47" s="1">
        <v>0.243978</v>
      </c>
      <c r="CF47" s="1">
        <v>3.5333000000000003E-2</v>
      </c>
      <c r="CG47" s="1">
        <v>7.4130000000000003E-3</v>
      </c>
      <c r="CH47" s="1">
        <v>1</v>
      </c>
      <c r="CI47" s="1">
        <v>94.222583999999998</v>
      </c>
      <c r="CJ47" s="1">
        <v>0.16103300000000001</v>
      </c>
      <c r="CK47" s="1">
        <v>12.150839</v>
      </c>
      <c r="CL47" s="1">
        <v>37.104166999999997</v>
      </c>
      <c r="CM47" s="1">
        <v>6.3681000000000001E-2</v>
      </c>
      <c r="CN47" s="1">
        <v>-3.7613729999999999</v>
      </c>
      <c r="CO47" s="1">
        <v>32.597585000000002</v>
      </c>
    </row>
    <row r="48" spans="1:94" x14ac:dyDescent="0.3">
      <c r="A48" s="13">
        <v>19710</v>
      </c>
      <c r="B48" s="1">
        <v>475.10300999999998</v>
      </c>
      <c r="C48" s="1">
        <v>36.885880999999998</v>
      </c>
      <c r="D48" s="1">
        <v>415.26620200000002</v>
      </c>
      <c r="E48" s="1">
        <v>302.63857999999999</v>
      </c>
      <c r="F48" s="1">
        <v>1.3668750000000001</v>
      </c>
      <c r="G48" s="1">
        <v>74.776508000000007</v>
      </c>
      <c r="H48" s="1">
        <v>14.573993</v>
      </c>
      <c r="I48" s="1">
        <v>20.654223999999999</v>
      </c>
      <c r="J48" s="1">
        <v>582.85975399999995</v>
      </c>
      <c r="K48" s="1">
        <v>297.50063399999999</v>
      </c>
      <c r="L48" s="1">
        <v>737.77061700000002</v>
      </c>
      <c r="M48" s="1">
        <v>98.32123</v>
      </c>
      <c r="N48" s="1">
        <v>0</v>
      </c>
      <c r="O48" s="1">
        <v>28.709223000000001</v>
      </c>
      <c r="P48" s="1">
        <v>197.75897699999999</v>
      </c>
      <c r="Q48" s="1">
        <v>18.415987999999999</v>
      </c>
      <c r="R48" s="1">
        <v>104.387028</v>
      </c>
      <c r="S48" s="1">
        <v>23.331129000000001</v>
      </c>
      <c r="T48" s="1">
        <v>7.744065</v>
      </c>
      <c r="U48" s="1">
        <v>295.12362000000002</v>
      </c>
      <c r="V48" s="1">
        <v>6009.7979519999999</v>
      </c>
      <c r="W48" s="1">
        <v>9865.5795010000002</v>
      </c>
      <c r="X48" s="1">
        <v>21346.018822999999</v>
      </c>
      <c r="Y48" s="1">
        <v>2160.213209</v>
      </c>
      <c r="Z48" s="1">
        <v>2116.498994</v>
      </c>
      <c r="AA48" s="1">
        <v>1720.6513540000001</v>
      </c>
      <c r="AB48" s="1">
        <v>3418.6729070000001</v>
      </c>
      <c r="AC48" s="1">
        <v>20.925250999999999</v>
      </c>
      <c r="AD48" s="1">
        <v>10.580341000000001</v>
      </c>
      <c r="AE48" s="1">
        <v>10577.545206000001</v>
      </c>
      <c r="AF48" s="1">
        <v>1.5E-5</v>
      </c>
      <c r="AG48" s="1">
        <v>16297.291740999999</v>
      </c>
      <c r="AH48" s="1">
        <v>8487.2198420000004</v>
      </c>
      <c r="AI48" s="1">
        <v>17513.121216</v>
      </c>
      <c r="AJ48" s="1">
        <v>5881.162558</v>
      </c>
      <c r="AK48" s="1">
        <v>890.80327399999999</v>
      </c>
      <c r="AL48" s="1">
        <v>23.026703000000001</v>
      </c>
      <c r="AM48" s="1">
        <v>23.196165000000001</v>
      </c>
      <c r="AN48" s="1">
        <v>0.984761</v>
      </c>
      <c r="AO48" s="1">
        <v>266.00744600000002</v>
      </c>
      <c r="AP48" s="1">
        <v>144.106256</v>
      </c>
      <c r="AQ48" s="1">
        <v>0</v>
      </c>
      <c r="AR48" s="1">
        <v>371509.03862599999</v>
      </c>
      <c r="AS48" s="1">
        <v>2.9004379999999998</v>
      </c>
      <c r="AT48" s="1">
        <v>4.0077290000000003</v>
      </c>
      <c r="AU48" s="1">
        <v>2.8503050000000001</v>
      </c>
      <c r="AV48" s="1">
        <v>1.899149</v>
      </c>
      <c r="AW48" s="1">
        <v>0.42669299999999999</v>
      </c>
      <c r="AX48" s="1">
        <v>0.74003799999999997</v>
      </c>
      <c r="AY48" s="1">
        <v>3.6362950000000001</v>
      </c>
      <c r="AZ48" s="1">
        <v>0.32763399999999998</v>
      </c>
      <c r="BA48" s="1">
        <v>6.5112779999999999</v>
      </c>
      <c r="BB48" s="1">
        <v>1.79593</v>
      </c>
      <c r="BC48" s="1">
        <v>2.840287</v>
      </c>
      <c r="BD48" s="1">
        <v>1.775385</v>
      </c>
      <c r="BE48" s="1">
        <v>0</v>
      </c>
      <c r="BF48" s="1">
        <v>2.995393</v>
      </c>
      <c r="BG48" s="1">
        <v>2.567269</v>
      </c>
      <c r="BH48" s="1">
        <v>0.470281</v>
      </c>
      <c r="BI48" s="1">
        <v>1.005439</v>
      </c>
      <c r="BJ48" s="1">
        <v>6.5797369999999997</v>
      </c>
      <c r="BK48" s="1">
        <v>0.83353500000000003</v>
      </c>
      <c r="BL48" s="1">
        <v>4.2485590000000002</v>
      </c>
      <c r="BM48" s="1">
        <v>2.2899379999999998</v>
      </c>
      <c r="BN48" s="1">
        <v>0.93291900000000005</v>
      </c>
      <c r="BO48" s="1">
        <v>0.76678199999999996</v>
      </c>
      <c r="BP48" s="1">
        <v>1.1727799999999999</v>
      </c>
      <c r="BQ48" s="1">
        <v>0.69992799999999999</v>
      </c>
      <c r="BR48" s="1">
        <v>0.22284699999999999</v>
      </c>
      <c r="BS48" s="1">
        <v>1.874279</v>
      </c>
      <c r="BT48" s="1">
        <v>0.82159599999999999</v>
      </c>
      <c r="BU48" s="1">
        <v>0.58937899999999999</v>
      </c>
      <c r="BV48" s="1">
        <v>10.392673</v>
      </c>
      <c r="BW48" s="1">
        <v>0</v>
      </c>
      <c r="BX48" s="1">
        <v>9.4342699999999997</v>
      </c>
      <c r="BY48" s="1">
        <v>0.59845099999999996</v>
      </c>
      <c r="BZ48" s="1">
        <v>1.1800619999999999</v>
      </c>
      <c r="CA48" s="1">
        <v>2.6931929999999999</v>
      </c>
      <c r="CB48" s="1">
        <v>2.5509309999999998</v>
      </c>
      <c r="CC48" s="1">
        <v>0.15386</v>
      </c>
      <c r="CD48" s="1">
        <v>0.47416700000000001</v>
      </c>
      <c r="CE48" s="1">
        <v>0.21929699999999999</v>
      </c>
      <c r="CF48" s="1">
        <v>4.7588999999999999E-2</v>
      </c>
      <c r="CG48" s="1">
        <v>6.4450000000000002E-3</v>
      </c>
      <c r="CH48" s="1">
        <v>1</v>
      </c>
      <c r="CI48" s="1">
        <v>93.071976000000006</v>
      </c>
      <c r="CJ48" s="1">
        <v>0.166135</v>
      </c>
      <c r="CK48" s="1">
        <v>13.635439</v>
      </c>
      <c r="CL48" s="1">
        <v>36.791666999999997</v>
      </c>
      <c r="CM48" s="1">
        <v>6.3759999999999997E-2</v>
      </c>
      <c r="CN48" s="1">
        <v>-3.7263820000000001</v>
      </c>
      <c r="CO48" s="1">
        <v>32.613669000000002</v>
      </c>
    </row>
    <row r="49" spans="1:94" x14ac:dyDescent="0.3">
      <c r="A49" s="13">
        <v>20074.5</v>
      </c>
      <c r="B49" s="1">
        <v>490.97431699999999</v>
      </c>
      <c r="C49" s="1">
        <v>36.501497999999998</v>
      </c>
      <c r="D49" s="1">
        <v>413.72357799999997</v>
      </c>
      <c r="E49" s="1">
        <v>302.29902800000002</v>
      </c>
      <c r="F49" s="1">
        <v>1.3448960000000001</v>
      </c>
      <c r="G49" s="1">
        <v>74.573683000000003</v>
      </c>
      <c r="H49" s="1">
        <v>14.520098000000001</v>
      </c>
      <c r="I49" s="1">
        <v>20.610651000000001</v>
      </c>
      <c r="J49" s="1">
        <v>582.10904700000003</v>
      </c>
      <c r="K49" s="1">
        <v>296.472826</v>
      </c>
      <c r="L49" s="1">
        <v>733.05096900000001</v>
      </c>
      <c r="M49" s="1">
        <v>98.467370000000003</v>
      </c>
      <c r="N49" s="1">
        <v>0</v>
      </c>
      <c r="O49" s="1">
        <v>28.634805</v>
      </c>
      <c r="P49" s="1">
        <v>197.22477000000001</v>
      </c>
      <c r="Q49" s="1">
        <v>18.173185</v>
      </c>
      <c r="R49" s="1">
        <v>104.16007</v>
      </c>
      <c r="S49" s="1">
        <v>23.367336000000002</v>
      </c>
      <c r="T49" s="1">
        <v>7.7012559999999999</v>
      </c>
      <c r="U49" s="1">
        <v>299.45278300000001</v>
      </c>
      <c r="V49" s="1">
        <v>6089.4458619999996</v>
      </c>
      <c r="W49" s="1">
        <v>9894.8430339999995</v>
      </c>
      <c r="X49" s="1">
        <v>21533.557097000001</v>
      </c>
      <c r="Y49" s="1">
        <v>2136.463839</v>
      </c>
      <c r="Z49" s="1">
        <v>2079.9784829999999</v>
      </c>
      <c r="AA49" s="1">
        <v>1542.077781</v>
      </c>
      <c r="AB49" s="1">
        <v>3419.0763229999998</v>
      </c>
      <c r="AC49" s="1">
        <v>20.918111</v>
      </c>
      <c r="AD49" s="1">
        <v>10.537913</v>
      </c>
      <c r="AE49" s="1">
        <v>12399.84251</v>
      </c>
      <c r="AF49" s="1">
        <v>1.7E-5</v>
      </c>
      <c r="AG49" s="1">
        <v>7421.28359</v>
      </c>
      <c r="AH49" s="1">
        <v>8411.6673379999993</v>
      </c>
      <c r="AI49" s="1">
        <v>17539.275152999999</v>
      </c>
      <c r="AJ49" s="1">
        <v>5913.244893</v>
      </c>
      <c r="AK49" s="1">
        <v>1591.1642059999999</v>
      </c>
      <c r="AL49" s="1">
        <v>23.596024</v>
      </c>
      <c r="AM49" s="1">
        <v>29.071901</v>
      </c>
      <c r="AN49" s="1">
        <v>1.274826</v>
      </c>
      <c r="AO49" s="1">
        <v>334.03330799999998</v>
      </c>
      <c r="AP49" s="1">
        <v>160.67868799999999</v>
      </c>
      <c r="AQ49" s="1">
        <v>0</v>
      </c>
      <c r="AR49" s="1">
        <v>369851.79635100003</v>
      </c>
      <c r="AS49" s="1">
        <v>2.997331</v>
      </c>
      <c r="AT49" s="1">
        <v>3.9659650000000002</v>
      </c>
      <c r="AU49" s="1">
        <v>2.8397169999999998</v>
      </c>
      <c r="AV49" s="1">
        <v>1.897019</v>
      </c>
      <c r="AW49" s="1">
        <v>0.41983199999999998</v>
      </c>
      <c r="AX49" s="1">
        <v>0.73802999999999996</v>
      </c>
      <c r="AY49" s="1">
        <v>3.6228479999999998</v>
      </c>
      <c r="AZ49" s="1">
        <v>0.32694299999999998</v>
      </c>
      <c r="BA49" s="1">
        <v>6.5028920000000001</v>
      </c>
      <c r="BB49" s="1">
        <v>1.789725</v>
      </c>
      <c r="BC49" s="1">
        <v>2.822117</v>
      </c>
      <c r="BD49" s="1">
        <v>1.7780229999999999</v>
      </c>
      <c r="BE49" s="1">
        <v>0</v>
      </c>
      <c r="BF49" s="1">
        <v>2.9876290000000001</v>
      </c>
      <c r="BG49" s="1">
        <v>2.5603340000000001</v>
      </c>
      <c r="BH49" s="1">
        <v>0.46407999999999999</v>
      </c>
      <c r="BI49" s="1">
        <v>1.003253</v>
      </c>
      <c r="BJ49" s="1">
        <v>6.5899479999999997</v>
      </c>
      <c r="BK49" s="1">
        <v>0.82892699999999997</v>
      </c>
      <c r="BL49" s="1">
        <v>4.3108810000000002</v>
      </c>
      <c r="BM49" s="1">
        <v>2.3202859999999998</v>
      </c>
      <c r="BN49" s="1">
        <v>0.93568700000000005</v>
      </c>
      <c r="BO49" s="1">
        <v>0.77351899999999996</v>
      </c>
      <c r="BP49" s="1">
        <v>1.1598869999999999</v>
      </c>
      <c r="BQ49" s="1">
        <v>0.68785099999999999</v>
      </c>
      <c r="BR49" s="1">
        <v>0.19972000000000001</v>
      </c>
      <c r="BS49" s="1">
        <v>1.8745000000000001</v>
      </c>
      <c r="BT49" s="1">
        <v>0.82131500000000002</v>
      </c>
      <c r="BU49" s="1">
        <v>0.58701599999999998</v>
      </c>
      <c r="BV49" s="1">
        <v>12.183120000000001</v>
      </c>
      <c r="BW49" s="1">
        <v>0</v>
      </c>
      <c r="BX49" s="1">
        <v>4.2960760000000002</v>
      </c>
      <c r="BY49" s="1">
        <v>0.59312299999999996</v>
      </c>
      <c r="BZ49" s="1">
        <v>1.181824</v>
      </c>
      <c r="CA49" s="1">
        <v>2.7078850000000001</v>
      </c>
      <c r="CB49" s="1">
        <v>4.5565049999999996</v>
      </c>
      <c r="CC49" s="1">
        <v>0.157664</v>
      </c>
      <c r="CD49" s="1">
        <v>0.59427700000000006</v>
      </c>
      <c r="CE49" s="1">
        <v>0.283891</v>
      </c>
      <c r="CF49" s="1">
        <v>5.9759E-2</v>
      </c>
      <c r="CG49" s="1">
        <v>7.1859999999999997E-3</v>
      </c>
      <c r="CH49" s="1">
        <v>1</v>
      </c>
      <c r="CI49" s="1">
        <v>92.656796999999997</v>
      </c>
      <c r="CJ49" s="1">
        <v>0.157365</v>
      </c>
      <c r="CK49" s="1">
        <v>13.047075</v>
      </c>
      <c r="CL49" s="1">
        <v>37</v>
      </c>
      <c r="CM49" s="1">
        <v>6.3259999999999997E-2</v>
      </c>
      <c r="CN49" s="1">
        <v>-3.6827049999999999</v>
      </c>
      <c r="CO49" s="1">
        <v>32.622563999999997</v>
      </c>
    </row>
    <row r="50" spans="1:94" x14ac:dyDescent="0.3">
      <c r="B50">
        <f t="shared" ref="B50:BM50" si="56">AVERAGE(B45:B49)</f>
        <v>476.02863079999997</v>
      </c>
      <c r="C50">
        <f t="shared" si="56"/>
        <v>37.175723399999995</v>
      </c>
      <c r="D50">
        <f t="shared" si="56"/>
        <v>417.65293959999997</v>
      </c>
      <c r="E50">
        <f t="shared" si="56"/>
        <v>303.65310739999995</v>
      </c>
      <c r="F50">
        <f t="shared" si="56"/>
        <v>1.3903262000000001</v>
      </c>
      <c r="G50">
        <f t="shared" si="56"/>
        <v>74.847053000000002</v>
      </c>
      <c r="H50">
        <f t="shared" si="56"/>
        <v>14.606566000000001</v>
      </c>
      <c r="I50">
        <f t="shared" si="56"/>
        <v>20.689920000000001</v>
      </c>
      <c r="J50">
        <f t="shared" si="56"/>
        <v>582.07424299999991</v>
      </c>
      <c r="K50">
        <f t="shared" si="56"/>
        <v>298.10989179999996</v>
      </c>
      <c r="L50">
        <f t="shared" si="56"/>
        <v>739.93417580000005</v>
      </c>
      <c r="M50">
        <f t="shared" si="56"/>
        <v>98.141820800000005</v>
      </c>
      <c r="N50">
        <f t="shared" si="56"/>
        <v>0</v>
      </c>
      <c r="O50">
        <f t="shared" si="56"/>
        <v>28.7570698</v>
      </c>
      <c r="P50">
        <f t="shared" si="56"/>
        <v>198.10628939999998</v>
      </c>
      <c r="Q50">
        <f t="shared" si="56"/>
        <v>18.721689599999998</v>
      </c>
      <c r="R50">
        <f t="shared" si="56"/>
        <v>104.47744780000001</v>
      </c>
      <c r="S50">
        <f t="shared" si="56"/>
        <v>23.2696954</v>
      </c>
      <c r="T50">
        <f t="shared" si="56"/>
        <v>7.7805843999999995</v>
      </c>
      <c r="U50">
        <f t="shared" si="56"/>
        <v>289.61135400000001</v>
      </c>
      <c r="V50">
        <f t="shared" si="56"/>
        <v>5932.3360694000003</v>
      </c>
      <c r="W50">
        <f t="shared" si="56"/>
        <v>9835.3099075999999</v>
      </c>
      <c r="X50">
        <f t="shared" si="56"/>
        <v>21188.334684599999</v>
      </c>
      <c r="Y50">
        <f t="shared" si="56"/>
        <v>2210.7496137999997</v>
      </c>
      <c r="Z50">
        <f t="shared" si="56"/>
        <v>2104.7479513999997</v>
      </c>
      <c r="AA50">
        <f t="shared" si="56"/>
        <v>1486.1428751999999</v>
      </c>
      <c r="AB50">
        <f t="shared" si="56"/>
        <v>3511.1257415999999</v>
      </c>
      <c r="AC50">
        <f t="shared" si="56"/>
        <v>20.936723799999999</v>
      </c>
      <c r="AD50">
        <f t="shared" si="56"/>
        <v>10.628526600000001</v>
      </c>
      <c r="AE50">
        <f t="shared" si="56"/>
        <v>9750.8227580000002</v>
      </c>
      <c r="AF50">
        <f t="shared" si="56"/>
        <v>1.6199999999999997E-5</v>
      </c>
      <c r="AG50">
        <f t="shared" si="56"/>
        <v>11805.482384999999</v>
      </c>
      <c r="AH50">
        <f t="shared" si="56"/>
        <v>8563.218498799999</v>
      </c>
      <c r="AI50">
        <f t="shared" si="56"/>
        <v>17494.813465199997</v>
      </c>
      <c r="AJ50">
        <f t="shared" si="56"/>
        <v>5834.8771690000003</v>
      </c>
      <c r="AK50">
        <f t="shared" si="56"/>
        <v>1292.7716981999997</v>
      </c>
      <c r="AL50">
        <f t="shared" si="56"/>
        <v>24.440801999999998</v>
      </c>
      <c r="AM50">
        <f t="shared" si="56"/>
        <v>24.192510199999997</v>
      </c>
      <c r="AN50">
        <f t="shared" si="56"/>
        <v>1.3184862000000002</v>
      </c>
      <c r="AO50">
        <f t="shared" si="56"/>
        <v>281.0062284</v>
      </c>
      <c r="AP50">
        <f t="shared" si="56"/>
        <v>162.90410179999998</v>
      </c>
      <c r="AQ50">
        <f t="shared" si="56"/>
        <v>0</v>
      </c>
      <c r="AR50">
        <f t="shared" si="56"/>
        <v>375366.33777879999</v>
      </c>
      <c r="AS50">
        <f t="shared" si="56"/>
        <v>2.9060891999999994</v>
      </c>
      <c r="AT50">
        <f t="shared" si="56"/>
        <v>4.0392212000000001</v>
      </c>
      <c r="AU50">
        <f t="shared" si="56"/>
        <v>2.8666872000000003</v>
      </c>
      <c r="AV50">
        <f t="shared" si="56"/>
        <v>1.9055158000000003</v>
      </c>
      <c r="AW50">
        <f t="shared" si="56"/>
        <v>0.43401359999999994</v>
      </c>
      <c r="AX50">
        <f t="shared" si="56"/>
        <v>0.74073560000000005</v>
      </c>
      <c r="AY50">
        <f t="shared" si="56"/>
        <v>3.6444223999999998</v>
      </c>
      <c r="AZ50">
        <f t="shared" si="56"/>
        <v>0.3282002</v>
      </c>
      <c r="BA50">
        <f t="shared" si="56"/>
        <v>6.5025029999999999</v>
      </c>
      <c r="BB50">
        <f t="shared" si="56"/>
        <v>1.7996078</v>
      </c>
      <c r="BC50">
        <f t="shared" si="56"/>
        <v>2.8486166000000002</v>
      </c>
      <c r="BD50">
        <f t="shared" si="56"/>
        <v>1.7721450000000001</v>
      </c>
      <c r="BE50">
        <f t="shared" si="56"/>
        <v>0</v>
      </c>
      <c r="BF50">
        <f t="shared" si="56"/>
        <v>3.0003856000000004</v>
      </c>
      <c r="BG50">
        <f t="shared" si="56"/>
        <v>2.5717779999999997</v>
      </c>
      <c r="BH50">
        <f t="shared" si="56"/>
        <v>0.47808719999999993</v>
      </c>
      <c r="BI50">
        <f t="shared" si="56"/>
        <v>1.0063097999999999</v>
      </c>
      <c r="BJ50">
        <f t="shared" si="56"/>
        <v>6.5624115999999999</v>
      </c>
      <c r="BK50">
        <f t="shared" si="56"/>
        <v>0.83746580000000004</v>
      </c>
      <c r="BL50">
        <f t="shared" si="56"/>
        <v>4.1692050000000007</v>
      </c>
      <c r="BM50">
        <f t="shared" si="56"/>
        <v>2.2604219999999997</v>
      </c>
      <c r="BN50">
        <f t="shared" ref="BN50:CO50" si="57">AVERAGE(BN45:BN49)</f>
        <v>0.93005680000000002</v>
      </c>
      <c r="BO50">
        <f t="shared" si="57"/>
        <v>0.76111779999999996</v>
      </c>
      <c r="BP50">
        <f t="shared" si="57"/>
        <v>1.2002165999999999</v>
      </c>
      <c r="BQ50">
        <f t="shared" si="57"/>
        <v>0.69604199999999994</v>
      </c>
      <c r="BR50">
        <f t="shared" si="57"/>
        <v>0.19247540000000002</v>
      </c>
      <c r="BS50">
        <f t="shared" si="57"/>
        <v>1.924966</v>
      </c>
      <c r="BT50">
        <f t="shared" si="57"/>
        <v>0.82204599999999994</v>
      </c>
      <c r="BU50">
        <f t="shared" si="57"/>
        <v>0.59206340000000002</v>
      </c>
      <c r="BV50">
        <f t="shared" si="57"/>
        <v>9.580399400000001</v>
      </c>
      <c r="BW50">
        <f t="shared" si="57"/>
        <v>0</v>
      </c>
      <c r="BX50">
        <f t="shared" si="57"/>
        <v>6.8340258000000009</v>
      </c>
      <c r="BY50">
        <f t="shared" si="57"/>
        <v>0.60380959999999995</v>
      </c>
      <c r="BZ50">
        <f t="shared" si="57"/>
        <v>1.1788279999999998</v>
      </c>
      <c r="CA50">
        <f t="shared" si="57"/>
        <v>2.6719974</v>
      </c>
      <c r="CB50">
        <f t="shared" si="57"/>
        <v>3.7020195999999999</v>
      </c>
      <c r="CC50">
        <f t="shared" si="57"/>
        <v>0.1633086</v>
      </c>
      <c r="CD50">
        <f t="shared" si="57"/>
        <v>0.49453420000000003</v>
      </c>
      <c r="CE50">
        <f t="shared" si="57"/>
        <v>0.29361399999999999</v>
      </c>
      <c r="CF50">
        <f t="shared" si="57"/>
        <v>5.0272399999999995E-2</v>
      </c>
      <c r="CG50">
        <f t="shared" si="57"/>
        <v>7.2856000000000006E-3</v>
      </c>
      <c r="CH50">
        <f t="shared" si="57"/>
        <v>1</v>
      </c>
      <c r="CI50">
        <f t="shared" si="57"/>
        <v>94.038322799999989</v>
      </c>
      <c r="CJ50">
        <f t="shared" si="57"/>
        <v>0.16794919999999999</v>
      </c>
      <c r="CK50">
        <f t="shared" si="57"/>
        <v>13.096280400000001</v>
      </c>
      <c r="CL50">
        <f t="shared" si="57"/>
        <v>36.924999999999997</v>
      </c>
      <c r="CM50">
        <f t="shared" si="57"/>
        <v>6.3172199999999984E-2</v>
      </c>
      <c r="CN50">
        <f t="shared" si="57"/>
        <v>-3.7587747999999999</v>
      </c>
      <c r="CO50">
        <f t="shared" si="57"/>
        <v>32.611962800000001</v>
      </c>
      <c r="CP50">
        <f>SUM(B50:T50)</f>
        <v>3445.4171741999994</v>
      </c>
    </row>
    <row r="51" spans="1:94" x14ac:dyDescent="0.3">
      <c r="A51" s="12" t="s">
        <v>117</v>
      </c>
      <c r="B51">
        <f t="shared" ref="B51:G51" si="58">B50/$CP50</f>
        <v>0.13816284262022069</v>
      </c>
      <c r="C51">
        <f t="shared" si="58"/>
        <v>1.0789904827310766E-2</v>
      </c>
      <c r="D51">
        <f t="shared" si="58"/>
        <v>0.12121984609802031</v>
      </c>
      <c r="E51">
        <f t="shared" si="58"/>
        <v>8.813246467621326E-2</v>
      </c>
      <c r="F51">
        <f t="shared" si="58"/>
        <v>4.0352913151157774E-4</v>
      </c>
      <c r="G51">
        <f t="shared" si="58"/>
        <v>2.1723654702969008E-2</v>
      </c>
      <c r="H51">
        <f t="shared" ref="H51:T51" si="59">H50/$CP50</f>
        <v>4.2394187006952327E-3</v>
      </c>
      <c r="I51">
        <f t="shared" si="59"/>
        <v>6.0050551076747472E-3</v>
      </c>
      <c r="J51">
        <f t="shared" si="59"/>
        <v>0.16894158633639286</v>
      </c>
      <c r="K51">
        <f t="shared" si="59"/>
        <v>8.652359837070206E-2</v>
      </c>
      <c r="L51">
        <f t="shared" si="59"/>
        <v>0.21475895033576226</v>
      </c>
      <c r="M51">
        <f t="shared" si="59"/>
        <v>2.8484742438421209E-2</v>
      </c>
      <c r="N51">
        <f t="shared" si="59"/>
        <v>0</v>
      </c>
      <c r="O51">
        <f t="shared" si="59"/>
        <v>8.3464696279274744E-3</v>
      </c>
      <c r="P51">
        <f t="shared" si="59"/>
        <v>5.7498491295469557E-2</v>
      </c>
      <c r="Q51">
        <f t="shared" si="59"/>
        <v>5.4337947056721913E-3</v>
      </c>
      <c r="R51">
        <f t="shared" si="59"/>
        <v>3.0323598716100006E-2</v>
      </c>
      <c r="S51">
        <f t="shared" si="59"/>
        <v>6.7538107066535567E-3</v>
      </c>
      <c r="T51">
        <f t="shared" si="59"/>
        <v>2.2582416022833562E-3</v>
      </c>
    </row>
    <row r="52" spans="1:94" x14ac:dyDescent="0.3">
      <c r="A52" s="13">
        <v>18615</v>
      </c>
      <c r="B52">
        <v>7.8647749999999998</v>
      </c>
      <c r="C52">
        <v>2.6099999999999999E-3</v>
      </c>
      <c r="D52">
        <v>12.146967</v>
      </c>
      <c r="E52">
        <v>52.943294999999999</v>
      </c>
      <c r="F52">
        <v>0.28383199999999997</v>
      </c>
      <c r="G52">
        <v>6.3261999999999999E-2</v>
      </c>
      <c r="H52">
        <v>1.552395</v>
      </c>
      <c r="I52">
        <v>14.201316</v>
      </c>
      <c r="J52">
        <v>1.8054520000000001</v>
      </c>
      <c r="K52">
        <v>17.801963000000001</v>
      </c>
      <c r="L52">
        <v>11.874204000000001</v>
      </c>
      <c r="M52">
        <v>14.056622000000001</v>
      </c>
      <c r="N52">
        <v>0</v>
      </c>
      <c r="O52">
        <v>2.6327630000000002</v>
      </c>
      <c r="P52">
        <v>7.9092529999999996</v>
      </c>
      <c r="Q52">
        <v>3.2380979999999999</v>
      </c>
      <c r="R52">
        <v>9.3270189999999999</v>
      </c>
      <c r="S52">
        <v>7.0295999999999997E-2</v>
      </c>
      <c r="T52">
        <v>1.874765</v>
      </c>
      <c r="U52">
        <v>0</v>
      </c>
      <c r="V52">
        <v>0</v>
      </c>
      <c r="W52">
        <v>0</v>
      </c>
      <c r="X52">
        <v>0.31734800000000002</v>
      </c>
      <c r="Y52">
        <v>0.12116</v>
      </c>
      <c r="Z52">
        <v>0</v>
      </c>
      <c r="AA52">
        <v>0.12223000000000001</v>
      </c>
      <c r="AB52">
        <v>2.7344930000000001</v>
      </c>
      <c r="AC52">
        <v>7.8469999999999998E-3</v>
      </c>
      <c r="AD52">
        <v>0</v>
      </c>
      <c r="AE52">
        <v>26.038727000000002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</row>
    <row r="53" spans="1:94" x14ac:dyDescent="0.3">
      <c r="A53" s="13">
        <v>18980</v>
      </c>
      <c r="B53">
        <v>8.3519220000000001</v>
      </c>
      <c r="C53">
        <v>2.6050000000000001E-3</v>
      </c>
      <c r="D53">
        <v>12.035907</v>
      </c>
      <c r="E53">
        <v>52.624592999999997</v>
      </c>
      <c r="F53">
        <v>0.279279</v>
      </c>
      <c r="G53">
        <v>6.3330999999999998E-2</v>
      </c>
      <c r="H53">
        <v>1.5521929999999999</v>
      </c>
      <c r="I53">
        <v>14.194625</v>
      </c>
      <c r="J53">
        <v>1.807579</v>
      </c>
      <c r="K53">
        <v>17.785706999999999</v>
      </c>
      <c r="L53">
        <v>11.889262</v>
      </c>
      <c r="M53">
        <v>14.084508</v>
      </c>
      <c r="N53">
        <v>0</v>
      </c>
      <c r="O53">
        <v>2.6497809999999999</v>
      </c>
      <c r="P53">
        <v>7.8858790000000001</v>
      </c>
      <c r="Q53">
        <v>3.1925699999999999</v>
      </c>
      <c r="R53">
        <v>9.3522999999999996</v>
      </c>
      <c r="S53">
        <v>7.0420999999999997E-2</v>
      </c>
      <c r="T53">
        <v>1.872312</v>
      </c>
      <c r="U53">
        <v>0</v>
      </c>
      <c r="V53">
        <v>0</v>
      </c>
      <c r="W53">
        <v>0</v>
      </c>
      <c r="X53">
        <v>0.31553399999999998</v>
      </c>
      <c r="Y53">
        <v>0.120306</v>
      </c>
      <c r="Z53">
        <v>0</v>
      </c>
      <c r="AA53">
        <v>0.109037</v>
      </c>
      <c r="AB53">
        <v>2.7228119999999998</v>
      </c>
      <c r="AC53">
        <v>7.868E-3</v>
      </c>
      <c r="AD53">
        <v>0</v>
      </c>
      <c r="AE53">
        <v>26.236117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</row>
    <row r="54" spans="1:94" x14ac:dyDescent="0.3">
      <c r="A54" s="13">
        <v>19345</v>
      </c>
      <c r="B54">
        <v>8.3736840000000008</v>
      </c>
      <c r="C54">
        <v>2.5820000000000001E-3</v>
      </c>
      <c r="D54">
        <v>11.953529</v>
      </c>
      <c r="E54">
        <v>52.385286999999998</v>
      </c>
      <c r="F54">
        <v>0.27474300000000001</v>
      </c>
      <c r="G54">
        <v>6.3306000000000001E-2</v>
      </c>
      <c r="H54">
        <v>1.5492220000000001</v>
      </c>
      <c r="I54">
        <v>14.175623999999999</v>
      </c>
      <c r="J54">
        <v>1.810093</v>
      </c>
      <c r="K54">
        <v>17.752063</v>
      </c>
      <c r="L54">
        <v>11.856888</v>
      </c>
      <c r="M54">
        <v>14.110279</v>
      </c>
      <c r="N54">
        <v>0</v>
      </c>
      <c r="O54">
        <v>2.657597</v>
      </c>
      <c r="P54">
        <v>7.8671499999999996</v>
      </c>
      <c r="Q54">
        <v>3.138455</v>
      </c>
      <c r="R54">
        <v>9.3450740000000003</v>
      </c>
      <c r="S54">
        <v>7.0529999999999995E-2</v>
      </c>
      <c r="T54">
        <v>1.86574</v>
      </c>
      <c r="U54">
        <v>0</v>
      </c>
      <c r="V54">
        <v>0</v>
      </c>
      <c r="W54">
        <v>0</v>
      </c>
      <c r="X54">
        <v>0.31572899999999998</v>
      </c>
      <c r="Y54">
        <v>0.117675</v>
      </c>
      <c r="Z54">
        <v>0</v>
      </c>
      <c r="AA54">
        <v>9.9239999999999995E-2</v>
      </c>
      <c r="AB54">
        <v>2.6611379999999998</v>
      </c>
      <c r="AC54">
        <v>7.8770000000000003E-3</v>
      </c>
      <c r="AD54">
        <v>0</v>
      </c>
      <c r="AE54">
        <v>26.320905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</row>
    <row r="55" spans="1:94" x14ac:dyDescent="0.3">
      <c r="A55" s="13">
        <v>19710</v>
      </c>
      <c r="B55">
        <v>8.0466650000000008</v>
      </c>
      <c r="C55">
        <v>2.5590000000000001E-3</v>
      </c>
      <c r="D55">
        <v>11.886960999999999</v>
      </c>
      <c r="E55">
        <v>52.222019000000003</v>
      </c>
      <c r="F55">
        <v>0.27010600000000001</v>
      </c>
      <c r="G55">
        <v>6.3206999999999999E-2</v>
      </c>
      <c r="H55">
        <v>1.5452399999999999</v>
      </c>
      <c r="I55">
        <v>14.148375</v>
      </c>
      <c r="J55">
        <v>1.811976</v>
      </c>
      <c r="K55">
        <v>17.708057</v>
      </c>
      <c r="L55">
        <v>11.813146</v>
      </c>
      <c r="M55">
        <v>14.135989</v>
      </c>
      <c r="N55">
        <v>0</v>
      </c>
      <c r="O55">
        <v>2.6509299999999998</v>
      </c>
      <c r="P55">
        <v>7.8521960000000002</v>
      </c>
      <c r="Q55">
        <v>3.0779930000000002</v>
      </c>
      <c r="R55">
        <v>9.3376640000000002</v>
      </c>
      <c r="S55">
        <v>7.0717000000000002E-2</v>
      </c>
      <c r="T55">
        <v>1.8563050000000001</v>
      </c>
      <c r="U55">
        <v>0</v>
      </c>
      <c r="V55">
        <v>0</v>
      </c>
      <c r="W55">
        <v>0</v>
      </c>
      <c r="X55">
        <v>0.318662</v>
      </c>
      <c r="Y55">
        <v>0.114621</v>
      </c>
      <c r="Z55">
        <v>0</v>
      </c>
      <c r="AA55">
        <v>0.10403800000000001</v>
      </c>
      <c r="AB55">
        <v>2.5829749999999998</v>
      </c>
      <c r="AC55">
        <v>7.8659999999999997E-3</v>
      </c>
      <c r="AD55">
        <v>0</v>
      </c>
      <c r="AE55">
        <v>26.281146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</row>
    <row r="56" spans="1:94" x14ac:dyDescent="0.3">
      <c r="A56" s="13">
        <v>20074.5</v>
      </c>
      <c r="B56">
        <v>8.6434370000000005</v>
      </c>
      <c r="C56">
        <v>2.5309999999999998E-3</v>
      </c>
      <c r="D56">
        <v>11.833367000000001</v>
      </c>
      <c r="E56">
        <v>52.153441999999998</v>
      </c>
      <c r="F56">
        <v>0.26573799999999997</v>
      </c>
      <c r="G56">
        <v>6.3051999999999997E-2</v>
      </c>
      <c r="H56">
        <v>1.539407</v>
      </c>
      <c r="I56">
        <v>14.115532</v>
      </c>
      <c r="J56">
        <v>1.8108629999999999</v>
      </c>
      <c r="K56">
        <v>17.649256000000001</v>
      </c>
      <c r="L56">
        <v>11.739345999999999</v>
      </c>
      <c r="M56">
        <v>14.159017</v>
      </c>
      <c r="N56">
        <v>0</v>
      </c>
      <c r="O56">
        <v>2.6393460000000002</v>
      </c>
      <c r="P56">
        <v>7.8369710000000001</v>
      </c>
      <c r="Q56">
        <v>3.0450879999999998</v>
      </c>
      <c r="R56">
        <v>9.3121759999999991</v>
      </c>
      <c r="S56">
        <v>7.0873000000000005E-2</v>
      </c>
      <c r="T56">
        <v>1.8452809999999999</v>
      </c>
      <c r="U56">
        <v>0</v>
      </c>
      <c r="V56">
        <v>0</v>
      </c>
      <c r="W56">
        <v>0</v>
      </c>
      <c r="X56">
        <v>0.32220399999999999</v>
      </c>
      <c r="Y56">
        <v>0.113398</v>
      </c>
      <c r="Z56">
        <v>0</v>
      </c>
      <c r="AA56">
        <v>0.12271</v>
      </c>
      <c r="AB56">
        <v>2.5746159999999998</v>
      </c>
      <c r="AC56">
        <v>7.8639999999999995E-3</v>
      </c>
      <c r="AD56">
        <v>0</v>
      </c>
      <c r="AE56">
        <v>26.370235000000001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K56" t="s">
        <v>114</v>
      </c>
    </row>
    <row r="57" spans="1:94" x14ac:dyDescent="0.3">
      <c r="A57" s="13"/>
      <c r="B57">
        <f>AVERAGE(B52:B56)</f>
        <v>8.2560965999999993</v>
      </c>
      <c r="C57">
        <f t="shared" ref="C57:BI57" si="60">AVERAGE(C52:C56)</f>
        <v>2.5774000000000001E-3</v>
      </c>
      <c r="D57">
        <f t="shared" si="60"/>
        <v>11.971346200000001</v>
      </c>
      <c r="E57">
        <f t="shared" si="60"/>
        <v>52.465727199999989</v>
      </c>
      <c r="F57">
        <f t="shared" si="60"/>
        <v>0.27473959999999997</v>
      </c>
      <c r="G57">
        <f t="shared" si="60"/>
        <v>6.3231599999999999E-2</v>
      </c>
      <c r="H57">
        <f t="shared" si="60"/>
        <v>1.5476913999999999</v>
      </c>
      <c r="I57">
        <f t="shared" si="60"/>
        <v>14.1670944</v>
      </c>
      <c r="J57">
        <f t="shared" si="60"/>
        <v>1.8091926</v>
      </c>
      <c r="K57">
        <f t="shared" si="60"/>
        <v>17.739409200000001</v>
      </c>
      <c r="L57">
        <f t="shared" si="60"/>
        <v>11.834569199999999</v>
      </c>
      <c r="M57">
        <f t="shared" si="60"/>
        <v>14.109283000000001</v>
      </c>
      <c r="N57">
        <f t="shared" si="60"/>
        <v>0</v>
      </c>
      <c r="O57">
        <f t="shared" si="60"/>
        <v>2.6460833999999998</v>
      </c>
      <c r="P57">
        <f t="shared" si="60"/>
        <v>7.8702897999999992</v>
      </c>
      <c r="Q57">
        <f t="shared" si="60"/>
        <v>3.1384408000000001</v>
      </c>
      <c r="R57">
        <f t="shared" si="60"/>
        <v>9.3348466000000005</v>
      </c>
      <c r="S57">
        <f t="shared" si="60"/>
        <v>7.0567400000000002E-2</v>
      </c>
      <c r="T57">
        <f t="shared" si="60"/>
        <v>1.8628805999999998</v>
      </c>
      <c r="U57">
        <f t="shared" si="60"/>
        <v>0</v>
      </c>
      <c r="V57">
        <f t="shared" si="60"/>
        <v>0</v>
      </c>
      <c r="W57">
        <f t="shared" si="60"/>
        <v>0</v>
      </c>
      <c r="X57">
        <f t="shared" si="60"/>
        <v>0.31789539999999994</v>
      </c>
      <c r="Y57">
        <f t="shared" si="60"/>
        <v>0.11743200000000001</v>
      </c>
      <c r="Z57">
        <f t="shared" si="60"/>
        <v>0</v>
      </c>
      <c r="AA57">
        <f t="shared" si="60"/>
        <v>0.11145100000000001</v>
      </c>
      <c r="AB57">
        <f t="shared" si="60"/>
        <v>2.6552067999999998</v>
      </c>
      <c r="AC57">
        <f t="shared" si="60"/>
        <v>7.8643999999999988E-3</v>
      </c>
      <c r="AD57">
        <f t="shared" si="60"/>
        <v>0</v>
      </c>
      <c r="AE57">
        <f t="shared" si="60"/>
        <v>26.249426</v>
      </c>
      <c r="AF57">
        <f t="shared" si="60"/>
        <v>0</v>
      </c>
      <c r="AG57">
        <f t="shared" si="60"/>
        <v>0</v>
      </c>
      <c r="AH57">
        <f t="shared" si="60"/>
        <v>0</v>
      </c>
      <c r="AI57">
        <f t="shared" si="60"/>
        <v>0</v>
      </c>
      <c r="AJ57">
        <f t="shared" si="60"/>
        <v>0</v>
      </c>
      <c r="AK57">
        <f t="shared" si="60"/>
        <v>0</v>
      </c>
      <c r="AL57">
        <f t="shared" si="60"/>
        <v>0</v>
      </c>
      <c r="AM57">
        <f t="shared" si="60"/>
        <v>0</v>
      </c>
      <c r="AN57">
        <f t="shared" si="60"/>
        <v>0</v>
      </c>
      <c r="AO57">
        <f t="shared" si="60"/>
        <v>0</v>
      </c>
      <c r="AP57">
        <f t="shared" si="60"/>
        <v>0</v>
      </c>
      <c r="AQ57">
        <f t="shared" si="60"/>
        <v>0</v>
      </c>
      <c r="AR57">
        <f t="shared" si="60"/>
        <v>0</v>
      </c>
      <c r="AS57">
        <f t="shared" si="60"/>
        <v>0</v>
      </c>
      <c r="AT57">
        <f t="shared" si="60"/>
        <v>0</v>
      </c>
      <c r="AU57">
        <f t="shared" si="60"/>
        <v>0</v>
      </c>
      <c r="AV57">
        <f t="shared" si="60"/>
        <v>0</v>
      </c>
      <c r="AW57">
        <f t="shared" si="60"/>
        <v>0</v>
      </c>
      <c r="AX57">
        <f t="shared" si="60"/>
        <v>0</v>
      </c>
      <c r="AY57">
        <f t="shared" si="60"/>
        <v>0</v>
      </c>
      <c r="AZ57">
        <f t="shared" si="60"/>
        <v>0</v>
      </c>
      <c r="BA57">
        <f t="shared" si="60"/>
        <v>0</v>
      </c>
      <c r="BB57">
        <f t="shared" si="60"/>
        <v>0</v>
      </c>
      <c r="BC57">
        <f t="shared" si="60"/>
        <v>0</v>
      </c>
      <c r="BD57">
        <f t="shared" si="60"/>
        <v>0</v>
      </c>
      <c r="BE57">
        <f t="shared" si="60"/>
        <v>0</v>
      </c>
      <c r="BF57">
        <f t="shared" si="60"/>
        <v>0</v>
      </c>
      <c r="BG57">
        <f t="shared" si="60"/>
        <v>0</v>
      </c>
      <c r="BH57">
        <f t="shared" si="60"/>
        <v>0</v>
      </c>
      <c r="BI57">
        <f t="shared" si="60"/>
        <v>0</v>
      </c>
      <c r="BJ57">
        <f>SUM(B57:BI57)</f>
        <v>188.62334259999997</v>
      </c>
      <c r="BK57">
        <f>SUM(B57:T57)</f>
        <v>159.16406699999999</v>
      </c>
    </row>
    <row r="58" spans="1:94" x14ac:dyDescent="0.3">
      <c r="A58" s="12" t="s">
        <v>118</v>
      </c>
      <c r="B58">
        <f t="shared" ref="B58:G58" si="61">B57/$BK57</f>
        <v>5.187161119726854E-2</v>
      </c>
      <c r="C58">
        <f t="shared" si="61"/>
        <v>1.6193353491023829E-5</v>
      </c>
      <c r="D58">
        <f t="shared" si="61"/>
        <v>7.5213874749757437E-2</v>
      </c>
      <c r="E58">
        <f t="shared" si="61"/>
        <v>0.32963298933546348</v>
      </c>
      <c r="F58">
        <f t="shared" si="61"/>
        <v>1.7261408631886743E-3</v>
      </c>
      <c r="G58">
        <f t="shared" si="61"/>
        <v>3.9727308551370459E-4</v>
      </c>
      <c r="H58">
        <f t="shared" ref="H58:T58" si="62">H57/$BK57</f>
        <v>9.7238744219824442E-3</v>
      </c>
      <c r="I58">
        <f t="shared" si="62"/>
        <v>8.9009376720689107E-2</v>
      </c>
      <c r="J58">
        <f t="shared" si="62"/>
        <v>1.1366840732965186E-2</v>
      </c>
      <c r="K58">
        <f t="shared" si="62"/>
        <v>0.11145360591973313</v>
      </c>
      <c r="L58">
        <f t="shared" si="62"/>
        <v>7.435452877690038E-2</v>
      </c>
      <c r="M58">
        <f t="shared" si="62"/>
        <v>8.8646157803947051E-2</v>
      </c>
      <c r="N58">
        <f t="shared" si="62"/>
        <v>0</v>
      </c>
      <c r="O58">
        <f t="shared" si="62"/>
        <v>1.6624879282583299E-2</v>
      </c>
      <c r="P58">
        <f t="shared" si="62"/>
        <v>4.9447654538759683E-2</v>
      </c>
      <c r="Q58">
        <f t="shared" si="62"/>
        <v>1.9718274728428499E-2</v>
      </c>
      <c r="R58">
        <f t="shared" si="62"/>
        <v>5.8649208806658609E-2</v>
      </c>
      <c r="S58">
        <f t="shared" si="62"/>
        <v>4.4336263410509616E-4</v>
      </c>
      <c r="T58">
        <f t="shared" si="62"/>
        <v>1.1704153048564661E-2</v>
      </c>
    </row>
    <row r="59" spans="1:94" x14ac:dyDescent="0.3">
      <c r="A59" s="7" t="s">
        <v>382</v>
      </c>
      <c r="B59" s="7"/>
    </row>
    <row r="60" spans="1:94" x14ac:dyDescent="0.3">
      <c r="A60" s="13">
        <v>18615</v>
      </c>
      <c r="B60" s="1">
        <v>477.87597799999998</v>
      </c>
      <c r="C60" s="1">
        <v>37.289695000000002</v>
      </c>
      <c r="D60" s="1">
        <v>450.846294</v>
      </c>
      <c r="E60" s="1">
        <v>535.63752999999997</v>
      </c>
      <c r="F60" s="1">
        <v>16.873262</v>
      </c>
      <c r="G60" s="1">
        <v>74.739734999999996</v>
      </c>
      <c r="H60" s="1">
        <v>18.665164000000001</v>
      </c>
      <c r="I60" s="1">
        <v>122.55783</v>
      </c>
      <c r="J60" s="1">
        <v>589.26311199999998</v>
      </c>
      <c r="K60" s="1">
        <v>414.40868599999999</v>
      </c>
      <c r="L60" s="1">
        <v>773.49373500000002</v>
      </c>
      <c r="M60" s="1">
        <v>184.01830100000001</v>
      </c>
      <c r="N60" s="1">
        <v>0.15210399999999999</v>
      </c>
      <c r="O60" s="1">
        <v>30.121036</v>
      </c>
      <c r="P60" s="1">
        <v>205.49288200000001</v>
      </c>
      <c r="Q60" s="1">
        <v>13.21841</v>
      </c>
      <c r="R60" s="1">
        <v>88.577305999999993</v>
      </c>
      <c r="S60" s="1">
        <v>22.941835999999999</v>
      </c>
      <c r="T60" s="1">
        <v>69.972230999999994</v>
      </c>
      <c r="U60" s="1">
        <v>194.12156200000001</v>
      </c>
      <c r="V60" s="1">
        <v>5824.4540729999999</v>
      </c>
      <c r="W60" s="1">
        <v>9863.6380320000007</v>
      </c>
      <c r="X60" s="1">
        <v>20805.262903999999</v>
      </c>
      <c r="Y60" s="1">
        <v>2291.0859059999998</v>
      </c>
      <c r="Z60" s="1">
        <v>2182.8144309999998</v>
      </c>
      <c r="AA60" s="1">
        <v>976.17690400000004</v>
      </c>
      <c r="AB60" s="1">
        <v>3306.0648329999999</v>
      </c>
      <c r="AC60" s="1">
        <v>20.928598000000001</v>
      </c>
      <c r="AD60" s="1">
        <v>10.768167</v>
      </c>
      <c r="AE60" s="1">
        <v>9246.6434680000002</v>
      </c>
      <c r="AF60" s="1">
        <v>1.5999999999999999E-5</v>
      </c>
      <c r="AG60" s="1">
        <v>10219.254548000001</v>
      </c>
      <c r="AH60" s="1">
        <v>8762.4351179999994</v>
      </c>
      <c r="AI60" s="1">
        <v>17270.196582</v>
      </c>
      <c r="AJ60" s="1">
        <v>5872.8511470000003</v>
      </c>
      <c r="AK60" s="1">
        <v>1339.971695</v>
      </c>
      <c r="AL60" s="1">
        <v>26.350553000000001</v>
      </c>
      <c r="AM60" s="1">
        <v>18.199833000000002</v>
      </c>
      <c r="AN60" s="1">
        <v>0.93340900000000004</v>
      </c>
      <c r="AO60" s="1">
        <v>216.41627500000001</v>
      </c>
      <c r="AP60" s="1">
        <v>153.59466399999999</v>
      </c>
      <c r="AQ60" s="1">
        <v>0</v>
      </c>
      <c r="AR60" s="1">
        <v>399143.623647</v>
      </c>
      <c r="AS60" s="1">
        <v>2.917367</v>
      </c>
      <c r="AT60" s="1">
        <v>4.0516040000000002</v>
      </c>
      <c r="AU60" s="1">
        <v>3.0945200000000002</v>
      </c>
      <c r="AV60" s="1">
        <v>3.3612890000000002</v>
      </c>
      <c r="AW60" s="1">
        <v>5.2672699999999999</v>
      </c>
      <c r="AX60" s="1">
        <v>0.73967400000000005</v>
      </c>
      <c r="AY60" s="1">
        <v>4.6570660000000004</v>
      </c>
      <c r="AZ60" s="1">
        <v>1.9441109999999999</v>
      </c>
      <c r="BA60" s="1">
        <v>6.5828119999999997</v>
      </c>
      <c r="BB60" s="1">
        <v>2.5016720000000001</v>
      </c>
      <c r="BC60" s="1">
        <v>2.9778150000000001</v>
      </c>
      <c r="BD60" s="1">
        <v>3.3228149999999999</v>
      </c>
      <c r="BE60" s="1">
        <v>0.17888100000000001</v>
      </c>
      <c r="BF60" s="1">
        <v>3.1426959999999999</v>
      </c>
      <c r="BG60" s="1">
        <v>2.6676700000000002</v>
      </c>
      <c r="BH60" s="1">
        <v>0.33755200000000002</v>
      </c>
      <c r="BI60" s="1">
        <v>0.85316199999999998</v>
      </c>
      <c r="BJ60" s="1">
        <v>6.4699499999999999</v>
      </c>
      <c r="BK60" s="1">
        <v>7.5314860000000001</v>
      </c>
      <c r="BL60" s="1">
        <v>2.7945470000000001</v>
      </c>
      <c r="BM60" s="1">
        <v>2.2193149999999999</v>
      </c>
      <c r="BN60" s="1">
        <v>0.93273600000000001</v>
      </c>
      <c r="BO60" s="1">
        <v>0.74735700000000005</v>
      </c>
      <c r="BP60" s="1">
        <v>1.2438309999999999</v>
      </c>
      <c r="BQ60" s="1">
        <v>0.72185900000000003</v>
      </c>
      <c r="BR60" s="1">
        <v>0.12642800000000001</v>
      </c>
      <c r="BS60" s="1">
        <v>1.8125420000000001</v>
      </c>
      <c r="BT60" s="1">
        <v>0.82172699999999999</v>
      </c>
      <c r="BU60" s="1">
        <v>0.59984199999999999</v>
      </c>
      <c r="BV60" s="1">
        <v>9.085032</v>
      </c>
      <c r="BW60" s="1">
        <v>0</v>
      </c>
      <c r="BX60" s="1">
        <v>5.915781</v>
      </c>
      <c r="BY60" s="1">
        <v>0.61785699999999999</v>
      </c>
      <c r="BZ60" s="1">
        <v>1.1636930000000001</v>
      </c>
      <c r="CA60" s="1">
        <v>2.689387</v>
      </c>
      <c r="CB60" s="1">
        <v>3.837183</v>
      </c>
      <c r="CC60" s="1">
        <v>0.176069</v>
      </c>
      <c r="CD60" s="1">
        <v>0.37203399999999998</v>
      </c>
      <c r="CE60" s="1">
        <v>0.20786099999999999</v>
      </c>
      <c r="CF60" s="1">
        <v>3.8717000000000001E-2</v>
      </c>
      <c r="CG60" s="1">
        <v>6.8700000000000002E-3</v>
      </c>
      <c r="CH60" s="1">
        <v>1</v>
      </c>
      <c r="CI60" s="1">
        <v>99.995107000000004</v>
      </c>
      <c r="CJ60" s="1">
        <v>0.185975</v>
      </c>
      <c r="CK60" s="1">
        <v>16.748794</v>
      </c>
      <c r="CL60" s="1">
        <v>38.020833000000003</v>
      </c>
      <c r="CM60" s="1">
        <v>6.5721000000000002E-2</v>
      </c>
      <c r="CN60" s="1">
        <v>4.1791369999999999</v>
      </c>
      <c r="CO60" s="1">
        <v>32.407497999999997</v>
      </c>
    </row>
    <row r="61" spans="1:94" x14ac:dyDescent="0.3">
      <c r="A61" s="13">
        <v>18980</v>
      </c>
      <c r="B61" s="1">
        <v>483.82222400000001</v>
      </c>
      <c r="C61" s="1">
        <v>37.155878000000001</v>
      </c>
      <c r="D61" s="1">
        <v>447.16377299999999</v>
      </c>
      <c r="E61" s="1">
        <v>534.45785899999998</v>
      </c>
      <c r="F61" s="1">
        <v>17.039504999999998</v>
      </c>
      <c r="G61" s="1">
        <v>74.676839999999999</v>
      </c>
      <c r="H61" s="1">
        <v>18.683537000000001</v>
      </c>
      <c r="I61" s="1">
        <v>122.863905</v>
      </c>
      <c r="J61" s="1">
        <v>590.14277300000003</v>
      </c>
      <c r="K61" s="1">
        <v>414.50737299999997</v>
      </c>
      <c r="L61" s="1">
        <v>775.53167499999995</v>
      </c>
      <c r="M61" s="1">
        <v>184.398066</v>
      </c>
      <c r="N61" s="1">
        <v>0.14443700000000001</v>
      </c>
      <c r="O61" s="1">
        <v>30.435099999999998</v>
      </c>
      <c r="P61" s="1">
        <v>205.78244900000001</v>
      </c>
      <c r="Q61" s="1">
        <v>13.080861000000001</v>
      </c>
      <c r="R61" s="1">
        <v>88.480877000000007</v>
      </c>
      <c r="S61" s="1">
        <v>23.006195000000002</v>
      </c>
      <c r="T61" s="1">
        <v>70.352958000000001</v>
      </c>
      <c r="U61" s="1">
        <v>198.098972</v>
      </c>
      <c r="V61" s="1">
        <v>5893.5239579999998</v>
      </c>
      <c r="W61" s="1">
        <v>9881.4934670000002</v>
      </c>
      <c r="X61" s="1">
        <v>20839.2114</v>
      </c>
      <c r="Y61" s="1">
        <v>2285.8980040000001</v>
      </c>
      <c r="Z61" s="1">
        <v>2165.9733719999999</v>
      </c>
      <c r="AA61" s="1">
        <v>892.92378799999994</v>
      </c>
      <c r="AB61" s="1">
        <v>3293.7934110000001</v>
      </c>
      <c r="AC61" s="1">
        <v>20.929148999999999</v>
      </c>
      <c r="AD61" s="1">
        <v>10.708656</v>
      </c>
      <c r="AE61" s="1">
        <v>10983.225732000001</v>
      </c>
      <c r="AF61" s="1">
        <v>1.7E-5</v>
      </c>
      <c r="AG61" s="1">
        <v>7816.4588249999997</v>
      </c>
      <c r="AH61" s="1">
        <v>8691.1366720000005</v>
      </c>
      <c r="AI61" s="1">
        <v>17306.10281</v>
      </c>
      <c r="AJ61" s="1">
        <v>5920.2261280000002</v>
      </c>
      <c r="AK61" s="1">
        <v>1304.469452</v>
      </c>
      <c r="AL61" s="1">
        <v>26.219180000000001</v>
      </c>
      <c r="AM61" s="1">
        <v>15.152737999999999</v>
      </c>
      <c r="AN61" s="1">
        <v>0.93235900000000005</v>
      </c>
      <c r="AO61" s="1">
        <v>176.595114</v>
      </c>
      <c r="AP61" s="1">
        <v>155.356809</v>
      </c>
      <c r="AQ61" s="1">
        <v>0</v>
      </c>
      <c r="AR61" s="1">
        <v>395207.28636700002</v>
      </c>
      <c r="AS61" s="1">
        <v>2.953668</v>
      </c>
      <c r="AT61" s="1">
        <v>4.0370650000000001</v>
      </c>
      <c r="AU61" s="1">
        <v>3.0692439999999999</v>
      </c>
      <c r="AV61" s="1">
        <v>3.3538860000000001</v>
      </c>
      <c r="AW61" s="1">
        <v>5.3191660000000001</v>
      </c>
      <c r="AX61" s="1">
        <v>0.73905100000000001</v>
      </c>
      <c r="AY61" s="1">
        <v>4.6616499999999998</v>
      </c>
      <c r="AZ61" s="1">
        <v>1.948966</v>
      </c>
      <c r="BA61" s="1">
        <v>6.5926390000000001</v>
      </c>
      <c r="BB61" s="1">
        <v>2.5022669999999998</v>
      </c>
      <c r="BC61" s="1">
        <v>2.9856609999999999</v>
      </c>
      <c r="BD61" s="1">
        <v>3.329672</v>
      </c>
      <c r="BE61" s="1">
        <v>0.16986399999999999</v>
      </c>
      <c r="BF61" s="1">
        <v>3.1754639999999998</v>
      </c>
      <c r="BG61" s="1">
        <v>2.6714289999999998</v>
      </c>
      <c r="BH61" s="1">
        <v>0.33404</v>
      </c>
      <c r="BI61" s="1">
        <v>0.85223400000000005</v>
      </c>
      <c r="BJ61" s="1">
        <v>6.4881010000000003</v>
      </c>
      <c r="BK61" s="1">
        <v>7.5724650000000002</v>
      </c>
      <c r="BL61" s="1">
        <v>2.8518050000000001</v>
      </c>
      <c r="BM61" s="1">
        <v>2.2456330000000002</v>
      </c>
      <c r="BN61" s="1">
        <v>0.93442400000000003</v>
      </c>
      <c r="BO61" s="1">
        <v>0.74857700000000005</v>
      </c>
      <c r="BP61" s="1">
        <v>1.241015</v>
      </c>
      <c r="BQ61" s="1">
        <v>0.71628899999999995</v>
      </c>
      <c r="BR61" s="1">
        <v>0.115645</v>
      </c>
      <c r="BS61" s="1">
        <v>1.805814</v>
      </c>
      <c r="BT61" s="1">
        <v>0.82174899999999995</v>
      </c>
      <c r="BU61" s="1">
        <v>0.59652700000000003</v>
      </c>
      <c r="BV61" s="1">
        <v>10.791263000000001</v>
      </c>
      <c r="BW61" s="1">
        <v>0</v>
      </c>
      <c r="BX61" s="1">
        <v>4.5248369999999998</v>
      </c>
      <c r="BY61" s="1">
        <v>0.61282899999999996</v>
      </c>
      <c r="BZ61" s="1">
        <v>1.166112</v>
      </c>
      <c r="CA61" s="1">
        <v>2.7110820000000002</v>
      </c>
      <c r="CB61" s="1">
        <v>3.7355179999999999</v>
      </c>
      <c r="CC61" s="1">
        <v>0.17519100000000001</v>
      </c>
      <c r="CD61" s="1">
        <v>0.30974699999999999</v>
      </c>
      <c r="CE61" s="1">
        <v>0.20762700000000001</v>
      </c>
      <c r="CF61" s="1">
        <v>3.1593000000000003E-2</v>
      </c>
      <c r="CG61" s="1">
        <v>6.9480000000000002E-3</v>
      </c>
      <c r="CH61" s="1">
        <v>1</v>
      </c>
      <c r="CI61" s="1">
        <v>99.008959000000004</v>
      </c>
      <c r="CJ61" s="1">
        <v>0.17769699999999999</v>
      </c>
      <c r="CK61" s="1">
        <v>16.333200999999999</v>
      </c>
      <c r="CL61" s="1">
        <v>38.041666999999997</v>
      </c>
      <c r="CM61" s="1">
        <v>6.6072000000000006E-2</v>
      </c>
      <c r="CN61" s="1">
        <v>4.2449320000000004</v>
      </c>
      <c r="CO61" s="1">
        <v>32.396929999999998</v>
      </c>
    </row>
    <row r="62" spans="1:94" x14ac:dyDescent="0.3">
      <c r="A62" s="13">
        <v>19345</v>
      </c>
      <c r="B62" s="1">
        <v>501.62203599999998</v>
      </c>
      <c r="C62" s="1">
        <v>36.780791000000001</v>
      </c>
      <c r="D62" s="1">
        <v>443.022312</v>
      </c>
      <c r="E62" s="1">
        <v>532.96046999999999</v>
      </c>
      <c r="F62" s="1">
        <v>17.18261</v>
      </c>
      <c r="G62" s="1">
        <v>74.511724000000001</v>
      </c>
      <c r="H62" s="1">
        <v>18.660149000000001</v>
      </c>
      <c r="I62" s="1">
        <v>122.963401</v>
      </c>
      <c r="J62" s="1">
        <v>590.91576599999996</v>
      </c>
      <c r="K62" s="1">
        <v>414.23183599999999</v>
      </c>
      <c r="L62" s="1">
        <v>774.92425200000002</v>
      </c>
      <c r="M62" s="1">
        <v>184.67313100000001</v>
      </c>
      <c r="N62" s="1">
        <v>0.13706699999999999</v>
      </c>
      <c r="O62" s="1">
        <v>30.746144000000001</v>
      </c>
      <c r="P62" s="1">
        <v>205.88969299999999</v>
      </c>
      <c r="Q62" s="1">
        <v>12.985941</v>
      </c>
      <c r="R62" s="1">
        <v>88.144198000000003</v>
      </c>
      <c r="S62" s="1">
        <v>23.076637000000002</v>
      </c>
      <c r="T62" s="1">
        <v>70.591668999999996</v>
      </c>
      <c r="U62" s="1">
        <v>201.66117299999999</v>
      </c>
      <c r="V62" s="1">
        <v>5972.5443489999998</v>
      </c>
      <c r="W62" s="1">
        <v>9910.6099890000005</v>
      </c>
      <c r="X62" s="1">
        <v>20945.764423000001</v>
      </c>
      <c r="Y62" s="1">
        <v>2234.1874189999999</v>
      </c>
      <c r="Z62" s="1">
        <v>2200.9843930000002</v>
      </c>
      <c r="AA62" s="1">
        <v>1190.1938190000001</v>
      </c>
      <c r="AB62" s="1">
        <v>3274.9070240000001</v>
      </c>
      <c r="AC62" s="1">
        <v>20.881119000000002</v>
      </c>
      <c r="AD62" s="1">
        <v>10.655784000000001</v>
      </c>
      <c r="AE62" s="1">
        <v>11215.245886000001</v>
      </c>
      <c r="AF62" s="1">
        <v>1.8E-5</v>
      </c>
      <c r="AG62" s="1">
        <v>15083.209768999999</v>
      </c>
      <c r="AH62" s="1">
        <v>8627.5234830000009</v>
      </c>
      <c r="AI62" s="1">
        <v>17299.877215</v>
      </c>
      <c r="AJ62" s="1">
        <v>5946.9617200000002</v>
      </c>
      <c r="AK62" s="1">
        <v>1462.68101</v>
      </c>
      <c r="AL62" s="1">
        <v>24.456143999999998</v>
      </c>
      <c r="AM62" s="1">
        <v>34.690731999999997</v>
      </c>
      <c r="AN62" s="1">
        <v>1.549123</v>
      </c>
      <c r="AO62" s="1">
        <v>398.05291999999997</v>
      </c>
      <c r="AP62" s="1">
        <v>168.43037899999999</v>
      </c>
      <c r="AQ62" s="1">
        <v>0</v>
      </c>
      <c r="AR62" s="1">
        <v>398261.953003</v>
      </c>
      <c r="AS62" s="1">
        <v>3.0623330000000002</v>
      </c>
      <c r="AT62" s="1">
        <v>3.9963109999999999</v>
      </c>
      <c r="AU62" s="1">
        <v>3.0408179999999998</v>
      </c>
      <c r="AV62" s="1">
        <v>3.3444889999999998</v>
      </c>
      <c r="AW62" s="1">
        <v>5.3638380000000003</v>
      </c>
      <c r="AX62" s="1">
        <v>0.73741699999999999</v>
      </c>
      <c r="AY62" s="1">
        <v>4.6558149999999996</v>
      </c>
      <c r="AZ62" s="1">
        <v>1.9505440000000001</v>
      </c>
      <c r="BA62" s="1">
        <v>6.6012740000000001</v>
      </c>
      <c r="BB62" s="1">
        <v>2.500604</v>
      </c>
      <c r="BC62" s="1">
        <v>2.9833219999999998</v>
      </c>
      <c r="BD62" s="1">
        <v>3.3346390000000001</v>
      </c>
      <c r="BE62" s="1">
        <v>0.16119700000000001</v>
      </c>
      <c r="BF62" s="1">
        <v>3.2079170000000001</v>
      </c>
      <c r="BG62" s="1">
        <v>2.6728209999999999</v>
      </c>
      <c r="BH62" s="1">
        <v>0.33161600000000002</v>
      </c>
      <c r="BI62" s="1">
        <v>0.84899100000000005</v>
      </c>
      <c r="BJ62" s="1">
        <v>6.5079659999999997</v>
      </c>
      <c r="BK62" s="1">
        <v>7.5981589999999999</v>
      </c>
      <c r="BL62" s="1">
        <v>2.9030860000000001</v>
      </c>
      <c r="BM62" s="1">
        <v>2.2757429999999998</v>
      </c>
      <c r="BN62" s="1">
        <v>0.93717799999999996</v>
      </c>
      <c r="BO62" s="1">
        <v>0.75240399999999996</v>
      </c>
      <c r="BP62" s="1">
        <v>1.212941</v>
      </c>
      <c r="BQ62" s="1">
        <v>0.72786700000000004</v>
      </c>
      <c r="BR62" s="1">
        <v>0.15414600000000001</v>
      </c>
      <c r="BS62" s="1">
        <v>1.7954600000000001</v>
      </c>
      <c r="BT62" s="1">
        <v>0.81986300000000001</v>
      </c>
      <c r="BU62" s="1">
        <v>0.59358200000000005</v>
      </c>
      <c r="BV62" s="1">
        <v>11.019228</v>
      </c>
      <c r="BW62" s="1">
        <v>0</v>
      </c>
      <c r="BX62" s="1">
        <v>8.7314559999999997</v>
      </c>
      <c r="BY62" s="1">
        <v>0.608344</v>
      </c>
      <c r="BZ62" s="1">
        <v>1.1656930000000001</v>
      </c>
      <c r="CA62" s="1">
        <v>2.723325</v>
      </c>
      <c r="CB62" s="1">
        <v>4.1885770000000004</v>
      </c>
      <c r="CC62" s="1">
        <v>0.163411</v>
      </c>
      <c r="CD62" s="1">
        <v>0.70913499999999996</v>
      </c>
      <c r="CE62" s="1">
        <v>0.34497499999999998</v>
      </c>
      <c r="CF62" s="1">
        <v>7.1211999999999998E-2</v>
      </c>
      <c r="CG62" s="1">
        <v>7.5329999999999998E-3</v>
      </c>
      <c r="CH62" s="1">
        <v>1</v>
      </c>
      <c r="CI62" s="1">
        <v>99.774226999999996</v>
      </c>
      <c r="CJ62" s="1">
        <v>0.182559</v>
      </c>
      <c r="CK62" s="1">
        <v>18.487971000000002</v>
      </c>
      <c r="CL62" s="1">
        <v>37.75</v>
      </c>
      <c r="CM62" s="1">
        <v>6.6131999999999996E-2</v>
      </c>
      <c r="CN62" s="1">
        <v>4.3234180000000002</v>
      </c>
      <c r="CO62" s="1">
        <v>32.426881000000002</v>
      </c>
    </row>
    <row r="63" spans="1:94" x14ac:dyDescent="0.3">
      <c r="A63" s="13">
        <v>19710</v>
      </c>
      <c r="B63" s="1">
        <v>551.33414300000004</v>
      </c>
      <c r="C63" s="1">
        <v>36.444248000000002</v>
      </c>
      <c r="D63" s="1">
        <v>438.90771699999999</v>
      </c>
      <c r="E63" s="1">
        <v>531.78638899999999</v>
      </c>
      <c r="F63" s="1">
        <v>17.334175999999999</v>
      </c>
      <c r="G63" s="1">
        <v>74.299372000000005</v>
      </c>
      <c r="H63" s="1">
        <v>18.629244</v>
      </c>
      <c r="I63" s="1">
        <v>122.947925</v>
      </c>
      <c r="J63" s="1">
        <v>591.39495099999999</v>
      </c>
      <c r="K63" s="1">
        <v>413.82855000000001</v>
      </c>
      <c r="L63" s="1">
        <v>773.78613700000005</v>
      </c>
      <c r="M63" s="1">
        <v>184.923247</v>
      </c>
      <c r="N63" s="1">
        <v>0.12993199999999999</v>
      </c>
      <c r="O63" s="1">
        <v>31.024151</v>
      </c>
      <c r="P63" s="1">
        <v>205.95326800000001</v>
      </c>
      <c r="Q63" s="1">
        <v>13.038881</v>
      </c>
      <c r="R63" s="1">
        <v>87.832521</v>
      </c>
      <c r="S63" s="1">
        <v>23.153821000000001</v>
      </c>
      <c r="T63" s="1">
        <v>70.835016999999993</v>
      </c>
      <c r="U63" s="1">
        <v>205.741581</v>
      </c>
      <c r="V63" s="1">
        <v>6051.9956620000003</v>
      </c>
      <c r="W63" s="1">
        <v>9938.8729829999993</v>
      </c>
      <c r="X63" s="1">
        <v>21070.168775999999</v>
      </c>
      <c r="Y63" s="1">
        <v>2241.8011900000001</v>
      </c>
      <c r="Z63" s="1">
        <v>2154.8535470000002</v>
      </c>
      <c r="AA63" s="1">
        <v>1145.2177240000001</v>
      </c>
      <c r="AB63" s="1">
        <v>3321.1553389999999</v>
      </c>
      <c r="AC63" s="1">
        <v>20.904679000000002</v>
      </c>
      <c r="AD63" s="1">
        <v>10.603709</v>
      </c>
      <c r="AE63" s="1">
        <v>13284.903727000001</v>
      </c>
      <c r="AF63" s="1">
        <v>1.4E-5</v>
      </c>
      <c r="AG63" s="1">
        <v>9244.6069580000003</v>
      </c>
      <c r="AH63" s="1">
        <v>8552.4733649999998</v>
      </c>
      <c r="AI63" s="1">
        <v>17391.604581</v>
      </c>
      <c r="AJ63" s="1">
        <v>5982.5714959999996</v>
      </c>
      <c r="AK63" s="1">
        <v>849.82254699999999</v>
      </c>
      <c r="AL63" s="1">
        <v>24.580338000000001</v>
      </c>
      <c r="AM63" s="1">
        <v>11.001129000000001</v>
      </c>
      <c r="AN63" s="1">
        <v>0.67663399999999996</v>
      </c>
      <c r="AO63" s="1">
        <v>126.276004</v>
      </c>
      <c r="AP63" s="1">
        <v>147.51995299999999</v>
      </c>
      <c r="AQ63" s="1">
        <v>0</v>
      </c>
      <c r="AR63" s="1">
        <v>388796.79100199998</v>
      </c>
      <c r="AS63" s="1">
        <v>3.3658190000000001</v>
      </c>
      <c r="AT63" s="1">
        <v>3.9597449999999998</v>
      </c>
      <c r="AU63" s="1">
        <v>3.0125760000000001</v>
      </c>
      <c r="AV63" s="1">
        <v>3.3371219999999999</v>
      </c>
      <c r="AW63" s="1">
        <v>5.4111520000000004</v>
      </c>
      <c r="AX63" s="1">
        <v>0.73531500000000005</v>
      </c>
      <c r="AY63" s="1">
        <v>4.648104</v>
      </c>
      <c r="AZ63" s="1">
        <v>1.950299</v>
      </c>
      <c r="BA63" s="1">
        <v>6.6066269999999996</v>
      </c>
      <c r="BB63" s="1">
        <v>2.49817</v>
      </c>
      <c r="BC63" s="1">
        <v>2.9789409999999998</v>
      </c>
      <c r="BD63" s="1">
        <v>3.339156</v>
      </c>
      <c r="BE63" s="1">
        <v>0.152805</v>
      </c>
      <c r="BF63" s="1">
        <v>3.236923</v>
      </c>
      <c r="BG63" s="1">
        <v>2.6736460000000002</v>
      </c>
      <c r="BH63" s="1">
        <v>0.33296799999999999</v>
      </c>
      <c r="BI63" s="1">
        <v>0.84598899999999999</v>
      </c>
      <c r="BJ63" s="1">
        <v>6.5297330000000002</v>
      </c>
      <c r="BK63" s="1">
        <v>7.624352</v>
      </c>
      <c r="BL63" s="1">
        <v>2.961827</v>
      </c>
      <c r="BM63" s="1">
        <v>2.3060160000000001</v>
      </c>
      <c r="BN63" s="1">
        <v>0.93984999999999996</v>
      </c>
      <c r="BO63" s="1">
        <v>0.75687300000000002</v>
      </c>
      <c r="BP63" s="1">
        <v>1.2170749999999999</v>
      </c>
      <c r="BQ63" s="1">
        <v>0.71261200000000002</v>
      </c>
      <c r="BR63" s="1">
        <v>0.14832100000000001</v>
      </c>
      <c r="BS63" s="1">
        <v>1.8208150000000001</v>
      </c>
      <c r="BT63" s="1">
        <v>0.82078799999999996</v>
      </c>
      <c r="BU63" s="1">
        <v>0.59068100000000001</v>
      </c>
      <c r="BV63" s="1">
        <v>13.052712</v>
      </c>
      <c r="BW63" s="1">
        <v>0</v>
      </c>
      <c r="BX63" s="1">
        <v>5.3515709999999999</v>
      </c>
      <c r="BY63" s="1">
        <v>0.60305200000000003</v>
      </c>
      <c r="BZ63" s="1">
        <v>1.1718740000000001</v>
      </c>
      <c r="CA63" s="1">
        <v>2.7396319999999998</v>
      </c>
      <c r="CB63" s="1">
        <v>2.4335770000000001</v>
      </c>
      <c r="CC63" s="1">
        <v>0.164241</v>
      </c>
      <c r="CD63" s="1">
        <v>0.224881</v>
      </c>
      <c r="CE63" s="1">
        <v>0.15068000000000001</v>
      </c>
      <c r="CF63" s="1">
        <v>2.2591E-2</v>
      </c>
      <c r="CG63" s="1">
        <v>6.5979999999999997E-3</v>
      </c>
      <c r="CH63" s="1">
        <v>1</v>
      </c>
      <c r="CI63" s="1">
        <v>97.402974999999998</v>
      </c>
      <c r="CJ63" s="1">
        <v>0.18403600000000001</v>
      </c>
      <c r="CK63" s="1">
        <v>19.136088000000001</v>
      </c>
      <c r="CL63" s="1">
        <v>38</v>
      </c>
      <c r="CM63" s="1">
        <v>6.4784999999999995E-2</v>
      </c>
      <c r="CN63" s="1">
        <v>4.3975689999999998</v>
      </c>
      <c r="CO63" s="1">
        <v>32.462043999999999</v>
      </c>
    </row>
    <row r="64" spans="1:94" x14ac:dyDescent="0.3">
      <c r="A64" s="13">
        <v>20074.5</v>
      </c>
      <c r="B64" s="1">
        <v>556.87194</v>
      </c>
      <c r="C64" s="1">
        <v>36.019084999999997</v>
      </c>
      <c r="D64" s="1">
        <v>434.72547600000001</v>
      </c>
      <c r="E64" s="1">
        <v>530.02857300000005</v>
      </c>
      <c r="F64" s="1">
        <v>17.442954</v>
      </c>
      <c r="G64" s="1">
        <v>74.003506000000002</v>
      </c>
      <c r="H64" s="1">
        <v>18.570226999999999</v>
      </c>
      <c r="I64" s="1">
        <v>122.72555</v>
      </c>
      <c r="J64" s="1">
        <v>590.54887199999996</v>
      </c>
      <c r="K64" s="1">
        <v>413.115272</v>
      </c>
      <c r="L64" s="1">
        <v>770.84251700000004</v>
      </c>
      <c r="M64" s="1">
        <v>185.10265000000001</v>
      </c>
      <c r="N64" s="1">
        <v>0.122986</v>
      </c>
      <c r="O64" s="1">
        <v>31.074945</v>
      </c>
      <c r="P64" s="1">
        <v>205.650038</v>
      </c>
      <c r="Q64" s="1">
        <v>12.897814</v>
      </c>
      <c r="R64" s="1">
        <v>87.455169999999995</v>
      </c>
      <c r="S64" s="1">
        <v>23.193324</v>
      </c>
      <c r="T64" s="1">
        <v>71.022811000000004</v>
      </c>
      <c r="U64" s="1">
        <v>208.51292900000001</v>
      </c>
      <c r="V64" s="1">
        <v>6134.2203730000001</v>
      </c>
      <c r="W64" s="1">
        <v>9972.6937940000007</v>
      </c>
      <c r="X64" s="1">
        <v>21295.345099999999</v>
      </c>
      <c r="Y64" s="1">
        <v>2200.7324619999999</v>
      </c>
      <c r="Z64" s="1">
        <v>2156.9050900000002</v>
      </c>
      <c r="AA64" s="1">
        <v>1157.0290239999999</v>
      </c>
      <c r="AB64" s="1">
        <v>3297.950022</v>
      </c>
      <c r="AC64" s="1">
        <v>20.820530999999999</v>
      </c>
      <c r="AD64" s="1">
        <v>10.560351000000001</v>
      </c>
      <c r="AE64" s="1">
        <v>14587.604912999999</v>
      </c>
      <c r="AF64" s="1">
        <v>4.1999999999999998E-5</v>
      </c>
      <c r="AG64" s="1">
        <v>10205.099308000001</v>
      </c>
      <c r="AH64" s="1">
        <v>8470.4399030000004</v>
      </c>
      <c r="AI64" s="1">
        <v>17308.768326000001</v>
      </c>
      <c r="AJ64" s="1">
        <v>5989.0107410000001</v>
      </c>
      <c r="AK64" s="1">
        <v>1999.096245</v>
      </c>
      <c r="AL64" s="1">
        <v>23.926832999999998</v>
      </c>
      <c r="AM64" s="1">
        <v>37.531588999999997</v>
      </c>
      <c r="AN64" s="1">
        <v>4.5199629999999997</v>
      </c>
      <c r="AO64" s="1">
        <v>456.88225799999998</v>
      </c>
      <c r="AP64" s="1">
        <v>247.819671</v>
      </c>
      <c r="AQ64" s="1">
        <v>0</v>
      </c>
      <c r="AR64" s="1">
        <v>389496.13362199999</v>
      </c>
      <c r="AS64" s="1">
        <v>3.3996270000000002</v>
      </c>
      <c r="AT64" s="1">
        <v>3.9135499999999999</v>
      </c>
      <c r="AU64" s="1">
        <v>2.98387</v>
      </c>
      <c r="AV64" s="1">
        <v>3.3260909999999999</v>
      </c>
      <c r="AW64" s="1">
        <v>5.4451090000000004</v>
      </c>
      <c r="AX64" s="1">
        <v>0.73238700000000001</v>
      </c>
      <c r="AY64" s="1">
        <v>4.6333789999999997</v>
      </c>
      <c r="AZ64" s="1">
        <v>1.946771</v>
      </c>
      <c r="BA64" s="1">
        <v>6.597175</v>
      </c>
      <c r="BB64" s="1">
        <v>2.4938639999999999</v>
      </c>
      <c r="BC64" s="1">
        <v>2.9676079999999998</v>
      </c>
      <c r="BD64" s="1">
        <v>3.3423949999999998</v>
      </c>
      <c r="BE64" s="1">
        <v>0.14463599999999999</v>
      </c>
      <c r="BF64" s="1">
        <v>3.2422219999999999</v>
      </c>
      <c r="BG64" s="1">
        <v>2.6697099999999998</v>
      </c>
      <c r="BH64" s="1">
        <v>0.32936599999999999</v>
      </c>
      <c r="BI64" s="1">
        <v>0.84235400000000005</v>
      </c>
      <c r="BJ64" s="1">
        <v>6.5408739999999996</v>
      </c>
      <c r="BK64" s="1">
        <v>7.6445650000000001</v>
      </c>
      <c r="BL64" s="1">
        <v>3.0017230000000001</v>
      </c>
      <c r="BM64" s="1">
        <v>2.3373469999999998</v>
      </c>
      <c r="BN64" s="1">
        <v>0.943048</v>
      </c>
      <c r="BO64" s="1">
        <v>0.76496200000000003</v>
      </c>
      <c r="BP64" s="1">
        <v>1.1947779999999999</v>
      </c>
      <c r="BQ64" s="1">
        <v>0.71328999999999998</v>
      </c>
      <c r="BR64" s="1">
        <v>0.14985100000000001</v>
      </c>
      <c r="BS64" s="1">
        <v>1.808093</v>
      </c>
      <c r="BT64" s="1">
        <v>0.81748399999999999</v>
      </c>
      <c r="BU64" s="1">
        <v>0.58826599999999996</v>
      </c>
      <c r="BV64" s="1">
        <v>14.332644999999999</v>
      </c>
      <c r="BW64" s="1">
        <v>0</v>
      </c>
      <c r="BX64" s="1">
        <v>5.9075870000000004</v>
      </c>
      <c r="BY64" s="1">
        <v>0.59726800000000002</v>
      </c>
      <c r="BZ64" s="1">
        <v>1.1662920000000001</v>
      </c>
      <c r="CA64" s="1">
        <v>2.7425809999999999</v>
      </c>
      <c r="CB64" s="1">
        <v>5.7246709999999998</v>
      </c>
      <c r="CC64" s="1">
        <v>0.15987399999999999</v>
      </c>
      <c r="CD64" s="1">
        <v>0.76720699999999997</v>
      </c>
      <c r="CE64" s="1">
        <v>1.0065519999999999</v>
      </c>
      <c r="CF64" s="1">
        <v>8.1737000000000004E-2</v>
      </c>
      <c r="CG64" s="1">
        <v>1.1084E-2</v>
      </c>
      <c r="CH64" s="1">
        <v>1</v>
      </c>
      <c r="CI64" s="1">
        <v>97.578177999999994</v>
      </c>
      <c r="CJ64" s="1">
        <v>0.18140800000000001</v>
      </c>
      <c r="CK64" s="1">
        <v>19.98847</v>
      </c>
      <c r="CL64" s="1">
        <v>37.979166999999997</v>
      </c>
      <c r="CM64" s="1">
        <v>6.4696000000000004E-2</v>
      </c>
      <c r="CN64" s="1">
        <v>4.475949</v>
      </c>
      <c r="CO64" s="1">
        <v>32.462086999999997</v>
      </c>
    </row>
    <row r="65" spans="1:223" x14ac:dyDescent="0.3">
      <c r="B65">
        <f t="shared" ref="B65:BM65" si="63">AVERAGE(B60:B64)</f>
        <v>514.30526420000001</v>
      </c>
      <c r="C65">
        <f t="shared" si="63"/>
        <v>36.737939400000002</v>
      </c>
      <c r="D65">
        <f t="shared" si="63"/>
        <v>442.93311439999997</v>
      </c>
      <c r="E65">
        <f t="shared" si="63"/>
        <v>532.97416420000002</v>
      </c>
      <c r="F65">
        <f t="shared" si="63"/>
        <v>17.1745014</v>
      </c>
      <c r="G65">
        <f t="shared" si="63"/>
        <v>74.446235400000006</v>
      </c>
      <c r="H65">
        <f t="shared" si="63"/>
        <v>18.641664200000001</v>
      </c>
      <c r="I65">
        <f t="shared" si="63"/>
        <v>122.81172219999999</v>
      </c>
      <c r="J65">
        <f t="shared" si="63"/>
        <v>590.45309480000003</v>
      </c>
      <c r="K65">
        <f t="shared" si="63"/>
        <v>414.01834339999994</v>
      </c>
      <c r="L65">
        <f t="shared" si="63"/>
        <v>773.71566319999999</v>
      </c>
      <c r="M65">
        <f t="shared" si="63"/>
        <v>184.62307900000002</v>
      </c>
      <c r="N65">
        <f t="shared" si="63"/>
        <v>0.13730519999999999</v>
      </c>
      <c r="O65">
        <f t="shared" si="63"/>
        <v>30.680275200000001</v>
      </c>
      <c r="P65">
        <f t="shared" si="63"/>
        <v>205.75366599999998</v>
      </c>
      <c r="Q65">
        <f t="shared" si="63"/>
        <v>13.044381400000001</v>
      </c>
      <c r="R65">
        <f t="shared" si="63"/>
        <v>88.098014399999997</v>
      </c>
      <c r="S65">
        <f t="shared" si="63"/>
        <v>23.074362600000004</v>
      </c>
      <c r="T65">
        <f t="shared" si="63"/>
        <v>70.554937199999998</v>
      </c>
      <c r="U65">
        <f t="shared" si="63"/>
        <v>201.6272434</v>
      </c>
      <c r="V65">
        <f t="shared" si="63"/>
        <v>5975.347683</v>
      </c>
      <c r="W65">
        <f t="shared" si="63"/>
        <v>9913.4616530000003</v>
      </c>
      <c r="X65">
        <f t="shared" si="63"/>
        <v>20991.1505206</v>
      </c>
      <c r="Y65">
        <f t="shared" si="63"/>
        <v>2250.7409961999997</v>
      </c>
      <c r="Z65">
        <f t="shared" si="63"/>
        <v>2172.3061666000003</v>
      </c>
      <c r="AA65">
        <f t="shared" si="63"/>
        <v>1072.3082517999999</v>
      </c>
      <c r="AB65">
        <f t="shared" si="63"/>
        <v>3298.7741258000001</v>
      </c>
      <c r="AC65">
        <f t="shared" si="63"/>
        <v>20.892815200000001</v>
      </c>
      <c r="AD65">
        <f t="shared" si="63"/>
        <v>10.6593334</v>
      </c>
      <c r="AE65">
        <f t="shared" si="63"/>
        <v>11863.5247452</v>
      </c>
      <c r="AF65">
        <f t="shared" si="63"/>
        <v>2.1399999999999998E-5</v>
      </c>
      <c r="AG65">
        <f t="shared" si="63"/>
        <v>10513.725881600001</v>
      </c>
      <c r="AH65">
        <f t="shared" si="63"/>
        <v>8620.8017082000006</v>
      </c>
      <c r="AI65">
        <f t="shared" si="63"/>
        <v>17315.3099028</v>
      </c>
      <c r="AJ65">
        <f t="shared" si="63"/>
        <v>5942.3242463999995</v>
      </c>
      <c r="AK65">
        <f t="shared" si="63"/>
        <v>1391.2081897999999</v>
      </c>
      <c r="AL65">
        <f t="shared" si="63"/>
        <v>25.106609599999999</v>
      </c>
      <c r="AM65">
        <f t="shared" si="63"/>
        <v>23.3152042</v>
      </c>
      <c r="AN65">
        <f t="shared" si="63"/>
        <v>1.7222975999999999</v>
      </c>
      <c r="AO65">
        <f t="shared" si="63"/>
        <v>274.84451419999994</v>
      </c>
      <c r="AP65">
        <f t="shared" si="63"/>
        <v>174.54429519999999</v>
      </c>
      <c r="AQ65">
        <f t="shared" si="63"/>
        <v>0</v>
      </c>
      <c r="AR65">
        <f t="shared" si="63"/>
        <v>394181.15752820001</v>
      </c>
      <c r="AS65">
        <f t="shared" si="63"/>
        <v>3.1397628000000002</v>
      </c>
      <c r="AT65">
        <f t="shared" si="63"/>
        <v>3.9916550000000002</v>
      </c>
      <c r="AU65">
        <f t="shared" si="63"/>
        <v>3.0402056000000002</v>
      </c>
      <c r="AV65">
        <f t="shared" si="63"/>
        <v>3.3445753999999992</v>
      </c>
      <c r="AW65">
        <f t="shared" si="63"/>
        <v>5.3613070000000009</v>
      </c>
      <c r="AX65">
        <f t="shared" si="63"/>
        <v>0.7367688</v>
      </c>
      <c r="AY65">
        <f t="shared" si="63"/>
        <v>4.6512028000000001</v>
      </c>
      <c r="AZ65">
        <f t="shared" si="63"/>
        <v>1.9481382</v>
      </c>
      <c r="BA65">
        <f t="shared" si="63"/>
        <v>6.596105399999999</v>
      </c>
      <c r="BB65">
        <f t="shared" si="63"/>
        <v>2.4993154</v>
      </c>
      <c r="BC65">
        <f t="shared" si="63"/>
        <v>2.9786694000000002</v>
      </c>
      <c r="BD65">
        <f t="shared" si="63"/>
        <v>3.3337353999999997</v>
      </c>
      <c r="BE65">
        <f t="shared" si="63"/>
        <v>0.1614766</v>
      </c>
      <c r="BF65">
        <f t="shared" si="63"/>
        <v>3.2010444000000007</v>
      </c>
      <c r="BG65">
        <f t="shared" si="63"/>
        <v>2.6710552000000001</v>
      </c>
      <c r="BH65">
        <f t="shared" si="63"/>
        <v>0.33310839999999997</v>
      </c>
      <c r="BI65">
        <f t="shared" si="63"/>
        <v>0.84854600000000002</v>
      </c>
      <c r="BJ65">
        <f t="shared" si="63"/>
        <v>6.507324800000001</v>
      </c>
      <c r="BK65">
        <f t="shared" si="63"/>
        <v>7.5942053999999999</v>
      </c>
      <c r="BL65">
        <f t="shared" si="63"/>
        <v>2.9025976</v>
      </c>
      <c r="BM65">
        <f t="shared" si="63"/>
        <v>2.2768107999999998</v>
      </c>
      <c r="BN65">
        <f t="shared" ref="BN65:CO65" si="64">AVERAGE(BN60:BN64)</f>
        <v>0.93744719999999992</v>
      </c>
      <c r="BO65">
        <f t="shared" si="64"/>
        <v>0.7540346</v>
      </c>
      <c r="BP65">
        <f t="shared" si="64"/>
        <v>1.2219279999999997</v>
      </c>
      <c r="BQ65">
        <f t="shared" si="64"/>
        <v>0.71838339999999989</v>
      </c>
      <c r="BR65">
        <f t="shared" si="64"/>
        <v>0.13887820000000001</v>
      </c>
      <c r="BS65">
        <f t="shared" si="64"/>
        <v>1.8085448</v>
      </c>
      <c r="BT65">
        <f t="shared" si="64"/>
        <v>0.8203222</v>
      </c>
      <c r="BU65">
        <f t="shared" si="64"/>
        <v>0.59377960000000007</v>
      </c>
      <c r="BV65">
        <f t="shared" si="64"/>
        <v>11.656175999999999</v>
      </c>
      <c r="BW65">
        <f t="shared" si="64"/>
        <v>0</v>
      </c>
      <c r="BX65">
        <f t="shared" si="64"/>
        <v>6.0862464000000003</v>
      </c>
      <c r="BY65">
        <f t="shared" si="64"/>
        <v>0.60787000000000002</v>
      </c>
      <c r="BZ65">
        <f t="shared" si="64"/>
        <v>1.1667328000000001</v>
      </c>
      <c r="CA65">
        <f t="shared" si="64"/>
        <v>2.7212014</v>
      </c>
      <c r="CB65">
        <f t="shared" si="64"/>
        <v>3.9839052000000001</v>
      </c>
      <c r="CC65">
        <f t="shared" si="64"/>
        <v>0.1677572</v>
      </c>
      <c r="CD65">
        <f t="shared" si="64"/>
        <v>0.47660079999999994</v>
      </c>
      <c r="CE65">
        <f t="shared" si="64"/>
        <v>0.38353899999999996</v>
      </c>
      <c r="CF65">
        <f t="shared" si="64"/>
        <v>4.9170000000000005E-2</v>
      </c>
      <c r="CG65">
        <f t="shared" si="64"/>
        <v>7.8065999999999995E-3</v>
      </c>
      <c r="CH65">
        <f t="shared" si="64"/>
        <v>1</v>
      </c>
      <c r="CI65">
        <f t="shared" si="64"/>
        <v>98.751889200000008</v>
      </c>
      <c r="CJ65">
        <f t="shared" si="64"/>
        <v>0.182335</v>
      </c>
      <c r="CK65">
        <f t="shared" si="64"/>
        <v>18.138904799999999</v>
      </c>
      <c r="CL65">
        <f t="shared" si="64"/>
        <v>37.958333400000001</v>
      </c>
      <c r="CM65">
        <f t="shared" si="64"/>
        <v>6.5481199999999989E-2</v>
      </c>
      <c r="CN65">
        <f t="shared" si="64"/>
        <v>4.3242010000000004</v>
      </c>
      <c r="CO65">
        <f t="shared" si="64"/>
        <v>32.431088000000003</v>
      </c>
      <c r="CP65">
        <f>SUM(B65:T65)</f>
        <v>4154.1777278</v>
      </c>
    </row>
    <row r="66" spans="1:223" x14ac:dyDescent="0.3">
      <c r="A66" s="12" t="s">
        <v>117</v>
      </c>
      <c r="B66">
        <f t="shared" ref="B66:G66" si="65">B65/$CP65</f>
        <v>0.12380434779143876</v>
      </c>
      <c r="C66">
        <f t="shared" si="65"/>
        <v>8.8436128175613596E-3</v>
      </c>
      <c r="D66">
        <f t="shared" si="65"/>
        <v>0.10662353501051862</v>
      </c>
      <c r="E66">
        <f t="shared" si="65"/>
        <v>0.1282983538795911</v>
      </c>
      <c r="F66">
        <f t="shared" si="65"/>
        <v>4.1342721773955969E-3</v>
      </c>
      <c r="G66">
        <f t="shared" si="65"/>
        <v>1.7920811356192456E-2</v>
      </c>
      <c r="H66">
        <f t="shared" ref="H66:T66" si="66">H65/$CP65</f>
        <v>4.487449844827027E-3</v>
      </c>
      <c r="I66">
        <f t="shared" si="66"/>
        <v>2.9563425122169612E-2</v>
      </c>
      <c r="J66">
        <f t="shared" si="66"/>
        <v>0.14213476974002665</v>
      </c>
      <c r="K66">
        <f t="shared" si="66"/>
        <v>9.9663127224760992E-2</v>
      </c>
      <c r="L66">
        <f t="shared" si="66"/>
        <v>0.18625001477963968</v>
      </c>
      <c r="M66">
        <f t="shared" si="66"/>
        <v>4.4442749226758303E-2</v>
      </c>
      <c r="N66">
        <f t="shared" si="66"/>
        <v>3.305231720856466E-5</v>
      </c>
      <c r="O66">
        <f t="shared" si="66"/>
        <v>7.3854026501287626E-3</v>
      </c>
      <c r="P66">
        <f t="shared" si="66"/>
        <v>4.952933636495243E-2</v>
      </c>
      <c r="Q66">
        <f t="shared" si="66"/>
        <v>3.1400633903326375E-3</v>
      </c>
      <c r="R66">
        <f t="shared" si="66"/>
        <v>2.1207088423406378E-2</v>
      </c>
      <c r="S66">
        <f t="shared" si="66"/>
        <v>5.554495765933417E-3</v>
      </c>
      <c r="T66">
        <f t="shared" si="66"/>
        <v>1.6984092117157682E-2</v>
      </c>
    </row>
    <row r="67" spans="1:223" x14ac:dyDescent="0.3">
      <c r="A67" s="13">
        <v>18615</v>
      </c>
      <c r="B67">
        <v>2.7337060000000002</v>
      </c>
      <c r="C67">
        <v>1.3370000000000001E-3</v>
      </c>
      <c r="D67">
        <v>5.2795069999999997</v>
      </c>
      <c r="E67">
        <v>31.375657</v>
      </c>
      <c r="F67">
        <v>0.80897300000000005</v>
      </c>
      <c r="G67">
        <v>3.6935999999999997E-2</v>
      </c>
      <c r="H67">
        <v>0.79374199999999995</v>
      </c>
      <c r="I67">
        <v>25.664128999999999</v>
      </c>
      <c r="J67">
        <v>0.78754000000000002</v>
      </c>
      <c r="K67">
        <v>9.7302689999999998</v>
      </c>
      <c r="L67">
        <v>6.243055</v>
      </c>
      <c r="M67">
        <v>8.7309979999999996</v>
      </c>
      <c r="N67">
        <v>2.4563000000000001E-2</v>
      </c>
      <c r="O67">
        <v>1.7696989999999999</v>
      </c>
      <c r="P67">
        <v>6.3178179999999999</v>
      </c>
      <c r="Q67">
        <v>2.248936</v>
      </c>
      <c r="R67">
        <v>7.3161389999999997</v>
      </c>
      <c r="S67">
        <v>4.6849000000000002E-2</v>
      </c>
      <c r="T67">
        <v>3.8368150000000001</v>
      </c>
      <c r="U67">
        <v>0</v>
      </c>
      <c r="V67">
        <v>0</v>
      </c>
      <c r="W67">
        <v>0</v>
      </c>
      <c r="X67">
        <v>1.1513610000000001</v>
      </c>
      <c r="Y67">
        <v>0.35572399999999998</v>
      </c>
      <c r="Z67">
        <v>0</v>
      </c>
      <c r="AA67">
        <v>0.17912900000000001</v>
      </c>
      <c r="AB67">
        <v>6.6791799999999997</v>
      </c>
      <c r="AC67">
        <v>1.3122E-2</v>
      </c>
      <c r="AD67">
        <v>0</v>
      </c>
      <c r="AE67">
        <v>54.573275000000002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</row>
    <row r="68" spans="1:223" x14ac:dyDescent="0.3">
      <c r="A68" s="13">
        <v>18980</v>
      </c>
      <c r="B68">
        <v>2.7278579999999999</v>
      </c>
      <c r="C68">
        <v>1.34E-3</v>
      </c>
      <c r="D68">
        <v>5.2894399999999999</v>
      </c>
      <c r="E68">
        <v>31.395543</v>
      </c>
      <c r="F68">
        <v>0.81135999999999997</v>
      </c>
      <c r="G68">
        <v>3.7163000000000002E-2</v>
      </c>
      <c r="H68">
        <v>0.79785399999999995</v>
      </c>
      <c r="I68">
        <v>25.685887000000001</v>
      </c>
      <c r="J68">
        <v>0.79186000000000001</v>
      </c>
      <c r="K68">
        <v>9.7746270000000006</v>
      </c>
      <c r="L68">
        <v>6.2835510000000001</v>
      </c>
      <c r="M68">
        <v>8.7344559999999998</v>
      </c>
      <c r="N68">
        <v>2.3484999999999999E-2</v>
      </c>
      <c r="O68">
        <v>1.7796380000000001</v>
      </c>
      <c r="P68">
        <v>6.3312739999999996</v>
      </c>
      <c r="Q68">
        <v>2.2295319999999998</v>
      </c>
      <c r="R68">
        <v>7.3177830000000004</v>
      </c>
      <c r="S68">
        <v>4.7018999999999998E-2</v>
      </c>
      <c r="T68">
        <v>3.841272</v>
      </c>
      <c r="U68">
        <v>0</v>
      </c>
      <c r="V68">
        <v>0</v>
      </c>
      <c r="W68">
        <v>0</v>
      </c>
      <c r="X68">
        <v>1.1538630000000001</v>
      </c>
      <c r="Y68">
        <v>0.35707699999999998</v>
      </c>
      <c r="Z68">
        <v>0</v>
      </c>
      <c r="AA68">
        <v>0.17982899999999999</v>
      </c>
      <c r="AB68">
        <v>6.7244359999999999</v>
      </c>
      <c r="AC68">
        <v>1.3176E-2</v>
      </c>
      <c r="AD68">
        <v>0</v>
      </c>
      <c r="AE68">
        <v>54.992035999999999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</row>
    <row r="69" spans="1:223" x14ac:dyDescent="0.3">
      <c r="A69" s="13">
        <v>19345</v>
      </c>
      <c r="B69">
        <v>2.7235870000000002</v>
      </c>
      <c r="C69">
        <v>1.338E-3</v>
      </c>
      <c r="D69">
        <v>5.280691</v>
      </c>
      <c r="E69">
        <v>31.401558999999999</v>
      </c>
      <c r="F69">
        <v>0.81460399999999999</v>
      </c>
      <c r="G69">
        <v>3.7217E-2</v>
      </c>
      <c r="H69">
        <v>0.79767299999999997</v>
      </c>
      <c r="I69">
        <v>25.697346</v>
      </c>
      <c r="J69">
        <v>0.79222800000000004</v>
      </c>
      <c r="K69">
        <v>9.7701039999999999</v>
      </c>
      <c r="L69">
        <v>6.2883009999999997</v>
      </c>
      <c r="M69">
        <v>8.7460609999999992</v>
      </c>
      <c r="N69">
        <v>2.2376E-2</v>
      </c>
      <c r="O69">
        <v>1.7869900000000001</v>
      </c>
      <c r="P69">
        <v>6.329688</v>
      </c>
      <c r="Q69">
        <v>2.2034189999999998</v>
      </c>
      <c r="R69">
        <v>7.3140689999999999</v>
      </c>
      <c r="S69">
        <v>4.7093999999999997E-2</v>
      </c>
      <c r="T69">
        <v>3.844106</v>
      </c>
      <c r="U69">
        <v>0</v>
      </c>
      <c r="V69">
        <v>0</v>
      </c>
      <c r="W69">
        <v>0</v>
      </c>
      <c r="X69">
        <v>1.153427</v>
      </c>
      <c r="Y69">
        <v>0.35749399999999998</v>
      </c>
      <c r="Z69">
        <v>0</v>
      </c>
      <c r="AA69">
        <v>0.17918000000000001</v>
      </c>
      <c r="AB69">
        <v>6.7311310000000004</v>
      </c>
      <c r="AC69">
        <v>1.3161000000000001E-2</v>
      </c>
      <c r="AD69">
        <v>0</v>
      </c>
      <c r="AE69">
        <v>54.957568000000002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</row>
    <row r="70" spans="1:223" x14ac:dyDescent="0.3">
      <c r="A70" s="13">
        <v>19710</v>
      </c>
      <c r="B70">
        <v>2.7993060000000001</v>
      </c>
      <c r="C70">
        <v>1.3370000000000001E-3</v>
      </c>
      <c r="D70">
        <v>5.2742139999999997</v>
      </c>
      <c r="E70">
        <v>31.381236999999999</v>
      </c>
      <c r="F70">
        <v>0.81698300000000001</v>
      </c>
      <c r="G70">
        <v>3.7144000000000003E-2</v>
      </c>
      <c r="H70">
        <v>0.79733900000000002</v>
      </c>
      <c r="I70">
        <v>25.721112999999999</v>
      </c>
      <c r="J70">
        <v>0.79218999999999995</v>
      </c>
      <c r="K70">
        <v>9.7792279999999998</v>
      </c>
      <c r="L70">
        <v>6.2830380000000003</v>
      </c>
      <c r="M70">
        <v>8.7603679999999997</v>
      </c>
      <c r="N70">
        <v>2.1264000000000002E-2</v>
      </c>
      <c r="O70">
        <v>1.7844869999999999</v>
      </c>
      <c r="P70">
        <v>6.3287100000000001</v>
      </c>
      <c r="Q70">
        <v>2.2079659999999999</v>
      </c>
      <c r="R70">
        <v>7.3117770000000002</v>
      </c>
      <c r="S70">
        <v>4.7079999999999997E-2</v>
      </c>
      <c r="T70">
        <v>3.8511690000000001</v>
      </c>
      <c r="U70">
        <v>0</v>
      </c>
      <c r="V70">
        <v>0</v>
      </c>
      <c r="W70">
        <v>0</v>
      </c>
      <c r="X70">
        <v>1.159254</v>
      </c>
      <c r="Y70">
        <v>0.35595599999999999</v>
      </c>
      <c r="Z70">
        <v>0</v>
      </c>
      <c r="AA70">
        <v>0.181399</v>
      </c>
      <c r="AB70">
        <v>6.7137169999999999</v>
      </c>
      <c r="AC70">
        <v>1.316E-2</v>
      </c>
      <c r="AD70">
        <v>0</v>
      </c>
      <c r="AE70">
        <v>54.992130000000003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</row>
    <row r="71" spans="1:223" x14ac:dyDescent="0.3">
      <c r="A71" s="13">
        <v>20074.5</v>
      </c>
      <c r="B71">
        <v>2.822349</v>
      </c>
      <c r="C71">
        <v>1.3309999999999999E-3</v>
      </c>
      <c r="D71">
        <v>5.2424439999999999</v>
      </c>
      <c r="E71">
        <v>31.294132999999999</v>
      </c>
      <c r="F71">
        <v>0.81878700000000004</v>
      </c>
      <c r="G71">
        <v>3.6910999999999999E-2</v>
      </c>
      <c r="H71">
        <v>0.79274599999999995</v>
      </c>
      <c r="I71">
        <v>25.692195999999999</v>
      </c>
      <c r="J71">
        <v>0.78866899999999995</v>
      </c>
      <c r="K71">
        <v>9.726305</v>
      </c>
      <c r="L71">
        <v>6.2461669999999998</v>
      </c>
      <c r="M71">
        <v>8.7495390000000004</v>
      </c>
      <c r="N71">
        <v>2.0256E-2</v>
      </c>
      <c r="O71">
        <v>1.7802899999999999</v>
      </c>
      <c r="P71">
        <v>6.3178770000000002</v>
      </c>
      <c r="Q71">
        <v>2.1993839999999998</v>
      </c>
      <c r="R71">
        <v>7.2999479999999997</v>
      </c>
      <c r="S71">
        <v>4.6886999999999998E-2</v>
      </c>
      <c r="T71">
        <v>3.8526669999999998</v>
      </c>
      <c r="U71">
        <v>0</v>
      </c>
      <c r="V71">
        <v>0</v>
      </c>
      <c r="W71">
        <v>0</v>
      </c>
      <c r="X71">
        <v>1.154938</v>
      </c>
      <c r="Y71">
        <v>0.35428599999999999</v>
      </c>
      <c r="Z71">
        <v>0</v>
      </c>
      <c r="AA71">
        <v>0.18410199999999999</v>
      </c>
      <c r="AB71">
        <v>6.6825780000000004</v>
      </c>
      <c r="AC71">
        <v>1.3193E-2</v>
      </c>
      <c r="AD71">
        <v>0</v>
      </c>
      <c r="AE71">
        <v>54.666972000000001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K71" t="s">
        <v>114</v>
      </c>
    </row>
    <row r="72" spans="1:223" x14ac:dyDescent="0.3">
      <c r="A72" s="13"/>
      <c r="B72">
        <f t="shared" ref="B72:AG72" si="67">AVERAGE(B68:B71)</f>
        <v>2.768275</v>
      </c>
      <c r="C72">
        <f t="shared" si="67"/>
        <v>1.3364999999999998E-3</v>
      </c>
      <c r="D72">
        <f t="shared" si="67"/>
        <v>5.2716972499999999</v>
      </c>
      <c r="E72">
        <f t="shared" si="67"/>
        <v>31.368117999999999</v>
      </c>
      <c r="F72">
        <f t="shared" si="67"/>
        <v>0.81543350000000003</v>
      </c>
      <c r="G72">
        <f t="shared" si="67"/>
        <v>3.7108750000000003E-2</v>
      </c>
      <c r="H72">
        <f t="shared" si="67"/>
        <v>0.79640299999999997</v>
      </c>
      <c r="I72">
        <f t="shared" si="67"/>
        <v>25.699135500000001</v>
      </c>
      <c r="J72">
        <f t="shared" si="67"/>
        <v>0.79123675000000004</v>
      </c>
      <c r="K72">
        <f t="shared" si="67"/>
        <v>9.7625659999999996</v>
      </c>
      <c r="L72">
        <f t="shared" si="67"/>
        <v>6.2752642500000002</v>
      </c>
      <c r="M72">
        <f t="shared" si="67"/>
        <v>8.7476059999999993</v>
      </c>
      <c r="N72">
        <f t="shared" si="67"/>
        <v>2.184525E-2</v>
      </c>
      <c r="O72">
        <f t="shared" si="67"/>
        <v>1.78285125</v>
      </c>
      <c r="P72">
        <f t="shared" si="67"/>
        <v>6.3268872499999995</v>
      </c>
      <c r="Q72">
        <f t="shared" si="67"/>
        <v>2.2100752499999996</v>
      </c>
      <c r="R72">
        <f t="shared" si="67"/>
        <v>7.3108942500000005</v>
      </c>
      <c r="S72">
        <f t="shared" si="67"/>
        <v>4.7020000000000006E-2</v>
      </c>
      <c r="T72">
        <f t="shared" si="67"/>
        <v>3.8473035000000002</v>
      </c>
      <c r="U72">
        <f t="shared" si="67"/>
        <v>0</v>
      </c>
      <c r="V72">
        <f t="shared" si="67"/>
        <v>0</v>
      </c>
      <c r="W72">
        <f t="shared" si="67"/>
        <v>0</v>
      </c>
      <c r="X72">
        <f t="shared" si="67"/>
        <v>1.1553705000000001</v>
      </c>
      <c r="Y72">
        <f t="shared" si="67"/>
        <v>0.35620324999999997</v>
      </c>
      <c r="Z72">
        <f t="shared" si="67"/>
        <v>0</v>
      </c>
      <c r="AA72">
        <f t="shared" si="67"/>
        <v>0.1811275</v>
      </c>
      <c r="AB72">
        <f t="shared" si="67"/>
        <v>6.7129655000000001</v>
      </c>
      <c r="AC72">
        <f t="shared" si="67"/>
        <v>1.31725E-2</v>
      </c>
      <c r="AD72">
        <f t="shared" si="67"/>
        <v>0</v>
      </c>
      <c r="AE72">
        <f t="shared" si="67"/>
        <v>54.902176499999996</v>
      </c>
      <c r="AF72">
        <f t="shared" si="67"/>
        <v>0</v>
      </c>
      <c r="AG72">
        <f t="shared" si="67"/>
        <v>0</v>
      </c>
      <c r="AH72">
        <f t="shared" ref="AH72:BI72" si="68">AVERAGE(AH68:AH71)</f>
        <v>0</v>
      </c>
      <c r="AI72">
        <f t="shared" si="68"/>
        <v>0</v>
      </c>
      <c r="AJ72">
        <f t="shared" si="68"/>
        <v>0</v>
      </c>
      <c r="AK72">
        <f t="shared" si="68"/>
        <v>0</v>
      </c>
      <c r="AL72">
        <f t="shared" si="68"/>
        <v>0</v>
      </c>
      <c r="AM72">
        <f t="shared" si="68"/>
        <v>0</v>
      </c>
      <c r="AN72">
        <f t="shared" si="68"/>
        <v>0</v>
      </c>
      <c r="AO72">
        <f t="shared" si="68"/>
        <v>0</v>
      </c>
      <c r="AP72">
        <f t="shared" si="68"/>
        <v>0</v>
      </c>
      <c r="AQ72">
        <f t="shared" si="68"/>
        <v>0</v>
      </c>
      <c r="AR72">
        <f t="shared" si="68"/>
        <v>0</v>
      </c>
      <c r="AS72">
        <f t="shared" si="68"/>
        <v>0</v>
      </c>
      <c r="AT72">
        <f t="shared" si="68"/>
        <v>0</v>
      </c>
      <c r="AU72">
        <f t="shared" si="68"/>
        <v>0</v>
      </c>
      <c r="AV72">
        <f t="shared" si="68"/>
        <v>0</v>
      </c>
      <c r="AW72">
        <f t="shared" si="68"/>
        <v>0</v>
      </c>
      <c r="AX72">
        <f t="shared" si="68"/>
        <v>0</v>
      </c>
      <c r="AY72">
        <f t="shared" si="68"/>
        <v>0</v>
      </c>
      <c r="AZ72">
        <f t="shared" si="68"/>
        <v>0</v>
      </c>
      <c r="BA72">
        <f t="shared" si="68"/>
        <v>0</v>
      </c>
      <c r="BB72">
        <f t="shared" si="68"/>
        <v>0</v>
      </c>
      <c r="BC72">
        <f t="shared" si="68"/>
        <v>0</v>
      </c>
      <c r="BD72">
        <f t="shared" si="68"/>
        <v>0</v>
      </c>
      <c r="BE72">
        <f t="shared" si="68"/>
        <v>0</v>
      </c>
      <c r="BF72">
        <f t="shared" si="68"/>
        <v>0</v>
      </c>
      <c r="BG72">
        <f t="shared" si="68"/>
        <v>0</v>
      </c>
      <c r="BH72">
        <f t="shared" si="68"/>
        <v>0</v>
      </c>
      <c r="BI72">
        <f t="shared" si="68"/>
        <v>0</v>
      </c>
      <c r="BJ72">
        <f>SUM(B72:BI72)</f>
        <v>177.20207299999998</v>
      </c>
      <c r="BK72">
        <f>SUM(B72:T72)</f>
        <v>113.88105725</v>
      </c>
    </row>
    <row r="73" spans="1:223" x14ac:dyDescent="0.3">
      <c r="A73" s="12" t="s">
        <v>118</v>
      </c>
      <c r="B73">
        <f t="shared" ref="B73:G73" si="69">B72/$BK72</f>
        <v>2.4308476465255156E-2</v>
      </c>
      <c r="C73">
        <f t="shared" si="69"/>
        <v>1.1735928979531842E-5</v>
      </c>
      <c r="D73">
        <f t="shared" si="69"/>
        <v>4.6291256661124824E-2</v>
      </c>
      <c r="E73">
        <f t="shared" si="69"/>
        <v>0.27544631879504261</v>
      </c>
      <c r="F73">
        <f t="shared" si="69"/>
        <v>7.1603962914561017E-3</v>
      </c>
      <c r="G73">
        <f t="shared" si="69"/>
        <v>3.2585533447003544E-4</v>
      </c>
      <c r="H73">
        <f t="shared" ref="H73:T73" si="70">H72/$BK72</f>
        <v>6.9932877269630375E-3</v>
      </c>
      <c r="I73">
        <f t="shared" si="70"/>
        <v>0.22566646394565326</v>
      </c>
      <c r="J73">
        <f t="shared" si="70"/>
        <v>6.94792241226756E-3</v>
      </c>
      <c r="K73">
        <f t="shared" si="70"/>
        <v>8.5725986707064925E-2</v>
      </c>
      <c r="L73">
        <f t="shared" si="70"/>
        <v>5.5103670457010971E-2</v>
      </c>
      <c r="M73">
        <f t="shared" si="70"/>
        <v>7.6813529934101482E-2</v>
      </c>
      <c r="N73">
        <f t="shared" si="70"/>
        <v>1.9182514219238161E-4</v>
      </c>
      <c r="O73">
        <f t="shared" si="70"/>
        <v>1.5655380210302709E-2</v>
      </c>
      <c r="P73">
        <f t="shared" si="70"/>
        <v>5.5556976750845886E-2</v>
      </c>
      <c r="Q73">
        <f t="shared" si="70"/>
        <v>1.9406873305964144E-2</v>
      </c>
      <c r="R73">
        <f t="shared" si="70"/>
        <v>6.419763239421454E-2</v>
      </c>
      <c r="S73">
        <f t="shared" si="70"/>
        <v>4.1288692900679939E-4</v>
      </c>
      <c r="T73">
        <f t="shared" si="70"/>
        <v>3.3783524608084023E-2</v>
      </c>
    </row>
    <row r="74" spans="1:223" x14ac:dyDescent="0.3">
      <c r="A74" s="7" t="s">
        <v>381</v>
      </c>
      <c r="B74" s="7"/>
    </row>
    <row r="75" spans="1:223" x14ac:dyDescent="0.3">
      <c r="A75" s="13">
        <v>18615</v>
      </c>
      <c r="B75" s="28">
        <v>494.75699600000002</v>
      </c>
      <c r="C75" s="28">
        <v>37.059964999999998</v>
      </c>
      <c r="D75" s="28">
        <v>449.353835</v>
      </c>
      <c r="E75" s="28">
        <v>550.98339199999998</v>
      </c>
      <c r="F75" s="28">
        <v>13.106348000000001</v>
      </c>
      <c r="G75" s="28">
        <v>74.426288</v>
      </c>
      <c r="H75" s="28">
        <v>18.464988999999999</v>
      </c>
      <c r="I75" s="28">
        <v>93.915081999999998</v>
      </c>
      <c r="J75" s="28">
        <v>591.74926300000004</v>
      </c>
      <c r="K75" s="28">
        <v>409.39036900000002</v>
      </c>
      <c r="L75" s="28">
        <v>774.43939599999999</v>
      </c>
      <c r="M75" s="28">
        <v>176.98517899999999</v>
      </c>
      <c r="N75" s="28">
        <v>2.9638000000000001E-2</v>
      </c>
      <c r="O75" s="28">
        <v>30.947154000000001</v>
      </c>
      <c r="P75" s="28">
        <v>196.407196</v>
      </c>
      <c r="Q75" s="28">
        <v>12.225137</v>
      </c>
      <c r="R75" s="28">
        <v>89.640091999999996</v>
      </c>
      <c r="S75" s="28">
        <v>22.916740999999998</v>
      </c>
      <c r="T75" s="28">
        <v>67.948132000000001</v>
      </c>
      <c r="U75" s="28">
        <v>199.90347499999999</v>
      </c>
      <c r="V75" s="28">
        <v>5792.2581529999998</v>
      </c>
      <c r="W75" s="28">
        <v>9808.5321999999996</v>
      </c>
      <c r="X75" s="28">
        <v>20881.916584999999</v>
      </c>
      <c r="Y75" s="28">
        <v>2208.5168290000001</v>
      </c>
      <c r="Z75" s="28">
        <v>2165.8164259999999</v>
      </c>
      <c r="AA75" s="28">
        <v>1193.7337869999999</v>
      </c>
      <c r="AB75" s="28">
        <v>3385.9735369999999</v>
      </c>
      <c r="AC75" s="28">
        <v>21.202376000000001</v>
      </c>
      <c r="AD75" s="28">
        <v>10.746513999999999</v>
      </c>
      <c r="AE75" s="28">
        <v>7832.4961560000002</v>
      </c>
      <c r="AF75" s="28">
        <v>1.5999999999999999E-5</v>
      </c>
      <c r="AG75" s="28">
        <v>10755.87415</v>
      </c>
      <c r="AH75" s="28">
        <v>8756.1944729999996</v>
      </c>
      <c r="AI75" s="28">
        <v>17709.960169000002</v>
      </c>
      <c r="AJ75" s="28">
        <v>5843.7556860000004</v>
      </c>
      <c r="AK75" s="28">
        <v>1938.058912</v>
      </c>
      <c r="AL75" s="28">
        <v>26.368652999999998</v>
      </c>
      <c r="AM75" s="28">
        <v>24.260020999999998</v>
      </c>
      <c r="AN75" s="28">
        <v>1.0952200000000001</v>
      </c>
      <c r="AO75" s="28">
        <v>293.831658</v>
      </c>
      <c r="AP75" s="28">
        <v>161.77465900000001</v>
      </c>
      <c r="AQ75" s="28">
        <v>0</v>
      </c>
      <c r="AR75" s="28">
        <v>395366.99882699997</v>
      </c>
      <c r="AS75" s="28">
        <v>3.0204230000000001</v>
      </c>
      <c r="AT75" s="28">
        <v>4.0266440000000001</v>
      </c>
      <c r="AU75" s="28">
        <v>3.084276</v>
      </c>
      <c r="AV75" s="28">
        <v>3.457589</v>
      </c>
      <c r="AW75" s="28">
        <v>4.0913649999999997</v>
      </c>
      <c r="AX75" s="28">
        <v>0.736572</v>
      </c>
      <c r="AY75" s="28">
        <v>4.6071210000000002</v>
      </c>
      <c r="AZ75" s="28">
        <v>1.489757</v>
      </c>
      <c r="BA75" s="28">
        <v>6.6105850000000004</v>
      </c>
      <c r="BB75" s="28">
        <v>2.4713769999999999</v>
      </c>
      <c r="BC75" s="28">
        <v>2.9814560000000001</v>
      </c>
      <c r="BD75" s="28">
        <v>3.195818</v>
      </c>
      <c r="BE75" s="28">
        <v>3.4855999999999998E-2</v>
      </c>
      <c r="BF75" s="28">
        <v>3.2288890000000001</v>
      </c>
      <c r="BG75" s="28">
        <v>2.5497209999999999</v>
      </c>
      <c r="BH75" s="28">
        <v>0.31218800000000002</v>
      </c>
      <c r="BI75" s="28">
        <v>0.86339900000000003</v>
      </c>
      <c r="BJ75" s="28">
        <v>6.4628730000000001</v>
      </c>
      <c r="BK75" s="28">
        <v>7.3136210000000004</v>
      </c>
      <c r="BL75" s="28">
        <v>2.877783</v>
      </c>
      <c r="BM75" s="28">
        <v>2.2070479999999999</v>
      </c>
      <c r="BN75" s="28">
        <v>0.92752500000000004</v>
      </c>
      <c r="BO75" s="28">
        <v>0.75011099999999997</v>
      </c>
      <c r="BP75" s="28">
        <v>1.199004</v>
      </c>
      <c r="BQ75" s="28">
        <v>0.71623700000000001</v>
      </c>
      <c r="BR75" s="28">
        <v>0.15460399999999999</v>
      </c>
      <c r="BS75" s="28">
        <v>1.8563510000000001</v>
      </c>
      <c r="BT75" s="28">
        <v>0.83247700000000002</v>
      </c>
      <c r="BU75" s="28">
        <v>0.59863599999999995</v>
      </c>
      <c r="BV75" s="28">
        <v>7.6956009999999999</v>
      </c>
      <c r="BW75" s="28">
        <v>0</v>
      </c>
      <c r="BX75" s="28">
        <v>6.2264229999999996</v>
      </c>
      <c r="BY75" s="28">
        <v>0.61741699999999999</v>
      </c>
      <c r="BZ75" s="28">
        <v>1.193325</v>
      </c>
      <c r="CA75" s="28">
        <v>2.6760630000000001</v>
      </c>
      <c r="CB75" s="28">
        <v>5.5498830000000003</v>
      </c>
      <c r="CC75" s="28">
        <v>0.17619000000000001</v>
      </c>
      <c r="CD75" s="28">
        <v>0.49591400000000002</v>
      </c>
      <c r="CE75" s="28">
        <v>0.243895</v>
      </c>
      <c r="CF75" s="28">
        <v>5.2567000000000003E-2</v>
      </c>
      <c r="CG75" s="28">
        <v>7.2350000000000001E-3</v>
      </c>
      <c r="CH75" s="28">
        <v>1</v>
      </c>
      <c r="CI75" s="28">
        <v>99.048970999999995</v>
      </c>
      <c r="CJ75" s="28">
        <v>0.19595000000000001</v>
      </c>
      <c r="CK75" s="28">
        <v>18.510052999999999</v>
      </c>
      <c r="CL75" s="28">
        <v>37.916666999999997</v>
      </c>
      <c r="CM75" s="28">
        <v>6.5167000000000003E-2</v>
      </c>
      <c r="CN75" s="28">
        <v>3.9496889999999998</v>
      </c>
      <c r="CO75" s="28">
        <v>32.451656</v>
      </c>
      <c r="CP75" s="3">
        <v>42.42306</v>
      </c>
      <c r="CQ75" s="3">
        <v>46.12435</v>
      </c>
      <c r="CR75" s="3">
        <v>47.144419999999997</v>
      </c>
      <c r="CS75" s="3">
        <v>46.873699999999999</v>
      </c>
      <c r="CT75" s="3">
        <v>45.744610000000002</v>
      </c>
      <c r="CU75" s="3">
        <v>44.148589999999999</v>
      </c>
      <c r="CV75" s="3">
        <v>42.301659999999998</v>
      </c>
      <c r="CW75" s="3">
        <v>40.343629999999997</v>
      </c>
      <c r="CX75" s="3">
        <v>17.171399999999998</v>
      </c>
      <c r="CY75" s="3">
        <v>70.353570000000005</v>
      </c>
      <c r="CZ75" s="3">
        <v>97.930390000000003</v>
      </c>
      <c r="DA75" s="3">
        <v>98.001980000000003</v>
      </c>
      <c r="DB75" s="3">
        <v>93.842349999999996</v>
      </c>
      <c r="DC75" s="3">
        <v>89.16722</v>
      </c>
      <c r="DD75" s="3">
        <v>83.889660000000006</v>
      </c>
      <c r="DE75" s="3">
        <v>79.061300000000003</v>
      </c>
      <c r="DF75" s="3">
        <v>74.653400000000005</v>
      </c>
      <c r="DG75" s="3">
        <v>70.368120000000005</v>
      </c>
      <c r="DH75" s="3">
        <v>2.1911740000000002</v>
      </c>
      <c r="DI75" s="3">
        <v>9.220542</v>
      </c>
      <c r="DJ75" s="3">
        <v>14.61919</v>
      </c>
      <c r="DK75" s="3">
        <v>17.830100000000002</v>
      </c>
      <c r="DL75" s="3">
        <v>20.046240000000001</v>
      </c>
      <c r="DM75" s="3">
        <v>21.642749999999999</v>
      </c>
      <c r="DN75" s="3">
        <v>22.577110000000001</v>
      </c>
      <c r="DO75" s="3">
        <v>22.997</v>
      </c>
      <c r="DP75" s="3">
        <v>23.04476</v>
      </c>
      <c r="DQ75" s="3">
        <v>22.816320000000001</v>
      </c>
      <c r="DR75" s="3">
        <v>1.6445069999999999E-3</v>
      </c>
      <c r="DS75" s="3">
        <v>3.1237769999999999E-3</v>
      </c>
      <c r="DT75" s="3">
        <v>4.1059349999999998E-3</v>
      </c>
      <c r="DU75" s="3">
        <v>4.3718070000000001E-3</v>
      </c>
      <c r="DV75" s="3">
        <v>4.0384549999999998E-3</v>
      </c>
      <c r="DW75" s="3">
        <v>3.5318950000000002E-3</v>
      </c>
      <c r="DX75" s="3">
        <v>2.9846680000000002E-3</v>
      </c>
      <c r="DY75" s="3">
        <v>2.4249179999999999E-3</v>
      </c>
      <c r="DZ75" s="3">
        <v>1.923702E-3</v>
      </c>
      <c r="EA75" s="3">
        <v>1.488489E-3</v>
      </c>
      <c r="EB75" s="3">
        <v>3.6974760000000002E-2</v>
      </c>
      <c r="EC75" s="3">
        <v>0.2834566</v>
      </c>
      <c r="ED75" s="3">
        <v>0.7242594</v>
      </c>
      <c r="EE75" s="3">
        <v>1.253266</v>
      </c>
      <c r="EF75" s="3">
        <v>2.0634480000000002</v>
      </c>
      <c r="EG75" s="3">
        <v>3.078535</v>
      </c>
      <c r="EH75" s="3">
        <v>4.1472040000000003</v>
      </c>
      <c r="EI75" s="3">
        <v>5.2970290000000002</v>
      </c>
      <c r="EJ75" s="3">
        <v>6.5815299999999999</v>
      </c>
      <c r="EK75" s="3">
        <v>7.481452</v>
      </c>
      <c r="EL75" s="3">
        <v>6.3779789999999998</v>
      </c>
      <c r="EM75" s="3">
        <v>13.55415</v>
      </c>
      <c r="EN75" s="3">
        <v>19.213789999999999</v>
      </c>
      <c r="EO75" s="3">
        <v>22.410260000000001</v>
      </c>
      <c r="EP75" s="3">
        <v>24.018529999999998</v>
      </c>
      <c r="EQ75" s="3">
        <v>24.327020000000001</v>
      </c>
      <c r="ER75" s="3">
        <v>23.697299999999998</v>
      </c>
      <c r="ES75" s="3">
        <v>22.489509999999999</v>
      </c>
      <c r="ET75" s="3">
        <v>20.9618</v>
      </c>
      <c r="EU75" s="3">
        <v>19.356860000000001</v>
      </c>
      <c r="EV75" s="3">
        <v>0.1321708</v>
      </c>
      <c r="EW75" s="3">
        <v>0.65812539999999997</v>
      </c>
      <c r="EX75" s="3">
        <v>1.340163</v>
      </c>
      <c r="EY75" s="3">
        <v>1.530052</v>
      </c>
      <c r="EZ75" s="3">
        <v>1.5998509999999999</v>
      </c>
      <c r="FA75" s="3">
        <v>1.5968100000000001</v>
      </c>
      <c r="FB75" s="3">
        <v>1.5584990000000001</v>
      </c>
      <c r="FC75" s="3">
        <v>1.424417</v>
      </c>
      <c r="FD75" s="3">
        <v>1.2734270000000001</v>
      </c>
      <c r="FE75" s="3">
        <v>1.1116220000000001</v>
      </c>
      <c r="FF75" s="3">
        <v>5.9618409999999997</v>
      </c>
      <c r="FG75" s="3">
        <v>8.9649529999999995</v>
      </c>
      <c r="FH75" s="3">
        <v>12.57952</v>
      </c>
      <c r="FI75" s="3">
        <v>13.24193</v>
      </c>
      <c r="FJ75" s="3">
        <v>12.22527</v>
      </c>
      <c r="FK75" s="3">
        <v>10.51459</v>
      </c>
      <c r="FL75" s="3">
        <v>8.6862980000000007</v>
      </c>
      <c r="FM75" s="3">
        <v>7.0759679999999996</v>
      </c>
      <c r="FN75" s="3">
        <v>5.7370850000000004</v>
      </c>
      <c r="FO75" s="3">
        <v>4.6526500000000004</v>
      </c>
      <c r="FP75" s="3">
        <v>3.7787479999999998E-2</v>
      </c>
      <c r="FQ75" s="3">
        <v>0.22529920000000001</v>
      </c>
      <c r="FR75" s="3">
        <v>0.55938189999999999</v>
      </c>
      <c r="FS75" s="3">
        <v>1.0397380000000001</v>
      </c>
      <c r="FT75" s="3">
        <v>1.5116400000000001</v>
      </c>
      <c r="FU75" s="3">
        <v>1.983552</v>
      </c>
      <c r="FV75" s="3">
        <v>2.8152919999999999</v>
      </c>
      <c r="FW75" s="3">
        <v>3.8604039999999999</v>
      </c>
      <c r="FX75" s="3">
        <v>4.9379109999999997</v>
      </c>
      <c r="FY75" s="3">
        <v>5.945735</v>
      </c>
      <c r="FZ75" s="3">
        <v>1.5827599999999999</v>
      </c>
      <c r="GA75" s="3">
        <v>2.804907</v>
      </c>
      <c r="GB75" s="3">
        <v>4.0140969999999996</v>
      </c>
      <c r="GC75" s="3">
        <v>5.9009530000000003</v>
      </c>
      <c r="GD75" s="3">
        <v>7.5598359999999998</v>
      </c>
      <c r="GE75" s="3">
        <v>8.6658310000000007</v>
      </c>
      <c r="GF75" s="3">
        <v>9.3101029999999998</v>
      </c>
      <c r="GG75" s="3">
        <v>9.5266230000000007</v>
      </c>
      <c r="GH75" s="3">
        <v>9.4403039999999994</v>
      </c>
      <c r="GI75" s="3">
        <v>9.1427180000000003</v>
      </c>
      <c r="GJ75" s="3">
        <v>20.87968</v>
      </c>
      <c r="GK75" s="3">
        <v>21.258649999999999</v>
      </c>
      <c r="GL75" s="3">
        <v>27.23348</v>
      </c>
      <c r="GM75" s="3">
        <v>29.60305</v>
      </c>
      <c r="GN75" s="3">
        <v>28.667020000000001</v>
      </c>
      <c r="GO75" s="3">
        <v>21.72756</v>
      </c>
      <c r="GP75" s="3">
        <v>16.183309999999999</v>
      </c>
      <c r="GQ75" s="3">
        <v>13.183680000000001</v>
      </c>
      <c r="GR75" s="3">
        <v>10.790900000000001</v>
      </c>
      <c r="GS75" s="3">
        <v>10.376139999999999</v>
      </c>
      <c r="GT75" s="3">
        <v>5792.2579999999998</v>
      </c>
      <c r="GU75" s="3">
        <v>9808.5319999999992</v>
      </c>
      <c r="GV75" s="3">
        <v>20881.919999999998</v>
      </c>
      <c r="GW75" s="3">
        <v>2208.5169999999998</v>
      </c>
      <c r="GX75" s="3">
        <v>2165.8159999999998</v>
      </c>
      <c r="GY75" s="3">
        <v>1193.7339999999999</v>
      </c>
      <c r="GZ75" s="3">
        <v>3385.9740000000002</v>
      </c>
      <c r="HA75" s="3">
        <v>21.202380000000002</v>
      </c>
      <c r="HB75" s="3">
        <v>10.746510000000001</v>
      </c>
      <c r="HC75" s="3">
        <v>7832.4960000000001</v>
      </c>
      <c r="HD75" s="3">
        <v>1.6174009999999999E-5</v>
      </c>
      <c r="HE75" s="3">
        <v>10755.87</v>
      </c>
      <c r="HF75" s="3">
        <v>8756.1939999999995</v>
      </c>
      <c r="HG75" s="3">
        <v>17709.96</v>
      </c>
      <c r="HH75" s="3">
        <v>5843.7560000000003</v>
      </c>
      <c r="HI75" s="3">
        <v>1938.059</v>
      </c>
      <c r="HJ75" s="3">
        <v>26.368649999999999</v>
      </c>
      <c r="HK75" s="3">
        <v>24.260020000000001</v>
      </c>
      <c r="HL75" s="3">
        <v>1.0952200000000001</v>
      </c>
      <c r="HM75" s="3">
        <v>293.83170000000001</v>
      </c>
      <c r="HN75" s="3">
        <v>161.7747</v>
      </c>
      <c r="HO75" s="3">
        <v>0</v>
      </c>
    </row>
    <row r="76" spans="1:223" x14ac:dyDescent="0.3">
      <c r="A76" s="13">
        <v>18980</v>
      </c>
      <c r="B76" s="28">
        <v>492.81001199999997</v>
      </c>
      <c r="C76" s="28">
        <v>36.925429000000001</v>
      </c>
      <c r="D76" s="28">
        <v>445.205015</v>
      </c>
      <c r="E76" s="28">
        <v>549.03392799999995</v>
      </c>
      <c r="F76" s="28">
        <v>13.177248000000001</v>
      </c>
      <c r="G76" s="28">
        <v>74.373053999999996</v>
      </c>
      <c r="H76" s="28">
        <v>18.477447999999999</v>
      </c>
      <c r="I76" s="28">
        <v>94.083838</v>
      </c>
      <c r="J76" s="28">
        <v>592.67743299999995</v>
      </c>
      <c r="K76" s="28">
        <v>409.53739300000001</v>
      </c>
      <c r="L76" s="28">
        <v>776.42045599999994</v>
      </c>
      <c r="M76" s="28">
        <v>177.32037500000001</v>
      </c>
      <c r="N76" s="28">
        <v>2.6234E-2</v>
      </c>
      <c r="O76" s="28">
        <v>31.344830000000002</v>
      </c>
      <c r="P76" s="28">
        <v>196.446708</v>
      </c>
      <c r="Q76" s="28">
        <v>12.040837</v>
      </c>
      <c r="R76" s="28">
        <v>89.511645999999999</v>
      </c>
      <c r="S76" s="28">
        <v>22.973230999999998</v>
      </c>
      <c r="T76" s="28">
        <v>68.258454999999998</v>
      </c>
      <c r="U76" s="28">
        <v>203.952404</v>
      </c>
      <c r="V76" s="28">
        <v>5860.7571500000004</v>
      </c>
      <c r="W76" s="28">
        <v>9826.5617039999997</v>
      </c>
      <c r="X76" s="28">
        <v>20982.171659</v>
      </c>
      <c r="Y76" s="28">
        <v>2223.5748549999998</v>
      </c>
      <c r="Z76" s="28">
        <v>2159.1814429999999</v>
      </c>
      <c r="AA76" s="28">
        <v>1080.0349329999999</v>
      </c>
      <c r="AB76" s="28">
        <v>3352.7140639999998</v>
      </c>
      <c r="AC76" s="28">
        <v>21.226199000000001</v>
      </c>
      <c r="AD76" s="28">
        <v>10.689496</v>
      </c>
      <c r="AE76" s="28">
        <v>9756.7630790000003</v>
      </c>
      <c r="AF76" s="28">
        <v>1.5999999999999999E-5</v>
      </c>
      <c r="AG76" s="28">
        <v>8909.2850309999994</v>
      </c>
      <c r="AH76" s="28">
        <v>8685.7327179999993</v>
      </c>
      <c r="AI76" s="28">
        <v>17774.522265</v>
      </c>
      <c r="AJ76" s="28">
        <v>5894.9068470000002</v>
      </c>
      <c r="AK76" s="28">
        <v>1261.184917</v>
      </c>
      <c r="AL76" s="28">
        <v>26.094156999999999</v>
      </c>
      <c r="AM76" s="28">
        <v>15.361568999999999</v>
      </c>
      <c r="AN76" s="28">
        <v>1.0038689999999999</v>
      </c>
      <c r="AO76" s="28">
        <v>180.32568000000001</v>
      </c>
      <c r="AP76" s="28">
        <v>159.487233</v>
      </c>
      <c r="AQ76" s="28">
        <v>0</v>
      </c>
      <c r="AR76" s="28">
        <v>390740.66824899998</v>
      </c>
      <c r="AS76" s="28">
        <v>3.008537</v>
      </c>
      <c r="AT76" s="28">
        <v>4.0120259999999996</v>
      </c>
      <c r="AU76" s="28">
        <v>3.0558000000000001</v>
      </c>
      <c r="AV76" s="28">
        <v>3.4453550000000002</v>
      </c>
      <c r="AW76" s="28">
        <v>4.1134979999999999</v>
      </c>
      <c r="AX76" s="28">
        <v>0.73604499999999995</v>
      </c>
      <c r="AY76" s="28">
        <v>4.6102299999999996</v>
      </c>
      <c r="AZ76" s="28">
        <v>1.4924329999999999</v>
      </c>
      <c r="BA76" s="28">
        <v>6.6209540000000002</v>
      </c>
      <c r="BB76" s="28">
        <v>2.4722650000000002</v>
      </c>
      <c r="BC76" s="28">
        <v>2.9890819999999998</v>
      </c>
      <c r="BD76" s="28">
        <v>3.2018710000000001</v>
      </c>
      <c r="BE76" s="28">
        <v>3.0852000000000001E-2</v>
      </c>
      <c r="BF76" s="28">
        <v>3.270381</v>
      </c>
      <c r="BG76" s="28">
        <v>2.5502340000000001</v>
      </c>
      <c r="BH76" s="28">
        <v>0.307481</v>
      </c>
      <c r="BI76" s="28">
        <v>0.86216199999999998</v>
      </c>
      <c r="BJ76" s="28">
        <v>6.4788040000000002</v>
      </c>
      <c r="BK76" s="28">
        <v>7.3470230000000001</v>
      </c>
      <c r="BL76" s="28">
        <v>2.93607</v>
      </c>
      <c r="BM76" s="28">
        <v>2.2331479999999999</v>
      </c>
      <c r="BN76" s="28">
        <v>0.92923</v>
      </c>
      <c r="BO76" s="28">
        <v>0.75371200000000005</v>
      </c>
      <c r="BP76" s="28">
        <v>1.207179</v>
      </c>
      <c r="BQ76" s="28">
        <v>0.71404299999999998</v>
      </c>
      <c r="BR76" s="28">
        <v>0.139879</v>
      </c>
      <c r="BS76" s="28">
        <v>1.838117</v>
      </c>
      <c r="BT76" s="28">
        <v>0.83341200000000004</v>
      </c>
      <c r="BU76" s="28">
        <v>0.59545999999999999</v>
      </c>
      <c r="BV76" s="28">
        <v>9.5862359999999995</v>
      </c>
      <c r="BW76" s="28">
        <v>0</v>
      </c>
      <c r="BX76" s="28">
        <v>5.1574580000000001</v>
      </c>
      <c r="BY76" s="28">
        <v>0.61244799999999999</v>
      </c>
      <c r="BZ76" s="28">
        <v>1.197675</v>
      </c>
      <c r="CA76" s="28">
        <v>2.699487</v>
      </c>
      <c r="CB76" s="28">
        <v>3.611567</v>
      </c>
      <c r="CC76" s="28">
        <v>0.17435600000000001</v>
      </c>
      <c r="CD76" s="28">
        <v>0.31401499999999999</v>
      </c>
      <c r="CE76" s="28">
        <v>0.223552</v>
      </c>
      <c r="CF76" s="28">
        <v>3.2259999999999997E-2</v>
      </c>
      <c r="CG76" s="28">
        <v>7.1329999999999996E-3</v>
      </c>
      <c r="CH76" s="28">
        <v>1</v>
      </c>
      <c r="CI76" s="28">
        <v>97.889964000000006</v>
      </c>
      <c r="CJ76" s="28">
        <v>0.18656800000000001</v>
      </c>
      <c r="CK76" s="28">
        <v>17.852029999999999</v>
      </c>
      <c r="CL76" s="28">
        <v>38.041666999999997</v>
      </c>
      <c r="CM76" s="28">
        <v>6.5651000000000001E-2</v>
      </c>
      <c r="CN76" s="28">
        <v>4.0065739999999996</v>
      </c>
      <c r="CO76" s="28">
        <v>32.444484000000003</v>
      </c>
      <c r="CP76" s="3">
        <v>42.604599999999998</v>
      </c>
      <c r="CQ76" s="3">
        <v>45.95825</v>
      </c>
      <c r="CR76" s="3">
        <v>47.189700000000002</v>
      </c>
      <c r="CS76" s="3">
        <v>46.855110000000003</v>
      </c>
      <c r="CT76" s="3">
        <v>45.733469999999997</v>
      </c>
      <c r="CU76" s="3">
        <v>44.143219999999999</v>
      </c>
      <c r="CV76" s="3">
        <v>42.296729999999997</v>
      </c>
      <c r="CW76" s="3">
        <v>40.335279999999997</v>
      </c>
      <c r="CX76" s="3">
        <v>17.188130000000001</v>
      </c>
      <c r="CY76" s="3">
        <v>70.436359999999993</v>
      </c>
      <c r="CZ76" s="3">
        <v>97.929239999999993</v>
      </c>
      <c r="DA76" s="3">
        <v>97.843500000000006</v>
      </c>
      <c r="DB76" s="3">
        <v>93.963369999999998</v>
      </c>
      <c r="DC76" s="3">
        <v>89.546949999999995</v>
      </c>
      <c r="DD76" s="3">
        <v>84.608059999999995</v>
      </c>
      <c r="DE76" s="3">
        <v>79.426479999999998</v>
      </c>
      <c r="DF76" s="3">
        <v>74.817329999999998</v>
      </c>
      <c r="DG76" s="3">
        <v>70.661029999999997</v>
      </c>
      <c r="DH76" s="3">
        <v>2.192231</v>
      </c>
      <c r="DI76" s="3">
        <v>9.2266469999999998</v>
      </c>
      <c r="DJ76" s="3">
        <v>14.63115</v>
      </c>
      <c r="DK76" s="3">
        <v>17.847829999999998</v>
      </c>
      <c r="DL76" s="3">
        <v>20.080770000000001</v>
      </c>
      <c r="DM76" s="3">
        <v>21.68628</v>
      </c>
      <c r="DN76" s="3">
        <v>22.644179999999999</v>
      </c>
      <c r="DO76" s="3">
        <v>23.060669999999998</v>
      </c>
      <c r="DP76" s="3">
        <v>23.092089999999999</v>
      </c>
      <c r="DQ76" s="3">
        <v>22.858529999999998</v>
      </c>
      <c r="DR76" s="3">
        <v>1.4545389999999999E-3</v>
      </c>
      <c r="DS76" s="3">
        <v>2.753143E-3</v>
      </c>
      <c r="DT76" s="3">
        <v>3.5940669999999998E-3</v>
      </c>
      <c r="DU76" s="3">
        <v>3.8597459999999998E-3</v>
      </c>
      <c r="DV76" s="3">
        <v>3.604983E-3</v>
      </c>
      <c r="DW76" s="3">
        <v>3.1323980000000002E-3</v>
      </c>
      <c r="DX76" s="3">
        <v>2.6413859999999999E-3</v>
      </c>
      <c r="DY76" s="3">
        <v>2.153042E-3</v>
      </c>
      <c r="DZ76" s="3">
        <v>1.7107310000000001E-3</v>
      </c>
      <c r="EA76" s="3">
        <v>1.3295480000000001E-3</v>
      </c>
      <c r="EB76" s="3">
        <v>3.6948950000000001E-2</v>
      </c>
      <c r="EC76" s="3">
        <v>0.28322120000000001</v>
      </c>
      <c r="ED76" s="3">
        <v>0.72342229999999996</v>
      </c>
      <c r="EE76" s="3">
        <v>1.2612080000000001</v>
      </c>
      <c r="EF76" s="3">
        <v>2.0931299999999999</v>
      </c>
      <c r="EG76" s="3">
        <v>3.0792480000000002</v>
      </c>
      <c r="EH76" s="3">
        <v>4.1681189999999999</v>
      </c>
      <c r="EI76" s="3">
        <v>5.4892339999999997</v>
      </c>
      <c r="EJ76" s="3">
        <v>6.687468</v>
      </c>
      <c r="EK76" s="3">
        <v>7.522831</v>
      </c>
      <c r="EL76" s="3">
        <v>6.3599100000000002</v>
      </c>
      <c r="EM76" s="3">
        <v>13.52557</v>
      </c>
      <c r="EN76" s="3">
        <v>19.229749999999999</v>
      </c>
      <c r="EO76" s="3">
        <v>22.37857</v>
      </c>
      <c r="EP76" s="3">
        <v>23.9801</v>
      </c>
      <c r="EQ76" s="3">
        <v>24.34592</v>
      </c>
      <c r="ER76" s="3">
        <v>23.716239999999999</v>
      </c>
      <c r="ES76" s="3">
        <v>22.515619999999998</v>
      </c>
      <c r="ET76" s="3">
        <v>21.009360000000001</v>
      </c>
      <c r="EU76" s="3">
        <v>19.385660000000001</v>
      </c>
      <c r="EV76" s="3">
        <v>0.13008539999999999</v>
      </c>
      <c r="EW76" s="3">
        <v>0.6420981</v>
      </c>
      <c r="EX76" s="3">
        <v>1.309304</v>
      </c>
      <c r="EY76" s="3">
        <v>1.488337</v>
      </c>
      <c r="EZ76" s="3">
        <v>1.5610930000000001</v>
      </c>
      <c r="FA76" s="3">
        <v>1.569097</v>
      </c>
      <c r="FB76" s="3">
        <v>1.5434730000000001</v>
      </c>
      <c r="FC76" s="3">
        <v>1.4160239999999999</v>
      </c>
      <c r="FD76" s="3">
        <v>1.2744150000000001</v>
      </c>
      <c r="FE76" s="3">
        <v>1.1069100000000001</v>
      </c>
      <c r="FF76" s="3">
        <v>5.9274940000000003</v>
      </c>
      <c r="FG76" s="3">
        <v>8.9981659999999994</v>
      </c>
      <c r="FH76" s="3">
        <v>12.74296</v>
      </c>
      <c r="FI76" s="3">
        <v>13.2308</v>
      </c>
      <c r="FJ76" s="3">
        <v>12.28276</v>
      </c>
      <c r="FK76" s="3">
        <v>10.53711</v>
      </c>
      <c r="FL76" s="3">
        <v>8.6412960000000005</v>
      </c>
      <c r="FM76" s="3">
        <v>6.9897530000000003</v>
      </c>
      <c r="FN76" s="3">
        <v>5.6179319999999997</v>
      </c>
      <c r="FO76" s="3">
        <v>4.5433750000000002</v>
      </c>
      <c r="FP76" s="3">
        <v>3.779279E-2</v>
      </c>
      <c r="FQ76" s="3">
        <v>0.22448319999999999</v>
      </c>
      <c r="FR76" s="3">
        <v>0.56076349999999997</v>
      </c>
      <c r="FS76" s="3">
        <v>1.0448550000000001</v>
      </c>
      <c r="FT76" s="3">
        <v>1.526278</v>
      </c>
      <c r="FU76" s="3">
        <v>2.0029599999999999</v>
      </c>
      <c r="FV76" s="3">
        <v>2.8289629999999999</v>
      </c>
      <c r="FW76" s="3">
        <v>3.877402</v>
      </c>
      <c r="FX76" s="3">
        <v>4.9467189999999999</v>
      </c>
      <c r="FY76" s="3">
        <v>5.9230140000000002</v>
      </c>
      <c r="FZ76" s="3">
        <v>1.5774649999999999</v>
      </c>
      <c r="GA76" s="3">
        <v>2.8186680000000002</v>
      </c>
      <c r="GB76" s="3">
        <v>4.0829380000000004</v>
      </c>
      <c r="GC76" s="3">
        <v>5.9226479999999997</v>
      </c>
      <c r="GD76" s="3">
        <v>7.5670820000000001</v>
      </c>
      <c r="GE76" s="3">
        <v>8.7209909999999997</v>
      </c>
      <c r="GF76" s="3">
        <v>9.3527930000000001</v>
      </c>
      <c r="GG76" s="3">
        <v>9.5685409999999997</v>
      </c>
      <c r="GH76" s="3">
        <v>9.4738570000000006</v>
      </c>
      <c r="GI76" s="3">
        <v>9.1734709999999993</v>
      </c>
      <c r="GJ76" s="3">
        <v>21.162230000000001</v>
      </c>
      <c r="GK76" s="3">
        <v>21.614840000000001</v>
      </c>
      <c r="GL76" s="3">
        <v>27.86225</v>
      </c>
      <c r="GM76" s="3">
        <v>30.408239999999999</v>
      </c>
      <c r="GN76" s="3">
        <v>29.423719999999999</v>
      </c>
      <c r="GO76" s="3">
        <v>22.248000000000001</v>
      </c>
      <c r="GP76" s="3">
        <v>16.561720000000001</v>
      </c>
      <c r="GQ76" s="3">
        <v>13.46194</v>
      </c>
      <c r="GR76" s="3">
        <v>10.987310000000001</v>
      </c>
      <c r="GS76" s="3">
        <v>10.222160000000001</v>
      </c>
      <c r="GT76" s="3">
        <v>5860.7569999999996</v>
      </c>
      <c r="GU76" s="3">
        <v>9826.5619999999999</v>
      </c>
      <c r="GV76" s="3">
        <v>20982.17</v>
      </c>
      <c r="GW76" s="3">
        <v>2223.5749999999998</v>
      </c>
      <c r="GX76" s="3">
        <v>2159.181</v>
      </c>
      <c r="GY76" s="3">
        <v>1080.0350000000001</v>
      </c>
      <c r="GZ76" s="3">
        <v>3352.7139999999999</v>
      </c>
      <c r="HA76" s="3">
        <v>21.226199999999999</v>
      </c>
      <c r="HB76" s="3">
        <v>10.689500000000001</v>
      </c>
      <c r="HC76" s="3">
        <v>9756.7630000000008</v>
      </c>
      <c r="HD76" s="3">
        <v>1.6344599999999999E-5</v>
      </c>
      <c r="HE76" s="3">
        <v>8909.2849999999999</v>
      </c>
      <c r="HF76" s="3">
        <v>8685.7330000000002</v>
      </c>
      <c r="HG76" s="3">
        <v>17774.52</v>
      </c>
      <c r="HH76" s="3">
        <v>5894.9070000000002</v>
      </c>
      <c r="HI76" s="3">
        <v>1261.1849999999999</v>
      </c>
      <c r="HJ76" s="3">
        <v>26.094159999999999</v>
      </c>
      <c r="HK76" s="3">
        <v>15.36157</v>
      </c>
      <c r="HL76" s="3">
        <v>1.0038689999999999</v>
      </c>
      <c r="HM76" s="3">
        <v>180.32570000000001</v>
      </c>
      <c r="HN76" s="3">
        <v>159.4872</v>
      </c>
      <c r="HO76" s="3">
        <v>0</v>
      </c>
    </row>
    <row r="77" spans="1:223" x14ac:dyDescent="0.3">
      <c r="A77" s="13">
        <v>19345</v>
      </c>
      <c r="B77" s="28">
        <v>486.41767599999997</v>
      </c>
      <c r="C77" s="28">
        <v>36.544392999999999</v>
      </c>
      <c r="D77" s="28">
        <v>440.79637500000001</v>
      </c>
      <c r="E77" s="28">
        <v>546.94114100000002</v>
      </c>
      <c r="F77" s="28">
        <v>13.224273</v>
      </c>
      <c r="G77" s="28">
        <v>74.226721999999995</v>
      </c>
      <c r="H77" s="28">
        <v>18.451191999999999</v>
      </c>
      <c r="I77" s="28">
        <v>94.164130999999998</v>
      </c>
      <c r="J77" s="28">
        <v>593.48569799999996</v>
      </c>
      <c r="K77" s="28">
        <v>409.30933399999998</v>
      </c>
      <c r="L77" s="28">
        <v>775.72274700000003</v>
      </c>
      <c r="M77" s="28">
        <v>177.58028200000001</v>
      </c>
      <c r="N77" s="28">
        <v>2.3139E-2</v>
      </c>
      <c r="O77" s="28">
        <v>31.572381</v>
      </c>
      <c r="P77" s="28">
        <v>196.29631900000001</v>
      </c>
      <c r="Q77" s="28">
        <v>11.805707999999999</v>
      </c>
      <c r="R77" s="28">
        <v>89.151522999999997</v>
      </c>
      <c r="S77" s="28">
        <v>23.039574999999999</v>
      </c>
      <c r="T77" s="28">
        <v>68.421300000000002</v>
      </c>
      <c r="U77" s="28">
        <v>207.393396</v>
      </c>
      <c r="V77" s="28">
        <v>5936.552232</v>
      </c>
      <c r="W77" s="28">
        <v>9852.1943510000001</v>
      </c>
      <c r="X77" s="28">
        <v>21187.685692999999</v>
      </c>
      <c r="Y77" s="28">
        <v>2216.856299</v>
      </c>
      <c r="Z77" s="28">
        <v>2167.3059189999999</v>
      </c>
      <c r="AA77" s="28">
        <v>1139.6848520000001</v>
      </c>
      <c r="AB77" s="28">
        <v>3300.0963470000002</v>
      </c>
      <c r="AC77" s="28">
        <v>21.201597</v>
      </c>
      <c r="AD77" s="28">
        <v>10.639806</v>
      </c>
      <c r="AE77" s="28">
        <v>11404.283402999999</v>
      </c>
      <c r="AF77" s="28">
        <v>3.4E-5</v>
      </c>
      <c r="AG77" s="28">
        <v>11156.496106000001</v>
      </c>
      <c r="AH77" s="28">
        <v>8613.5909370000008</v>
      </c>
      <c r="AI77" s="28">
        <v>17747.766833000001</v>
      </c>
      <c r="AJ77" s="28">
        <v>5927.3515909999996</v>
      </c>
      <c r="AK77" s="28">
        <v>1558.566875</v>
      </c>
      <c r="AL77" s="28">
        <v>25.159171000000001</v>
      </c>
      <c r="AM77" s="28">
        <v>27.919353999999998</v>
      </c>
      <c r="AN77" s="28">
        <v>2.8203999999999998</v>
      </c>
      <c r="AO77" s="28">
        <v>334.03543400000001</v>
      </c>
      <c r="AP77" s="28">
        <v>213.88657599999999</v>
      </c>
      <c r="AQ77" s="28">
        <v>0</v>
      </c>
      <c r="AR77" s="28">
        <v>390996.69014199998</v>
      </c>
      <c r="AS77" s="28">
        <v>2.9695130000000001</v>
      </c>
      <c r="AT77" s="28">
        <v>3.9706260000000002</v>
      </c>
      <c r="AU77" s="28">
        <v>3.0255399999999999</v>
      </c>
      <c r="AV77" s="28">
        <v>3.4322219999999999</v>
      </c>
      <c r="AW77" s="28">
        <v>4.128177</v>
      </c>
      <c r="AX77" s="28">
        <v>0.73459600000000003</v>
      </c>
      <c r="AY77" s="28">
        <v>4.6036789999999996</v>
      </c>
      <c r="AZ77" s="28">
        <v>1.4937069999999999</v>
      </c>
      <c r="BA77" s="28">
        <v>6.6299830000000002</v>
      </c>
      <c r="BB77" s="28">
        <v>2.470888</v>
      </c>
      <c r="BC77" s="28">
        <v>2.9863960000000001</v>
      </c>
      <c r="BD77" s="28">
        <v>3.2065640000000002</v>
      </c>
      <c r="BE77" s="28">
        <v>2.7212E-2</v>
      </c>
      <c r="BF77" s="28">
        <v>3.2941229999999999</v>
      </c>
      <c r="BG77" s="28">
        <v>2.5482809999999998</v>
      </c>
      <c r="BH77" s="28">
        <v>0.30147699999999999</v>
      </c>
      <c r="BI77" s="28">
        <v>0.85869300000000004</v>
      </c>
      <c r="BJ77" s="28">
        <v>6.4975139999999998</v>
      </c>
      <c r="BK77" s="28">
        <v>7.3645509999999996</v>
      </c>
      <c r="BL77" s="28">
        <v>2.9856060000000002</v>
      </c>
      <c r="BM77" s="28">
        <v>2.2620290000000001</v>
      </c>
      <c r="BN77" s="28">
        <v>0.93165399999999998</v>
      </c>
      <c r="BO77" s="28">
        <v>0.76109400000000005</v>
      </c>
      <c r="BP77" s="28">
        <v>1.203532</v>
      </c>
      <c r="BQ77" s="28">
        <v>0.71672999999999998</v>
      </c>
      <c r="BR77" s="28">
        <v>0.14760400000000001</v>
      </c>
      <c r="BS77" s="28">
        <v>1.809269</v>
      </c>
      <c r="BT77" s="28">
        <v>0.83244600000000002</v>
      </c>
      <c r="BU77" s="28">
        <v>0.592692</v>
      </c>
      <c r="BV77" s="28">
        <v>11.204961000000001</v>
      </c>
      <c r="BW77" s="28">
        <v>0</v>
      </c>
      <c r="BX77" s="28">
        <v>6.4583370000000002</v>
      </c>
      <c r="BY77" s="28">
        <v>0.60736100000000004</v>
      </c>
      <c r="BZ77" s="28">
        <v>1.195873</v>
      </c>
      <c r="CA77" s="28">
        <v>2.7143449999999998</v>
      </c>
      <c r="CB77" s="28">
        <v>4.463158</v>
      </c>
      <c r="CC77" s="28">
        <v>0.16810900000000001</v>
      </c>
      <c r="CD77" s="28">
        <v>0.57071700000000003</v>
      </c>
      <c r="CE77" s="28">
        <v>0.62807599999999997</v>
      </c>
      <c r="CF77" s="28">
        <v>5.9759E-2</v>
      </c>
      <c r="CG77" s="28">
        <v>9.5659999999999999E-3</v>
      </c>
      <c r="CH77" s="28">
        <v>1</v>
      </c>
      <c r="CI77" s="28">
        <v>97.954103000000003</v>
      </c>
      <c r="CJ77" s="28">
        <v>0.17952899999999999</v>
      </c>
      <c r="CK77" s="28">
        <v>18.368400000000001</v>
      </c>
      <c r="CL77" s="28">
        <v>37.895833000000003</v>
      </c>
      <c r="CM77" s="28">
        <v>6.5750000000000003E-2</v>
      </c>
      <c r="CN77" s="28">
        <v>4.0761200000000004</v>
      </c>
      <c r="CO77" s="28">
        <v>32.446063000000002</v>
      </c>
      <c r="CP77" s="3">
        <v>42.766889999999997</v>
      </c>
      <c r="CQ77" s="3">
        <v>45.915950000000002</v>
      </c>
      <c r="CR77" s="3">
        <v>47.19614</v>
      </c>
      <c r="CS77" s="3">
        <v>46.781129999999997</v>
      </c>
      <c r="CT77" s="3">
        <v>45.698970000000003</v>
      </c>
      <c r="CU77" s="3">
        <v>44.113930000000003</v>
      </c>
      <c r="CV77" s="3">
        <v>42.273829999999997</v>
      </c>
      <c r="CW77" s="3">
        <v>40.313859999999998</v>
      </c>
      <c r="CX77" s="3">
        <v>17.183330000000002</v>
      </c>
      <c r="CY77" s="3">
        <v>70.505790000000005</v>
      </c>
      <c r="CZ77" s="3">
        <v>97.967359999999999</v>
      </c>
      <c r="DA77" s="3">
        <v>97.337559999999996</v>
      </c>
      <c r="DB77" s="3">
        <v>93.429289999999995</v>
      </c>
      <c r="DC77" s="3">
        <v>89.306399999999996</v>
      </c>
      <c r="DD77" s="3">
        <v>84.638400000000004</v>
      </c>
      <c r="DE77" s="3">
        <v>79.799790000000002</v>
      </c>
      <c r="DF77" s="3">
        <v>74.927260000000004</v>
      </c>
      <c r="DG77" s="3">
        <v>70.627570000000006</v>
      </c>
      <c r="DH77" s="3">
        <v>2.1927460000000001</v>
      </c>
      <c r="DI77" s="3">
        <v>9.2353129999999997</v>
      </c>
      <c r="DJ77" s="3">
        <v>14.644769999999999</v>
      </c>
      <c r="DK77" s="3">
        <v>17.855779999999999</v>
      </c>
      <c r="DL77" s="3">
        <v>20.093309999999999</v>
      </c>
      <c r="DM77" s="3">
        <v>21.714569999999998</v>
      </c>
      <c r="DN77" s="3">
        <v>22.6799</v>
      </c>
      <c r="DO77" s="3">
        <v>23.119440000000001</v>
      </c>
      <c r="DP77" s="3">
        <v>23.14697</v>
      </c>
      <c r="DQ77" s="3">
        <v>22.897480000000002</v>
      </c>
      <c r="DR77" s="3">
        <v>1.2792579999999999E-3</v>
      </c>
      <c r="DS77" s="3">
        <v>2.423793E-3</v>
      </c>
      <c r="DT77" s="3">
        <v>3.140136E-3</v>
      </c>
      <c r="DU77" s="3">
        <v>3.3774080000000001E-3</v>
      </c>
      <c r="DV77" s="3">
        <v>3.2065589999999999E-3</v>
      </c>
      <c r="DW77" s="3">
        <v>2.7751830000000001E-3</v>
      </c>
      <c r="DX77" s="3">
        <v>2.3318240000000001E-3</v>
      </c>
      <c r="DY77" s="3">
        <v>1.907008E-3</v>
      </c>
      <c r="DZ77" s="3">
        <v>1.5154789999999999E-3</v>
      </c>
      <c r="EA77" s="3">
        <v>1.182015E-3</v>
      </c>
      <c r="EB77" s="3">
        <v>3.6654840000000001E-2</v>
      </c>
      <c r="EC77" s="3">
        <v>0.28126230000000002</v>
      </c>
      <c r="ED77" s="3">
        <v>0.71859660000000003</v>
      </c>
      <c r="EE77" s="3">
        <v>1.2551650000000001</v>
      </c>
      <c r="EF77" s="3">
        <v>2.086884</v>
      </c>
      <c r="EG77" s="3">
        <v>3.1009009999999999</v>
      </c>
      <c r="EH77" s="3">
        <v>4.1574030000000004</v>
      </c>
      <c r="EI77" s="3">
        <v>5.500934</v>
      </c>
      <c r="EJ77" s="3">
        <v>6.8306199999999997</v>
      </c>
      <c r="EK77" s="3">
        <v>7.603961</v>
      </c>
      <c r="EL77" s="3">
        <v>6.3175090000000003</v>
      </c>
      <c r="EM77" s="3">
        <v>13.44154</v>
      </c>
      <c r="EN77" s="3">
        <v>19.19406</v>
      </c>
      <c r="EO77" s="3">
        <v>22.38279</v>
      </c>
      <c r="EP77" s="3">
        <v>23.922720000000002</v>
      </c>
      <c r="EQ77" s="3">
        <v>24.34599</v>
      </c>
      <c r="ER77" s="3">
        <v>23.712689999999998</v>
      </c>
      <c r="ES77" s="3">
        <v>22.527010000000001</v>
      </c>
      <c r="ET77" s="3">
        <v>21.032209999999999</v>
      </c>
      <c r="EU77" s="3">
        <v>19.419809999999998</v>
      </c>
      <c r="EV77" s="3">
        <v>0.12902269999999999</v>
      </c>
      <c r="EW77" s="3">
        <v>0.62780380000000002</v>
      </c>
      <c r="EX77" s="3">
        <v>1.27694</v>
      </c>
      <c r="EY77" s="3">
        <v>1.448809</v>
      </c>
      <c r="EZ77" s="3">
        <v>1.51552</v>
      </c>
      <c r="FA77" s="3">
        <v>1.5251920000000001</v>
      </c>
      <c r="FB77" s="3">
        <v>1.5133099999999999</v>
      </c>
      <c r="FC77" s="3">
        <v>1.4006099999999999</v>
      </c>
      <c r="FD77" s="3">
        <v>1.2629440000000001</v>
      </c>
      <c r="FE77" s="3">
        <v>1.105556</v>
      </c>
      <c r="FF77" s="3">
        <v>5.8317629999999996</v>
      </c>
      <c r="FG77" s="3">
        <v>8.8886040000000008</v>
      </c>
      <c r="FH77" s="3">
        <v>12.825979999999999</v>
      </c>
      <c r="FI77" s="3">
        <v>13.250439999999999</v>
      </c>
      <c r="FJ77" s="3">
        <v>12.33647</v>
      </c>
      <c r="FK77" s="3">
        <v>10.558680000000001</v>
      </c>
      <c r="FL77" s="3">
        <v>8.6124340000000004</v>
      </c>
      <c r="FM77" s="3">
        <v>6.91038</v>
      </c>
      <c r="FN77" s="3">
        <v>5.5146110000000004</v>
      </c>
      <c r="FO77" s="3">
        <v>4.422161</v>
      </c>
      <c r="FP77" s="3">
        <v>3.792628E-2</v>
      </c>
      <c r="FQ77" s="3">
        <v>0.2214757</v>
      </c>
      <c r="FR77" s="3">
        <v>0.55401630000000002</v>
      </c>
      <c r="FS77" s="3">
        <v>1.0392060000000001</v>
      </c>
      <c r="FT77" s="3">
        <v>1.5232490000000001</v>
      </c>
      <c r="FU77" s="3">
        <v>2.0098199999999999</v>
      </c>
      <c r="FV77" s="3">
        <v>2.8568229999999999</v>
      </c>
      <c r="FW77" s="3">
        <v>3.896258</v>
      </c>
      <c r="FX77" s="3">
        <v>4.9680289999999996</v>
      </c>
      <c r="FY77" s="3">
        <v>5.9327719999999999</v>
      </c>
      <c r="FZ77" s="3">
        <v>1.5568310000000001</v>
      </c>
      <c r="GA77" s="3">
        <v>2.781374</v>
      </c>
      <c r="GB77" s="3">
        <v>4.1046940000000003</v>
      </c>
      <c r="GC77" s="3">
        <v>5.9954179999999999</v>
      </c>
      <c r="GD77" s="3">
        <v>7.5679679999999996</v>
      </c>
      <c r="GE77" s="3">
        <v>8.7562230000000003</v>
      </c>
      <c r="GF77" s="3">
        <v>9.3701930000000004</v>
      </c>
      <c r="GG77" s="3">
        <v>9.5995059999999999</v>
      </c>
      <c r="GH77" s="3">
        <v>9.4995510000000003</v>
      </c>
      <c r="GI77" s="3">
        <v>9.1895410000000002</v>
      </c>
      <c r="GJ77" s="3">
        <v>21.348579999999998</v>
      </c>
      <c r="GK77" s="3">
        <v>21.815329999999999</v>
      </c>
      <c r="GL77" s="3">
        <v>28.30106</v>
      </c>
      <c r="GM77" s="3">
        <v>31.06345</v>
      </c>
      <c r="GN77" s="3">
        <v>30.07114</v>
      </c>
      <c r="GO77" s="3">
        <v>22.711400000000001</v>
      </c>
      <c r="GP77" s="3">
        <v>16.93562</v>
      </c>
      <c r="GQ77" s="3">
        <v>13.75041</v>
      </c>
      <c r="GR77" s="3">
        <v>11.245749999999999</v>
      </c>
      <c r="GS77" s="3">
        <v>10.150650000000001</v>
      </c>
      <c r="GT77" s="3">
        <v>5936.5519999999997</v>
      </c>
      <c r="GU77" s="3">
        <v>9852.1939999999995</v>
      </c>
      <c r="GV77" s="3">
        <v>21187.69</v>
      </c>
      <c r="GW77" s="3">
        <v>2216.8560000000002</v>
      </c>
      <c r="GX77" s="3">
        <v>2167.306</v>
      </c>
      <c r="GY77" s="3">
        <v>1139.6849999999999</v>
      </c>
      <c r="GZ77" s="3">
        <v>3300.096</v>
      </c>
      <c r="HA77" s="3">
        <v>21.201599999999999</v>
      </c>
      <c r="HB77" s="3">
        <v>10.639810000000001</v>
      </c>
      <c r="HC77" s="3">
        <v>11404.28</v>
      </c>
      <c r="HD77" s="3">
        <v>3.4348340000000001E-5</v>
      </c>
      <c r="HE77" s="3">
        <v>11156.5</v>
      </c>
      <c r="HF77" s="3">
        <v>8613.5910000000003</v>
      </c>
      <c r="HG77" s="3">
        <v>17747.77</v>
      </c>
      <c r="HH77" s="3">
        <v>5927.3519999999999</v>
      </c>
      <c r="HI77" s="3">
        <v>1558.567</v>
      </c>
      <c r="HJ77" s="3">
        <v>25.15917</v>
      </c>
      <c r="HK77" s="3">
        <v>27.919350000000001</v>
      </c>
      <c r="HL77" s="3">
        <v>2.8203999999999998</v>
      </c>
      <c r="HM77" s="3">
        <v>334.03539999999998</v>
      </c>
      <c r="HN77" s="3">
        <v>213.88659999999999</v>
      </c>
      <c r="HO77" s="3">
        <v>0</v>
      </c>
    </row>
    <row r="78" spans="1:223" x14ac:dyDescent="0.3">
      <c r="A78" s="13">
        <v>19710</v>
      </c>
      <c r="B78" s="28">
        <v>544.46945300000004</v>
      </c>
      <c r="C78" s="28">
        <v>36.243090000000002</v>
      </c>
      <c r="D78" s="28">
        <v>436.60025999999999</v>
      </c>
      <c r="E78" s="28">
        <v>545.971585</v>
      </c>
      <c r="F78" s="28">
        <v>13.296635999999999</v>
      </c>
      <c r="G78" s="28">
        <v>74.030349000000001</v>
      </c>
      <c r="H78" s="28">
        <v>18.428972000000002</v>
      </c>
      <c r="I78" s="28">
        <v>94.161674000000005</v>
      </c>
      <c r="J78" s="28">
        <v>594.03335200000004</v>
      </c>
      <c r="K78" s="28">
        <v>408.98976800000003</v>
      </c>
      <c r="L78" s="28">
        <v>774.67125499999997</v>
      </c>
      <c r="M78" s="28">
        <v>177.82211699999999</v>
      </c>
      <c r="N78" s="28">
        <v>2.0237999999999999E-2</v>
      </c>
      <c r="O78" s="28">
        <v>31.738842000000002</v>
      </c>
      <c r="P78" s="28">
        <v>196.584384</v>
      </c>
      <c r="Q78" s="28">
        <v>11.921068999999999</v>
      </c>
      <c r="R78" s="28">
        <v>88.807428000000002</v>
      </c>
      <c r="S78" s="28">
        <v>23.115273999999999</v>
      </c>
      <c r="T78" s="28">
        <v>68.583119999999994</v>
      </c>
      <c r="U78" s="28">
        <v>211.571789</v>
      </c>
      <c r="V78" s="28">
        <v>6016.1903579999998</v>
      </c>
      <c r="W78" s="28">
        <v>9881.4097629999997</v>
      </c>
      <c r="X78" s="28">
        <v>21313.577474000002</v>
      </c>
      <c r="Y78" s="28">
        <v>2214.6061460000001</v>
      </c>
      <c r="Z78" s="28">
        <v>2163.1312640000001</v>
      </c>
      <c r="AA78" s="28">
        <v>1356.950938</v>
      </c>
      <c r="AB78" s="28">
        <v>3349.374495</v>
      </c>
      <c r="AC78" s="28">
        <v>21.227914999999999</v>
      </c>
      <c r="AD78" s="28">
        <v>10.589797000000001</v>
      </c>
      <c r="AE78" s="28">
        <v>12011.269235</v>
      </c>
      <c r="AF78" s="28">
        <v>1.4E-5</v>
      </c>
      <c r="AG78" s="28">
        <v>12299.130155999999</v>
      </c>
      <c r="AH78" s="28">
        <v>8550.8138309999995</v>
      </c>
      <c r="AI78" s="28">
        <v>17875.075237000001</v>
      </c>
      <c r="AJ78" s="28">
        <v>5974.7783220000001</v>
      </c>
      <c r="AK78" s="28">
        <v>718.67399399999999</v>
      </c>
      <c r="AL78" s="28">
        <v>24.148707999999999</v>
      </c>
      <c r="AM78" s="28">
        <v>11.845494</v>
      </c>
      <c r="AN78" s="28">
        <v>1.2151400000000001</v>
      </c>
      <c r="AO78" s="28">
        <v>140.20465200000001</v>
      </c>
      <c r="AP78" s="28">
        <v>153.648675</v>
      </c>
      <c r="AQ78" s="28">
        <v>0</v>
      </c>
      <c r="AR78" s="28">
        <v>382663.26409499999</v>
      </c>
      <c r="AS78" s="28">
        <v>3.3239109999999998</v>
      </c>
      <c r="AT78" s="28">
        <v>3.9378890000000002</v>
      </c>
      <c r="AU78" s="28">
        <v>2.9967380000000001</v>
      </c>
      <c r="AV78" s="28">
        <v>3.4261379999999999</v>
      </c>
      <c r="AW78" s="28">
        <v>4.150766</v>
      </c>
      <c r="AX78" s="28">
        <v>0.732653</v>
      </c>
      <c r="AY78" s="28">
        <v>4.5981350000000001</v>
      </c>
      <c r="AZ78" s="28">
        <v>1.493668</v>
      </c>
      <c r="BA78" s="28">
        <v>6.636101</v>
      </c>
      <c r="BB78" s="28">
        <v>2.4689589999999999</v>
      </c>
      <c r="BC78" s="28">
        <v>2.982348</v>
      </c>
      <c r="BD78" s="28">
        <v>3.210931</v>
      </c>
      <c r="BE78" s="28">
        <v>2.3800999999999999E-2</v>
      </c>
      <c r="BF78" s="28">
        <v>3.3114910000000002</v>
      </c>
      <c r="BG78" s="28">
        <v>2.5520209999999999</v>
      </c>
      <c r="BH78" s="28">
        <v>0.304423</v>
      </c>
      <c r="BI78" s="28">
        <v>0.855379</v>
      </c>
      <c r="BJ78" s="28">
        <v>6.5188620000000004</v>
      </c>
      <c r="BK78" s="28">
        <v>7.3819679999999996</v>
      </c>
      <c r="BL78" s="28">
        <v>3.0457580000000002</v>
      </c>
      <c r="BM78" s="28">
        <v>2.292373</v>
      </c>
      <c r="BN78" s="28">
        <v>0.93441600000000002</v>
      </c>
      <c r="BO78" s="28">
        <v>0.76561699999999999</v>
      </c>
      <c r="BP78" s="28">
        <v>1.20231</v>
      </c>
      <c r="BQ78" s="28">
        <v>0.71534900000000001</v>
      </c>
      <c r="BR78" s="28">
        <v>0.17574300000000001</v>
      </c>
      <c r="BS78" s="28">
        <v>1.8362860000000001</v>
      </c>
      <c r="BT78" s="28">
        <v>0.83347899999999997</v>
      </c>
      <c r="BU78" s="28">
        <v>0.58990600000000004</v>
      </c>
      <c r="BV78" s="28">
        <v>11.801337999999999</v>
      </c>
      <c r="BW78" s="28">
        <v>0</v>
      </c>
      <c r="BX78" s="28">
        <v>7.1197920000000003</v>
      </c>
      <c r="BY78" s="28">
        <v>0.602935</v>
      </c>
      <c r="BZ78" s="28">
        <v>1.2044509999999999</v>
      </c>
      <c r="CA78" s="28">
        <v>2.7360630000000001</v>
      </c>
      <c r="CB78" s="28">
        <v>2.0580159999999998</v>
      </c>
      <c r="CC78" s="28">
        <v>0.161357</v>
      </c>
      <c r="CD78" s="28">
        <v>0.242141</v>
      </c>
      <c r="CE78" s="28">
        <v>0.27060000000000001</v>
      </c>
      <c r="CF78" s="28">
        <v>2.5083000000000001E-2</v>
      </c>
      <c r="CG78" s="28">
        <v>6.8719999999999996E-3</v>
      </c>
      <c r="CH78" s="28">
        <v>1</v>
      </c>
      <c r="CI78" s="28">
        <v>95.866378999999995</v>
      </c>
      <c r="CJ78" s="28">
        <v>0.19092500000000001</v>
      </c>
      <c r="CK78" s="28">
        <v>20.634823000000001</v>
      </c>
      <c r="CL78" s="28">
        <v>37.791666999999997</v>
      </c>
      <c r="CM78" s="28">
        <v>6.5143000000000006E-2</v>
      </c>
      <c r="CN78" s="28">
        <v>4.1353400000000002</v>
      </c>
      <c r="CO78" s="28">
        <v>32.528044999999999</v>
      </c>
      <c r="CP78" s="3">
        <v>42.86065</v>
      </c>
      <c r="CQ78" s="3">
        <v>46.073650000000001</v>
      </c>
      <c r="CR78" s="3">
        <v>46.994750000000003</v>
      </c>
      <c r="CS78" s="3">
        <v>46.794589999999999</v>
      </c>
      <c r="CT78" s="3">
        <v>45.653880000000001</v>
      </c>
      <c r="CU78" s="3">
        <v>44.077300000000001</v>
      </c>
      <c r="CV78" s="3">
        <v>42.245530000000002</v>
      </c>
      <c r="CW78" s="3">
        <v>40.290289999999999</v>
      </c>
      <c r="CX78" s="3">
        <v>17.11101</v>
      </c>
      <c r="CY78" s="3">
        <v>70.428839999999994</v>
      </c>
      <c r="CZ78" s="3">
        <v>97.786900000000003</v>
      </c>
      <c r="DA78" s="3">
        <v>97.339519999999993</v>
      </c>
      <c r="DB78" s="3">
        <v>92.988299999999995</v>
      </c>
      <c r="DC78" s="3">
        <v>88.844470000000001</v>
      </c>
      <c r="DD78" s="3">
        <v>84.419139999999999</v>
      </c>
      <c r="DE78" s="3">
        <v>79.807689999999994</v>
      </c>
      <c r="DF78" s="3">
        <v>75.23433</v>
      </c>
      <c r="DG78" s="3">
        <v>70.711060000000003</v>
      </c>
      <c r="DH78" s="3">
        <v>2.1914189999999998</v>
      </c>
      <c r="DI78" s="3">
        <v>9.2434170000000009</v>
      </c>
      <c r="DJ78" s="3">
        <v>14.66114</v>
      </c>
      <c r="DK78" s="3">
        <v>17.873270000000002</v>
      </c>
      <c r="DL78" s="3">
        <v>20.103300000000001</v>
      </c>
      <c r="DM78" s="3">
        <v>21.728940000000001</v>
      </c>
      <c r="DN78" s="3">
        <v>22.709389999999999</v>
      </c>
      <c r="DO78" s="3">
        <v>23.15523</v>
      </c>
      <c r="DP78" s="3">
        <v>23.204989999999999</v>
      </c>
      <c r="DQ78" s="3">
        <v>22.95102</v>
      </c>
      <c r="DR78" s="3">
        <v>1.1198130000000001E-3</v>
      </c>
      <c r="DS78" s="3">
        <v>2.1231219999999999E-3</v>
      </c>
      <c r="DT78" s="3">
        <v>2.7276219999999999E-3</v>
      </c>
      <c r="DU78" s="3">
        <v>2.9229859999999998E-3</v>
      </c>
      <c r="DV78" s="3">
        <v>2.813987E-3</v>
      </c>
      <c r="DW78" s="3">
        <v>2.4451160000000002E-3</v>
      </c>
      <c r="DX78" s="3">
        <v>2.0419739999999998E-3</v>
      </c>
      <c r="DY78" s="3">
        <v>1.6731280000000001E-3</v>
      </c>
      <c r="DZ78" s="3">
        <v>1.3302730000000001E-3</v>
      </c>
      <c r="EA78" s="3">
        <v>1.0404100000000001E-3</v>
      </c>
      <c r="EB78" s="3">
        <v>3.6775490000000001E-2</v>
      </c>
      <c r="EC78" s="3">
        <v>0.2814757</v>
      </c>
      <c r="ED78" s="3">
        <v>0.71821650000000004</v>
      </c>
      <c r="EE78" s="3">
        <v>1.254421</v>
      </c>
      <c r="EF78" s="3">
        <v>2.058719</v>
      </c>
      <c r="EG78" s="3">
        <v>3.113159</v>
      </c>
      <c r="EH78" s="3">
        <v>4.1870130000000003</v>
      </c>
      <c r="EI78" s="3">
        <v>5.4964930000000001</v>
      </c>
      <c r="EJ78" s="3">
        <v>6.8476179999999998</v>
      </c>
      <c r="EK78" s="3">
        <v>7.7449529999999998</v>
      </c>
      <c r="EL78" s="3">
        <v>6.3038280000000002</v>
      </c>
      <c r="EM78" s="3">
        <v>13.403890000000001</v>
      </c>
      <c r="EN78" s="3">
        <v>19.17718</v>
      </c>
      <c r="EO78" s="3">
        <v>22.467680000000001</v>
      </c>
      <c r="EP78" s="3">
        <v>23.948429999999998</v>
      </c>
      <c r="EQ78" s="3">
        <v>24.35594</v>
      </c>
      <c r="ER78" s="3">
        <v>23.772480000000002</v>
      </c>
      <c r="ES78" s="3">
        <v>22.580220000000001</v>
      </c>
      <c r="ET78" s="3">
        <v>21.086130000000001</v>
      </c>
      <c r="EU78" s="3">
        <v>19.488610000000001</v>
      </c>
      <c r="EV78" s="3">
        <v>0.13174549999999999</v>
      </c>
      <c r="EW78" s="3">
        <v>0.65351289999999995</v>
      </c>
      <c r="EX78" s="3">
        <v>1.317029</v>
      </c>
      <c r="EY78" s="3">
        <v>1.476931</v>
      </c>
      <c r="EZ78" s="3">
        <v>1.5308170000000001</v>
      </c>
      <c r="FA78" s="3">
        <v>1.5269219999999999</v>
      </c>
      <c r="FB78" s="3">
        <v>1.507207</v>
      </c>
      <c r="FC78" s="3">
        <v>1.4027829999999999</v>
      </c>
      <c r="FD78" s="3">
        <v>1.2631049999999999</v>
      </c>
      <c r="FE78" s="3">
        <v>1.1110169999999999</v>
      </c>
      <c r="FF78" s="3">
        <v>5.7301349999999998</v>
      </c>
      <c r="FG78" s="3">
        <v>8.7993760000000005</v>
      </c>
      <c r="FH78" s="3">
        <v>12.806179999999999</v>
      </c>
      <c r="FI78" s="3">
        <v>13.381589999999999</v>
      </c>
      <c r="FJ78" s="3">
        <v>12.33154</v>
      </c>
      <c r="FK78" s="3">
        <v>10.575749999999999</v>
      </c>
      <c r="FL78" s="3">
        <v>8.6021940000000008</v>
      </c>
      <c r="FM78" s="3">
        <v>6.8450350000000002</v>
      </c>
      <c r="FN78" s="3">
        <v>5.423527</v>
      </c>
      <c r="FO78" s="3">
        <v>4.3121</v>
      </c>
      <c r="FP78" s="3">
        <v>3.7765649999999998E-2</v>
      </c>
      <c r="FQ78" s="3">
        <v>0.22159499999999999</v>
      </c>
      <c r="FR78" s="3">
        <v>0.54820760000000002</v>
      </c>
      <c r="FS78" s="3">
        <v>1.0287839999999999</v>
      </c>
      <c r="FT78" s="3">
        <v>1.5155099999999999</v>
      </c>
      <c r="FU78" s="3">
        <v>2.0095079999999998</v>
      </c>
      <c r="FV78" s="3">
        <v>2.8672</v>
      </c>
      <c r="FW78" s="3">
        <v>3.9352580000000001</v>
      </c>
      <c r="FX78" s="3">
        <v>4.9928080000000001</v>
      </c>
      <c r="FY78" s="3">
        <v>5.9586379999999997</v>
      </c>
      <c r="FZ78" s="3">
        <v>1.535245</v>
      </c>
      <c r="GA78" s="3">
        <v>2.7492000000000001</v>
      </c>
      <c r="GB78" s="3">
        <v>4.0979989999999997</v>
      </c>
      <c r="GC78" s="3">
        <v>6.0900629999999998</v>
      </c>
      <c r="GD78" s="3">
        <v>7.5856050000000002</v>
      </c>
      <c r="GE78" s="3">
        <v>8.7495340000000006</v>
      </c>
      <c r="GF78" s="3">
        <v>9.4143070000000009</v>
      </c>
      <c r="GG78" s="3">
        <v>9.6272300000000008</v>
      </c>
      <c r="GH78" s="3">
        <v>9.5258579999999995</v>
      </c>
      <c r="GI78" s="3">
        <v>9.2080789999999997</v>
      </c>
      <c r="GJ78" s="3">
        <v>21.571660000000001</v>
      </c>
      <c r="GK78" s="3">
        <v>22.093109999999999</v>
      </c>
      <c r="GL78" s="3">
        <v>28.816199999999998</v>
      </c>
      <c r="GM78" s="3">
        <v>31.788129999999999</v>
      </c>
      <c r="GN78" s="3">
        <v>30.790849999999999</v>
      </c>
      <c r="GO78" s="3">
        <v>23.240939999999998</v>
      </c>
      <c r="GP78" s="3">
        <v>17.370450000000002</v>
      </c>
      <c r="GQ78" s="3">
        <v>14.10173</v>
      </c>
      <c r="GR78" s="3">
        <v>11.54494</v>
      </c>
      <c r="GS78" s="3">
        <v>10.25379</v>
      </c>
      <c r="GT78" s="3">
        <v>6016.19</v>
      </c>
      <c r="GU78" s="3">
        <v>9881.41</v>
      </c>
      <c r="GV78" s="3">
        <v>21313.58</v>
      </c>
      <c r="GW78" s="3">
        <v>2214.6060000000002</v>
      </c>
      <c r="GX78" s="3">
        <v>2163.1309999999999</v>
      </c>
      <c r="GY78" s="3">
        <v>1356.951</v>
      </c>
      <c r="GZ78" s="3">
        <v>3349.3739999999998</v>
      </c>
      <c r="HA78" s="3">
        <v>21.227920000000001</v>
      </c>
      <c r="HB78" s="3">
        <v>10.5898</v>
      </c>
      <c r="HC78" s="3">
        <v>12011.27</v>
      </c>
      <c r="HD78" s="3">
        <v>1.353381E-5</v>
      </c>
      <c r="HE78" s="3">
        <v>12299.13</v>
      </c>
      <c r="HF78" s="3">
        <v>8550.8140000000003</v>
      </c>
      <c r="HG78" s="3">
        <v>17875.080000000002</v>
      </c>
      <c r="HH78" s="3">
        <v>5974.7780000000002</v>
      </c>
      <c r="HI78" s="3">
        <v>718.67399999999998</v>
      </c>
      <c r="HJ78" s="3">
        <v>24.148710000000001</v>
      </c>
      <c r="HK78" s="3">
        <v>11.84549</v>
      </c>
      <c r="HL78" s="3">
        <v>1.2151400000000001</v>
      </c>
      <c r="HM78" s="3">
        <v>140.2047</v>
      </c>
      <c r="HN78" s="3">
        <v>153.64869999999999</v>
      </c>
      <c r="HO78" s="3">
        <v>0</v>
      </c>
    </row>
    <row r="79" spans="1:223" x14ac:dyDescent="0.3">
      <c r="A79" s="13">
        <v>20074.5</v>
      </c>
      <c r="B79" s="28">
        <v>552.51311399999997</v>
      </c>
      <c r="C79" s="28">
        <v>35.833669999999998</v>
      </c>
      <c r="D79" s="28">
        <v>432.86415299999999</v>
      </c>
      <c r="E79" s="28">
        <v>544.492435</v>
      </c>
      <c r="F79" s="28">
        <v>13.344884</v>
      </c>
      <c r="G79" s="28">
        <v>73.756258000000003</v>
      </c>
      <c r="H79" s="28">
        <v>18.381999</v>
      </c>
      <c r="I79" s="28">
        <v>94.103314999999995</v>
      </c>
      <c r="J79" s="28">
        <v>593.29449499999998</v>
      </c>
      <c r="K79" s="28">
        <v>408.37826899999999</v>
      </c>
      <c r="L79" s="28">
        <v>771.86903099999995</v>
      </c>
      <c r="M79" s="28">
        <v>177.99450100000001</v>
      </c>
      <c r="N79" s="28">
        <v>1.7589E-2</v>
      </c>
      <c r="O79" s="28">
        <v>31.772386999999998</v>
      </c>
      <c r="P79" s="28">
        <v>196.41380000000001</v>
      </c>
      <c r="Q79" s="28">
        <v>11.807942000000001</v>
      </c>
      <c r="R79" s="28">
        <v>88.453868</v>
      </c>
      <c r="S79" s="28">
        <v>23.155794</v>
      </c>
      <c r="T79" s="28">
        <v>68.739418999999998</v>
      </c>
      <c r="U79" s="28">
        <v>214.559381</v>
      </c>
      <c r="V79" s="28">
        <v>6095.4069570000001</v>
      </c>
      <c r="W79" s="28">
        <v>9910.9983379999994</v>
      </c>
      <c r="X79" s="28">
        <v>21458.741826000001</v>
      </c>
      <c r="Y79" s="28">
        <v>2193.0826470000002</v>
      </c>
      <c r="Z79" s="28">
        <v>2130.2412690000001</v>
      </c>
      <c r="AA79" s="28">
        <v>1214.387929</v>
      </c>
      <c r="AB79" s="28">
        <v>3347.0797400000001</v>
      </c>
      <c r="AC79" s="28">
        <v>21.171800999999999</v>
      </c>
      <c r="AD79" s="28">
        <v>10.544667</v>
      </c>
      <c r="AE79" s="28">
        <v>13995.101592999999</v>
      </c>
      <c r="AF79" s="28">
        <v>1.9000000000000001E-5</v>
      </c>
      <c r="AG79" s="28">
        <v>6305.6251419999999</v>
      </c>
      <c r="AH79" s="28">
        <v>8468.8530069999997</v>
      </c>
      <c r="AI79" s="28">
        <v>17823.311879000001</v>
      </c>
      <c r="AJ79" s="28">
        <v>5988.6073489999999</v>
      </c>
      <c r="AK79" s="28">
        <v>1531.288409</v>
      </c>
      <c r="AL79" s="28">
        <v>24.474292999999999</v>
      </c>
      <c r="AM79" s="28">
        <v>19.036059000000002</v>
      </c>
      <c r="AN79" s="28">
        <v>0.98723300000000003</v>
      </c>
      <c r="AO79" s="28">
        <v>220.44435300000001</v>
      </c>
      <c r="AP79" s="28">
        <v>163.37902399999999</v>
      </c>
      <c r="AQ79" s="28">
        <v>0</v>
      </c>
      <c r="AR79" s="28">
        <v>380757.46624199999</v>
      </c>
      <c r="AS79" s="28">
        <v>3.3730159999999998</v>
      </c>
      <c r="AT79" s="28">
        <v>3.8934039999999999</v>
      </c>
      <c r="AU79" s="28">
        <v>2.9710939999999999</v>
      </c>
      <c r="AV79" s="28">
        <v>3.4168560000000001</v>
      </c>
      <c r="AW79" s="28">
        <v>4.1658280000000003</v>
      </c>
      <c r="AX79" s="28">
        <v>0.72994000000000003</v>
      </c>
      <c r="AY79" s="28">
        <v>4.5864149999999997</v>
      </c>
      <c r="AZ79" s="28">
        <v>1.492742</v>
      </c>
      <c r="BA79" s="28">
        <v>6.627847</v>
      </c>
      <c r="BB79" s="28">
        <v>2.465268</v>
      </c>
      <c r="BC79" s="28">
        <v>2.9715600000000002</v>
      </c>
      <c r="BD79" s="28">
        <v>3.2140430000000002</v>
      </c>
      <c r="BE79" s="28">
        <v>2.0684999999999999E-2</v>
      </c>
      <c r="BF79" s="28">
        <v>3.3149899999999999</v>
      </c>
      <c r="BG79" s="28">
        <v>2.5498069999999999</v>
      </c>
      <c r="BH79" s="28">
        <v>0.30153400000000002</v>
      </c>
      <c r="BI79" s="28">
        <v>0.85197299999999998</v>
      </c>
      <c r="BJ79" s="28">
        <v>6.5302899999999999</v>
      </c>
      <c r="BK79" s="28">
        <v>7.3987920000000003</v>
      </c>
      <c r="BL79" s="28">
        <v>3.0887669999999998</v>
      </c>
      <c r="BM79" s="28">
        <v>2.3225579999999999</v>
      </c>
      <c r="BN79" s="28">
        <v>0.93721399999999999</v>
      </c>
      <c r="BO79" s="28">
        <v>0.77083100000000004</v>
      </c>
      <c r="BP79" s="28">
        <v>1.190625</v>
      </c>
      <c r="BQ79" s="28">
        <v>0.70447300000000002</v>
      </c>
      <c r="BR79" s="28">
        <v>0.157279</v>
      </c>
      <c r="BS79" s="28">
        <v>1.8350280000000001</v>
      </c>
      <c r="BT79" s="28">
        <v>0.83127600000000001</v>
      </c>
      <c r="BU79" s="28">
        <v>0.58739200000000003</v>
      </c>
      <c r="BV79" s="28">
        <v>13.750496999999999</v>
      </c>
      <c r="BW79" s="28">
        <v>0</v>
      </c>
      <c r="BX79" s="28">
        <v>3.6502370000000002</v>
      </c>
      <c r="BY79" s="28">
        <v>0.59715600000000002</v>
      </c>
      <c r="BZ79" s="28">
        <v>1.200963</v>
      </c>
      <c r="CA79" s="28">
        <v>2.7423959999999998</v>
      </c>
      <c r="CB79" s="28">
        <v>4.3850429999999996</v>
      </c>
      <c r="CC79" s="28">
        <v>0.16353200000000001</v>
      </c>
      <c r="CD79" s="28">
        <v>0.38912799999999997</v>
      </c>
      <c r="CE79" s="28">
        <v>0.21984699999999999</v>
      </c>
      <c r="CF79" s="28">
        <v>3.9438000000000001E-2</v>
      </c>
      <c r="CG79" s="28">
        <v>7.3070000000000001E-3</v>
      </c>
      <c r="CH79" s="28">
        <v>1</v>
      </c>
      <c r="CI79" s="28">
        <v>95.388930999999999</v>
      </c>
      <c r="CJ79" s="28">
        <v>0.17937900000000001</v>
      </c>
      <c r="CK79" s="28">
        <v>19.753952999999999</v>
      </c>
      <c r="CL79" s="28">
        <v>37.9375</v>
      </c>
      <c r="CM79" s="28">
        <v>6.4371999999999999E-2</v>
      </c>
      <c r="CN79" s="28">
        <v>4.2076789999999997</v>
      </c>
      <c r="CO79" s="28">
        <v>32.497230999999999</v>
      </c>
      <c r="CP79" s="3">
        <v>42.702840000000002</v>
      </c>
      <c r="CQ79" s="3">
        <v>46.210079999999998</v>
      </c>
      <c r="CR79" s="3">
        <v>46.929299999999998</v>
      </c>
      <c r="CS79" s="3">
        <v>46.775950000000002</v>
      </c>
      <c r="CT79" s="3">
        <v>45.561309999999999</v>
      </c>
      <c r="CU79" s="3">
        <v>44.026350000000001</v>
      </c>
      <c r="CV79" s="3">
        <v>42.201740000000001</v>
      </c>
      <c r="CW79" s="3">
        <v>40.255049999999997</v>
      </c>
      <c r="CX79" s="3">
        <v>17.018599999999999</v>
      </c>
      <c r="CY79" s="3">
        <v>70.191879999999998</v>
      </c>
      <c r="CZ79" s="3">
        <v>97.665980000000005</v>
      </c>
      <c r="DA79" s="3">
        <v>96.831109999999995</v>
      </c>
      <c r="DB79" s="3">
        <v>92.696269999999998</v>
      </c>
      <c r="DC79" s="3">
        <v>88.236770000000007</v>
      </c>
      <c r="DD79" s="3">
        <v>83.83175</v>
      </c>
      <c r="DE79" s="3">
        <v>79.45111</v>
      </c>
      <c r="DF79" s="3">
        <v>75.093680000000006</v>
      </c>
      <c r="DG79" s="3">
        <v>70.851879999999994</v>
      </c>
      <c r="DH79" s="3">
        <v>2.1894640000000001</v>
      </c>
      <c r="DI79" s="3">
        <v>9.2457820000000002</v>
      </c>
      <c r="DJ79" s="3">
        <v>14.680529999999999</v>
      </c>
      <c r="DK79" s="3">
        <v>17.887460000000001</v>
      </c>
      <c r="DL79" s="3">
        <v>20.11768</v>
      </c>
      <c r="DM79" s="3">
        <v>21.734680000000001</v>
      </c>
      <c r="DN79" s="3">
        <v>22.7195</v>
      </c>
      <c r="DO79" s="3">
        <v>23.180160000000001</v>
      </c>
      <c r="DP79" s="3">
        <v>23.23573</v>
      </c>
      <c r="DQ79" s="3">
        <v>23.003520000000002</v>
      </c>
      <c r="DR79" s="3">
        <v>9.7525349999999999E-4</v>
      </c>
      <c r="DS79" s="3">
        <v>1.846019E-3</v>
      </c>
      <c r="DT79" s="3">
        <v>2.363328E-3</v>
      </c>
      <c r="DU79" s="3">
        <v>2.5139369999999999E-3</v>
      </c>
      <c r="DV79" s="3">
        <v>2.439274E-3</v>
      </c>
      <c r="DW79" s="3">
        <v>2.144193E-3</v>
      </c>
      <c r="DX79" s="3">
        <v>1.77998E-3</v>
      </c>
      <c r="DY79" s="3">
        <v>1.4555480000000001E-3</v>
      </c>
      <c r="DZ79" s="3">
        <v>1.161902E-3</v>
      </c>
      <c r="EA79" s="3">
        <v>9.0959760000000004E-4</v>
      </c>
      <c r="EB79" s="3">
        <v>3.655046E-2</v>
      </c>
      <c r="EC79" s="3">
        <v>0.28042499999999998</v>
      </c>
      <c r="ED79" s="3">
        <v>0.71695980000000004</v>
      </c>
      <c r="EE79" s="3">
        <v>1.240448</v>
      </c>
      <c r="EF79" s="3">
        <v>1.9729129999999999</v>
      </c>
      <c r="EG79" s="3">
        <v>3.1174469999999999</v>
      </c>
      <c r="EH79" s="3">
        <v>4.2191229999999997</v>
      </c>
      <c r="EI79" s="3">
        <v>5.5488920000000004</v>
      </c>
      <c r="EJ79" s="3">
        <v>6.8612010000000003</v>
      </c>
      <c r="EK79" s="3">
        <v>7.7784279999999999</v>
      </c>
      <c r="EL79" s="3">
        <v>6.2662389999999997</v>
      </c>
      <c r="EM79" s="3">
        <v>13.329840000000001</v>
      </c>
      <c r="EN79" s="3">
        <v>19.076129999999999</v>
      </c>
      <c r="EO79" s="3">
        <v>22.45335</v>
      </c>
      <c r="EP79" s="3">
        <v>23.978459999999998</v>
      </c>
      <c r="EQ79" s="3">
        <v>24.317720000000001</v>
      </c>
      <c r="ER79" s="3">
        <v>23.786519999999999</v>
      </c>
      <c r="ES79" s="3">
        <v>22.587409999999998</v>
      </c>
      <c r="ET79" s="3">
        <v>21.104030000000002</v>
      </c>
      <c r="EU79" s="3">
        <v>19.514109999999999</v>
      </c>
      <c r="EV79" s="3">
        <v>0.1288079</v>
      </c>
      <c r="EW79" s="3">
        <v>0.63561299999999998</v>
      </c>
      <c r="EX79" s="3">
        <v>1.300751</v>
      </c>
      <c r="EY79" s="3">
        <v>1.471249</v>
      </c>
      <c r="EZ79" s="3">
        <v>1.524122</v>
      </c>
      <c r="FA79" s="3">
        <v>1.510877</v>
      </c>
      <c r="FB79" s="3">
        <v>1.485139</v>
      </c>
      <c r="FC79" s="3">
        <v>1.387025</v>
      </c>
      <c r="FD79" s="3">
        <v>1.257028</v>
      </c>
      <c r="FE79" s="3">
        <v>1.1073310000000001</v>
      </c>
      <c r="FF79" s="3">
        <v>5.6688660000000004</v>
      </c>
      <c r="FG79" s="3">
        <v>8.673273</v>
      </c>
      <c r="FH79" s="3">
        <v>12.686489999999999</v>
      </c>
      <c r="FI79" s="3">
        <v>13.551460000000001</v>
      </c>
      <c r="FJ79" s="3">
        <v>12.305260000000001</v>
      </c>
      <c r="FK79" s="3">
        <v>10.607049999999999</v>
      </c>
      <c r="FL79" s="3">
        <v>8.6046239999999994</v>
      </c>
      <c r="FM79" s="3">
        <v>6.7966049999999996</v>
      </c>
      <c r="FN79" s="3">
        <v>5.3465189999999998</v>
      </c>
      <c r="FO79" s="3">
        <v>4.2137270000000004</v>
      </c>
      <c r="FP79" s="3">
        <v>3.7974979999999998E-2</v>
      </c>
      <c r="FQ79" s="3">
        <v>0.2191196</v>
      </c>
      <c r="FR79" s="3">
        <v>0.54494569999999998</v>
      </c>
      <c r="FS79" s="3">
        <v>1.0155000000000001</v>
      </c>
      <c r="FT79" s="3">
        <v>1.4972449999999999</v>
      </c>
      <c r="FU79" s="3">
        <v>1.994159</v>
      </c>
      <c r="FV79" s="3">
        <v>2.8666019999999999</v>
      </c>
      <c r="FW79" s="3">
        <v>3.9494929999999999</v>
      </c>
      <c r="FX79" s="3">
        <v>5.0427059999999999</v>
      </c>
      <c r="FY79" s="3">
        <v>5.9880490000000002</v>
      </c>
      <c r="FZ79" s="3">
        <v>1.5207630000000001</v>
      </c>
      <c r="GA79" s="3">
        <v>2.7228129999999999</v>
      </c>
      <c r="GB79" s="3">
        <v>4.0557590000000001</v>
      </c>
      <c r="GC79" s="3">
        <v>6.1245349999999998</v>
      </c>
      <c r="GD79" s="3">
        <v>7.686185</v>
      </c>
      <c r="GE79" s="3">
        <v>8.7522040000000008</v>
      </c>
      <c r="GF79" s="3">
        <v>9.4507469999999998</v>
      </c>
      <c r="GG79" s="3">
        <v>9.6431249999999995</v>
      </c>
      <c r="GH79" s="3">
        <v>9.5536740000000009</v>
      </c>
      <c r="GI79" s="3">
        <v>9.229616</v>
      </c>
      <c r="GJ79" s="3">
        <v>21.764700000000001</v>
      </c>
      <c r="GK79" s="3">
        <v>22.263870000000001</v>
      </c>
      <c r="GL79" s="3">
        <v>29.202950000000001</v>
      </c>
      <c r="GM79" s="3">
        <v>32.392490000000002</v>
      </c>
      <c r="GN79" s="3">
        <v>31.419589999999999</v>
      </c>
      <c r="GO79" s="3">
        <v>23.70402</v>
      </c>
      <c r="GP79" s="3">
        <v>17.739830000000001</v>
      </c>
      <c r="GQ79" s="3">
        <v>14.40856</v>
      </c>
      <c r="GR79" s="3">
        <v>11.800230000000001</v>
      </c>
      <c r="GS79" s="3">
        <v>9.8631469999999997</v>
      </c>
      <c r="GT79" s="3">
        <v>6095.4070000000002</v>
      </c>
      <c r="GU79" s="3">
        <v>9910.9979999999996</v>
      </c>
      <c r="GV79" s="3">
        <v>21458.74</v>
      </c>
      <c r="GW79" s="3">
        <v>2193.0830000000001</v>
      </c>
      <c r="GX79" s="3">
        <v>2130.241</v>
      </c>
      <c r="GY79" s="3">
        <v>1214.3879999999999</v>
      </c>
      <c r="GZ79" s="3">
        <v>3347.08</v>
      </c>
      <c r="HA79" s="3">
        <v>21.171800000000001</v>
      </c>
      <c r="HB79" s="3">
        <v>10.54467</v>
      </c>
      <c r="HC79" s="3">
        <v>13995.1</v>
      </c>
      <c r="HD79" s="3">
        <v>1.8592599999999999E-5</v>
      </c>
      <c r="HE79" s="3">
        <v>6305.625</v>
      </c>
      <c r="HF79" s="3">
        <v>8468.8529999999992</v>
      </c>
      <c r="HG79" s="3">
        <v>17823.310000000001</v>
      </c>
      <c r="HH79" s="3">
        <v>5988.607</v>
      </c>
      <c r="HI79" s="3">
        <v>1531.288</v>
      </c>
      <c r="HJ79" s="3">
        <v>24.47429</v>
      </c>
      <c r="HK79" s="3">
        <v>19.036059999999999</v>
      </c>
      <c r="HL79" s="3">
        <v>0.98723269999999996</v>
      </c>
      <c r="HM79" s="3">
        <v>220.4444</v>
      </c>
      <c r="HN79" s="3">
        <v>163.37899999999999</v>
      </c>
      <c r="HO79" s="3">
        <v>0</v>
      </c>
    </row>
    <row r="80" spans="1:223" x14ac:dyDescent="0.3">
      <c r="B80">
        <f t="shared" ref="B80:BM80" si="71">AVERAGE(B75:B79)</f>
        <v>514.19345020000003</v>
      </c>
      <c r="C80">
        <f t="shared" si="71"/>
        <v>36.521309399999993</v>
      </c>
      <c r="D80">
        <f t="shared" si="71"/>
        <v>440.96392759999998</v>
      </c>
      <c r="E80">
        <f t="shared" si="71"/>
        <v>547.48449619999997</v>
      </c>
      <c r="F80">
        <f t="shared" si="71"/>
        <v>13.229877800000001</v>
      </c>
      <c r="G80">
        <f t="shared" si="71"/>
        <v>74.16253420000001</v>
      </c>
      <c r="H80">
        <f t="shared" si="71"/>
        <v>18.440919999999998</v>
      </c>
      <c r="I80">
        <f t="shared" si="71"/>
        <v>94.085608000000008</v>
      </c>
      <c r="J80">
        <f t="shared" si="71"/>
        <v>593.04804820000004</v>
      </c>
      <c r="K80">
        <f t="shared" si="71"/>
        <v>409.12102660000005</v>
      </c>
      <c r="L80">
        <f t="shared" si="71"/>
        <v>774.62457700000016</v>
      </c>
      <c r="M80">
        <f t="shared" si="71"/>
        <v>177.54049080000001</v>
      </c>
      <c r="N80">
        <f t="shared" si="71"/>
        <v>2.3367599999999999E-2</v>
      </c>
      <c r="O80">
        <f t="shared" si="71"/>
        <v>31.475118800000001</v>
      </c>
      <c r="P80">
        <f t="shared" si="71"/>
        <v>196.42968139999999</v>
      </c>
      <c r="Q80">
        <f t="shared" si="71"/>
        <v>11.960138599999999</v>
      </c>
      <c r="R80">
        <f t="shared" si="71"/>
        <v>89.112911400000002</v>
      </c>
      <c r="S80">
        <f t="shared" si="71"/>
        <v>23.040123000000001</v>
      </c>
      <c r="T80">
        <f t="shared" si="71"/>
        <v>68.390085200000001</v>
      </c>
      <c r="U80">
        <f t="shared" si="71"/>
        <v>207.47608899999994</v>
      </c>
      <c r="V80">
        <f t="shared" si="71"/>
        <v>5940.23297</v>
      </c>
      <c r="W80">
        <f t="shared" si="71"/>
        <v>9855.939271199999</v>
      </c>
      <c r="X80">
        <f t="shared" si="71"/>
        <v>21164.818647399999</v>
      </c>
      <c r="Y80">
        <f t="shared" si="71"/>
        <v>2211.3273552000001</v>
      </c>
      <c r="Z80">
        <f t="shared" si="71"/>
        <v>2157.1352641999997</v>
      </c>
      <c r="AA80">
        <f t="shared" si="71"/>
        <v>1196.9584878000001</v>
      </c>
      <c r="AB80">
        <f t="shared" si="71"/>
        <v>3347.0476366000003</v>
      </c>
      <c r="AC80">
        <f t="shared" si="71"/>
        <v>21.205977600000001</v>
      </c>
      <c r="AD80">
        <f t="shared" si="71"/>
        <v>10.642056000000002</v>
      </c>
      <c r="AE80">
        <f t="shared" si="71"/>
        <v>10999.9826932</v>
      </c>
      <c r="AF80">
        <f t="shared" si="71"/>
        <v>1.98E-5</v>
      </c>
      <c r="AG80">
        <f t="shared" si="71"/>
        <v>9885.2821169999988</v>
      </c>
      <c r="AH80">
        <f t="shared" si="71"/>
        <v>8615.0369931999994</v>
      </c>
      <c r="AI80">
        <f t="shared" si="71"/>
        <v>17786.1272766</v>
      </c>
      <c r="AJ80">
        <f t="shared" si="71"/>
        <v>5925.8799589999999</v>
      </c>
      <c r="AK80">
        <f t="shared" si="71"/>
        <v>1401.5546213999999</v>
      </c>
      <c r="AL80">
        <f t="shared" si="71"/>
        <v>25.248996400000003</v>
      </c>
      <c r="AM80">
        <f t="shared" si="71"/>
        <v>19.6844994</v>
      </c>
      <c r="AN80">
        <f t="shared" si="71"/>
        <v>1.4243724</v>
      </c>
      <c r="AO80">
        <f t="shared" si="71"/>
        <v>233.76835540000002</v>
      </c>
      <c r="AP80">
        <f t="shared" si="71"/>
        <v>170.43523339999999</v>
      </c>
      <c r="AQ80">
        <f t="shared" si="71"/>
        <v>0</v>
      </c>
      <c r="AR80">
        <f t="shared" si="71"/>
        <v>388105.01751100004</v>
      </c>
      <c r="AS80">
        <f t="shared" si="71"/>
        <v>3.1390799999999999</v>
      </c>
      <c r="AT80">
        <f t="shared" si="71"/>
        <v>3.9681177999999995</v>
      </c>
      <c r="AU80">
        <f t="shared" si="71"/>
        <v>3.0266896000000001</v>
      </c>
      <c r="AV80">
        <f t="shared" si="71"/>
        <v>3.4356319999999996</v>
      </c>
      <c r="AW80">
        <f t="shared" si="71"/>
        <v>4.1299268000000007</v>
      </c>
      <c r="AX80">
        <f t="shared" si="71"/>
        <v>0.73396120000000009</v>
      </c>
      <c r="AY80">
        <f t="shared" si="71"/>
        <v>4.6011159999999993</v>
      </c>
      <c r="AZ80">
        <f t="shared" si="71"/>
        <v>1.4924613999999998</v>
      </c>
      <c r="BA80">
        <f t="shared" si="71"/>
        <v>6.6250939999999998</v>
      </c>
      <c r="BB80">
        <f t="shared" si="71"/>
        <v>2.4697514000000003</v>
      </c>
      <c r="BC80">
        <f t="shared" si="71"/>
        <v>2.9821683999999999</v>
      </c>
      <c r="BD80">
        <f t="shared" si="71"/>
        <v>3.2058453999999998</v>
      </c>
      <c r="BE80">
        <f t="shared" si="71"/>
        <v>2.7481200000000001E-2</v>
      </c>
      <c r="BF80">
        <f t="shared" si="71"/>
        <v>3.2839748000000002</v>
      </c>
      <c r="BG80">
        <f t="shared" si="71"/>
        <v>2.5500127999999997</v>
      </c>
      <c r="BH80">
        <f t="shared" si="71"/>
        <v>0.30542060000000004</v>
      </c>
      <c r="BI80">
        <f t="shared" si="71"/>
        <v>0.85832120000000001</v>
      </c>
      <c r="BJ80">
        <f t="shared" si="71"/>
        <v>6.4976685999999999</v>
      </c>
      <c r="BK80">
        <f t="shared" si="71"/>
        <v>7.3611909999999998</v>
      </c>
      <c r="BL80">
        <f t="shared" si="71"/>
        <v>2.9867968000000005</v>
      </c>
      <c r="BM80">
        <f t="shared" si="71"/>
        <v>2.2634312000000003</v>
      </c>
      <c r="BN80">
        <f t="shared" ref="BN80:CO80" si="72">AVERAGE(BN75:BN79)</f>
        <v>0.93200780000000005</v>
      </c>
      <c r="BO80">
        <f t="shared" si="72"/>
        <v>0.76027300000000009</v>
      </c>
      <c r="BP80">
        <f t="shared" si="72"/>
        <v>1.2005300000000001</v>
      </c>
      <c r="BQ80">
        <f t="shared" si="72"/>
        <v>0.71336639999999996</v>
      </c>
      <c r="BR80">
        <f t="shared" si="72"/>
        <v>0.15502180000000002</v>
      </c>
      <c r="BS80">
        <f t="shared" si="72"/>
        <v>1.8350101999999999</v>
      </c>
      <c r="BT80">
        <f t="shared" si="72"/>
        <v>0.83261800000000008</v>
      </c>
      <c r="BU80">
        <f t="shared" si="72"/>
        <v>0.59281720000000004</v>
      </c>
      <c r="BV80">
        <f t="shared" si="72"/>
        <v>10.807726600000001</v>
      </c>
      <c r="BW80">
        <f t="shared" si="72"/>
        <v>0</v>
      </c>
      <c r="BX80">
        <f t="shared" si="72"/>
        <v>5.7224494000000004</v>
      </c>
      <c r="BY80">
        <f t="shared" si="72"/>
        <v>0.60746339999999999</v>
      </c>
      <c r="BZ80">
        <f t="shared" si="72"/>
        <v>1.1984573999999999</v>
      </c>
      <c r="CA80">
        <f t="shared" si="72"/>
        <v>2.7136708</v>
      </c>
      <c r="CB80">
        <f t="shared" si="72"/>
        <v>4.0135334</v>
      </c>
      <c r="CC80">
        <f t="shared" si="72"/>
        <v>0.16870880000000002</v>
      </c>
      <c r="CD80">
        <f t="shared" si="72"/>
        <v>0.40238300000000005</v>
      </c>
      <c r="CE80">
        <f t="shared" si="72"/>
        <v>0.31719399999999998</v>
      </c>
      <c r="CF80">
        <f t="shared" si="72"/>
        <v>4.1821399999999995E-2</v>
      </c>
      <c r="CG80">
        <f t="shared" si="72"/>
        <v>7.6225999999999985E-3</v>
      </c>
      <c r="CH80">
        <f t="shared" si="72"/>
        <v>1</v>
      </c>
      <c r="CI80">
        <f t="shared" si="72"/>
        <v>97.229669600000008</v>
      </c>
      <c r="CJ80">
        <f t="shared" si="72"/>
        <v>0.18647019999999997</v>
      </c>
      <c r="CK80">
        <f t="shared" si="72"/>
        <v>19.023851799999999</v>
      </c>
      <c r="CL80">
        <f t="shared" si="72"/>
        <v>37.916666799999994</v>
      </c>
      <c r="CM80">
        <f t="shared" si="72"/>
        <v>6.52166E-2</v>
      </c>
      <c r="CN80">
        <f t="shared" si="72"/>
        <v>4.0750803999999992</v>
      </c>
      <c r="CO80">
        <f t="shared" si="72"/>
        <v>32.473495800000002</v>
      </c>
      <c r="CP80">
        <f>SUM(B80:T80)</f>
        <v>4113.8476919999994</v>
      </c>
    </row>
    <row r="81" spans="1:94" x14ac:dyDescent="0.3">
      <c r="A81" s="12" t="s">
        <v>117</v>
      </c>
      <c r="B81">
        <f t="shared" ref="B81:G81" si="73">B80/$CP80</f>
        <v>0.12499088169937043</v>
      </c>
      <c r="C81">
        <f t="shared" si="73"/>
        <v>8.8776522939877471E-3</v>
      </c>
      <c r="D81">
        <f t="shared" si="73"/>
        <v>0.10719014426749955</v>
      </c>
      <c r="E81">
        <f t="shared" si="73"/>
        <v>0.13308331693092737</v>
      </c>
      <c r="F81">
        <f t="shared" si="73"/>
        <v>3.2159376793962267E-3</v>
      </c>
      <c r="G81">
        <f t="shared" si="73"/>
        <v>1.8027535230392779E-2</v>
      </c>
      <c r="H81">
        <f t="shared" ref="H81:T81" si="74">H80/$CP80</f>
        <v>4.4826452947835582E-3</v>
      </c>
      <c r="I81">
        <f t="shared" si="74"/>
        <v>2.2870464597647536E-2</v>
      </c>
      <c r="J81">
        <f t="shared" si="74"/>
        <v>0.14415897053098778</v>
      </c>
      <c r="K81">
        <f t="shared" si="74"/>
        <v>9.9449726200510027E-2</v>
      </c>
      <c r="L81">
        <f t="shared" si="74"/>
        <v>0.18829685369888027</v>
      </c>
      <c r="M81">
        <f t="shared" si="74"/>
        <v>4.3156797259474244E-2</v>
      </c>
      <c r="N81">
        <f t="shared" si="74"/>
        <v>5.6802297385588286E-6</v>
      </c>
      <c r="O81">
        <f t="shared" si="74"/>
        <v>7.6510170420767262E-3</v>
      </c>
      <c r="P81">
        <f t="shared" si="74"/>
        <v>4.7748408814936756E-2</v>
      </c>
      <c r="Q81">
        <f t="shared" si="74"/>
        <v>2.9072876526902787E-3</v>
      </c>
      <c r="R81">
        <f t="shared" si="74"/>
        <v>2.1661694372714278E-2</v>
      </c>
      <c r="S81">
        <f t="shared" si="74"/>
        <v>5.6006261594966225E-3</v>
      </c>
      <c r="T81">
        <f t="shared" si="74"/>
        <v>1.6624360044489469E-2</v>
      </c>
    </row>
    <row r="82" spans="1:94" x14ac:dyDescent="0.3">
      <c r="A82" s="13">
        <v>18615</v>
      </c>
      <c r="B82">
        <v>2.512858</v>
      </c>
      <c r="C82">
        <v>1.23E-3</v>
      </c>
      <c r="D82">
        <v>5.1265590000000003</v>
      </c>
      <c r="E82">
        <v>31.220285000000001</v>
      </c>
      <c r="F82">
        <v>0.76308799999999999</v>
      </c>
      <c r="G82">
        <v>3.5869999999999999E-2</v>
      </c>
      <c r="H82">
        <v>0.78784699999999996</v>
      </c>
      <c r="I82">
        <v>24.188976</v>
      </c>
      <c r="J82">
        <v>0.76245300000000005</v>
      </c>
      <c r="K82">
        <v>9.6552120000000006</v>
      </c>
      <c r="L82">
        <v>6.1372309999999999</v>
      </c>
      <c r="M82">
        <v>8.6568810000000003</v>
      </c>
      <c r="N82">
        <v>6.254E-3</v>
      </c>
      <c r="O82">
        <v>1.7723409999999999</v>
      </c>
      <c r="P82">
        <v>6.3056510000000001</v>
      </c>
      <c r="Q82">
        <v>1.989571</v>
      </c>
      <c r="R82">
        <v>7.3405829999999996</v>
      </c>
      <c r="S82">
        <v>4.6820000000000001E-2</v>
      </c>
      <c r="T82">
        <v>3.8301919999999998</v>
      </c>
      <c r="U82">
        <v>0</v>
      </c>
      <c r="V82">
        <v>0</v>
      </c>
      <c r="W82">
        <v>0</v>
      </c>
      <c r="X82">
        <v>0.314023</v>
      </c>
      <c r="Y82">
        <v>0.116788</v>
      </c>
      <c r="Z82">
        <v>0</v>
      </c>
      <c r="AA82">
        <v>9.4511999999999999E-2</v>
      </c>
      <c r="AB82">
        <v>2.5459670000000001</v>
      </c>
      <c r="AC82">
        <v>7.9600000000000001E-3</v>
      </c>
      <c r="AD82">
        <v>0</v>
      </c>
      <c r="AE82">
        <v>26.538468000000002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</row>
    <row r="83" spans="1:94" x14ac:dyDescent="0.3">
      <c r="A83" s="13">
        <v>18980</v>
      </c>
      <c r="B83">
        <v>2.496677</v>
      </c>
      <c r="C83">
        <v>1.2359999999999999E-3</v>
      </c>
      <c r="D83">
        <v>5.147589</v>
      </c>
      <c r="E83">
        <v>31.275614999999998</v>
      </c>
      <c r="F83">
        <v>0.76419899999999996</v>
      </c>
      <c r="G83">
        <v>3.6048999999999998E-2</v>
      </c>
      <c r="H83">
        <v>0.79231099999999999</v>
      </c>
      <c r="I83">
        <v>24.288318</v>
      </c>
      <c r="J83">
        <v>0.76773800000000003</v>
      </c>
      <c r="K83">
        <v>9.7035680000000006</v>
      </c>
      <c r="L83">
        <v>6.1760450000000002</v>
      </c>
      <c r="M83">
        <v>8.6739149999999992</v>
      </c>
      <c r="N83">
        <v>5.5929999999999999E-3</v>
      </c>
      <c r="O83">
        <v>1.7826249999999999</v>
      </c>
      <c r="P83">
        <v>6.3127389999999997</v>
      </c>
      <c r="Q83">
        <v>1.9628209999999999</v>
      </c>
      <c r="R83">
        <v>7.3431150000000001</v>
      </c>
      <c r="S83">
        <v>4.7015000000000001E-2</v>
      </c>
      <c r="T83">
        <v>3.8330440000000001</v>
      </c>
      <c r="U83">
        <v>0</v>
      </c>
      <c r="V83">
        <v>0</v>
      </c>
      <c r="W83">
        <v>0</v>
      </c>
      <c r="X83">
        <v>0.31453700000000001</v>
      </c>
      <c r="Y83">
        <v>0.117316</v>
      </c>
      <c r="Z83">
        <v>0</v>
      </c>
      <c r="AA83">
        <v>8.5444000000000006E-2</v>
      </c>
      <c r="AB83">
        <v>2.534243</v>
      </c>
      <c r="AC83">
        <v>7.9699999999999997E-3</v>
      </c>
      <c r="AD83">
        <v>0</v>
      </c>
      <c r="AE83">
        <v>26.666353000000001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</row>
    <row r="84" spans="1:94" x14ac:dyDescent="0.3">
      <c r="A84" s="13">
        <v>19345</v>
      </c>
      <c r="B84">
        <v>2.4822730000000002</v>
      </c>
      <c r="C84">
        <v>1.237E-3</v>
      </c>
      <c r="D84">
        <v>5.1374630000000003</v>
      </c>
      <c r="E84">
        <v>31.231891999999998</v>
      </c>
      <c r="F84">
        <v>0.76480400000000004</v>
      </c>
      <c r="G84">
        <v>3.6188999999999999E-2</v>
      </c>
      <c r="H84">
        <v>0.79226300000000005</v>
      </c>
      <c r="I84">
        <v>24.278608999999999</v>
      </c>
      <c r="J84">
        <v>0.76778199999999996</v>
      </c>
      <c r="K84">
        <v>9.7077500000000008</v>
      </c>
      <c r="L84">
        <v>6.187163</v>
      </c>
      <c r="M84">
        <v>8.6797620000000002</v>
      </c>
      <c r="N84">
        <v>5.0229999999999997E-3</v>
      </c>
      <c r="O84">
        <v>1.7919039999999999</v>
      </c>
      <c r="P84">
        <v>6.3149980000000001</v>
      </c>
      <c r="Q84">
        <v>1.9260360000000001</v>
      </c>
      <c r="R84">
        <v>7.3368469999999997</v>
      </c>
      <c r="S84">
        <v>4.7097E-2</v>
      </c>
      <c r="T84">
        <v>3.8352219999999999</v>
      </c>
      <c r="U84">
        <v>0</v>
      </c>
      <c r="V84">
        <v>0</v>
      </c>
      <c r="W84">
        <v>0</v>
      </c>
      <c r="X84">
        <v>0.31628899999999999</v>
      </c>
      <c r="Y84">
        <v>0.116826</v>
      </c>
      <c r="Z84">
        <v>0</v>
      </c>
      <c r="AA84">
        <v>7.8192999999999999E-2</v>
      </c>
      <c r="AB84">
        <v>2.4997419999999999</v>
      </c>
      <c r="AC84">
        <v>7.9729999999999992E-3</v>
      </c>
      <c r="AD84">
        <v>0</v>
      </c>
      <c r="AE84">
        <v>26.702439999999999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</row>
    <row r="85" spans="1:94" x14ac:dyDescent="0.3">
      <c r="A85" s="13">
        <v>19710</v>
      </c>
      <c r="B85">
        <v>2.5269819999999998</v>
      </c>
      <c r="C85">
        <v>1.2329999999999999E-3</v>
      </c>
      <c r="D85">
        <v>5.1372309999999999</v>
      </c>
      <c r="E85">
        <v>31.239906999999999</v>
      </c>
      <c r="F85">
        <v>0.76673199999999997</v>
      </c>
      <c r="G85">
        <v>3.6048999999999998E-2</v>
      </c>
      <c r="H85">
        <v>0.79219799999999996</v>
      </c>
      <c r="I85">
        <v>24.319783000000001</v>
      </c>
      <c r="J85">
        <v>0.76816499999999999</v>
      </c>
      <c r="K85">
        <v>9.7070869999999996</v>
      </c>
      <c r="L85">
        <v>6.1713430000000002</v>
      </c>
      <c r="M85">
        <v>8.6894259999999992</v>
      </c>
      <c r="N85">
        <v>4.561E-3</v>
      </c>
      <c r="O85">
        <v>1.785928</v>
      </c>
      <c r="P85">
        <v>6.3133410000000003</v>
      </c>
      <c r="Q85">
        <v>1.915484</v>
      </c>
      <c r="R85">
        <v>7.332643</v>
      </c>
      <c r="S85">
        <v>4.7093999999999997E-2</v>
      </c>
      <c r="T85">
        <v>3.8381759999999998</v>
      </c>
      <c r="U85">
        <v>0</v>
      </c>
      <c r="V85">
        <v>0</v>
      </c>
      <c r="W85">
        <v>0</v>
      </c>
      <c r="X85">
        <v>0.31935599999999997</v>
      </c>
      <c r="Y85">
        <v>0.11602</v>
      </c>
      <c r="Z85">
        <v>0</v>
      </c>
      <c r="AA85">
        <v>0.102871</v>
      </c>
      <c r="AB85">
        <v>2.4966469999999998</v>
      </c>
      <c r="AC85">
        <v>7.9679999999999994E-3</v>
      </c>
      <c r="AD85">
        <v>0</v>
      </c>
      <c r="AE85">
        <v>26.772864999999999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</row>
    <row r="86" spans="1:94" x14ac:dyDescent="0.3">
      <c r="A86" s="13">
        <v>20074.5</v>
      </c>
      <c r="B86">
        <v>2.5818530000000002</v>
      </c>
      <c r="C86">
        <v>1.225E-3</v>
      </c>
      <c r="D86">
        <v>5.0977969999999999</v>
      </c>
      <c r="E86">
        <v>31.155868999999999</v>
      </c>
      <c r="F86">
        <v>0.767177</v>
      </c>
      <c r="G86">
        <v>3.5839000000000003E-2</v>
      </c>
      <c r="H86">
        <v>0.78719300000000003</v>
      </c>
      <c r="I86">
        <v>24.217343</v>
      </c>
      <c r="J86">
        <v>0.76283100000000004</v>
      </c>
      <c r="K86">
        <v>9.6580739999999992</v>
      </c>
      <c r="L86">
        <v>6.1399879999999998</v>
      </c>
      <c r="M86">
        <v>8.6801680000000001</v>
      </c>
      <c r="N86">
        <v>4.0730000000000002E-3</v>
      </c>
      <c r="O86">
        <v>1.7822439999999999</v>
      </c>
      <c r="P86">
        <v>6.3034319999999999</v>
      </c>
      <c r="Q86">
        <v>1.918242</v>
      </c>
      <c r="R86">
        <v>7.3210810000000004</v>
      </c>
      <c r="S86">
        <v>4.6892000000000003E-2</v>
      </c>
      <c r="T86">
        <v>3.8407460000000002</v>
      </c>
      <c r="U86">
        <v>0</v>
      </c>
      <c r="V86">
        <v>0</v>
      </c>
      <c r="W86">
        <v>0</v>
      </c>
      <c r="X86">
        <v>0.32128000000000001</v>
      </c>
      <c r="Y86">
        <v>0.116054</v>
      </c>
      <c r="Z86">
        <v>0</v>
      </c>
      <c r="AA86">
        <v>9.6651000000000001E-2</v>
      </c>
      <c r="AB86">
        <v>2.5201500000000001</v>
      </c>
      <c r="AC86">
        <v>7.9679999999999994E-3</v>
      </c>
      <c r="AD86">
        <v>0</v>
      </c>
      <c r="AE86">
        <v>26.837554999999998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K86" t="s">
        <v>114</v>
      </c>
    </row>
    <row r="87" spans="1:94" x14ac:dyDescent="0.3">
      <c r="A87" s="13"/>
      <c r="B87">
        <f t="shared" ref="B87:BI87" si="75">AVERAGE(B83:B86)</f>
        <v>2.5219462500000001</v>
      </c>
      <c r="C87">
        <f t="shared" si="75"/>
        <v>1.2327499999999999E-3</v>
      </c>
      <c r="D87">
        <f t="shared" si="75"/>
        <v>5.13002</v>
      </c>
      <c r="E87">
        <f t="shared" si="75"/>
        <v>31.225820749999997</v>
      </c>
      <c r="F87">
        <f t="shared" si="75"/>
        <v>0.76572799999999996</v>
      </c>
      <c r="G87">
        <f t="shared" si="75"/>
        <v>3.6031500000000001E-2</v>
      </c>
      <c r="H87">
        <f t="shared" si="75"/>
        <v>0.79099125000000003</v>
      </c>
      <c r="I87">
        <f t="shared" si="75"/>
        <v>24.276013249999998</v>
      </c>
      <c r="J87">
        <f t="shared" si="75"/>
        <v>0.766629</v>
      </c>
      <c r="K87">
        <f t="shared" si="75"/>
        <v>9.6941197500000005</v>
      </c>
      <c r="L87">
        <f t="shared" si="75"/>
        <v>6.1686347499999998</v>
      </c>
      <c r="M87">
        <f t="shared" si="75"/>
        <v>8.6808177499999992</v>
      </c>
      <c r="N87">
        <f t="shared" si="75"/>
        <v>4.8124999999999999E-3</v>
      </c>
      <c r="O87">
        <f t="shared" si="75"/>
        <v>1.7856752500000002</v>
      </c>
      <c r="P87">
        <f t="shared" si="75"/>
        <v>6.3111275000000004</v>
      </c>
      <c r="Q87">
        <f t="shared" si="75"/>
        <v>1.93064575</v>
      </c>
      <c r="R87">
        <f t="shared" si="75"/>
        <v>7.3334215</v>
      </c>
      <c r="S87">
        <f t="shared" si="75"/>
        <v>4.7024499999999997E-2</v>
      </c>
      <c r="T87">
        <f t="shared" si="75"/>
        <v>3.8367969999999998</v>
      </c>
      <c r="U87">
        <f t="shared" si="75"/>
        <v>0</v>
      </c>
      <c r="V87">
        <f t="shared" si="75"/>
        <v>0</v>
      </c>
      <c r="W87">
        <f t="shared" si="75"/>
        <v>0</v>
      </c>
      <c r="X87">
        <f t="shared" si="75"/>
        <v>0.31786550000000002</v>
      </c>
      <c r="Y87">
        <f t="shared" si="75"/>
        <v>0.116554</v>
      </c>
      <c r="Z87">
        <f t="shared" si="75"/>
        <v>0</v>
      </c>
      <c r="AA87">
        <f t="shared" si="75"/>
        <v>9.0789750000000002E-2</v>
      </c>
      <c r="AB87">
        <f t="shared" si="75"/>
        <v>2.5126954999999995</v>
      </c>
      <c r="AC87">
        <f t="shared" si="75"/>
        <v>7.9697499999999994E-3</v>
      </c>
      <c r="AD87">
        <f t="shared" si="75"/>
        <v>0</v>
      </c>
      <c r="AE87">
        <f t="shared" si="75"/>
        <v>26.744803249999997</v>
      </c>
      <c r="AF87">
        <f t="shared" si="75"/>
        <v>0</v>
      </c>
      <c r="AG87">
        <f t="shared" si="75"/>
        <v>0</v>
      </c>
      <c r="AH87">
        <f t="shared" si="75"/>
        <v>0</v>
      </c>
      <c r="AI87">
        <f t="shared" si="75"/>
        <v>0</v>
      </c>
      <c r="AJ87">
        <f t="shared" si="75"/>
        <v>0</v>
      </c>
      <c r="AK87">
        <f t="shared" si="75"/>
        <v>0</v>
      </c>
      <c r="AL87">
        <f t="shared" si="75"/>
        <v>0</v>
      </c>
      <c r="AM87">
        <f t="shared" si="75"/>
        <v>0</v>
      </c>
      <c r="AN87">
        <f t="shared" si="75"/>
        <v>0</v>
      </c>
      <c r="AO87">
        <f t="shared" si="75"/>
        <v>0</v>
      </c>
      <c r="AP87">
        <f t="shared" si="75"/>
        <v>0</v>
      </c>
      <c r="AQ87">
        <f t="shared" si="75"/>
        <v>0</v>
      </c>
      <c r="AR87">
        <f t="shared" si="75"/>
        <v>0</v>
      </c>
      <c r="AS87">
        <f t="shared" si="75"/>
        <v>0</v>
      </c>
      <c r="AT87">
        <f t="shared" si="75"/>
        <v>0</v>
      </c>
      <c r="AU87">
        <f t="shared" si="75"/>
        <v>0</v>
      </c>
      <c r="AV87">
        <f t="shared" si="75"/>
        <v>0</v>
      </c>
      <c r="AW87">
        <f t="shared" si="75"/>
        <v>0</v>
      </c>
      <c r="AX87">
        <f t="shared" si="75"/>
        <v>0</v>
      </c>
      <c r="AY87">
        <f t="shared" si="75"/>
        <v>0</v>
      </c>
      <c r="AZ87">
        <f t="shared" si="75"/>
        <v>0</v>
      </c>
      <c r="BA87">
        <f t="shared" si="75"/>
        <v>0</v>
      </c>
      <c r="BB87">
        <f t="shared" si="75"/>
        <v>0</v>
      </c>
      <c r="BC87">
        <f t="shared" si="75"/>
        <v>0</v>
      </c>
      <c r="BD87">
        <f t="shared" si="75"/>
        <v>0</v>
      </c>
      <c r="BE87">
        <f t="shared" si="75"/>
        <v>0</v>
      </c>
      <c r="BF87">
        <f t="shared" si="75"/>
        <v>0</v>
      </c>
      <c r="BG87">
        <f t="shared" si="75"/>
        <v>0</v>
      </c>
      <c r="BH87">
        <f t="shared" si="75"/>
        <v>0</v>
      </c>
      <c r="BI87">
        <f t="shared" si="75"/>
        <v>0</v>
      </c>
      <c r="BJ87">
        <f>SUM(B87:BI87)</f>
        <v>141.09816674999996</v>
      </c>
      <c r="BK87">
        <f>SUM(B87:T87)</f>
        <v>111.30748899999999</v>
      </c>
    </row>
    <row r="88" spans="1:94" x14ac:dyDescent="0.3">
      <c r="A88" s="12" t="s">
        <v>118</v>
      </c>
      <c r="B88">
        <f t="shared" ref="B88:G88" si="76">B87/$BK87</f>
        <v>2.2657471412368312E-2</v>
      </c>
      <c r="C88">
        <f t="shared" si="76"/>
        <v>1.1075175723351373E-5</v>
      </c>
      <c r="D88">
        <f t="shared" si="76"/>
        <v>4.6088722745331184E-2</v>
      </c>
      <c r="E88">
        <f t="shared" si="76"/>
        <v>0.28053656614246325</v>
      </c>
      <c r="F88">
        <f t="shared" si="76"/>
        <v>6.8793933533079707E-3</v>
      </c>
      <c r="G88">
        <f t="shared" si="76"/>
        <v>3.2371137219706756E-4</v>
      </c>
      <c r="H88">
        <f t="shared" ref="H88:T88" si="77">H87/$BK87</f>
        <v>7.106361459649854E-3</v>
      </c>
      <c r="I88">
        <f t="shared" si="77"/>
        <v>0.21809865147528393</v>
      </c>
      <c r="J88">
        <f t="shared" si="77"/>
        <v>6.8874880467387064E-3</v>
      </c>
      <c r="K88">
        <f t="shared" si="77"/>
        <v>8.7093149230956068E-2</v>
      </c>
      <c r="L88">
        <f t="shared" si="77"/>
        <v>5.541976380403299E-2</v>
      </c>
      <c r="M88">
        <f t="shared" si="77"/>
        <v>7.7989520992608141E-2</v>
      </c>
      <c r="N88">
        <f t="shared" si="77"/>
        <v>4.3236084501016824E-5</v>
      </c>
      <c r="O88">
        <f t="shared" si="77"/>
        <v>1.6042723324753112E-2</v>
      </c>
      <c r="P88">
        <f t="shared" si="77"/>
        <v>5.6699935976455285E-2</v>
      </c>
      <c r="Q88">
        <f t="shared" si="77"/>
        <v>1.7345155904109923E-2</v>
      </c>
      <c r="R88">
        <f t="shared" si="77"/>
        <v>6.5884349434924369E-2</v>
      </c>
      <c r="S88">
        <f t="shared" si="77"/>
        <v>4.2247381934920841E-4</v>
      </c>
      <c r="T88">
        <f t="shared" si="77"/>
        <v>3.4470250245246303E-2</v>
      </c>
    </row>
    <row r="90" spans="1:94" x14ac:dyDescent="0.3">
      <c r="A90" s="7" t="s">
        <v>420</v>
      </c>
      <c r="B90" s="12"/>
    </row>
    <row r="91" spans="1:94" x14ac:dyDescent="0.3">
      <c r="A91" s="13">
        <v>18615</v>
      </c>
      <c r="B91" s="1">
        <v>788.25610700000004</v>
      </c>
      <c r="C91" s="1">
        <v>37.228999000000002</v>
      </c>
      <c r="D91" s="1">
        <v>490.07711</v>
      </c>
      <c r="E91" s="1">
        <v>641.66224699999998</v>
      </c>
      <c r="F91" s="1">
        <v>18.818607</v>
      </c>
      <c r="G91" s="1">
        <v>73.656757999999996</v>
      </c>
      <c r="H91" s="1">
        <v>16.255593999999999</v>
      </c>
      <c r="I91" s="1">
        <v>76.502503000000004</v>
      </c>
      <c r="J91" s="1">
        <v>569.136977</v>
      </c>
      <c r="K91" s="1">
        <v>387.805587</v>
      </c>
      <c r="L91" s="1">
        <v>787.48978599999998</v>
      </c>
      <c r="M91" s="1">
        <v>182.192531</v>
      </c>
      <c r="N91" s="1">
        <v>3.1300000000000001E-2</v>
      </c>
      <c r="O91" s="1">
        <v>43.247495999999998</v>
      </c>
      <c r="P91" s="1">
        <v>212.20452499999999</v>
      </c>
      <c r="Q91" s="1">
        <v>37.302726999999997</v>
      </c>
      <c r="R91" s="1">
        <v>150.25354799999999</v>
      </c>
      <c r="S91" s="1">
        <v>23.426081</v>
      </c>
      <c r="T91" s="1">
        <v>83.955607999999998</v>
      </c>
      <c r="U91" s="1">
        <v>168.11516599999999</v>
      </c>
      <c r="V91" s="1">
        <v>7686.2740869999998</v>
      </c>
      <c r="W91" s="1">
        <v>14186.095181000001</v>
      </c>
      <c r="X91" s="1">
        <v>21302.410338000002</v>
      </c>
      <c r="Y91" s="1">
        <v>1453.6760810000001</v>
      </c>
      <c r="Z91" s="1">
        <v>1785.9404669999999</v>
      </c>
      <c r="AA91" s="1">
        <v>1292.3517059999999</v>
      </c>
      <c r="AB91" s="1">
        <v>2232.0275360000001</v>
      </c>
      <c r="AC91" s="1">
        <v>18.694858</v>
      </c>
      <c r="AD91" s="1">
        <v>11.221959999999999</v>
      </c>
      <c r="AE91" s="1">
        <v>22156.581988999998</v>
      </c>
      <c r="AF91" s="1">
        <v>673.11507600000004</v>
      </c>
      <c r="AG91" s="1">
        <v>0.78454999999999997</v>
      </c>
      <c r="AH91" s="1">
        <v>8277.6432879999993</v>
      </c>
      <c r="AI91" s="1">
        <v>14347.082285</v>
      </c>
      <c r="AJ91" s="1">
        <v>5190.5813420000004</v>
      </c>
      <c r="AK91" s="1">
        <v>1685.4379980000001</v>
      </c>
      <c r="AL91" s="1">
        <v>13.668006999999999</v>
      </c>
      <c r="AM91" s="1">
        <v>13.281316</v>
      </c>
      <c r="AN91" s="1">
        <v>1.0588219999999999</v>
      </c>
      <c r="AO91" s="1">
        <v>156.15106399999999</v>
      </c>
      <c r="AP91" s="1">
        <v>152.540042</v>
      </c>
      <c r="AQ91" s="1">
        <v>0</v>
      </c>
      <c r="AR91" s="1">
        <v>109007.96625</v>
      </c>
      <c r="AS91" s="1">
        <v>4.812195</v>
      </c>
      <c r="AT91" s="1">
        <v>4.0450100000000004</v>
      </c>
      <c r="AU91" s="1">
        <v>3.3637929999999998</v>
      </c>
      <c r="AV91" s="1">
        <v>4.0266260000000003</v>
      </c>
      <c r="AW91" s="1">
        <v>5.8745419999999999</v>
      </c>
      <c r="AX91" s="1">
        <v>0.72895600000000005</v>
      </c>
      <c r="AY91" s="1">
        <v>4.0558639999999997</v>
      </c>
      <c r="AZ91" s="1">
        <v>1.213544</v>
      </c>
      <c r="BA91" s="1">
        <v>6.357977</v>
      </c>
      <c r="BB91" s="1">
        <v>2.3410760000000002</v>
      </c>
      <c r="BC91" s="1">
        <v>3.0316969999999999</v>
      </c>
      <c r="BD91" s="1">
        <v>3.289847</v>
      </c>
      <c r="BE91" s="1">
        <v>3.6810000000000002E-2</v>
      </c>
      <c r="BF91" s="1">
        <v>4.5122530000000003</v>
      </c>
      <c r="BG91" s="1">
        <v>2.7547990000000002</v>
      </c>
      <c r="BH91" s="1">
        <v>0.95258299999999996</v>
      </c>
      <c r="BI91" s="1">
        <v>1.4472179999999999</v>
      </c>
      <c r="BJ91" s="1">
        <v>6.6065149999999999</v>
      </c>
      <c r="BK91" s="1">
        <v>9.0365909999999996</v>
      </c>
      <c r="BL91" s="1">
        <v>2.4201630000000001</v>
      </c>
      <c r="BM91" s="1">
        <v>2.9287320000000001</v>
      </c>
      <c r="BN91" s="1">
        <v>1.34148</v>
      </c>
      <c r="BO91" s="1">
        <v>0.76521499999999998</v>
      </c>
      <c r="BP91" s="1">
        <v>0.78920100000000004</v>
      </c>
      <c r="BQ91" s="1">
        <v>0.59061200000000003</v>
      </c>
      <c r="BR91" s="1">
        <v>0.167377</v>
      </c>
      <c r="BS91" s="1">
        <v>1.223703</v>
      </c>
      <c r="BT91" s="1">
        <v>0.73402299999999998</v>
      </c>
      <c r="BU91" s="1">
        <v>0.62512100000000004</v>
      </c>
      <c r="BV91" s="1">
        <v>21.769333</v>
      </c>
      <c r="BW91" s="1">
        <v>0.85725399999999996</v>
      </c>
      <c r="BX91" s="1">
        <v>4.5399999999999998E-4</v>
      </c>
      <c r="BY91" s="1">
        <v>0.583673</v>
      </c>
      <c r="BZ91" s="1">
        <v>0.96672899999999995</v>
      </c>
      <c r="CA91" s="1">
        <v>2.376951</v>
      </c>
      <c r="CB91" s="1">
        <v>4.8264699999999996</v>
      </c>
      <c r="CC91" s="1">
        <v>9.1327000000000005E-2</v>
      </c>
      <c r="CD91" s="1">
        <v>0.27149200000000001</v>
      </c>
      <c r="CE91" s="1">
        <v>0.23579</v>
      </c>
      <c r="CF91" s="1">
        <v>2.7935999999999999E-2</v>
      </c>
      <c r="CG91" s="1">
        <v>6.8219999999999999E-3</v>
      </c>
      <c r="CH91" s="1">
        <v>1</v>
      </c>
      <c r="CI91" s="1">
        <v>27.309125000000002</v>
      </c>
      <c r="CJ91" s="1">
        <v>0.29664099999999999</v>
      </c>
      <c r="CK91" s="1">
        <v>13.676098</v>
      </c>
      <c r="CL91" s="1">
        <v>38.145833000000003</v>
      </c>
      <c r="CM91" s="1">
        <v>5.4205000000000003E-2</v>
      </c>
      <c r="CN91" s="1">
        <v>5.9749610000000004</v>
      </c>
      <c r="CO91" s="1">
        <v>33.956342999999997</v>
      </c>
    </row>
    <row r="92" spans="1:94" x14ac:dyDescent="0.3">
      <c r="A92" s="13">
        <v>18980</v>
      </c>
      <c r="B92" s="1">
        <v>804.98946799999999</v>
      </c>
      <c r="C92" s="1">
        <v>37.258660999999996</v>
      </c>
      <c r="D92" s="1">
        <v>491.94744600000001</v>
      </c>
      <c r="E92" s="1">
        <v>642.39569500000005</v>
      </c>
      <c r="F92" s="1">
        <v>18.962669000000002</v>
      </c>
      <c r="G92" s="1">
        <v>73.099731000000006</v>
      </c>
      <c r="H92" s="1">
        <v>16.282999</v>
      </c>
      <c r="I92" s="1">
        <v>76.098303000000001</v>
      </c>
      <c r="J92" s="1">
        <v>570.12861699999996</v>
      </c>
      <c r="K92" s="1">
        <v>387.91017699999998</v>
      </c>
      <c r="L92" s="1">
        <v>790.52010600000006</v>
      </c>
      <c r="M92" s="1">
        <v>182.54883799999999</v>
      </c>
      <c r="N92" s="1">
        <v>2.7654999999999999E-2</v>
      </c>
      <c r="O92" s="1">
        <v>43.212581999999998</v>
      </c>
      <c r="P92" s="1">
        <v>213.57280700000001</v>
      </c>
      <c r="Q92" s="1">
        <v>37.146562000000003</v>
      </c>
      <c r="R92" s="1">
        <v>150.11703700000001</v>
      </c>
      <c r="S92" s="1">
        <v>23.521335000000001</v>
      </c>
      <c r="T92" s="1">
        <v>84.109662999999998</v>
      </c>
      <c r="U92" s="1">
        <v>170.79508300000001</v>
      </c>
      <c r="V92" s="1">
        <v>7795.9359299999996</v>
      </c>
      <c r="W92" s="1">
        <v>14227.506222</v>
      </c>
      <c r="X92" s="1">
        <v>21344.144489999999</v>
      </c>
      <c r="Y92" s="1">
        <v>1477.0331719999999</v>
      </c>
      <c r="Z92" s="1">
        <v>1778.6329900000001</v>
      </c>
      <c r="AA92" s="1">
        <v>1300.5619489999999</v>
      </c>
      <c r="AB92" s="1">
        <v>2246.8952169999998</v>
      </c>
      <c r="AC92" s="1">
        <v>18.615033</v>
      </c>
      <c r="AD92" s="1">
        <v>11.175712000000001</v>
      </c>
      <c r="AE92" s="1">
        <v>22192.388342999999</v>
      </c>
      <c r="AF92" s="1">
        <v>604.62854300000004</v>
      </c>
      <c r="AG92" s="1">
        <v>0.76226400000000005</v>
      </c>
      <c r="AH92" s="1">
        <v>8215.1852080000008</v>
      </c>
      <c r="AI92" s="1">
        <v>14271.116043</v>
      </c>
      <c r="AJ92" s="1">
        <v>5200.996545</v>
      </c>
      <c r="AK92" s="1">
        <v>1646.9356720000001</v>
      </c>
      <c r="AL92" s="1">
        <v>13.734107</v>
      </c>
      <c r="AM92" s="1">
        <v>12.446210000000001</v>
      </c>
      <c r="AN92" s="1">
        <v>0.89652200000000004</v>
      </c>
      <c r="AO92" s="1">
        <v>145.34865099999999</v>
      </c>
      <c r="AP92" s="1">
        <v>147.72196299999999</v>
      </c>
      <c r="AQ92" s="1">
        <v>0</v>
      </c>
      <c r="AR92" s="1">
        <v>108720.572442</v>
      </c>
      <c r="AS92" s="1">
        <v>4.9143499999999998</v>
      </c>
      <c r="AT92" s="1">
        <v>4.0482319999999996</v>
      </c>
      <c r="AU92" s="1">
        <v>3.37663</v>
      </c>
      <c r="AV92" s="1">
        <v>4.0312289999999997</v>
      </c>
      <c r="AW92" s="1">
        <v>5.9195130000000002</v>
      </c>
      <c r="AX92" s="1">
        <v>0.72344299999999995</v>
      </c>
      <c r="AY92" s="1">
        <v>4.0627019999999998</v>
      </c>
      <c r="AZ92" s="1">
        <v>1.2071320000000001</v>
      </c>
      <c r="BA92" s="1">
        <v>6.3690550000000004</v>
      </c>
      <c r="BB92" s="1">
        <v>2.341707</v>
      </c>
      <c r="BC92" s="1">
        <v>3.043364</v>
      </c>
      <c r="BD92" s="1">
        <v>3.296281</v>
      </c>
      <c r="BE92" s="1">
        <v>3.2523000000000003E-2</v>
      </c>
      <c r="BF92" s="1">
        <v>4.50861</v>
      </c>
      <c r="BG92" s="1">
        <v>2.7725620000000002</v>
      </c>
      <c r="BH92" s="1">
        <v>0.94859499999999997</v>
      </c>
      <c r="BI92" s="1">
        <v>1.4459029999999999</v>
      </c>
      <c r="BJ92" s="1">
        <v>6.6333780000000004</v>
      </c>
      <c r="BK92" s="1">
        <v>9.0531729999999992</v>
      </c>
      <c r="BL92" s="1">
        <v>2.458742</v>
      </c>
      <c r="BM92" s="1">
        <v>2.9705170000000001</v>
      </c>
      <c r="BN92" s="1">
        <v>1.345396</v>
      </c>
      <c r="BO92" s="1">
        <v>0.76671500000000004</v>
      </c>
      <c r="BP92" s="1">
        <v>0.80188199999999998</v>
      </c>
      <c r="BQ92" s="1">
        <v>0.58819500000000002</v>
      </c>
      <c r="BR92" s="1">
        <v>0.16844000000000001</v>
      </c>
      <c r="BS92" s="1">
        <v>1.2318549999999999</v>
      </c>
      <c r="BT92" s="1">
        <v>0.73088900000000001</v>
      </c>
      <c r="BU92" s="1">
        <v>0.62254399999999999</v>
      </c>
      <c r="BV92" s="1">
        <v>21.804513</v>
      </c>
      <c r="BW92" s="1">
        <v>0.77003200000000005</v>
      </c>
      <c r="BX92" s="1">
        <v>4.4099999999999999E-4</v>
      </c>
      <c r="BY92" s="1">
        <v>0.57926900000000003</v>
      </c>
      <c r="BZ92" s="1">
        <v>0.96160999999999996</v>
      </c>
      <c r="CA92" s="1">
        <v>2.3817210000000002</v>
      </c>
      <c r="CB92" s="1">
        <v>4.7162139999999999</v>
      </c>
      <c r="CC92" s="1">
        <v>9.1769000000000003E-2</v>
      </c>
      <c r="CD92" s="1">
        <v>0.25442100000000001</v>
      </c>
      <c r="CE92" s="1">
        <v>0.19964699999999999</v>
      </c>
      <c r="CF92" s="1">
        <v>2.6002999999999998E-2</v>
      </c>
      <c r="CG92" s="1">
        <v>6.607E-3</v>
      </c>
      <c r="CH92" s="1">
        <v>1</v>
      </c>
      <c r="CI92" s="1">
        <v>27.237126</v>
      </c>
      <c r="CJ92" s="1">
        <v>0.29395300000000002</v>
      </c>
      <c r="CK92" s="1">
        <v>13.516234000000001</v>
      </c>
      <c r="CL92" s="1">
        <v>38.083333000000003</v>
      </c>
      <c r="CM92" s="1">
        <v>5.3962999999999997E-2</v>
      </c>
      <c r="CN92" s="1">
        <v>5.9908669999999997</v>
      </c>
      <c r="CO92" s="1">
        <v>33.939639</v>
      </c>
    </row>
    <row r="93" spans="1:94" x14ac:dyDescent="0.3">
      <c r="A93" s="13">
        <v>19345</v>
      </c>
      <c r="B93" s="1">
        <v>820.32663600000001</v>
      </c>
      <c r="C93" s="1">
        <v>37.023744000000001</v>
      </c>
      <c r="D93" s="1">
        <v>493.68093800000003</v>
      </c>
      <c r="E93" s="1">
        <v>643.06481900000006</v>
      </c>
      <c r="F93" s="1">
        <v>19.100003999999998</v>
      </c>
      <c r="G93" s="1">
        <v>72.504114999999999</v>
      </c>
      <c r="H93" s="1">
        <v>16.275117999999999</v>
      </c>
      <c r="I93" s="1">
        <v>75.579367000000005</v>
      </c>
      <c r="J93" s="1">
        <v>571.00801999999999</v>
      </c>
      <c r="K93" s="1">
        <v>387.71710400000001</v>
      </c>
      <c r="L93" s="1">
        <v>790.59602900000004</v>
      </c>
      <c r="M93" s="1">
        <v>182.85682299999999</v>
      </c>
      <c r="N93" s="1">
        <v>2.4396999999999999E-2</v>
      </c>
      <c r="O93" s="1">
        <v>43.156869999999998</v>
      </c>
      <c r="P93" s="1">
        <v>214.58696800000001</v>
      </c>
      <c r="Q93" s="1">
        <v>36.951726999999998</v>
      </c>
      <c r="R93" s="1">
        <v>149.651332</v>
      </c>
      <c r="S93" s="1">
        <v>23.624179000000002</v>
      </c>
      <c r="T93" s="1">
        <v>84.197958999999997</v>
      </c>
      <c r="U93" s="1">
        <v>173.34359599999999</v>
      </c>
      <c r="V93" s="1">
        <v>7919.3744219999999</v>
      </c>
      <c r="W93" s="1">
        <v>14291.065847</v>
      </c>
      <c r="X93" s="1">
        <v>21397.342427</v>
      </c>
      <c r="Y93" s="1">
        <v>1543.5834850000001</v>
      </c>
      <c r="Z93" s="1">
        <v>1767.803267</v>
      </c>
      <c r="AA93" s="1">
        <v>1300.9013440000001</v>
      </c>
      <c r="AB93" s="1">
        <v>2260.2319809999999</v>
      </c>
      <c r="AC93" s="1">
        <v>18.564630000000001</v>
      </c>
      <c r="AD93" s="1">
        <v>11.132236000000001</v>
      </c>
      <c r="AE93" s="1">
        <v>24433.197345</v>
      </c>
      <c r="AF93" s="1">
        <v>750.27072299999998</v>
      </c>
      <c r="AG93" s="1">
        <v>0.87386299999999995</v>
      </c>
      <c r="AH93" s="1">
        <v>8174.0399340000004</v>
      </c>
      <c r="AI93" s="1">
        <v>14244.607672</v>
      </c>
      <c r="AJ93" s="1">
        <v>5221.4930770000001</v>
      </c>
      <c r="AK93" s="1">
        <v>1509.7063230000001</v>
      </c>
      <c r="AL93" s="1">
        <v>13.4133</v>
      </c>
      <c r="AM93" s="1">
        <v>12.078552999999999</v>
      </c>
      <c r="AN93" s="1">
        <v>1.0702849999999999</v>
      </c>
      <c r="AO93" s="1">
        <v>142.84568999999999</v>
      </c>
      <c r="AP93" s="1">
        <v>155.129796</v>
      </c>
      <c r="AQ93" s="1">
        <v>0</v>
      </c>
      <c r="AR93" s="1">
        <v>106055.099392</v>
      </c>
      <c r="AS93" s="1">
        <v>5.007981</v>
      </c>
      <c r="AT93" s="1">
        <v>4.0227079999999997</v>
      </c>
      <c r="AU93" s="1">
        <v>3.3885290000000001</v>
      </c>
      <c r="AV93" s="1">
        <v>4.0354279999999996</v>
      </c>
      <c r="AW93" s="1">
        <v>5.9623850000000003</v>
      </c>
      <c r="AX93" s="1">
        <v>0.71754799999999996</v>
      </c>
      <c r="AY93" s="1">
        <v>4.0607360000000003</v>
      </c>
      <c r="AZ93" s="1">
        <v>1.198901</v>
      </c>
      <c r="BA93" s="1">
        <v>6.3788790000000004</v>
      </c>
      <c r="BB93" s="1">
        <v>2.3405420000000001</v>
      </c>
      <c r="BC93" s="1">
        <v>3.0436559999999999</v>
      </c>
      <c r="BD93" s="1">
        <v>3.3018420000000002</v>
      </c>
      <c r="BE93" s="1">
        <v>2.8691999999999999E-2</v>
      </c>
      <c r="BF93" s="1">
        <v>4.5027970000000002</v>
      </c>
      <c r="BG93" s="1">
        <v>2.7857270000000001</v>
      </c>
      <c r="BH93" s="1">
        <v>0.94361899999999999</v>
      </c>
      <c r="BI93" s="1">
        <v>1.4414169999999999</v>
      </c>
      <c r="BJ93" s="1">
        <v>6.6623809999999999</v>
      </c>
      <c r="BK93" s="1">
        <v>9.0626770000000008</v>
      </c>
      <c r="BL93" s="1">
        <v>2.4954299999999998</v>
      </c>
      <c r="BM93" s="1">
        <v>3.0175510000000001</v>
      </c>
      <c r="BN93" s="1">
        <v>1.351407</v>
      </c>
      <c r="BO93" s="1">
        <v>0.768625</v>
      </c>
      <c r="BP93" s="1">
        <v>0.83801199999999998</v>
      </c>
      <c r="BQ93" s="1">
        <v>0.58461399999999997</v>
      </c>
      <c r="BR93" s="1">
        <v>0.16848399999999999</v>
      </c>
      <c r="BS93" s="1">
        <v>1.239166</v>
      </c>
      <c r="BT93" s="1">
        <v>0.72890999999999995</v>
      </c>
      <c r="BU93" s="1">
        <v>0.62012299999999998</v>
      </c>
      <c r="BV93" s="1">
        <v>24.006157999999999</v>
      </c>
      <c r="BW93" s="1">
        <v>0.95551600000000003</v>
      </c>
      <c r="BX93" s="1">
        <v>5.0600000000000005E-4</v>
      </c>
      <c r="BY93" s="1">
        <v>0.57636799999999999</v>
      </c>
      <c r="BZ93" s="1">
        <v>0.95982400000000001</v>
      </c>
      <c r="CA93" s="1">
        <v>2.3911069999999999</v>
      </c>
      <c r="CB93" s="1">
        <v>4.3232400000000002</v>
      </c>
      <c r="CC93" s="1">
        <v>8.9624999999999996E-2</v>
      </c>
      <c r="CD93" s="1">
        <v>0.24690500000000001</v>
      </c>
      <c r="CE93" s="1">
        <v>0.238342</v>
      </c>
      <c r="CF93" s="1">
        <v>2.5555000000000001E-2</v>
      </c>
      <c r="CG93" s="1">
        <v>6.9379999999999997E-3</v>
      </c>
      <c r="CH93" s="1">
        <v>1</v>
      </c>
      <c r="CI93" s="1">
        <v>26.569361000000001</v>
      </c>
      <c r="CJ93" s="1">
        <v>0.30352299999999999</v>
      </c>
      <c r="CK93" s="1">
        <v>14.485694000000001</v>
      </c>
      <c r="CL93" s="1">
        <v>38.104166999999997</v>
      </c>
      <c r="CM93" s="1">
        <v>5.3419000000000001E-2</v>
      </c>
      <c r="CN93" s="1">
        <v>6.032197</v>
      </c>
      <c r="CO93" s="1">
        <v>33.958747000000002</v>
      </c>
    </row>
    <row r="94" spans="1:94" x14ac:dyDescent="0.3">
      <c r="A94" s="13">
        <v>19710</v>
      </c>
      <c r="B94" s="1">
        <v>829.52024800000004</v>
      </c>
      <c r="C94" s="1">
        <v>36.802357000000001</v>
      </c>
      <c r="D94" s="1">
        <v>495.388937</v>
      </c>
      <c r="E94" s="1">
        <v>643.89512100000002</v>
      </c>
      <c r="F94" s="1">
        <v>19.229354000000001</v>
      </c>
      <c r="G94" s="1">
        <v>71.870733000000001</v>
      </c>
      <c r="H94" s="1">
        <v>16.252196999999999</v>
      </c>
      <c r="I94" s="1">
        <v>75.008391000000003</v>
      </c>
      <c r="J94" s="1">
        <v>571.48107700000003</v>
      </c>
      <c r="K94" s="1">
        <v>387.36233499999997</v>
      </c>
      <c r="L94" s="1">
        <v>789.96614499999998</v>
      </c>
      <c r="M94" s="1">
        <v>183.17466300000001</v>
      </c>
      <c r="N94" s="1">
        <v>2.1479999999999999E-2</v>
      </c>
      <c r="O94" s="1">
        <v>43.078532000000003</v>
      </c>
      <c r="P94" s="1">
        <v>215.64067499999999</v>
      </c>
      <c r="Q94" s="1">
        <v>36.688063</v>
      </c>
      <c r="R94" s="1">
        <v>149.176705</v>
      </c>
      <c r="S94" s="1">
        <v>23.730336000000001</v>
      </c>
      <c r="T94" s="1">
        <v>84.286557999999999</v>
      </c>
      <c r="U94" s="1">
        <v>175.94435799999999</v>
      </c>
      <c r="V94" s="1">
        <v>8027.90985</v>
      </c>
      <c r="W94" s="1">
        <v>14316.191569000001</v>
      </c>
      <c r="X94" s="1">
        <v>21409.984747999999</v>
      </c>
      <c r="Y94" s="1">
        <v>1572.6534019999999</v>
      </c>
      <c r="Z94" s="1">
        <v>1756.65869</v>
      </c>
      <c r="AA94" s="1">
        <v>1284.5764140000001</v>
      </c>
      <c r="AB94" s="1">
        <v>2268.1354700000002</v>
      </c>
      <c r="AC94" s="1">
        <v>18.488292999999999</v>
      </c>
      <c r="AD94" s="1">
        <v>11.092184</v>
      </c>
      <c r="AE94" s="1">
        <v>25527.628452000001</v>
      </c>
      <c r="AF94" s="1">
        <v>1582.3896279999999</v>
      </c>
      <c r="AG94" s="1">
        <v>1.2269939999999999</v>
      </c>
      <c r="AH94" s="1">
        <v>8126.2894210000004</v>
      </c>
      <c r="AI94" s="1">
        <v>14159.408520999999</v>
      </c>
      <c r="AJ94" s="1">
        <v>5232.8081759999995</v>
      </c>
      <c r="AK94" s="1">
        <v>1649.1013379999999</v>
      </c>
      <c r="AL94" s="1">
        <v>13.274398</v>
      </c>
      <c r="AM94" s="1">
        <v>19.300916999999998</v>
      </c>
      <c r="AN94" s="1">
        <v>1.932391</v>
      </c>
      <c r="AO94" s="1">
        <v>231.063354</v>
      </c>
      <c r="AP94" s="1">
        <v>203.52520000000001</v>
      </c>
      <c r="AQ94" s="1">
        <v>0</v>
      </c>
      <c r="AR94" s="1">
        <v>104852.568185</v>
      </c>
      <c r="AS94" s="1">
        <v>5.0641069999999999</v>
      </c>
      <c r="AT94" s="1">
        <v>3.9986540000000002</v>
      </c>
      <c r="AU94" s="1">
        <v>3.4002520000000001</v>
      </c>
      <c r="AV94" s="1">
        <v>4.0406380000000004</v>
      </c>
      <c r="AW94" s="1">
        <v>6.0027629999999998</v>
      </c>
      <c r="AX94" s="1">
        <v>0.71128000000000002</v>
      </c>
      <c r="AY94" s="1">
        <v>4.0550170000000003</v>
      </c>
      <c r="AZ94" s="1">
        <v>1.189843</v>
      </c>
      <c r="BA94" s="1">
        <v>6.3841640000000002</v>
      </c>
      <c r="BB94" s="1">
        <v>2.3384</v>
      </c>
      <c r="BC94" s="1">
        <v>3.0412309999999998</v>
      </c>
      <c r="BD94" s="1">
        <v>3.3075809999999999</v>
      </c>
      <c r="BE94" s="1">
        <v>2.5260999999999999E-2</v>
      </c>
      <c r="BF94" s="1">
        <v>4.494624</v>
      </c>
      <c r="BG94" s="1">
        <v>2.7994059999999998</v>
      </c>
      <c r="BH94" s="1">
        <v>0.936886</v>
      </c>
      <c r="BI94" s="1">
        <v>1.4368460000000001</v>
      </c>
      <c r="BJ94" s="1">
        <v>6.6923199999999996</v>
      </c>
      <c r="BK94" s="1">
        <v>9.0722129999999996</v>
      </c>
      <c r="BL94" s="1">
        <v>2.53287</v>
      </c>
      <c r="BM94" s="1">
        <v>3.058907</v>
      </c>
      <c r="BN94" s="1">
        <v>1.353783</v>
      </c>
      <c r="BO94" s="1">
        <v>0.76907999999999999</v>
      </c>
      <c r="BP94" s="1">
        <v>0.85379400000000005</v>
      </c>
      <c r="BQ94" s="1">
        <v>0.580928</v>
      </c>
      <c r="BR94" s="1">
        <v>0.16636999999999999</v>
      </c>
      <c r="BS94" s="1">
        <v>1.2435</v>
      </c>
      <c r="BT94" s="1">
        <v>0.72591300000000003</v>
      </c>
      <c r="BU94" s="1">
        <v>0.61789099999999997</v>
      </c>
      <c r="BV94" s="1">
        <v>25.081461000000001</v>
      </c>
      <c r="BW94" s="1">
        <v>2.015272</v>
      </c>
      <c r="BX94" s="1">
        <v>7.1000000000000002E-4</v>
      </c>
      <c r="BY94" s="1">
        <v>0.57300099999999998</v>
      </c>
      <c r="BZ94" s="1">
        <v>0.95408300000000001</v>
      </c>
      <c r="CA94" s="1">
        <v>2.3962889999999999</v>
      </c>
      <c r="CB94" s="1">
        <v>4.7224159999999999</v>
      </c>
      <c r="CC94" s="1">
        <v>8.8696999999999998E-2</v>
      </c>
      <c r="CD94" s="1">
        <v>0.394542</v>
      </c>
      <c r="CE94" s="1">
        <v>0.43032500000000001</v>
      </c>
      <c r="CF94" s="1">
        <v>4.1336999999999999E-2</v>
      </c>
      <c r="CG94" s="1">
        <v>9.103E-3</v>
      </c>
      <c r="CH94" s="1">
        <v>1</v>
      </c>
      <c r="CI94" s="1">
        <v>26.268097999999998</v>
      </c>
      <c r="CJ94" s="1">
        <v>0.29912899999999998</v>
      </c>
      <c r="CK94" s="1">
        <v>14.315052</v>
      </c>
      <c r="CL94" s="1">
        <v>38.0625</v>
      </c>
      <c r="CM94" s="1">
        <v>5.3420000000000002E-2</v>
      </c>
      <c r="CN94" s="1">
        <v>6.0718350000000001</v>
      </c>
      <c r="CO94" s="1">
        <v>33.946694000000001</v>
      </c>
    </row>
    <row r="95" spans="1:94" x14ac:dyDescent="0.3">
      <c r="A95" s="13">
        <v>20074.5</v>
      </c>
      <c r="B95" s="1">
        <v>829.17087000000004</v>
      </c>
      <c r="C95" s="1">
        <v>36.526364000000001</v>
      </c>
      <c r="D95" s="1">
        <v>497.11908099999999</v>
      </c>
      <c r="E95" s="1">
        <v>644.73907099999997</v>
      </c>
      <c r="F95" s="1">
        <v>19.367595999999999</v>
      </c>
      <c r="G95" s="1">
        <v>71.187755999999993</v>
      </c>
      <c r="H95" s="1">
        <v>16.220071999999998</v>
      </c>
      <c r="I95" s="1">
        <v>74.487148000000005</v>
      </c>
      <c r="J95" s="1">
        <v>570.81568100000004</v>
      </c>
      <c r="K95" s="1">
        <v>386.89295499999997</v>
      </c>
      <c r="L95" s="1">
        <v>787.81810599999994</v>
      </c>
      <c r="M95" s="1">
        <v>183.47151199999999</v>
      </c>
      <c r="N95" s="1">
        <v>1.8738000000000001E-2</v>
      </c>
      <c r="O95" s="1">
        <v>42.904637999999998</v>
      </c>
      <c r="P95" s="1">
        <v>216.68829700000001</v>
      </c>
      <c r="Q95" s="1">
        <v>36.409666999999999</v>
      </c>
      <c r="R95" s="1">
        <v>148.820548</v>
      </c>
      <c r="S95" s="1">
        <v>23.802593999999999</v>
      </c>
      <c r="T95" s="1">
        <v>84.353460999999996</v>
      </c>
      <c r="U95" s="1">
        <v>177.96449100000001</v>
      </c>
      <c r="V95" s="1">
        <v>8156.7387019999996</v>
      </c>
      <c r="W95" s="1">
        <v>14382.521409999999</v>
      </c>
      <c r="X95" s="1">
        <v>21470.217605000002</v>
      </c>
      <c r="Y95" s="1">
        <v>1619.9113440000001</v>
      </c>
      <c r="Z95" s="1">
        <v>1746.993892</v>
      </c>
      <c r="AA95" s="1">
        <v>1282.8916489999999</v>
      </c>
      <c r="AB95" s="1">
        <v>2273.6655500000002</v>
      </c>
      <c r="AC95" s="1">
        <v>18.459983999999999</v>
      </c>
      <c r="AD95" s="1">
        <v>11.054299</v>
      </c>
      <c r="AE95" s="1">
        <v>27223.165023000001</v>
      </c>
      <c r="AF95" s="1">
        <v>1306.6596460000001</v>
      </c>
      <c r="AG95" s="1">
        <v>1.134779</v>
      </c>
      <c r="AH95" s="1">
        <v>8097.5200610000002</v>
      </c>
      <c r="AI95" s="1">
        <v>14167.092196</v>
      </c>
      <c r="AJ95" s="1">
        <v>5266.9139450000002</v>
      </c>
      <c r="AK95" s="1">
        <v>986.12765899999999</v>
      </c>
      <c r="AL95" s="1">
        <v>13.003662</v>
      </c>
      <c r="AM95" s="1">
        <v>9.0326979999999999</v>
      </c>
      <c r="AN95" s="1">
        <v>0.74225200000000002</v>
      </c>
      <c r="AO95" s="1">
        <v>102.61278799999999</v>
      </c>
      <c r="AP95" s="1">
        <v>180.79259500000001</v>
      </c>
      <c r="AQ95" s="1">
        <v>0</v>
      </c>
      <c r="AR95" s="1">
        <v>103865.963622</v>
      </c>
      <c r="AS95" s="1">
        <v>5.0619740000000002</v>
      </c>
      <c r="AT95" s="1">
        <v>3.9686669999999999</v>
      </c>
      <c r="AU95" s="1">
        <v>3.412128</v>
      </c>
      <c r="AV95" s="1">
        <v>4.0459339999999999</v>
      </c>
      <c r="AW95" s="1">
        <v>6.0459180000000003</v>
      </c>
      <c r="AX95" s="1">
        <v>0.70452099999999995</v>
      </c>
      <c r="AY95" s="1">
        <v>4.0470009999999998</v>
      </c>
      <c r="AZ95" s="1">
        <v>1.181575</v>
      </c>
      <c r="BA95" s="1">
        <v>6.3767310000000004</v>
      </c>
      <c r="BB95" s="1">
        <v>2.3355670000000002</v>
      </c>
      <c r="BC95" s="1">
        <v>3.0329609999999998</v>
      </c>
      <c r="BD95" s="1">
        <v>3.3129420000000001</v>
      </c>
      <c r="BE95" s="1">
        <v>2.2037000000000001E-2</v>
      </c>
      <c r="BF95" s="1">
        <v>4.4764799999999996</v>
      </c>
      <c r="BG95" s="1">
        <v>2.8130060000000001</v>
      </c>
      <c r="BH95" s="1">
        <v>0.92977699999999996</v>
      </c>
      <c r="BI95" s="1">
        <v>1.4334150000000001</v>
      </c>
      <c r="BJ95" s="1">
        <v>6.7126970000000004</v>
      </c>
      <c r="BK95" s="1">
        <v>9.0794149999999991</v>
      </c>
      <c r="BL95" s="1">
        <v>2.5619519999999998</v>
      </c>
      <c r="BM95" s="1">
        <v>3.1079949999999998</v>
      </c>
      <c r="BN95" s="1">
        <v>1.360055</v>
      </c>
      <c r="BO95" s="1">
        <v>0.77124300000000001</v>
      </c>
      <c r="BP95" s="1">
        <v>0.87944999999999995</v>
      </c>
      <c r="BQ95" s="1">
        <v>0.57773200000000002</v>
      </c>
      <c r="BR95" s="1">
        <v>0.16615099999999999</v>
      </c>
      <c r="BS95" s="1">
        <v>1.2465310000000001</v>
      </c>
      <c r="BT95" s="1">
        <v>0.72480100000000003</v>
      </c>
      <c r="BU95" s="1">
        <v>0.61578100000000002</v>
      </c>
      <c r="BV95" s="1">
        <v>26.747363</v>
      </c>
      <c r="BW95" s="1">
        <v>1.664112</v>
      </c>
      <c r="BX95" s="1">
        <v>6.5700000000000003E-4</v>
      </c>
      <c r="BY95" s="1">
        <v>0.57097200000000004</v>
      </c>
      <c r="BZ95" s="1">
        <v>0.95460100000000003</v>
      </c>
      <c r="CA95" s="1">
        <v>2.4119069999999998</v>
      </c>
      <c r="CB95" s="1">
        <v>2.8239049999999999</v>
      </c>
      <c r="CC95" s="1">
        <v>8.6888000000000007E-2</v>
      </c>
      <c r="CD95" s="1">
        <v>0.184643</v>
      </c>
      <c r="CE95" s="1">
        <v>0.16529199999999999</v>
      </c>
      <c r="CF95" s="1">
        <v>1.8357999999999999E-2</v>
      </c>
      <c r="CG95" s="1">
        <v>8.0859999999999994E-3</v>
      </c>
      <c r="CH95" s="1">
        <v>1</v>
      </c>
      <c r="CI95" s="1">
        <v>26.02093</v>
      </c>
      <c r="CJ95" s="1">
        <v>0.30482300000000001</v>
      </c>
      <c r="CK95" s="1">
        <v>14.934877</v>
      </c>
      <c r="CL95" s="1">
        <v>37.979166999999997</v>
      </c>
      <c r="CM95" s="1">
        <v>5.3101000000000002E-2</v>
      </c>
      <c r="CN95" s="1">
        <v>6.1156810000000004</v>
      </c>
      <c r="CO95" s="1">
        <v>34.006430999999999</v>
      </c>
    </row>
    <row r="96" spans="1:94" x14ac:dyDescent="0.3">
      <c r="B96">
        <f t="shared" ref="B96:BM96" si="78">AVERAGE(B91:B95)</f>
        <v>814.45266579999986</v>
      </c>
      <c r="C96">
        <f t="shared" si="78"/>
        <v>36.968024999999997</v>
      </c>
      <c r="D96">
        <f t="shared" si="78"/>
        <v>493.64270239999996</v>
      </c>
      <c r="E96">
        <f t="shared" si="78"/>
        <v>643.15139060000001</v>
      </c>
      <c r="F96">
        <f t="shared" si="78"/>
        <v>19.095645999999999</v>
      </c>
      <c r="G96">
        <f t="shared" si="78"/>
        <v>72.463818599999996</v>
      </c>
      <c r="H96">
        <f t="shared" si="78"/>
        <v>16.257196</v>
      </c>
      <c r="I96">
        <f t="shared" si="78"/>
        <v>75.535142400000012</v>
      </c>
      <c r="J96">
        <f t="shared" si="78"/>
        <v>570.51407440000003</v>
      </c>
      <c r="K96">
        <f t="shared" si="78"/>
        <v>387.53763160000005</v>
      </c>
      <c r="L96">
        <f t="shared" si="78"/>
        <v>789.27803440000002</v>
      </c>
      <c r="M96">
        <f t="shared" si="78"/>
        <v>182.84887339999997</v>
      </c>
      <c r="N96">
        <f t="shared" si="78"/>
        <v>2.4714E-2</v>
      </c>
      <c r="O96">
        <f t="shared" si="78"/>
        <v>43.120023599999996</v>
      </c>
      <c r="P96">
        <f t="shared" si="78"/>
        <v>214.53865439999998</v>
      </c>
      <c r="Q96">
        <f t="shared" si="78"/>
        <v>36.899749199999995</v>
      </c>
      <c r="R96">
        <f t="shared" si="78"/>
        <v>149.60383400000001</v>
      </c>
      <c r="S96">
        <f t="shared" si="78"/>
        <v>23.620905</v>
      </c>
      <c r="T96">
        <f t="shared" si="78"/>
        <v>84.180649799999998</v>
      </c>
      <c r="U96">
        <f t="shared" si="78"/>
        <v>173.23253879999999</v>
      </c>
      <c r="V96">
        <f t="shared" si="78"/>
        <v>7917.2465981999994</v>
      </c>
      <c r="W96">
        <f t="shared" si="78"/>
        <v>14280.676045800001</v>
      </c>
      <c r="X96">
        <f t="shared" si="78"/>
        <v>21384.819921599999</v>
      </c>
      <c r="Y96">
        <f t="shared" si="78"/>
        <v>1533.3714967999999</v>
      </c>
      <c r="Z96">
        <f t="shared" si="78"/>
        <v>1767.2058612000001</v>
      </c>
      <c r="AA96">
        <f t="shared" si="78"/>
        <v>1292.2566124</v>
      </c>
      <c r="AB96">
        <f t="shared" si="78"/>
        <v>2256.1911508000003</v>
      </c>
      <c r="AC96">
        <f t="shared" si="78"/>
        <v>18.564559600000003</v>
      </c>
      <c r="AD96">
        <f t="shared" si="78"/>
        <v>11.135278199999998</v>
      </c>
      <c r="AE96">
        <f t="shared" si="78"/>
        <v>24306.592230400001</v>
      </c>
      <c r="AF96">
        <f t="shared" si="78"/>
        <v>983.41272319999985</v>
      </c>
      <c r="AG96">
        <f t="shared" si="78"/>
        <v>0.95648999999999995</v>
      </c>
      <c r="AH96">
        <f t="shared" si="78"/>
        <v>8178.1355824000011</v>
      </c>
      <c r="AI96">
        <f t="shared" si="78"/>
        <v>14237.8613434</v>
      </c>
      <c r="AJ96">
        <f t="shared" si="78"/>
        <v>5222.5586169999997</v>
      </c>
      <c r="AK96">
        <f t="shared" si="78"/>
        <v>1495.4617979999998</v>
      </c>
      <c r="AL96">
        <f t="shared" si="78"/>
        <v>13.418694800000001</v>
      </c>
      <c r="AM96">
        <f t="shared" si="78"/>
        <v>13.227938799999999</v>
      </c>
      <c r="AN96">
        <f t="shared" si="78"/>
        <v>1.1400543999999999</v>
      </c>
      <c r="AO96">
        <f t="shared" si="78"/>
        <v>155.60430939999998</v>
      </c>
      <c r="AP96">
        <f t="shared" si="78"/>
        <v>167.9419192</v>
      </c>
      <c r="AQ96">
        <f t="shared" si="78"/>
        <v>0</v>
      </c>
      <c r="AR96">
        <f t="shared" si="78"/>
        <v>106500.43397819999</v>
      </c>
      <c r="AS96">
        <f t="shared" si="78"/>
        <v>4.9721213999999998</v>
      </c>
      <c r="AT96">
        <f t="shared" si="78"/>
        <v>4.0166541999999996</v>
      </c>
      <c r="AU96">
        <f t="shared" si="78"/>
        <v>3.3882664</v>
      </c>
      <c r="AV96">
        <f t="shared" si="78"/>
        <v>4.035971</v>
      </c>
      <c r="AW96">
        <f t="shared" si="78"/>
        <v>5.9610241999999998</v>
      </c>
      <c r="AX96">
        <f t="shared" si="78"/>
        <v>0.71714959999999994</v>
      </c>
      <c r="AY96">
        <f t="shared" si="78"/>
        <v>4.0562640000000005</v>
      </c>
      <c r="AZ96">
        <f t="shared" si="78"/>
        <v>1.198199</v>
      </c>
      <c r="BA96">
        <f t="shared" si="78"/>
        <v>6.3733612000000006</v>
      </c>
      <c r="BB96">
        <f t="shared" si="78"/>
        <v>2.3394584000000003</v>
      </c>
      <c r="BC96">
        <f t="shared" si="78"/>
        <v>3.0385818000000002</v>
      </c>
      <c r="BD96">
        <f t="shared" si="78"/>
        <v>3.3016986000000004</v>
      </c>
      <c r="BE96">
        <f t="shared" si="78"/>
        <v>2.9064600000000003E-2</v>
      </c>
      <c r="BF96">
        <f t="shared" si="78"/>
        <v>4.4989527999999996</v>
      </c>
      <c r="BG96">
        <f t="shared" si="78"/>
        <v>2.7850999999999999</v>
      </c>
      <c r="BH96">
        <f t="shared" si="78"/>
        <v>0.94229199999999991</v>
      </c>
      <c r="BI96">
        <f t="shared" si="78"/>
        <v>1.4409598000000001</v>
      </c>
      <c r="BJ96">
        <f t="shared" si="78"/>
        <v>6.6614582000000002</v>
      </c>
      <c r="BK96">
        <f t="shared" si="78"/>
        <v>9.0608138</v>
      </c>
      <c r="BL96">
        <f t="shared" si="78"/>
        <v>2.4938313999999999</v>
      </c>
      <c r="BM96">
        <f t="shared" si="78"/>
        <v>3.0167403999999998</v>
      </c>
      <c r="BN96">
        <f t="shared" ref="BN96:CO96" si="79">AVERAGE(BN91:BN95)</f>
        <v>1.3504242</v>
      </c>
      <c r="BO96">
        <f t="shared" si="79"/>
        <v>0.76817559999999996</v>
      </c>
      <c r="BP96">
        <f t="shared" si="79"/>
        <v>0.83246780000000009</v>
      </c>
      <c r="BQ96">
        <f t="shared" si="79"/>
        <v>0.58441619999999994</v>
      </c>
      <c r="BR96">
        <f t="shared" si="79"/>
        <v>0.1673644</v>
      </c>
      <c r="BS96">
        <f t="shared" si="79"/>
        <v>1.2369509999999999</v>
      </c>
      <c r="BT96">
        <f t="shared" si="79"/>
        <v>0.72890720000000009</v>
      </c>
      <c r="BU96">
        <f t="shared" si="79"/>
        <v>0.62029200000000007</v>
      </c>
      <c r="BV96">
        <f t="shared" si="79"/>
        <v>23.881765600000001</v>
      </c>
      <c r="BW96">
        <f t="shared" si="79"/>
        <v>1.2524372000000001</v>
      </c>
      <c r="BX96">
        <f t="shared" si="79"/>
        <v>5.5360000000000001E-4</v>
      </c>
      <c r="BY96">
        <f t="shared" si="79"/>
        <v>0.57665660000000007</v>
      </c>
      <c r="BZ96">
        <f t="shared" si="79"/>
        <v>0.95936939999999993</v>
      </c>
      <c r="CA96">
        <f t="shared" si="79"/>
        <v>2.3915949999999997</v>
      </c>
      <c r="CB96">
        <f t="shared" si="79"/>
        <v>4.2824489999999997</v>
      </c>
      <c r="CC96">
        <f t="shared" si="79"/>
        <v>8.966120000000001E-2</v>
      </c>
      <c r="CD96">
        <f t="shared" si="79"/>
        <v>0.27040060000000005</v>
      </c>
      <c r="CE96">
        <f t="shared" si="79"/>
        <v>0.25387919999999997</v>
      </c>
      <c r="CF96">
        <f t="shared" si="79"/>
        <v>2.7837800000000003E-2</v>
      </c>
      <c r="CG96">
        <f t="shared" si="79"/>
        <v>7.5112E-3</v>
      </c>
      <c r="CH96">
        <f t="shared" si="79"/>
        <v>1</v>
      </c>
      <c r="CI96">
        <f t="shared" si="79"/>
        <v>26.680928000000002</v>
      </c>
      <c r="CJ96">
        <f t="shared" si="79"/>
        <v>0.29961380000000004</v>
      </c>
      <c r="CK96">
        <f t="shared" si="79"/>
        <v>14.185590999999999</v>
      </c>
      <c r="CL96">
        <f t="shared" si="79"/>
        <v>38.075000000000003</v>
      </c>
      <c r="CM96">
        <f t="shared" si="79"/>
        <v>5.3621600000000005E-2</v>
      </c>
      <c r="CN96">
        <f t="shared" si="79"/>
        <v>6.0371082000000005</v>
      </c>
      <c r="CO96">
        <f t="shared" si="79"/>
        <v>33.961570799999997</v>
      </c>
      <c r="CP96">
        <f>SUM(B96:T96)</f>
        <v>4653.7337305999999</v>
      </c>
    </row>
    <row r="97" spans="1:94" x14ac:dyDescent="0.3">
      <c r="A97" s="12" t="s">
        <v>117</v>
      </c>
      <c r="B97">
        <f t="shared" ref="B97:T97" si="80">B96/$CP96</f>
        <v>0.1750105856819173</v>
      </c>
      <c r="C97">
        <f t="shared" si="80"/>
        <v>7.9437344592626184E-3</v>
      </c>
      <c r="D97">
        <f t="shared" si="80"/>
        <v>0.1060745480890148</v>
      </c>
      <c r="E97">
        <f t="shared" si="80"/>
        <v>0.13820115800159441</v>
      </c>
      <c r="F97">
        <f t="shared" si="80"/>
        <v>4.1032957847242412E-3</v>
      </c>
      <c r="G97">
        <f t="shared" si="80"/>
        <v>1.5571114033345721E-2</v>
      </c>
      <c r="H97">
        <f t="shared" si="80"/>
        <v>3.4933661745842905E-3</v>
      </c>
      <c r="I97">
        <f t="shared" si="80"/>
        <v>1.6231083850657128E-2</v>
      </c>
      <c r="J97">
        <f t="shared" si="80"/>
        <v>0.12259276259160715</v>
      </c>
      <c r="K97">
        <f t="shared" si="80"/>
        <v>8.3274560607496412E-2</v>
      </c>
      <c r="L97">
        <f t="shared" si="80"/>
        <v>0.16960103007402605</v>
      </c>
      <c r="M97">
        <f t="shared" si="80"/>
        <v>3.9290789715299312E-2</v>
      </c>
      <c r="N97">
        <f t="shared" si="80"/>
        <v>5.3105745688663746E-6</v>
      </c>
      <c r="O97">
        <f t="shared" si="80"/>
        <v>9.2656834482106442E-3</v>
      </c>
      <c r="P97">
        <f t="shared" si="80"/>
        <v>4.6100328643499722E-2</v>
      </c>
      <c r="Q97">
        <f t="shared" si="80"/>
        <v>7.9290632717919935E-3</v>
      </c>
      <c r="R97">
        <f t="shared" si="80"/>
        <v>3.2147054958537945E-2</v>
      </c>
      <c r="S97">
        <f t="shared" si="80"/>
        <v>5.075688977365404E-3</v>
      </c>
      <c r="T97">
        <f t="shared" si="80"/>
        <v>1.8088841062496003E-2</v>
      </c>
    </row>
    <row r="98" spans="1:94" x14ac:dyDescent="0.3">
      <c r="A98" s="13">
        <v>18615</v>
      </c>
      <c r="B98">
        <v>2.885875</v>
      </c>
      <c r="C98">
        <v>1.23E-3</v>
      </c>
      <c r="D98">
        <v>5.2241929999999996</v>
      </c>
      <c r="E98">
        <v>32.497385999999999</v>
      </c>
      <c r="F98">
        <v>0.84438100000000005</v>
      </c>
      <c r="G98">
        <v>3.5868999999999998E-2</v>
      </c>
      <c r="H98">
        <v>0.76782499999999998</v>
      </c>
      <c r="I98">
        <v>23.272617</v>
      </c>
      <c r="J98">
        <v>0.75590000000000002</v>
      </c>
      <c r="K98">
        <v>9.5541020000000003</v>
      </c>
      <c r="L98">
        <v>6.1541870000000003</v>
      </c>
      <c r="M98">
        <v>8.7155830000000005</v>
      </c>
      <c r="N98">
        <v>6.5139999999999998E-3</v>
      </c>
      <c r="O98">
        <v>1.8621479999999999</v>
      </c>
      <c r="P98">
        <v>6.3531319999999996</v>
      </c>
      <c r="Q98">
        <v>3.082989</v>
      </c>
      <c r="R98">
        <v>7.7847309999999998</v>
      </c>
      <c r="S98">
        <v>4.6961999999999997E-2</v>
      </c>
      <c r="T98">
        <v>4.1046240000000003</v>
      </c>
      <c r="U98">
        <v>0</v>
      </c>
      <c r="V98">
        <v>0</v>
      </c>
      <c r="W98">
        <v>0</v>
      </c>
      <c r="X98">
        <v>0.319608</v>
      </c>
      <c r="Y98">
        <v>7.5379000000000002E-2</v>
      </c>
      <c r="Z98">
        <v>0</v>
      </c>
      <c r="AA98">
        <v>9.6990000000000007E-2</v>
      </c>
      <c r="AB98">
        <v>1.673173</v>
      </c>
      <c r="AC98">
        <v>7.0270000000000003E-3</v>
      </c>
      <c r="AD98">
        <v>0</v>
      </c>
      <c r="AE98">
        <v>21.564620999999999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6.6065149999999999</v>
      </c>
      <c r="BK98">
        <v>9.0365909999999996</v>
      </c>
      <c r="BL98">
        <v>2.4201630000000001</v>
      </c>
      <c r="BM98">
        <v>2.9287320000000001</v>
      </c>
      <c r="BN98">
        <v>1.34148</v>
      </c>
      <c r="BO98">
        <v>0.76521499999999998</v>
      </c>
      <c r="BP98">
        <v>0.78920100000000004</v>
      </c>
      <c r="BQ98">
        <v>0.59061200000000003</v>
      </c>
      <c r="BR98">
        <v>0.167377</v>
      </c>
      <c r="BS98">
        <v>1.223703</v>
      </c>
      <c r="BT98">
        <v>0.73402299999999998</v>
      </c>
      <c r="BU98">
        <v>0.62512100000000004</v>
      </c>
      <c r="BV98">
        <v>21.769333</v>
      </c>
      <c r="BW98">
        <v>0.85725399999999996</v>
      </c>
      <c r="BX98">
        <v>4.5399999999999998E-4</v>
      </c>
      <c r="BY98">
        <v>0.583673</v>
      </c>
      <c r="BZ98">
        <v>0.96672899999999995</v>
      </c>
      <c r="CA98">
        <v>2.376951</v>
      </c>
      <c r="CB98">
        <v>4.8264699999999996</v>
      </c>
      <c r="CC98">
        <v>9.1327000000000005E-2</v>
      </c>
      <c r="CD98">
        <v>0.27149200000000001</v>
      </c>
      <c r="CE98">
        <v>0.23579</v>
      </c>
      <c r="CF98">
        <v>2.7935999999999999E-2</v>
      </c>
      <c r="CG98">
        <v>6.8219999999999999E-3</v>
      </c>
      <c r="CH98">
        <v>1</v>
      </c>
      <c r="CI98">
        <v>27.309125000000002</v>
      </c>
      <c r="CJ98">
        <v>0.29664099999999999</v>
      </c>
      <c r="CK98">
        <v>13.676098</v>
      </c>
      <c r="CL98">
        <v>38.145833000000003</v>
      </c>
      <c r="CM98">
        <v>5.4205000000000003E-2</v>
      </c>
      <c r="CN98">
        <v>5.9749610000000004</v>
      </c>
      <c r="CO98">
        <v>33.956342999999997</v>
      </c>
    </row>
    <row r="99" spans="1:94" x14ac:dyDescent="0.3">
      <c r="A99" s="13">
        <v>18980</v>
      </c>
      <c r="B99">
        <v>2.8829899999999999</v>
      </c>
      <c r="C99">
        <v>1.238E-3</v>
      </c>
      <c r="D99">
        <v>5.2483779999999998</v>
      </c>
      <c r="E99">
        <v>32.489773999999997</v>
      </c>
      <c r="F99">
        <v>0.84637099999999998</v>
      </c>
      <c r="G99">
        <v>3.5977000000000002E-2</v>
      </c>
      <c r="H99">
        <v>0.77318699999999996</v>
      </c>
      <c r="I99">
        <v>23.397822000000001</v>
      </c>
      <c r="J99">
        <v>0.76125699999999996</v>
      </c>
      <c r="K99">
        <v>9.6075400000000002</v>
      </c>
      <c r="L99">
        <v>6.1950760000000002</v>
      </c>
      <c r="M99">
        <v>8.7286230000000007</v>
      </c>
      <c r="N99">
        <v>5.9300000000000004E-3</v>
      </c>
      <c r="O99">
        <v>1.8717239999999999</v>
      </c>
      <c r="P99">
        <v>6.372846</v>
      </c>
      <c r="Q99">
        <v>3.0979739999999998</v>
      </c>
      <c r="R99">
        <v>7.8217189999999999</v>
      </c>
      <c r="S99">
        <v>4.7162000000000003E-2</v>
      </c>
      <c r="T99">
        <v>4.1055479999999998</v>
      </c>
      <c r="U99">
        <v>0</v>
      </c>
      <c r="V99">
        <v>0</v>
      </c>
      <c r="W99">
        <v>0</v>
      </c>
      <c r="X99">
        <v>0.32057099999999999</v>
      </c>
      <c r="Y99">
        <v>7.7288999999999997E-2</v>
      </c>
      <c r="Z99">
        <v>0</v>
      </c>
      <c r="AA99">
        <v>9.7753999999999994E-2</v>
      </c>
      <c r="AB99">
        <v>1.682582</v>
      </c>
      <c r="AC99">
        <v>7.0089999999999996E-3</v>
      </c>
      <c r="AD99">
        <v>0</v>
      </c>
      <c r="AE99">
        <v>21.508821000000001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6.6333780000000004</v>
      </c>
      <c r="BK99">
        <v>9.0531729999999992</v>
      </c>
      <c r="BL99">
        <v>2.458742</v>
      </c>
      <c r="BM99">
        <v>2.9705170000000001</v>
      </c>
      <c r="BN99">
        <v>1.345396</v>
      </c>
      <c r="BO99">
        <v>0.76671500000000004</v>
      </c>
      <c r="BP99">
        <v>0.80188199999999998</v>
      </c>
      <c r="BQ99">
        <v>0.58819500000000002</v>
      </c>
      <c r="BR99">
        <v>0.16844000000000001</v>
      </c>
      <c r="BS99">
        <v>1.2318549999999999</v>
      </c>
      <c r="BT99">
        <v>0.73088900000000001</v>
      </c>
      <c r="BU99">
        <v>0.62254399999999999</v>
      </c>
      <c r="BV99">
        <v>21.804513</v>
      </c>
      <c r="BW99">
        <v>0.77003200000000005</v>
      </c>
      <c r="BX99">
        <v>4.4099999999999999E-4</v>
      </c>
      <c r="BY99">
        <v>0.57926900000000003</v>
      </c>
      <c r="BZ99">
        <v>0.96160999999999996</v>
      </c>
      <c r="CA99">
        <v>2.3817210000000002</v>
      </c>
      <c r="CB99">
        <v>4.7162139999999999</v>
      </c>
      <c r="CC99">
        <v>9.1769000000000003E-2</v>
      </c>
      <c r="CD99">
        <v>0.25442100000000001</v>
      </c>
      <c r="CE99">
        <v>0.19964699999999999</v>
      </c>
      <c r="CF99">
        <v>2.6002999999999998E-2</v>
      </c>
      <c r="CG99">
        <v>6.607E-3</v>
      </c>
      <c r="CH99">
        <v>1</v>
      </c>
      <c r="CI99">
        <v>27.237126</v>
      </c>
      <c r="CJ99">
        <v>0.29395300000000002</v>
      </c>
      <c r="CK99">
        <v>13.516234000000001</v>
      </c>
      <c r="CL99">
        <v>38.083333000000003</v>
      </c>
      <c r="CM99">
        <v>5.3962999999999997E-2</v>
      </c>
      <c r="CN99">
        <v>5.9908669999999997</v>
      </c>
      <c r="CO99">
        <v>33.939639</v>
      </c>
    </row>
    <row r="100" spans="1:94" x14ac:dyDescent="0.3">
      <c r="A100" s="13">
        <v>19345</v>
      </c>
      <c r="B100">
        <v>2.9039579999999998</v>
      </c>
      <c r="C100">
        <v>1.2409999999999999E-3</v>
      </c>
      <c r="D100">
        <v>5.2512280000000002</v>
      </c>
      <c r="E100">
        <v>32.513764999999999</v>
      </c>
      <c r="F100">
        <v>0.84944299999999995</v>
      </c>
      <c r="G100">
        <v>3.61E-2</v>
      </c>
      <c r="H100">
        <v>0.77387399999999995</v>
      </c>
      <c r="I100">
        <v>23.375361999999999</v>
      </c>
      <c r="J100">
        <v>0.76169100000000001</v>
      </c>
      <c r="K100">
        <v>9.6067809999999998</v>
      </c>
      <c r="L100">
        <v>6.2118929999999999</v>
      </c>
      <c r="M100">
        <v>8.7369400000000006</v>
      </c>
      <c r="N100">
        <v>5.2690000000000002E-3</v>
      </c>
      <c r="O100">
        <v>1.874323</v>
      </c>
      <c r="P100">
        <v>6.3741310000000002</v>
      </c>
      <c r="Q100">
        <v>3.1028159999999998</v>
      </c>
      <c r="R100">
        <v>7.8495809999999997</v>
      </c>
      <c r="S100">
        <v>4.7254999999999998E-2</v>
      </c>
      <c r="T100">
        <v>4.1059289999999997</v>
      </c>
      <c r="U100">
        <v>0</v>
      </c>
      <c r="V100">
        <v>0</v>
      </c>
      <c r="W100">
        <v>0</v>
      </c>
      <c r="X100">
        <v>0.32119900000000001</v>
      </c>
      <c r="Y100">
        <v>8.0009999999999998E-2</v>
      </c>
      <c r="Z100">
        <v>0</v>
      </c>
      <c r="AA100">
        <v>9.7735000000000002E-2</v>
      </c>
      <c r="AB100">
        <v>1.693573</v>
      </c>
      <c r="AC100">
        <v>6.9820000000000004E-3</v>
      </c>
      <c r="AD100">
        <v>0</v>
      </c>
      <c r="AE100">
        <v>21.428011000000001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6.6623809999999999</v>
      </c>
      <c r="BK100">
        <v>9.0626770000000008</v>
      </c>
      <c r="BL100">
        <v>2.4954299999999998</v>
      </c>
      <c r="BM100">
        <v>3.0175510000000001</v>
      </c>
      <c r="BN100">
        <v>1.351407</v>
      </c>
      <c r="BO100">
        <v>0.768625</v>
      </c>
      <c r="BP100">
        <v>0.83801199999999998</v>
      </c>
      <c r="BQ100">
        <v>0.58461399999999997</v>
      </c>
      <c r="BR100">
        <v>0.16848399999999999</v>
      </c>
      <c r="BS100">
        <v>1.239166</v>
      </c>
      <c r="BT100">
        <v>0.72890999999999995</v>
      </c>
      <c r="BU100">
        <v>0.62012299999999998</v>
      </c>
      <c r="BV100">
        <v>24.006157999999999</v>
      </c>
      <c r="BW100">
        <v>0.95551600000000003</v>
      </c>
      <c r="BX100">
        <v>5.0600000000000005E-4</v>
      </c>
      <c r="BY100">
        <v>0.57636799999999999</v>
      </c>
      <c r="BZ100">
        <v>0.95982400000000001</v>
      </c>
      <c r="CA100">
        <v>2.3911069999999999</v>
      </c>
      <c r="CB100">
        <v>4.3232400000000002</v>
      </c>
      <c r="CC100">
        <v>8.9624999999999996E-2</v>
      </c>
      <c r="CD100">
        <v>0.24690500000000001</v>
      </c>
      <c r="CE100">
        <v>0.238342</v>
      </c>
      <c r="CF100">
        <v>2.5555000000000001E-2</v>
      </c>
      <c r="CG100">
        <v>6.9379999999999997E-3</v>
      </c>
      <c r="CH100">
        <v>1</v>
      </c>
      <c r="CI100">
        <v>26.569361000000001</v>
      </c>
      <c r="CJ100">
        <v>0.30352299999999999</v>
      </c>
      <c r="CK100">
        <v>14.485694000000001</v>
      </c>
      <c r="CL100">
        <v>38.104166999999997</v>
      </c>
      <c r="CM100">
        <v>5.3419000000000001E-2</v>
      </c>
      <c r="CN100">
        <v>6.032197</v>
      </c>
      <c r="CO100">
        <v>33.958747000000002</v>
      </c>
    </row>
    <row r="101" spans="1:94" x14ac:dyDescent="0.3">
      <c r="A101" s="13">
        <v>19710</v>
      </c>
      <c r="B101">
        <v>2.9055200000000001</v>
      </c>
      <c r="C101">
        <v>1.238E-3</v>
      </c>
      <c r="D101">
        <v>5.2602149999999996</v>
      </c>
      <c r="E101">
        <v>32.528654000000003</v>
      </c>
      <c r="F101">
        <v>0.850769</v>
      </c>
      <c r="G101">
        <v>3.5908000000000002E-2</v>
      </c>
      <c r="H101">
        <v>0.77300400000000002</v>
      </c>
      <c r="I101">
        <v>23.338721</v>
      </c>
      <c r="J101">
        <v>0.76160499999999998</v>
      </c>
      <c r="K101">
        <v>9.615691</v>
      </c>
      <c r="L101">
        <v>6.1961490000000001</v>
      </c>
      <c r="M101">
        <v>8.7510569999999994</v>
      </c>
      <c r="N101">
        <v>4.6639999999999997E-3</v>
      </c>
      <c r="O101">
        <v>1.873345</v>
      </c>
      <c r="P101">
        <v>6.3811970000000002</v>
      </c>
      <c r="Q101">
        <v>3.093747</v>
      </c>
      <c r="R101">
        <v>7.8193159999999997</v>
      </c>
      <c r="S101">
        <v>4.7245000000000002E-2</v>
      </c>
      <c r="T101">
        <v>4.1069050000000002</v>
      </c>
      <c r="U101">
        <v>0</v>
      </c>
      <c r="V101">
        <v>0</v>
      </c>
      <c r="W101">
        <v>0</v>
      </c>
      <c r="X101">
        <v>0.32159599999999999</v>
      </c>
      <c r="Y101">
        <v>8.1798999999999997E-2</v>
      </c>
      <c r="Z101">
        <v>0</v>
      </c>
      <c r="AA101">
        <v>9.7308000000000006E-2</v>
      </c>
      <c r="AB101">
        <v>1.701705</v>
      </c>
      <c r="AC101">
        <v>6.9610000000000002E-3</v>
      </c>
      <c r="AD101">
        <v>0</v>
      </c>
      <c r="AE101">
        <v>21.344569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6.6923199999999996</v>
      </c>
      <c r="BK101">
        <v>9.0722129999999996</v>
      </c>
      <c r="BL101">
        <v>2.53287</v>
      </c>
      <c r="BM101">
        <v>3.058907</v>
      </c>
      <c r="BN101">
        <v>1.353783</v>
      </c>
      <c r="BO101">
        <v>0.76907999999999999</v>
      </c>
      <c r="BP101">
        <v>0.85379400000000005</v>
      </c>
      <c r="BQ101">
        <v>0.580928</v>
      </c>
      <c r="BR101">
        <v>0.16636999999999999</v>
      </c>
      <c r="BS101">
        <v>1.2435</v>
      </c>
      <c r="BT101">
        <v>0.72591300000000003</v>
      </c>
      <c r="BU101">
        <v>0.61789099999999997</v>
      </c>
      <c r="BV101">
        <v>25.081461000000001</v>
      </c>
      <c r="BW101">
        <v>2.015272</v>
      </c>
      <c r="BX101">
        <v>7.1000000000000002E-4</v>
      </c>
      <c r="BY101">
        <v>0.57300099999999998</v>
      </c>
      <c r="BZ101">
        <v>0.95408300000000001</v>
      </c>
      <c r="CA101">
        <v>2.3962889999999999</v>
      </c>
      <c r="CB101">
        <v>4.7224159999999999</v>
      </c>
      <c r="CC101">
        <v>8.8696999999999998E-2</v>
      </c>
      <c r="CD101">
        <v>0.394542</v>
      </c>
      <c r="CE101">
        <v>0.43032500000000001</v>
      </c>
      <c r="CF101">
        <v>4.1336999999999999E-2</v>
      </c>
      <c r="CG101">
        <v>9.103E-3</v>
      </c>
      <c r="CH101">
        <v>1</v>
      </c>
      <c r="CI101">
        <v>26.268097999999998</v>
      </c>
      <c r="CJ101">
        <v>0.29912899999999998</v>
      </c>
      <c r="CK101">
        <v>14.315052</v>
      </c>
      <c r="CL101">
        <v>38.0625</v>
      </c>
      <c r="CM101">
        <v>5.3420000000000002E-2</v>
      </c>
      <c r="CN101">
        <v>6.0718350000000001</v>
      </c>
      <c r="CO101">
        <v>33.946694000000001</v>
      </c>
    </row>
    <row r="102" spans="1:94" x14ac:dyDescent="0.3">
      <c r="A102" s="13">
        <v>20074.5</v>
      </c>
      <c r="B102">
        <v>2.9172349999999998</v>
      </c>
      <c r="C102">
        <v>1.23E-3</v>
      </c>
      <c r="D102">
        <v>5.247153</v>
      </c>
      <c r="E102">
        <v>32.533386999999998</v>
      </c>
      <c r="F102">
        <v>0.85264899999999999</v>
      </c>
      <c r="G102">
        <v>3.5672000000000002E-2</v>
      </c>
      <c r="H102">
        <v>0.76748300000000003</v>
      </c>
      <c r="I102">
        <v>23.176922000000001</v>
      </c>
      <c r="J102">
        <v>0.75682199999999999</v>
      </c>
      <c r="K102">
        <v>9.5582709999999995</v>
      </c>
      <c r="L102">
        <v>6.1575699999999998</v>
      </c>
      <c r="M102">
        <v>8.7394630000000006</v>
      </c>
      <c r="N102">
        <v>4.2620000000000002E-3</v>
      </c>
      <c r="O102">
        <v>1.861572</v>
      </c>
      <c r="P102">
        <v>6.3647340000000003</v>
      </c>
      <c r="Q102">
        <v>3.0734340000000002</v>
      </c>
      <c r="R102">
        <v>7.7754479999999999</v>
      </c>
      <c r="S102">
        <v>4.7066999999999998E-2</v>
      </c>
      <c r="T102">
        <v>4.105747</v>
      </c>
      <c r="U102">
        <v>0</v>
      </c>
      <c r="V102">
        <v>0</v>
      </c>
      <c r="W102">
        <v>0</v>
      </c>
      <c r="X102">
        <v>0.32233000000000001</v>
      </c>
      <c r="Y102">
        <v>8.3333000000000004E-2</v>
      </c>
      <c r="Z102">
        <v>0</v>
      </c>
      <c r="AA102">
        <v>9.6644999999999995E-2</v>
      </c>
      <c r="AB102">
        <v>1.7068829999999999</v>
      </c>
      <c r="AC102">
        <v>6.9410000000000001E-3</v>
      </c>
      <c r="AD102">
        <v>0</v>
      </c>
      <c r="AE102">
        <v>21.292704000000001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6.7126970000000004</v>
      </c>
      <c r="BK102">
        <v>9.0794149999999991</v>
      </c>
      <c r="BL102">
        <v>2.5619519999999998</v>
      </c>
      <c r="BM102">
        <v>3.1079949999999998</v>
      </c>
      <c r="BN102">
        <v>1.360055</v>
      </c>
      <c r="BO102">
        <v>0.77124300000000001</v>
      </c>
      <c r="BP102">
        <v>0.87944999999999995</v>
      </c>
      <c r="BQ102">
        <v>0.57773200000000002</v>
      </c>
      <c r="BR102">
        <v>0.16615099999999999</v>
      </c>
      <c r="BS102">
        <v>1.2465310000000001</v>
      </c>
      <c r="BT102">
        <v>0.72480100000000003</v>
      </c>
      <c r="BU102">
        <v>0.61578100000000002</v>
      </c>
      <c r="BV102">
        <v>26.747363</v>
      </c>
      <c r="BW102">
        <v>1.664112</v>
      </c>
      <c r="BX102">
        <v>6.5700000000000003E-4</v>
      </c>
      <c r="BY102">
        <v>0.57097200000000004</v>
      </c>
      <c r="BZ102">
        <v>0.95460100000000003</v>
      </c>
      <c r="CA102">
        <v>2.4119069999999998</v>
      </c>
      <c r="CB102">
        <v>2.8239049999999999</v>
      </c>
      <c r="CC102">
        <v>8.6888000000000007E-2</v>
      </c>
      <c r="CD102">
        <v>0.184643</v>
      </c>
      <c r="CE102">
        <v>0.16529199999999999</v>
      </c>
      <c r="CF102">
        <v>1.8357999999999999E-2</v>
      </c>
      <c r="CG102">
        <v>8.0859999999999994E-3</v>
      </c>
      <c r="CH102">
        <v>1</v>
      </c>
      <c r="CI102">
        <v>26.02093</v>
      </c>
      <c r="CJ102">
        <v>0.30482300000000001</v>
      </c>
      <c r="CK102">
        <v>14.934877</v>
      </c>
      <c r="CL102">
        <v>37.979166999999997</v>
      </c>
      <c r="CM102">
        <v>5.3101000000000002E-2</v>
      </c>
      <c r="CN102">
        <v>6.1156810000000004</v>
      </c>
      <c r="CO102">
        <v>34.006430999999999</v>
      </c>
    </row>
    <row r="103" spans="1:94" x14ac:dyDescent="0.3">
      <c r="A103" s="13"/>
      <c r="B103">
        <v>2.3169819999999999</v>
      </c>
      <c r="C103">
        <v>1.2440000000000001E-3</v>
      </c>
      <c r="D103">
        <v>5.1995129999999996</v>
      </c>
      <c r="E103">
        <v>32.555843000000003</v>
      </c>
      <c r="F103">
        <v>0.81860500000000003</v>
      </c>
      <c r="G103">
        <v>3.6164000000000002E-2</v>
      </c>
      <c r="H103">
        <v>0.76528600000000002</v>
      </c>
      <c r="I103">
        <v>23.442938000000002</v>
      </c>
      <c r="J103">
        <v>0.75759799999999999</v>
      </c>
      <c r="K103">
        <v>9.5687510000000007</v>
      </c>
      <c r="L103">
        <v>6.124765</v>
      </c>
      <c r="M103">
        <v>8.6769510000000007</v>
      </c>
      <c r="N103">
        <v>1.6441000000000001E-2</v>
      </c>
      <c r="O103">
        <v>1.8567530000000001</v>
      </c>
      <c r="P103">
        <v>6.3302750000000003</v>
      </c>
      <c r="Q103">
        <v>3.1007989999999999</v>
      </c>
      <c r="R103">
        <v>7.8338700000000001</v>
      </c>
      <c r="S103">
        <v>4.6815000000000002E-2</v>
      </c>
      <c r="T103">
        <v>4.0922359999999998</v>
      </c>
      <c r="U103">
        <v>0</v>
      </c>
      <c r="V103">
        <v>0</v>
      </c>
      <c r="W103">
        <v>0</v>
      </c>
      <c r="X103">
        <v>0.312892</v>
      </c>
      <c r="Y103">
        <v>6.6074999999999995E-2</v>
      </c>
      <c r="Z103">
        <v>0</v>
      </c>
      <c r="AA103">
        <v>9.6763000000000002E-2</v>
      </c>
      <c r="AB103">
        <v>1.6430819999999999</v>
      </c>
      <c r="AC103">
        <v>7.4000000000000003E-3</v>
      </c>
      <c r="AD103">
        <v>0</v>
      </c>
      <c r="AE103">
        <v>23.00318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f>SUM(B103:BI103)</f>
        <v>138.671221</v>
      </c>
      <c r="BK103">
        <f>SUM(B103:T103)</f>
        <v>113.54182900000001</v>
      </c>
    </row>
    <row r="104" spans="1:94" x14ac:dyDescent="0.3">
      <c r="A104" s="12" t="s">
        <v>118</v>
      </c>
      <c r="B104">
        <f t="shared" ref="B104:T104" si="81">B103/$BK103</f>
        <v>2.0406417796916057E-2</v>
      </c>
      <c r="C104">
        <f t="shared" si="81"/>
        <v>1.0956314610714963E-5</v>
      </c>
      <c r="D104">
        <f t="shared" si="81"/>
        <v>4.5793810490757543E-2</v>
      </c>
      <c r="E104">
        <f t="shared" si="81"/>
        <v>0.2867299504220599</v>
      </c>
      <c r="F104">
        <f t="shared" si="81"/>
        <v>7.2097218021738929E-3</v>
      </c>
      <c r="G104">
        <f t="shared" si="81"/>
        <v>3.1850816847419288E-4</v>
      </c>
      <c r="H104">
        <f t="shared" si="81"/>
        <v>6.7401239414594952E-3</v>
      </c>
      <c r="I104">
        <f t="shared" si="81"/>
        <v>0.20646961746582398</v>
      </c>
      <c r="J104">
        <f t="shared" si="81"/>
        <v>6.6724132125791273E-3</v>
      </c>
      <c r="K104">
        <f t="shared" si="81"/>
        <v>8.4275117674914329E-2</v>
      </c>
      <c r="L104">
        <f t="shared" si="81"/>
        <v>5.3942807280301958E-2</v>
      </c>
      <c r="M104">
        <f t="shared" si="81"/>
        <v>7.64207435834066E-2</v>
      </c>
      <c r="N104">
        <f t="shared" si="81"/>
        <v>1.4480126086395878E-4</v>
      </c>
      <c r="O104">
        <f t="shared" si="81"/>
        <v>1.6353030564621254E-2</v>
      </c>
      <c r="P104">
        <f t="shared" si="81"/>
        <v>5.57528010227843E-2</v>
      </c>
      <c r="Q104">
        <f t="shared" si="81"/>
        <v>2.730975031237166E-2</v>
      </c>
      <c r="R104">
        <f t="shared" si="81"/>
        <v>6.8995453649068839E-2</v>
      </c>
      <c r="S104">
        <f t="shared" si="81"/>
        <v>4.1231500683329664E-4</v>
      </c>
      <c r="T104">
        <f t="shared" si="81"/>
        <v>3.6041660029978904E-2</v>
      </c>
    </row>
    <row r="105" spans="1:94" x14ac:dyDescent="0.3">
      <c r="A105" s="7" t="s">
        <v>375</v>
      </c>
    </row>
    <row r="106" spans="1:94" x14ac:dyDescent="0.3">
      <c r="A106" s="13">
        <v>18615</v>
      </c>
      <c r="B106" s="1">
        <v>646.48270300000001</v>
      </c>
      <c r="C106" s="1">
        <v>37.490322999999997</v>
      </c>
      <c r="D106" s="1">
        <v>463.62908599999997</v>
      </c>
      <c r="E106" s="1">
        <v>334.86113999999998</v>
      </c>
      <c r="F106" s="1">
        <v>2.6643949999999998</v>
      </c>
      <c r="G106" s="1">
        <v>76.020020000000002</v>
      </c>
      <c r="H106" s="1">
        <v>13.936249</v>
      </c>
      <c r="I106" s="1">
        <v>21.424477</v>
      </c>
      <c r="J106" s="1">
        <v>565.16370700000004</v>
      </c>
      <c r="K106" s="1">
        <v>286.14962100000002</v>
      </c>
      <c r="L106" s="1">
        <v>765.17465100000004</v>
      </c>
      <c r="M106" s="1">
        <v>102.489994</v>
      </c>
      <c r="N106" s="1">
        <v>3.6099999999999999E-4</v>
      </c>
      <c r="O106" s="1">
        <v>34.005679000000001</v>
      </c>
      <c r="P106" s="1">
        <v>212.70191500000001</v>
      </c>
      <c r="Q106" s="1">
        <v>38.901868999999998</v>
      </c>
      <c r="R106" s="1">
        <v>136.56756100000001</v>
      </c>
      <c r="S106" s="1">
        <v>23.804435999999999</v>
      </c>
      <c r="T106" s="1">
        <v>12.029453</v>
      </c>
      <c r="U106" s="1">
        <v>224.54361399999999</v>
      </c>
      <c r="V106" s="1">
        <v>7738.2386409999999</v>
      </c>
      <c r="W106" s="1">
        <v>14266.95671</v>
      </c>
      <c r="X106" s="1">
        <v>22240.438585</v>
      </c>
      <c r="Y106" s="1">
        <v>1430.242448</v>
      </c>
      <c r="Z106" s="1">
        <v>1767.8827289999999</v>
      </c>
      <c r="AA106" s="1">
        <v>1641.0606359999999</v>
      </c>
      <c r="AB106" s="1">
        <v>2350.5361509999998</v>
      </c>
      <c r="AC106" s="1">
        <v>17.920203000000001</v>
      </c>
      <c r="AD106" s="1">
        <v>11.307145</v>
      </c>
      <c r="AE106" s="1">
        <v>20313.378907999999</v>
      </c>
      <c r="AF106" s="1">
        <v>834.37543300000004</v>
      </c>
      <c r="AG106" s="1">
        <v>0.80095799999999995</v>
      </c>
      <c r="AH106" s="1">
        <v>8362.1699379999991</v>
      </c>
      <c r="AI106" s="1">
        <v>13197.879217</v>
      </c>
      <c r="AJ106" s="1">
        <v>5192.1502490000003</v>
      </c>
      <c r="AK106" s="1">
        <v>1732.724326</v>
      </c>
      <c r="AL106" s="1">
        <v>15.982782</v>
      </c>
      <c r="AM106" s="1">
        <v>14.803526</v>
      </c>
      <c r="AN106" s="1">
        <v>1.0020899999999999</v>
      </c>
      <c r="AO106" s="1">
        <v>173.94620599999999</v>
      </c>
      <c r="AP106" s="1">
        <v>150.03644</v>
      </c>
      <c r="AQ106" s="1">
        <v>0</v>
      </c>
      <c r="AR106" s="1">
        <v>105516.354299</v>
      </c>
      <c r="AS106" s="1">
        <v>3.946688</v>
      </c>
      <c r="AT106" s="1">
        <v>4.0734029999999999</v>
      </c>
      <c r="AU106" s="1">
        <v>3.1822590000000002</v>
      </c>
      <c r="AV106" s="1">
        <v>2.101356</v>
      </c>
      <c r="AW106" s="1">
        <v>0.831735</v>
      </c>
      <c r="AX106" s="1">
        <v>0.75234400000000001</v>
      </c>
      <c r="AY106" s="1">
        <v>3.4771749999999999</v>
      </c>
      <c r="AZ106" s="1">
        <v>0.33985199999999999</v>
      </c>
      <c r="BA106" s="1">
        <v>6.3135909999999997</v>
      </c>
      <c r="BB106" s="1">
        <v>1.7274069999999999</v>
      </c>
      <c r="BC106" s="1">
        <v>2.9457879999999999</v>
      </c>
      <c r="BD106" s="1">
        <v>1.85066</v>
      </c>
      <c r="BE106" s="1">
        <v>4.2400000000000001E-4</v>
      </c>
      <c r="BF106" s="1">
        <v>3.5480019999999999</v>
      </c>
      <c r="BG106" s="1">
        <v>2.7612559999999999</v>
      </c>
      <c r="BH106" s="1">
        <v>0.99341900000000005</v>
      </c>
      <c r="BI106" s="1">
        <v>1.3153969999999999</v>
      </c>
      <c r="BJ106" s="1">
        <v>6.7132170000000002</v>
      </c>
      <c r="BK106" s="1">
        <v>1.294794</v>
      </c>
      <c r="BL106" s="1">
        <v>3.2324989999999998</v>
      </c>
      <c r="BM106" s="1">
        <v>2.9485320000000002</v>
      </c>
      <c r="BN106" s="1">
        <v>1.349127</v>
      </c>
      <c r="BO106" s="1">
        <v>0.79891100000000004</v>
      </c>
      <c r="BP106" s="1">
        <v>0.77647900000000003</v>
      </c>
      <c r="BQ106" s="1">
        <v>0.58464000000000005</v>
      </c>
      <c r="BR106" s="1">
        <v>0.21253900000000001</v>
      </c>
      <c r="BS106" s="1">
        <v>1.2886759999999999</v>
      </c>
      <c r="BT106" s="1">
        <v>0.70360699999999998</v>
      </c>
      <c r="BU106" s="1">
        <v>0.62986600000000004</v>
      </c>
      <c r="BV106" s="1">
        <v>19.958345000000001</v>
      </c>
      <c r="BW106" s="1">
        <v>1.062629</v>
      </c>
      <c r="BX106" s="1">
        <v>4.64E-4</v>
      </c>
      <c r="BY106" s="1">
        <v>0.58963299999999996</v>
      </c>
      <c r="BZ106" s="1">
        <v>0.88929400000000003</v>
      </c>
      <c r="CA106" s="1">
        <v>2.3776700000000002</v>
      </c>
      <c r="CB106" s="1">
        <v>4.961881</v>
      </c>
      <c r="CC106" s="1">
        <v>0.106794</v>
      </c>
      <c r="CD106" s="1">
        <v>0.30260799999999999</v>
      </c>
      <c r="CE106" s="1">
        <v>0.22315599999999999</v>
      </c>
      <c r="CF106" s="1">
        <v>3.1119000000000001E-2</v>
      </c>
      <c r="CG106" s="1">
        <v>6.7099999999999998E-3</v>
      </c>
      <c r="CH106" s="1">
        <v>1</v>
      </c>
      <c r="CI106" s="1">
        <v>26.434391999999999</v>
      </c>
      <c r="CJ106" s="1">
        <v>0.22967699999999999</v>
      </c>
      <c r="CK106" s="1">
        <v>10.525397999999999</v>
      </c>
      <c r="CL106" s="1">
        <v>37.333333000000003</v>
      </c>
      <c r="CM106" s="1">
        <v>5.5100000000000003E-2</v>
      </c>
      <c r="CN106" s="1">
        <v>-3.2556980000000002</v>
      </c>
      <c r="CO106" s="1">
        <v>33.849716000000001</v>
      </c>
    </row>
    <row r="107" spans="1:94" x14ac:dyDescent="0.3">
      <c r="A107" s="13">
        <v>18980</v>
      </c>
      <c r="B107" s="1">
        <v>675.14569700000004</v>
      </c>
      <c r="C107" s="1">
        <v>37.517052999999997</v>
      </c>
      <c r="D107" s="1">
        <v>466.29165699999999</v>
      </c>
      <c r="E107" s="1">
        <v>335.77193699999998</v>
      </c>
      <c r="F107" s="1">
        <v>2.6555930000000001</v>
      </c>
      <c r="G107" s="1">
        <v>75.504806000000002</v>
      </c>
      <c r="H107" s="1">
        <v>13.954654</v>
      </c>
      <c r="I107" s="1">
        <v>21.413933</v>
      </c>
      <c r="J107" s="1">
        <v>566.15792799999997</v>
      </c>
      <c r="K107" s="1">
        <v>286.13908800000002</v>
      </c>
      <c r="L107" s="1">
        <v>767.91019800000004</v>
      </c>
      <c r="M107" s="1">
        <v>102.663376</v>
      </c>
      <c r="N107" s="1">
        <v>3.5599999999999998E-4</v>
      </c>
      <c r="O107" s="1">
        <v>34.066004999999997</v>
      </c>
      <c r="P107" s="1">
        <v>214.19423699999999</v>
      </c>
      <c r="Q107" s="1">
        <v>38.831206000000002</v>
      </c>
      <c r="R107" s="1">
        <v>137.072003</v>
      </c>
      <c r="S107" s="1">
        <v>23.909704000000001</v>
      </c>
      <c r="T107" s="1">
        <v>12.03</v>
      </c>
      <c r="U107" s="1">
        <v>229.080096</v>
      </c>
      <c r="V107" s="1">
        <v>7852.355767</v>
      </c>
      <c r="W107" s="1">
        <v>14320.469493000001</v>
      </c>
      <c r="X107" s="1">
        <v>22333.546772000002</v>
      </c>
      <c r="Y107" s="1">
        <v>1501.372089</v>
      </c>
      <c r="Z107" s="1">
        <v>1757.6321129999999</v>
      </c>
      <c r="AA107" s="1">
        <v>1648.1678959999999</v>
      </c>
      <c r="AB107" s="1">
        <v>2368.9236799999999</v>
      </c>
      <c r="AC107" s="1">
        <v>17.836717</v>
      </c>
      <c r="AD107" s="1">
        <v>11.262003</v>
      </c>
      <c r="AE107" s="1">
        <v>22287.870715000001</v>
      </c>
      <c r="AF107" s="1">
        <v>1035.617626</v>
      </c>
      <c r="AG107" s="1">
        <v>0.97649699999999995</v>
      </c>
      <c r="AH107" s="1">
        <v>8311.4969949999995</v>
      </c>
      <c r="AI107" s="1">
        <v>13157.894606</v>
      </c>
      <c r="AJ107" s="1">
        <v>5211.0186750000003</v>
      </c>
      <c r="AK107" s="1">
        <v>1156.3708320000001</v>
      </c>
      <c r="AL107" s="1">
        <v>15.670662999999999</v>
      </c>
      <c r="AM107" s="1">
        <v>9.0478059999999996</v>
      </c>
      <c r="AN107" s="1">
        <v>0.73658999999999997</v>
      </c>
      <c r="AO107" s="1">
        <v>106.197782</v>
      </c>
      <c r="AP107" s="1">
        <v>131.92421999999999</v>
      </c>
      <c r="AQ107" s="1">
        <v>0</v>
      </c>
      <c r="AR107" s="1">
        <v>103689.44389</v>
      </c>
      <c r="AS107" s="1">
        <v>4.1216720000000002</v>
      </c>
      <c r="AT107" s="1">
        <v>4.0763069999999999</v>
      </c>
      <c r="AU107" s="1">
        <v>3.2005340000000002</v>
      </c>
      <c r="AV107" s="1">
        <v>2.1070709999999999</v>
      </c>
      <c r="AW107" s="1">
        <v>0.82898799999999995</v>
      </c>
      <c r="AX107" s="1">
        <v>0.74724500000000005</v>
      </c>
      <c r="AY107" s="1">
        <v>3.4817670000000001</v>
      </c>
      <c r="AZ107" s="1">
        <v>0.33968500000000001</v>
      </c>
      <c r="BA107" s="1">
        <v>6.3246979999999997</v>
      </c>
      <c r="BB107" s="1">
        <v>1.7273430000000001</v>
      </c>
      <c r="BC107" s="1">
        <v>2.9563190000000001</v>
      </c>
      <c r="BD107" s="1">
        <v>1.853791</v>
      </c>
      <c r="BE107" s="1">
        <v>4.1899999999999999E-4</v>
      </c>
      <c r="BF107" s="1">
        <v>3.5542959999999999</v>
      </c>
      <c r="BG107" s="1">
        <v>2.7806289999999998</v>
      </c>
      <c r="BH107" s="1">
        <v>0.99161500000000002</v>
      </c>
      <c r="BI107" s="1">
        <v>1.320255</v>
      </c>
      <c r="BJ107" s="1">
        <v>6.7429040000000002</v>
      </c>
      <c r="BK107" s="1">
        <v>1.294853</v>
      </c>
      <c r="BL107" s="1">
        <v>3.2978049999999999</v>
      </c>
      <c r="BM107" s="1">
        <v>2.9920149999999999</v>
      </c>
      <c r="BN107" s="1">
        <v>1.354187</v>
      </c>
      <c r="BO107" s="1">
        <v>0.80225500000000005</v>
      </c>
      <c r="BP107" s="1">
        <v>0.81509500000000001</v>
      </c>
      <c r="BQ107" s="1">
        <v>0.58125000000000004</v>
      </c>
      <c r="BR107" s="1">
        <v>0.21346000000000001</v>
      </c>
      <c r="BS107" s="1">
        <v>1.298756</v>
      </c>
      <c r="BT107" s="1">
        <v>0.70033000000000001</v>
      </c>
      <c r="BU107" s="1">
        <v>0.62735099999999999</v>
      </c>
      <c r="BV107" s="1">
        <v>21.898326999999998</v>
      </c>
      <c r="BW107" s="1">
        <v>1.3189230000000001</v>
      </c>
      <c r="BX107" s="1">
        <v>5.6499999999999996E-4</v>
      </c>
      <c r="BY107" s="1">
        <v>0.58606000000000003</v>
      </c>
      <c r="BZ107" s="1">
        <v>0.88660000000000005</v>
      </c>
      <c r="CA107" s="1">
        <v>2.3863099999999999</v>
      </c>
      <c r="CB107" s="1">
        <v>3.3114180000000002</v>
      </c>
      <c r="CC107" s="1">
        <v>0.104708</v>
      </c>
      <c r="CD107" s="1">
        <v>0.18495200000000001</v>
      </c>
      <c r="CE107" s="1">
        <v>0.16403200000000001</v>
      </c>
      <c r="CF107" s="1">
        <v>1.8998999999999999E-2</v>
      </c>
      <c r="CG107" s="1">
        <v>5.8999999999999999E-3</v>
      </c>
      <c r="CH107" s="1">
        <v>1</v>
      </c>
      <c r="CI107" s="1">
        <v>25.976707000000001</v>
      </c>
      <c r="CJ107" s="1">
        <v>0.240205</v>
      </c>
      <c r="CK107" s="1">
        <v>11.433472</v>
      </c>
      <c r="CL107" s="1">
        <v>37.3125</v>
      </c>
      <c r="CM107" s="1">
        <v>5.4567999999999998E-2</v>
      </c>
      <c r="CN107" s="1">
        <v>-3.2590460000000001</v>
      </c>
      <c r="CO107" s="1">
        <v>33.868834999999997</v>
      </c>
    </row>
    <row r="108" spans="1:94" x14ac:dyDescent="0.3">
      <c r="A108" s="13">
        <v>19345</v>
      </c>
      <c r="B108" s="1">
        <v>681.36389199999996</v>
      </c>
      <c r="C108" s="1">
        <v>37.278190000000002</v>
      </c>
      <c r="D108" s="1">
        <v>468.44308000000001</v>
      </c>
      <c r="E108" s="1">
        <v>336.247387</v>
      </c>
      <c r="F108" s="1">
        <v>2.6457980000000001</v>
      </c>
      <c r="G108" s="1">
        <v>74.973139000000003</v>
      </c>
      <c r="H108" s="1">
        <v>13.944407</v>
      </c>
      <c r="I108" s="1">
        <v>21.391076000000002</v>
      </c>
      <c r="J108" s="1">
        <v>567.05243099999996</v>
      </c>
      <c r="K108" s="1">
        <v>285.86106100000001</v>
      </c>
      <c r="L108" s="1">
        <v>767.97447599999998</v>
      </c>
      <c r="M108" s="1">
        <v>102.820213</v>
      </c>
      <c r="N108" s="1">
        <v>3.5100000000000002E-4</v>
      </c>
      <c r="O108" s="1">
        <v>34.090024999999997</v>
      </c>
      <c r="P108" s="1">
        <v>215.07546500000001</v>
      </c>
      <c r="Q108" s="1">
        <v>38.699254000000003</v>
      </c>
      <c r="R108" s="1">
        <v>137.19456</v>
      </c>
      <c r="S108" s="1">
        <v>24.017467</v>
      </c>
      <c r="T108" s="1">
        <v>12.016935</v>
      </c>
      <c r="U108" s="1">
        <v>233.300318</v>
      </c>
      <c r="V108" s="1">
        <v>7971.8247629999996</v>
      </c>
      <c r="W108" s="1">
        <v>14365.610891</v>
      </c>
      <c r="X108" s="1">
        <v>22370.754333000001</v>
      </c>
      <c r="Y108" s="1">
        <v>1515.7853239999999</v>
      </c>
      <c r="Z108" s="1">
        <v>1742.3344609999999</v>
      </c>
      <c r="AA108" s="1">
        <v>1641.720605</v>
      </c>
      <c r="AB108" s="1">
        <v>2383.5837609999999</v>
      </c>
      <c r="AC108" s="1">
        <v>17.756330999999999</v>
      </c>
      <c r="AD108" s="1">
        <v>11.222659</v>
      </c>
      <c r="AE108" s="1">
        <v>21890.883851999999</v>
      </c>
      <c r="AF108" s="1">
        <v>509.000698</v>
      </c>
      <c r="AG108" s="1">
        <v>0.84678799999999999</v>
      </c>
      <c r="AH108" s="1">
        <v>8253.8948830000008</v>
      </c>
      <c r="AI108" s="1">
        <v>13048.464292000001</v>
      </c>
      <c r="AJ108" s="1">
        <v>5219.1388059999999</v>
      </c>
      <c r="AK108" s="1">
        <v>2420.9009820000001</v>
      </c>
      <c r="AL108" s="1">
        <v>15.637062999999999</v>
      </c>
      <c r="AM108" s="1">
        <v>16.046831000000001</v>
      </c>
      <c r="AN108" s="1">
        <v>0.99724999999999997</v>
      </c>
      <c r="AO108" s="1">
        <v>192.24314100000001</v>
      </c>
      <c r="AP108" s="1">
        <v>157.79902899999999</v>
      </c>
      <c r="AQ108" s="1">
        <v>0</v>
      </c>
      <c r="AR108" s="1">
        <v>104030.04062099999</v>
      </c>
      <c r="AS108" s="1">
        <v>4.1596330000000004</v>
      </c>
      <c r="AT108" s="1">
        <v>4.0503539999999996</v>
      </c>
      <c r="AU108" s="1">
        <v>3.2153010000000002</v>
      </c>
      <c r="AV108" s="1">
        <v>2.110055</v>
      </c>
      <c r="AW108" s="1">
        <v>0.82593000000000005</v>
      </c>
      <c r="AX108" s="1">
        <v>0.74198399999999998</v>
      </c>
      <c r="AY108" s="1">
        <v>3.4792100000000001</v>
      </c>
      <c r="AZ108" s="1">
        <v>0.33932200000000001</v>
      </c>
      <c r="BA108" s="1">
        <v>6.3346900000000002</v>
      </c>
      <c r="BB108" s="1">
        <v>1.725665</v>
      </c>
      <c r="BC108" s="1">
        <v>2.9565670000000002</v>
      </c>
      <c r="BD108" s="1">
        <v>1.8566229999999999</v>
      </c>
      <c r="BE108" s="1">
        <v>4.1300000000000001E-4</v>
      </c>
      <c r="BF108" s="1">
        <v>3.5568029999999999</v>
      </c>
      <c r="BG108" s="1">
        <v>2.7920690000000001</v>
      </c>
      <c r="BH108" s="1">
        <v>0.98824500000000004</v>
      </c>
      <c r="BI108" s="1">
        <v>1.3214360000000001</v>
      </c>
      <c r="BJ108" s="1">
        <v>6.7732950000000001</v>
      </c>
      <c r="BK108" s="1">
        <v>1.293447</v>
      </c>
      <c r="BL108" s="1">
        <v>3.3585590000000001</v>
      </c>
      <c r="BM108" s="1">
        <v>3.0375369999999999</v>
      </c>
      <c r="BN108" s="1">
        <v>1.3584560000000001</v>
      </c>
      <c r="BO108" s="1">
        <v>0.80359199999999997</v>
      </c>
      <c r="BP108" s="1">
        <v>0.82291999999999998</v>
      </c>
      <c r="BQ108" s="1">
        <v>0.57619100000000001</v>
      </c>
      <c r="BR108" s="1">
        <v>0.21262500000000001</v>
      </c>
      <c r="BS108" s="1">
        <v>1.306794</v>
      </c>
      <c r="BT108" s="1">
        <v>0.69717300000000004</v>
      </c>
      <c r="BU108" s="1">
        <v>0.62516000000000005</v>
      </c>
      <c r="BV108" s="1">
        <v>21.508279000000002</v>
      </c>
      <c r="BW108" s="1">
        <v>0.64824400000000004</v>
      </c>
      <c r="BX108" s="1">
        <v>4.8999999999999998E-4</v>
      </c>
      <c r="BY108" s="1">
        <v>0.58199900000000004</v>
      </c>
      <c r="BZ108" s="1">
        <v>0.87922599999999995</v>
      </c>
      <c r="CA108" s="1">
        <v>2.3900290000000002</v>
      </c>
      <c r="CB108" s="1">
        <v>6.9325640000000002</v>
      </c>
      <c r="CC108" s="1">
        <v>0.10448399999999999</v>
      </c>
      <c r="CD108" s="1">
        <v>0.32802300000000001</v>
      </c>
      <c r="CE108" s="1">
        <v>0.222078</v>
      </c>
      <c r="CF108" s="1">
        <v>3.4393E-2</v>
      </c>
      <c r="CG108" s="1">
        <v>7.058E-3</v>
      </c>
      <c r="CH108" s="1">
        <v>1</v>
      </c>
      <c r="CI108" s="1">
        <v>26.062035000000002</v>
      </c>
      <c r="CJ108" s="1">
        <v>0.23785800000000001</v>
      </c>
      <c r="CK108" s="1">
        <v>11.527424</v>
      </c>
      <c r="CL108" s="1">
        <v>37.333333000000003</v>
      </c>
      <c r="CM108" s="1">
        <v>5.4148000000000002E-2</v>
      </c>
      <c r="CN108" s="1">
        <v>-3.2301730000000002</v>
      </c>
      <c r="CO108" s="1">
        <v>33.835498999999999</v>
      </c>
    </row>
    <row r="109" spans="1:94" x14ac:dyDescent="0.3">
      <c r="A109" s="13">
        <v>19710</v>
      </c>
      <c r="B109" s="1">
        <v>703.06775100000004</v>
      </c>
      <c r="C109" s="1">
        <v>37.069991999999999</v>
      </c>
      <c r="D109" s="1">
        <v>471.40320000000003</v>
      </c>
      <c r="E109" s="1">
        <v>337.222666</v>
      </c>
      <c r="F109" s="1">
        <v>2.638795</v>
      </c>
      <c r="G109" s="1">
        <v>74.490281999999993</v>
      </c>
      <c r="H109" s="1">
        <v>13.927593999999999</v>
      </c>
      <c r="I109" s="1">
        <v>21.344114000000001</v>
      </c>
      <c r="J109" s="1">
        <v>567.57103199999995</v>
      </c>
      <c r="K109" s="1">
        <v>285.48127199999999</v>
      </c>
      <c r="L109" s="1">
        <v>767.33820600000001</v>
      </c>
      <c r="M109" s="1">
        <v>102.98030300000001</v>
      </c>
      <c r="N109" s="1">
        <v>3.4699999999999998E-4</v>
      </c>
      <c r="O109" s="1">
        <v>34.136828000000001</v>
      </c>
      <c r="P109" s="1">
        <v>216.43144599999999</v>
      </c>
      <c r="Q109" s="1">
        <v>38.562914999999997</v>
      </c>
      <c r="R109" s="1">
        <v>137.32509300000001</v>
      </c>
      <c r="S109" s="1">
        <v>24.135715999999999</v>
      </c>
      <c r="T109" s="1">
        <v>12.003003</v>
      </c>
      <c r="U109" s="1">
        <v>237.649869</v>
      </c>
      <c r="V109" s="1">
        <v>8096.7496890000002</v>
      </c>
      <c r="W109" s="1">
        <v>14418.931133</v>
      </c>
      <c r="X109" s="1">
        <v>22446.376210999999</v>
      </c>
      <c r="Y109" s="1">
        <v>1562.833005</v>
      </c>
      <c r="Z109" s="1">
        <v>1736.488051</v>
      </c>
      <c r="AA109" s="1">
        <v>1634.365918</v>
      </c>
      <c r="AB109" s="1">
        <v>2397.2398370000001</v>
      </c>
      <c r="AC109" s="1">
        <v>17.664574000000002</v>
      </c>
      <c r="AD109" s="1">
        <v>11.184950000000001</v>
      </c>
      <c r="AE109" s="1">
        <v>24562.261396000002</v>
      </c>
      <c r="AF109" s="1">
        <v>820.688042</v>
      </c>
      <c r="AG109" s="1">
        <v>0.66722199999999998</v>
      </c>
      <c r="AH109" s="1">
        <v>8221.5569009999999</v>
      </c>
      <c r="AI109" s="1">
        <v>12973.945310999999</v>
      </c>
      <c r="AJ109" s="1">
        <v>5237.447717</v>
      </c>
      <c r="AK109" s="1">
        <v>1120.4215280000001</v>
      </c>
      <c r="AL109" s="1">
        <v>15.455645000000001</v>
      </c>
      <c r="AM109" s="1">
        <v>8.3839120000000005</v>
      </c>
      <c r="AN109" s="1">
        <v>0.64371199999999995</v>
      </c>
      <c r="AO109" s="1">
        <v>97.821516000000003</v>
      </c>
      <c r="AP109" s="1">
        <v>131.182807</v>
      </c>
      <c r="AQ109" s="1">
        <v>0</v>
      </c>
      <c r="AR109" s="1">
        <v>102597.136199</v>
      </c>
      <c r="AS109" s="1">
        <v>4.2921319999999996</v>
      </c>
      <c r="AT109" s="1">
        <v>4.0277329999999996</v>
      </c>
      <c r="AU109" s="1">
        <v>3.2356189999999998</v>
      </c>
      <c r="AV109" s="1">
        <v>2.1161750000000001</v>
      </c>
      <c r="AW109" s="1">
        <v>0.82374400000000003</v>
      </c>
      <c r="AX109" s="1">
        <v>0.737205</v>
      </c>
      <c r="AY109" s="1">
        <v>3.475015</v>
      </c>
      <c r="AZ109" s="1">
        <v>0.33857700000000002</v>
      </c>
      <c r="BA109" s="1">
        <v>6.340484</v>
      </c>
      <c r="BB109" s="1">
        <v>1.7233719999999999</v>
      </c>
      <c r="BC109" s="1">
        <v>2.9541170000000001</v>
      </c>
      <c r="BD109" s="1">
        <v>1.859513</v>
      </c>
      <c r="BE109" s="1">
        <v>4.08E-4</v>
      </c>
      <c r="BF109" s="1">
        <v>3.5616859999999999</v>
      </c>
      <c r="BG109" s="1">
        <v>2.8096719999999999</v>
      </c>
      <c r="BH109" s="1">
        <v>0.98476300000000005</v>
      </c>
      <c r="BI109" s="1">
        <v>1.3226929999999999</v>
      </c>
      <c r="BJ109" s="1">
        <v>6.8066430000000002</v>
      </c>
      <c r="BK109" s="1">
        <v>1.291947</v>
      </c>
      <c r="BL109" s="1">
        <v>3.4211740000000002</v>
      </c>
      <c r="BM109" s="1">
        <v>3.085137</v>
      </c>
      <c r="BN109" s="1">
        <v>1.3634980000000001</v>
      </c>
      <c r="BO109" s="1">
        <v>0.80630800000000002</v>
      </c>
      <c r="BP109" s="1">
        <v>0.84846200000000005</v>
      </c>
      <c r="BQ109" s="1">
        <v>0.57425800000000005</v>
      </c>
      <c r="BR109" s="1">
        <v>0.211672</v>
      </c>
      <c r="BS109" s="1">
        <v>1.314281</v>
      </c>
      <c r="BT109" s="1">
        <v>0.69357100000000005</v>
      </c>
      <c r="BU109" s="1">
        <v>0.62305900000000003</v>
      </c>
      <c r="BV109" s="1">
        <v>24.132966</v>
      </c>
      <c r="BW109" s="1">
        <v>1.0451969999999999</v>
      </c>
      <c r="BX109" s="1">
        <v>3.86E-4</v>
      </c>
      <c r="BY109" s="1">
        <v>0.57971799999999996</v>
      </c>
      <c r="BZ109" s="1">
        <v>0.87420500000000001</v>
      </c>
      <c r="CA109" s="1">
        <v>2.3984130000000001</v>
      </c>
      <c r="CB109" s="1">
        <v>3.208472</v>
      </c>
      <c r="CC109" s="1">
        <v>0.103272</v>
      </c>
      <c r="CD109" s="1">
        <v>0.17138100000000001</v>
      </c>
      <c r="CE109" s="1">
        <v>0.143348</v>
      </c>
      <c r="CF109" s="1">
        <v>1.7500000000000002E-2</v>
      </c>
      <c r="CG109" s="1">
        <v>5.8669999999999998E-3</v>
      </c>
      <c r="CH109" s="1">
        <v>1</v>
      </c>
      <c r="CI109" s="1">
        <v>25.703057999999999</v>
      </c>
      <c r="CJ109" s="1">
        <v>0.23169600000000001</v>
      </c>
      <c r="CK109" s="1">
        <v>11.247344999999999</v>
      </c>
      <c r="CL109" s="1">
        <v>37.3125</v>
      </c>
      <c r="CM109" s="1">
        <v>5.4510000000000003E-2</v>
      </c>
      <c r="CN109" s="1">
        <v>-3.2053319999999998</v>
      </c>
      <c r="CO109" s="1">
        <v>33.915340999999998</v>
      </c>
    </row>
    <row r="110" spans="1:94" x14ac:dyDescent="0.3">
      <c r="A110" s="13">
        <v>20074.5</v>
      </c>
      <c r="B110" s="1">
        <v>716.82411300000001</v>
      </c>
      <c r="C110" s="1">
        <v>36.793689000000001</v>
      </c>
      <c r="D110" s="1">
        <v>473.99546900000001</v>
      </c>
      <c r="E110" s="1">
        <v>337.891685</v>
      </c>
      <c r="F110" s="1">
        <v>2.6325090000000002</v>
      </c>
      <c r="G110" s="1">
        <v>73.998132999999996</v>
      </c>
      <c r="H110" s="1">
        <v>13.901103000000001</v>
      </c>
      <c r="I110" s="1">
        <v>21.294989999999999</v>
      </c>
      <c r="J110" s="1">
        <v>566.92390699999999</v>
      </c>
      <c r="K110" s="1">
        <v>284.93729999999999</v>
      </c>
      <c r="L110" s="1">
        <v>765.24499300000002</v>
      </c>
      <c r="M110" s="1">
        <v>103.139554</v>
      </c>
      <c r="N110" s="1">
        <v>3.4200000000000002E-4</v>
      </c>
      <c r="O110" s="1">
        <v>34.140804000000003</v>
      </c>
      <c r="P110" s="1">
        <v>217.36932400000001</v>
      </c>
      <c r="Q110" s="1">
        <v>38.393844999999999</v>
      </c>
      <c r="R110" s="1">
        <v>137.377568</v>
      </c>
      <c r="S110" s="1">
        <v>24.212225</v>
      </c>
      <c r="T110" s="1">
        <v>11.980833000000001</v>
      </c>
      <c r="U110" s="1">
        <v>240.97762700000001</v>
      </c>
      <c r="V110" s="1">
        <v>8217.2664029999996</v>
      </c>
      <c r="W110" s="1">
        <v>14462.043254</v>
      </c>
      <c r="X110" s="1">
        <v>22490.506945000001</v>
      </c>
      <c r="Y110" s="1">
        <v>1615.220536</v>
      </c>
      <c r="Z110" s="1">
        <v>1719.538618</v>
      </c>
      <c r="AA110" s="1">
        <v>1621.4924390000001</v>
      </c>
      <c r="AB110" s="1">
        <v>2404.2465729999999</v>
      </c>
      <c r="AC110" s="1">
        <v>17.611844000000001</v>
      </c>
      <c r="AD110" s="1">
        <v>11.149647999999999</v>
      </c>
      <c r="AE110" s="1">
        <v>26193.853668</v>
      </c>
      <c r="AF110" s="1">
        <v>495.895959</v>
      </c>
      <c r="AG110" s="1">
        <v>0.57530099999999995</v>
      </c>
      <c r="AH110" s="1">
        <v>8182.22066</v>
      </c>
      <c r="AI110" s="1">
        <v>12917.281907000001</v>
      </c>
      <c r="AJ110" s="1">
        <v>5263.4651370000001</v>
      </c>
      <c r="AK110" s="1">
        <v>1340.8731849999999</v>
      </c>
      <c r="AL110" s="1">
        <v>15.255053</v>
      </c>
      <c r="AM110" s="1">
        <v>9.5028419999999993</v>
      </c>
      <c r="AN110" s="1">
        <v>0.67289500000000002</v>
      </c>
      <c r="AO110" s="1">
        <v>109.249556</v>
      </c>
      <c r="AP110" s="1">
        <v>138.03699399999999</v>
      </c>
      <c r="AQ110" s="1">
        <v>0</v>
      </c>
      <c r="AR110" s="1">
        <v>101887.22500200001</v>
      </c>
      <c r="AS110" s="1">
        <v>4.376112</v>
      </c>
      <c r="AT110" s="1">
        <v>3.9977119999999999</v>
      </c>
      <c r="AU110" s="1">
        <v>3.253412</v>
      </c>
      <c r="AV110" s="1">
        <v>2.1203729999999998</v>
      </c>
      <c r="AW110" s="1">
        <v>0.82178200000000001</v>
      </c>
      <c r="AX110" s="1">
        <v>0.73233400000000004</v>
      </c>
      <c r="AY110" s="1">
        <v>3.4684050000000002</v>
      </c>
      <c r="AZ110" s="1">
        <v>0.33779799999999999</v>
      </c>
      <c r="BA110" s="1">
        <v>6.3332550000000003</v>
      </c>
      <c r="BB110" s="1">
        <v>1.7200880000000001</v>
      </c>
      <c r="BC110" s="1">
        <v>2.946059</v>
      </c>
      <c r="BD110" s="1">
        <v>1.8623890000000001</v>
      </c>
      <c r="BE110" s="1">
        <v>4.0299999999999998E-4</v>
      </c>
      <c r="BF110" s="1">
        <v>3.5621010000000002</v>
      </c>
      <c r="BG110" s="1">
        <v>2.821847</v>
      </c>
      <c r="BH110" s="1">
        <v>0.98044600000000004</v>
      </c>
      <c r="BI110" s="1">
        <v>1.323199</v>
      </c>
      <c r="BJ110" s="1">
        <v>6.82822</v>
      </c>
      <c r="BK110" s="1">
        <v>1.289561</v>
      </c>
      <c r="BL110" s="1">
        <v>3.4690799999999999</v>
      </c>
      <c r="BM110" s="1">
        <v>3.1310579999999999</v>
      </c>
      <c r="BN110" s="1">
        <v>1.367575</v>
      </c>
      <c r="BO110" s="1">
        <v>0.807894</v>
      </c>
      <c r="BP110" s="1">
        <v>0.87690400000000002</v>
      </c>
      <c r="BQ110" s="1">
        <v>0.56865299999999996</v>
      </c>
      <c r="BR110" s="1">
        <v>0.210005</v>
      </c>
      <c r="BS110" s="1">
        <v>1.318122</v>
      </c>
      <c r="BT110" s="1">
        <v>0.6915</v>
      </c>
      <c r="BU110" s="1">
        <v>0.62109199999999998</v>
      </c>
      <c r="BV110" s="1">
        <v>25.736042000000001</v>
      </c>
      <c r="BW110" s="1">
        <v>0.63155399999999995</v>
      </c>
      <c r="BX110" s="1">
        <v>3.3300000000000002E-4</v>
      </c>
      <c r="BY110" s="1">
        <v>0.57694500000000004</v>
      </c>
      <c r="BZ110" s="1">
        <v>0.87038700000000002</v>
      </c>
      <c r="CA110" s="1">
        <v>2.4103270000000001</v>
      </c>
      <c r="CB110" s="1">
        <v>3.8397640000000002</v>
      </c>
      <c r="CC110" s="1">
        <v>0.10193099999999999</v>
      </c>
      <c r="CD110" s="1">
        <v>0.19425400000000001</v>
      </c>
      <c r="CE110" s="1">
        <v>0.14984700000000001</v>
      </c>
      <c r="CF110" s="1">
        <v>1.9545E-2</v>
      </c>
      <c r="CG110" s="1">
        <v>6.1739999999999998E-3</v>
      </c>
      <c r="CH110" s="1">
        <v>1</v>
      </c>
      <c r="CI110" s="1">
        <v>25.525207999999999</v>
      </c>
      <c r="CJ110" s="1">
        <v>0.24943499999999999</v>
      </c>
      <c r="CK110" s="1">
        <v>12.565063</v>
      </c>
      <c r="CL110" s="1">
        <v>37.291666999999997</v>
      </c>
      <c r="CM110" s="1">
        <v>5.3869E-2</v>
      </c>
      <c r="CN110" s="1">
        <v>-3.1728360000000002</v>
      </c>
      <c r="CO110" s="1">
        <v>33.887497000000003</v>
      </c>
    </row>
    <row r="111" spans="1:94" x14ac:dyDescent="0.3">
      <c r="B111">
        <f t="shared" ref="B111:BM111" si="82">AVERAGE(B106:B110)</f>
        <v>684.57683120000002</v>
      </c>
      <c r="C111">
        <f t="shared" si="82"/>
        <v>37.229849399999992</v>
      </c>
      <c r="D111">
        <f t="shared" si="82"/>
        <v>468.75249839999998</v>
      </c>
      <c r="E111">
        <f t="shared" si="82"/>
        <v>336.39896299999998</v>
      </c>
      <c r="F111">
        <f t="shared" si="82"/>
        <v>2.647418</v>
      </c>
      <c r="G111">
        <f t="shared" si="82"/>
        <v>74.997275999999999</v>
      </c>
      <c r="H111">
        <f t="shared" si="82"/>
        <v>13.932801399999999</v>
      </c>
      <c r="I111">
        <f t="shared" si="82"/>
        <v>21.373718</v>
      </c>
      <c r="J111">
        <f t="shared" si="82"/>
        <v>566.57380099999989</v>
      </c>
      <c r="K111">
        <f t="shared" si="82"/>
        <v>285.71366840000002</v>
      </c>
      <c r="L111">
        <f t="shared" si="82"/>
        <v>766.7285048</v>
      </c>
      <c r="M111">
        <f t="shared" si="82"/>
        <v>102.81868799999999</v>
      </c>
      <c r="N111">
        <f t="shared" si="82"/>
        <v>3.5140000000000003E-4</v>
      </c>
      <c r="O111">
        <f t="shared" si="82"/>
        <v>34.087868200000003</v>
      </c>
      <c r="P111">
        <f t="shared" si="82"/>
        <v>215.15447739999999</v>
      </c>
      <c r="Q111">
        <f t="shared" si="82"/>
        <v>38.6778178</v>
      </c>
      <c r="R111">
        <f t="shared" si="82"/>
        <v>137.10735700000001</v>
      </c>
      <c r="S111">
        <f t="shared" si="82"/>
        <v>24.015909600000001</v>
      </c>
      <c r="T111">
        <f t="shared" si="82"/>
        <v>12.012044799999998</v>
      </c>
      <c r="U111">
        <f t="shared" si="82"/>
        <v>233.11030479999999</v>
      </c>
      <c r="V111">
        <f t="shared" si="82"/>
        <v>7975.2870525999997</v>
      </c>
      <c r="W111">
        <f t="shared" si="82"/>
        <v>14366.8022962</v>
      </c>
      <c r="X111">
        <f t="shared" si="82"/>
        <v>22376.324569199998</v>
      </c>
      <c r="Y111">
        <f t="shared" si="82"/>
        <v>1525.0906804000001</v>
      </c>
      <c r="Z111">
        <f t="shared" si="82"/>
        <v>1744.7751943999999</v>
      </c>
      <c r="AA111">
        <f t="shared" si="82"/>
        <v>1637.3614987999997</v>
      </c>
      <c r="AB111">
        <f t="shared" si="82"/>
        <v>2380.9060003999998</v>
      </c>
      <c r="AC111">
        <f t="shared" si="82"/>
        <v>17.7579338</v>
      </c>
      <c r="AD111">
        <f t="shared" si="82"/>
        <v>11.225280999999999</v>
      </c>
      <c r="AE111">
        <f t="shared" si="82"/>
        <v>23049.649707799999</v>
      </c>
      <c r="AF111">
        <f t="shared" si="82"/>
        <v>739.1155516</v>
      </c>
      <c r="AG111">
        <f t="shared" si="82"/>
        <v>0.77335319999999996</v>
      </c>
      <c r="AH111">
        <f t="shared" si="82"/>
        <v>8266.2678754000008</v>
      </c>
      <c r="AI111">
        <f t="shared" si="82"/>
        <v>13059.0930666</v>
      </c>
      <c r="AJ111">
        <f t="shared" si="82"/>
        <v>5224.6441168000001</v>
      </c>
      <c r="AK111">
        <f t="shared" si="82"/>
        <v>1554.2581706000001</v>
      </c>
      <c r="AL111">
        <f t="shared" si="82"/>
        <v>15.600241199999999</v>
      </c>
      <c r="AM111">
        <f t="shared" si="82"/>
        <v>11.5569834</v>
      </c>
      <c r="AN111">
        <f t="shared" si="82"/>
        <v>0.81050739999999988</v>
      </c>
      <c r="AO111">
        <f t="shared" si="82"/>
        <v>135.89164019999998</v>
      </c>
      <c r="AP111">
        <f t="shared" si="82"/>
        <v>141.79589799999999</v>
      </c>
      <c r="AQ111">
        <f t="shared" si="82"/>
        <v>0</v>
      </c>
      <c r="AR111">
        <f t="shared" si="82"/>
        <v>103544.0400022</v>
      </c>
      <c r="AS111">
        <f t="shared" si="82"/>
        <v>4.1792473999999995</v>
      </c>
      <c r="AT111">
        <f t="shared" si="82"/>
        <v>4.0451017999999994</v>
      </c>
      <c r="AU111">
        <f t="shared" si="82"/>
        <v>3.217425</v>
      </c>
      <c r="AV111">
        <f t="shared" si="82"/>
        <v>2.1110060000000006</v>
      </c>
      <c r="AW111">
        <f t="shared" si="82"/>
        <v>0.82643579999999994</v>
      </c>
      <c r="AX111">
        <f t="shared" si="82"/>
        <v>0.74222239999999995</v>
      </c>
      <c r="AY111">
        <f t="shared" si="82"/>
        <v>3.4763144000000006</v>
      </c>
      <c r="AZ111">
        <f t="shared" si="82"/>
        <v>0.33904679999999998</v>
      </c>
      <c r="BA111">
        <f t="shared" si="82"/>
        <v>6.3293436000000005</v>
      </c>
      <c r="BB111">
        <f t="shared" si="82"/>
        <v>1.7247749999999999</v>
      </c>
      <c r="BC111">
        <f t="shared" si="82"/>
        <v>2.9517700000000002</v>
      </c>
      <c r="BD111">
        <f t="shared" si="82"/>
        <v>1.8565951999999999</v>
      </c>
      <c r="BE111">
        <f t="shared" si="82"/>
        <v>4.1339999999999997E-4</v>
      </c>
      <c r="BF111">
        <f t="shared" si="82"/>
        <v>3.5565775999999998</v>
      </c>
      <c r="BG111">
        <f t="shared" si="82"/>
        <v>2.7930946000000003</v>
      </c>
      <c r="BH111">
        <f t="shared" si="82"/>
        <v>0.98769760000000006</v>
      </c>
      <c r="BI111">
        <f t="shared" si="82"/>
        <v>1.3205959999999999</v>
      </c>
      <c r="BJ111">
        <f t="shared" si="82"/>
        <v>6.7728558000000003</v>
      </c>
      <c r="BK111">
        <f t="shared" si="82"/>
        <v>1.2929204000000001</v>
      </c>
      <c r="BL111">
        <f t="shared" si="82"/>
        <v>3.3558233999999998</v>
      </c>
      <c r="BM111">
        <f t="shared" si="82"/>
        <v>3.0388557999999999</v>
      </c>
      <c r="BN111">
        <f t="shared" ref="BN111:CO111" si="83">AVERAGE(BN106:BN110)</f>
        <v>1.3585685999999999</v>
      </c>
      <c r="BO111">
        <f t="shared" si="83"/>
        <v>0.80379199999999995</v>
      </c>
      <c r="BP111">
        <f t="shared" si="83"/>
        <v>0.82797199999999993</v>
      </c>
      <c r="BQ111">
        <f t="shared" si="83"/>
        <v>0.57699840000000002</v>
      </c>
      <c r="BR111">
        <f t="shared" si="83"/>
        <v>0.21206019999999998</v>
      </c>
      <c r="BS111">
        <f t="shared" si="83"/>
        <v>1.3053257999999999</v>
      </c>
      <c r="BT111">
        <f t="shared" si="83"/>
        <v>0.69723620000000008</v>
      </c>
      <c r="BU111">
        <f t="shared" si="83"/>
        <v>0.62530560000000002</v>
      </c>
      <c r="BV111">
        <f t="shared" si="83"/>
        <v>22.646791799999999</v>
      </c>
      <c r="BW111">
        <f t="shared" si="83"/>
        <v>0.94130940000000007</v>
      </c>
      <c r="BX111">
        <f t="shared" si="83"/>
        <v>4.4759999999999998E-4</v>
      </c>
      <c r="BY111">
        <f t="shared" si="83"/>
        <v>0.58287100000000014</v>
      </c>
      <c r="BZ111">
        <f t="shared" si="83"/>
        <v>0.87994240000000001</v>
      </c>
      <c r="CA111">
        <f t="shared" si="83"/>
        <v>2.3925498000000003</v>
      </c>
      <c r="CB111">
        <f t="shared" si="83"/>
        <v>4.4508197999999997</v>
      </c>
      <c r="CC111">
        <f t="shared" si="83"/>
        <v>0.10423780000000001</v>
      </c>
      <c r="CD111">
        <f t="shared" si="83"/>
        <v>0.23624359999999997</v>
      </c>
      <c r="CE111">
        <f t="shared" si="83"/>
        <v>0.18049219999999999</v>
      </c>
      <c r="CF111">
        <f t="shared" si="83"/>
        <v>2.4311199999999998E-2</v>
      </c>
      <c r="CG111">
        <f t="shared" si="83"/>
        <v>6.3417999999999999E-3</v>
      </c>
      <c r="CH111">
        <f t="shared" si="83"/>
        <v>1</v>
      </c>
      <c r="CI111">
        <f t="shared" si="83"/>
        <v>25.940280000000001</v>
      </c>
      <c r="CJ111">
        <f t="shared" si="83"/>
        <v>0.23777419999999999</v>
      </c>
      <c r="CK111">
        <f t="shared" si="83"/>
        <v>11.459740399999999</v>
      </c>
      <c r="CL111">
        <f t="shared" si="83"/>
        <v>37.316666600000005</v>
      </c>
      <c r="CM111">
        <f t="shared" si="83"/>
        <v>5.4439000000000001E-2</v>
      </c>
      <c r="CN111">
        <f t="shared" si="83"/>
        <v>-3.2246170000000007</v>
      </c>
      <c r="CO111">
        <f t="shared" si="83"/>
        <v>33.871377599999995</v>
      </c>
      <c r="CP111">
        <f>SUM(B111:T111)</f>
        <v>3822.7998438</v>
      </c>
    </row>
    <row r="112" spans="1:94" x14ac:dyDescent="0.3">
      <c r="A112" s="12" t="s">
        <v>117</v>
      </c>
      <c r="B112">
        <f t="shared" ref="B112:G112" si="84">B111/$CP111</f>
        <v>0.17907734099923633</v>
      </c>
      <c r="C112">
        <f t="shared" si="84"/>
        <v>9.7388958149041329E-3</v>
      </c>
      <c r="D112">
        <f t="shared" si="84"/>
        <v>0.12262020444524326</v>
      </c>
      <c r="E112">
        <f t="shared" si="84"/>
        <v>8.7998058162942525E-2</v>
      </c>
      <c r="F112">
        <f t="shared" si="84"/>
        <v>6.9253377319602788E-4</v>
      </c>
      <c r="G112">
        <f t="shared" si="84"/>
        <v>1.9618415576121304E-2</v>
      </c>
      <c r="H112">
        <f t="shared" ref="H112:T112" si="85">H111/$CP111</f>
        <v>3.6446588807407441E-3</v>
      </c>
      <c r="I112">
        <f t="shared" si="85"/>
        <v>5.5911161644167486E-3</v>
      </c>
      <c r="J112">
        <f t="shared" si="85"/>
        <v>0.14820912005604908</v>
      </c>
      <c r="K112">
        <f t="shared" si="85"/>
        <v>7.473937430006547E-2</v>
      </c>
      <c r="L112">
        <f t="shared" si="85"/>
        <v>0.20056726381934881</v>
      </c>
      <c r="M112">
        <f t="shared" si="85"/>
        <v>2.6896173538030317E-2</v>
      </c>
      <c r="N112">
        <f t="shared" si="85"/>
        <v>9.192215505865874E-8</v>
      </c>
      <c r="O112">
        <f t="shared" si="85"/>
        <v>8.9169900577675664E-3</v>
      </c>
      <c r="P112">
        <f t="shared" si="85"/>
        <v>5.6281910168262624E-2</v>
      </c>
      <c r="Q112">
        <f t="shared" si="85"/>
        <v>1.0117667516056207E-2</v>
      </c>
      <c r="R112">
        <f t="shared" si="85"/>
        <v>3.5865690750816394E-2</v>
      </c>
      <c r="S112">
        <f t="shared" si="85"/>
        <v>6.2822827721284316E-3</v>
      </c>
      <c r="T112">
        <f t="shared" si="85"/>
        <v>3.142211282518939E-3</v>
      </c>
    </row>
    <row r="113" spans="1:94" x14ac:dyDescent="0.3">
      <c r="A113" s="13">
        <v>18615</v>
      </c>
      <c r="B113">
        <v>15.822381999999999</v>
      </c>
      <c r="C113">
        <v>3.7090000000000001E-3</v>
      </c>
      <c r="D113">
        <v>13.945662</v>
      </c>
      <c r="E113">
        <v>55.846305000000001</v>
      </c>
      <c r="F113">
        <v>0.46679300000000001</v>
      </c>
      <c r="G113">
        <v>7.4949000000000002E-2</v>
      </c>
      <c r="H113">
        <v>1.397583</v>
      </c>
      <c r="I113">
        <v>13.734643</v>
      </c>
      <c r="J113">
        <v>1.830344</v>
      </c>
      <c r="K113">
        <v>16.764389999999999</v>
      </c>
      <c r="L113">
        <v>12.270261</v>
      </c>
      <c r="M113">
        <v>14.040533999999999</v>
      </c>
      <c r="N113">
        <v>9.9999999999999995E-7</v>
      </c>
      <c r="O113">
        <v>2.9976400000000001</v>
      </c>
      <c r="P113">
        <v>7.8439829999999997</v>
      </c>
      <c r="Q113">
        <v>6.2769550000000001</v>
      </c>
      <c r="R113">
        <v>10.888329000000001</v>
      </c>
      <c r="S113">
        <v>6.4569000000000001E-2</v>
      </c>
      <c r="T113">
        <v>2.574157</v>
      </c>
      <c r="U113">
        <v>0</v>
      </c>
      <c r="V113">
        <v>0</v>
      </c>
      <c r="W113">
        <v>0</v>
      </c>
      <c r="X113">
        <v>1.284729</v>
      </c>
      <c r="Y113">
        <v>0.33851399999999998</v>
      </c>
      <c r="Z113">
        <v>0</v>
      </c>
      <c r="AA113">
        <v>0.45747100000000002</v>
      </c>
      <c r="AB113">
        <v>7.6203279999999998</v>
      </c>
      <c r="AC113">
        <v>3.0443000000000001E-2</v>
      </c>
      <c r="AD113">
        <v>0</v>
      </c>
      <c r="AE113">
        <v>90.344576000000004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</row>
    <row r="114" spans="1:94" x14ac:dyDescent="0.3">
      <c r="A114" s="13">
        <v>18980</v>
      </c>
      <c r="B114">
        <v>16.36167</v>
      </c>
      <c r="C114">
        <v>3.7200000000000002E-3</v>
      </c>
      <c r="D114">
        <v>14.011075999999999</v>
      </c>
      <c r="E114">
        <v>55.953156</v>
      </c>
      <c r="F114">
        <v>0.46497899999999998</v>
      </c>
      <c r="G114">
        <v>7.4445999999999998E-2</v>
      </c>
      <c r="H114">
        <v>1.400366</v>
      </c>
      <c r="I114">
        <v>13.734247</v>
      </c>
      <c r="J114">
        <v>1.8337570000000001</v>
      </c>
      <c r="K114">
        <v>16.766470000000002</v>
      </c>
      <c r="L114">
        <v>12.328595</v>
      </c>
      <c r="M114">
        <v>14.064835</v>
      </c>
      <c r="N114">
        <v>9.9999999999999995E-7</v>
      </c>
      <c r="O114">
        <v>3.0014850000000002</v>
      </c>
      <c r="P114">
        <v>7.8928659999999997</v>
      </c>
      <c r="Q114">
        <v>6.2629229999999998</v>
      </c>
      <c r="R114">
        <v>10.934873</v>
      </c>
      <c r="S114">
        <v>6.4823000000000006E-2</v>
      </c>
      <c r="T114">
        <v>2.5741679999999998</v>
      </c>
      <c r="U114">
        <v>0</v>
      </c>
      <c r="V114">
        <v>0</v>
      </c>
      <c r="W114">
        <v>0</v>
      </c>
      <c r="X114">
        <v>1.286934</v>
      </c>
      <c r="Y114">
        <v>0.34916199999999997</v>
      </c>
      <c r="Z114">
        <v>0</v>
      </c>
      <c r="AA114">
        <v>0.45891700000000002</v>
      </c>
      <c r="AB114">
        <v>7.6680190000000001</v>
      </c>
      <c r="AC114">
        <v>3.0300000000000001E-2</v>
      </c>
      <c r="AD114">
        <v>0</v>
      </c>
      <c r="AE114">
        <v>89.770546999999993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</row>
    <row r="115" spans="1:94" x14ac:dyDescent="0.3">
      <c r="A115" s="13">
        <v>19345</v>
      </c>
      <c r="B115">
        <v>16.836407999999999</v>
      </c>
      <c r="C115">
        <v>3.7039999999999998E-3</v>
      </c>
      <c r="D115">
        <v>14.086667</v>
      </c>
      <c r="E115">
        <v>56.083426000000003</v>
      </c>
      <c r="F115">
        <v>0.46344200000000002</v>
      </c>
      <c r="G115">
        <v>7.3910000000000003E-2</v>
      </c>
      <c r="H115">
        <v>1.4004779999999999</v>
      </c>
      <c r="I115">
        <v>13.724259</v>
      </c>
      <c r="J115">
        <v>1.836822</v>
      </c>
      <c r="K115">
        <v>16.756148</v>
      </c>
      <c r="L115">
        <v>12.344068</v>
      </c>
      <c r="M115">
        <v>14.086754000000001</v>
      </c>
      <c r="N115">
        <v>9.9999999999999995E-7</v>
      </c>
      <c r="O115">
        <v>3.0065279999999999</v>
      </c>
      <c r="P115">
        <v>7.9374900000000004</v>
      </c>
      <c r="Q115">
        <v>6.2490750000000004</v>
      </c>
      <c r="R115">
        <v>10.950891</v>
      </c>
      <c r="S115">
        <v>6.5079999999999999E-2</v>
      </c>
      <c r="T115">
        <v>2.5721609999999999</v>
      </c>
      <c r="U115">
        <v>0</v>
      </c>
      <c r="V115">
        <v>0</v>
      </c>
      <c r="W115">
        <v>0</v>
      </c>
      <c r="X115">
        <v>1.290357</v>
      </c>
      <c r="Y115">
        <v>0.35994700000000002</v>
      </c>
      <c r="Z115">
        <v>0</v>
      </c>
      <c r="AA115">
        <v>0.46046500000000001</v>
      </c>
      <c r="AB115">
        <v>7.7262940000000002</v>
      </c>
      <c r="AC115">
        <v>3.0211999999999999E-2</v>
      </c>
      <c r="AD115">
        <v>0</v>
      </c>
      <c r="AE115">
        <v>89.533377999999999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</row>
    <row r="116" spans="1:94" x14ac:dyDescent="0.3">
      <c r="A116" s="13">
        <v>19710</v>
      </c>
      <c r="B116">
        <v>17.100611000000001</v>
      </c>
      <c r="C116">
        <v>3.6879999999999999E-3</v>
      </c>
      <c r="D116">
        <v>14.157322000000001</v>
      </c>
      <c r="E116">
        <v>56.185107000000002</v>
      </c>
      <c r="F116">
        <v>0.461843</v>
      </c>
      <c r="G116">
        <v>7.3433999999999999E-2</v>
      </c>
      <c r="H116">
        <v>1.3993370000000001</v>
      </c>
      <c r="I116">
        <v>13.702093</v>
      </c>
      <c r="J116">
        <v>1.8393090000000001</v>
      </c>
      <c r="K116">
        <v>16.739566</v>
      </c>
      <c r="L116">
        <v>12.345440999999999</v>
      </c>
      <c r="M116">
        <v>14.105912999999999</v>
      </c>
      <c r="N116">
        <v>9.9999999999999995E-7</v>
      </c>
      <c r="O116">
        <v>3.0083950000000002</v>
      </c>
      <c r="P116">
        <v>7.9745179999999998</v>
      </c>
      <c r="Q116">
        <v>6.225581</v>
      </c>
      <c r="R116">
        <v>10.965982</v>
      </c>
      <c r="S116">
        <v>6.5388000000000002E-2</v>
      </c>
      <c r="T116">
        <v>2.5699480000000001</v>
      </c>
      <c r="U116">
        <v>0</v>
      </c>
      <c r="V116">
        <v>0</v>
      </c>
      <c r="W116">
        <v>0</v>
      </c>
      <c r="X116">
        <v>1.291952</v>
      </c>
      <c r="Y116">
        <v>0.36939499999999997</v>
      </c>
      <c r="Z116">
        <v>0</v>
      </c>
      <c r="AA116">
        <v>0.45772000000000002</v>
      </c>
      <c r="AB116">
        <v>7.7671409999999996</v>
      </c>
      <c r="AC116">
        <v>3.0062999999999999E-2</v>
      </c>
      <c r="AD116">
        <v>0</v>
      </c>
      <c r="AE116">
        <v>88.850363000000002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</row>
    <row r="117" spans="1:94" x14ac:dyDescent="0.3">
      <c r="A117" s="13">
        <v>20074.5</v>
      </c>
      <c r="B117">
        <v>17.585370999999999</v>
      </c>
      <c r="C117">
        <v>3.6610000000000002E-3</v>
      </c>
      <c r="D117">
        <v>14.244702</v>
      </c>
      <c r="E117">
        <v>56.342046000000003</v>
      </c>
      <c r="F117">
        <v>0.460839</v>
      </c>
      <c r="G117">
        <v>7.2942000000000007E-2</v>
      </c>
      <c r="H117">
        <v>1.396989</v>
      </c>
      <c r="I117">
        <v>13.671087</v>
      </c>
      <c r="J117">
        <v>1.837836</v>
      </c>
      <c r="K117">
        <v>16.710712000000001</v>
      </c>
      <c r="L117">
        <v>12.315683999999999</v>
      </c>
      <c r="M117">
        <v>14.126446</v>
      </c>
      <c r="N117">
        <v>9.9999999999999995E-7</v>
      </c>
      <c r="O117">
        <v>3.0131160000000001</v>
      </c>
      <c r="P117">
        <v>8.0220649999999996</v>
      </c>
      <c r="Q117">
        <v>6.2035910000000003</v>
      </c>
      <c r="R117">
        <v>10.970064000000001</v>
      </c>
      <c r="S117">
        <v>6.5658999999999995E-2</v>
      </c>
      <c r="T117">
        <v>2.5658599999999998</v>
      </c>
      <c r="U117">
        <v>0</v>
      </c>
      <c r="V117">
        <v>0</v>
      </c>
      <c r="W117">
        <v>0</v>
      </c>
      <c r="X117">
        <v>1.2954490000000001</v>
      </c>
      <c r="Y117">
        <v>0.37762699999999999</v>
      </c>
      <c r="Z117">
        <v>0</v>
      </c>
      <c r="AA117">
        <v>0.455318</v>
      </c>
      <c r="AB117">
        <v>7.8066180000000003</v>
      </c>
      <c r="AC117">
        <v>2.997E-2</v>
      </c>
      <c r="AD117">
        <v>0</v>
      </c>
      <c r="AE117">
        <v>88.541482999999999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 t="s">
        <v>113</v>
      </c>
      <c r="BK117" t="s">
        <v>114</v>
      </c>
    </row>
    <row r="118" spans="1:94" x14ac:dyDescent="0.3">
      <c r="B118">
        <f t="shared" ref="B118:BI118" si="86">AVERAGE(B113:B117)</f>
        <v>16.741288399999998</v>
      </c>
      <c r="C118">
        <f t="shared" si="86"/>
        <v>3.6964000000000003E-3</v>
      </c>
      <c r="D118">
        <f t="shared" si="86"/>
        <v>14.089085800000001</v>
      </c>
      <c r="E118">
        <f t="shared" si="86"/>
        <v>56.082007999999995</v>
      </c>
      <c r="F118">
        <f t="shared" si="86"/>
        <v>0.46357920000000002</v>
      </c>
      <c r="G118">
        <f t="shared" si="86"/>
        <v>7.3936199999999994E-2</v>
      </c>
      <c r="H118">
        <f t="shared" si="86"/>
        <v>1.3989505999999998</v>
      </c>
      <c r="I118">
        <f t="shared" si="86"/>
        <v>13.713265799999999</v>
      </c>
      <c r="J118">
        <f t="shared" si="86"/>
        <v>1.8356135999999998</v>
      </c>
      <c r="K118">
        <f t="shared" si="86"/>
        <v>16.747457199999999</v>
      </c>
      <c r="L118">
        <f t="shared" si="86"/>
        <v>12.320809799999999</v>
      </c>
      <c r="M118">
        <f t="shared" si="86"/>
        <v>14.0848964</v>
      </c>
      <c r="N118">
        <f t="shared" si="86"/>
        <v>9.9999999999999995E-7</v>
      </c>
      <c r="O118">
        <f t="shared" si="86"/>
        <v>3.0054328000000003</v>
      </c>
      <c r="P118">
        <f t="shared" si="86"/>
        <v>7.9341843999999995</v>
      </c>
      <c r="Q118">
        <f t="shared" si="86"/>
        <v>6.2436249999999998</v>
      </c>
      <c r="R118">
        <f t="shared" si="86"/>
        <v>10.942027800000002</v>
      </c>
      <c r="S118">
        <f t="shared" si="86"/>
        <v>6.5103800000000003E-2</v>
      </c>
      <c r="T118">
        <f t="shared" si="86"/>
        <v>2.5712587999999998</v>
      </c>
      <c r="U118">
        <f t="shared" si="86"/>
        <v>0</v>
      </c>
      <c r="V118">
        <f t="shared" si="86"/>
        <v>0</v>
      </c>
      <c r="W118">
        <f t="shared" si="86"/>
        <v>0</v>
      </c>
      <c r="X118">
        <f t="shared" si="86"/>
        <v>1.2898842000000001</v>
      </c>
      <c r="Y118">
        <f t="shared" si="86"/>
        <v>0.35892899999999994</v>
      </c>
      <c r="Z118">
        <f t="shared" si="86"/>
        <v>0</v>
      </c>
      <c r="AA118">
        <f t="shared" si="86"/>
        <v>0.45797820000000006</v>
      </c>
      <c r="AB118">
        <f t="shared" si="86"/>
        <v>7.7176799999999997</v>
      </c>
      <c r="AC118">
        <f t="shared" si="86"/>
        <v>3.0197600000000002E-2</v>
      </c>
      <c r="AD118">
        <f t="shared" si="86"/>
        <v>0</v>
      </c>
      <c r="AE118">
        <f t="shared" si="86"/>
        <v>89.408069400000002</v>
      </c>
      <c r="AF118">
        <f t="shared" si="86"/>
        <v>0</v>
      </c>
      <c r="AG118">
        <f t="shared" si="86"/>
        <v>0</v>
      </c>
      <c r="AH118">
        <f t="shared" si="86"/>
        <v>0</v>
      </c>
      <c r="AI118">
        <f t="shared" si="86"/>
        <v>0</v>
      </c>
      <c r="AJ118">
        <f t="shared" si="86"/>
        <v>0</v>
      </c>
      <c r="AK118">
        <f t="shared" si="86"/>
        <v>0</v>
      </c>
      <c r="AL118">
        <f t="shared" si="86"/>
        <v>0</v>
      </c>
      <c r="AM118">
        <f t="shared" si="86"/>
        <v>0</v>
      </c>
      <c r="AN118">
        <f t="shared" si="86"/>
        <v>0</v>
      </c>
      <c r="AO118">
        <f t="shared" si="86"/>
        <v>0</v>
      </c>
      <c r="AP118">
        <f t="shared" si="86"/>
        <v>0</v>
      </c>
      <c r="AQ118">
        <f t="shared" si="86"/>
        <v>0</v>
      </c>
      <c r="AR118">
        <f t="shared" si="86"/>
        <v>0</v>
      </c>
      <c r="AS118">
        <f t="shared" si="86"/>
        <v>0</v>
      </c>
      <c r="AT118">
        <f t="shared" si="86"/>
        <v>0</v>
      </c>
      <c r="AU118">
        <f t="shared" si="86"/>
        <v>0</v>
      </c>
      <c r="AV118">
        <f t="shared" si="86"/>
        <v>0</v>
      </c>
      <c r="AW118">
        <f t="shared" si="86"/>
        <v>0</v>
      </c>
      <c r="AX118">
        <f t="shared" si="86"/>
        <v>0</v>
      </c>
      <c r="AY118">
        <f t="shared" si="86"/>
        <v>0</v>
      </c>
      <c r="AZ118">
        <f t="shared" si="86"/>
        <v>0</v>
      </c>
      <c r="BA118">
        <f t="shared" si="86"/>
        <v>0</v>
      </c>
      <c r="BB118">
        <f t="shared" si="86"/>
        <v>0</v>
      </c>
      <c r="BC118">
        <f t="shared" si="86"/>
        <v>0</v>
      </c>
      <c r="BD118">
        <f t="shared" si="86"/>
        <v>0</v>
      </c>
      <c r="BE118">
        <f t="shared" si="86"/>
        <v>0</v>
      </c>
      <c r="BF118">
        <f t="shared" si="86"/>
        <v>0</v>
      </c>
      <c r="BG118">
        <f t="shared" si="86"/>
        <v>0</v>
      </c>
      <c r="BH118">
        <f t="shared" si="86"/>
        <v>0</v>
      </c>
      <c r="BI118">
        <f t="shared" si="86"/>
        <v>0</v>
      </c>
      <c r="BJ118">
        <f>SUM(B118:BI118)</f>
        <v>277.57895940000003</v>
      </c>
      <c r="BK118">
        <f>SUM(B118:T118)</f>
        <v>178.31622100000001</v>
      </c>
    </row>
    <row r="119" spans="1:94" x14ac:dyDescent="0.3">
      <c r="A119" s="12" t="s">
        <v>118</v>
      </c>
      <c r="B119">
        <f t="shared" ref="B119:G119" si="87">B118/$BK118</f>
        <v>9.3885392512888646E-2</v>
      </c>
      <c r="C119">
        <f t="shared" si="87"/>
        <v>2.0729465773054936E-5</v>
      </c>
      <c r="D119">
        <f t="shared" si="87"/>
        <v>7.9011801175396149E-2</v>
      </c>
      <c r="E119">
        <f t="shared" si="87"/>
        <v>0.31450872884974379</v>
      </c>
      <c r="F119">
        <f t="shared" si="87"/>
        <v>2.5997589978087299E-3</v>
      </c>
      <c r="G119">
        <f t="shared" si="87"/>
        <v>4.1463530118216217E-4</v>
      </c>
      <c r="H119">
        <f t="shared" ref="H119:T119" si="88">H118/$BK118</f>
        <v>7.8453356186815992E-3</v>
      </c>
      <c r="I119">
        <f t="shared" si="88"/>
        <v>7.6904197066850116E-2</v>
      </c>
      <c r="J119">
        <f t="shared" si="88"/>
        <v>1.0294148169503883E-2</v>
      </c>
      <c r="K119">
        <f t="shared" si="88"/>
        <v>9.3919987234363816E-2</v>
      </c>
      <c r="L119">
        <f t="shared" si="88"/>
        <v>6.9095283260853749E-2</v>
      </c>
      <c r="M119">
        <f t="shared" si="88"/>
        <v>7.8988306958344523E-2</v>
      </c>
      <c r="N119">
        <f t="shared" si="88"/>
        <v>5.6080147638391231E-9</v>
      </c>
      <c r="O119">
        <f t="shared" si="88"/>
        <v>1.6854511514126359E-2</v>
      </c>
      <c r="P119">
        <f t="shared" si="88"/>
        <v>4.4495023254222055E-2</v>
      </c>
      <c r="Q119">
        <f t="shared" si="88"/>
        <v>3.5014341179875043E-2</v>
      </c>
      <c r="R119">
        <f t="shared" si="88"/>
        <v>6.1363053448738131E-2</v>
      </c>
      <c r="S119">
        <f t="shared" si="88"/>
        <v>3.6510307158202956E-4</v>
      </c>
      <c r="T119">
        <f t="shared" si="88"/>
        <v>1.4419657312051267E-2</v>
      </c>
    </row>
    <row r="120" spans="1:94" x14ac:dyDescent="0.3">
      <c r="A120" s="7" t="s">
        <v>421</v>
      </c>
    </row>
    <row r="121" spans="1:94" x14ac:dyDescent="0.3">
      <c r="A121" s="13">
        <v>18615</v>
      </c>
      <c r="B121">
        <v>801.05284200000006</v>
      </c>
      <c r="C121">
        <v>37.511876000000001</v>
      </c>
      <c r="D121">
        <v>438.36544400000002</v>
      </c>
      <c r="E121">
        <v>818.44944299999997</v>
      </c>
      <c r="F121">
        <v>33.875881</v>
      </c>
      <c r="G121">
        <v>71.641298000000006</v>
      </c>
      <c r="H121">
        <v>17.676538999999998</v>
      </c>
      <c r="I121">
        <v>220.995678</v>
      </c>
      <c r="J121">
        <v>557.71071600000005</v>
      </c>
      <c r="K121">
        <v>476.83277600000002</v>
      </c>
      <c r="L121">
        <v>799.710465</v>
      </c>
      <c r="M121">
        <v>241.21791400000001</v>
      </c>
      <c r="N121">
        <v>11.431039999999999</v>
      </c>
      <c r="O121">
        <v>49.145273000000003</v>
      </c>
      <c r="P121">
        <v>266.23615100000001</v>
      </c>
      <c r="Q121">
        <v>36.387096999999997</v>
      </c>
      <c r="R121">
        <v>228.06465700000001</v>
      </c>
      <c r="S121">
        <v>23.268989999999999</v>
      </c>
      <c r="T121">
        <v>154.66610299999999</v>
      </c>
      <c r="U121">
        <v>135.24102500000001</v>
      </c>
      <c r="V121">
        <v>7216.6618159999998</v>
      </c>
      <c r="W121">
        <v>13726.964384000001</v>
      </c>
      <c r="X121">
        <v>21180.513668</v>
      </c>
      <c r="Y121">
        <v>1385.869158</v>
      </c>
      <c r="Z121">
        <v>1871.1836040000001</v>
      </c>
      <c r="AA121">
        <v>1087.735758</v>
      </c>
      <c r="AB121">
        <v>2156.961624</v>
      </c>
      <c r="AC121">
        <v>19.159054000000001</v>
      </c>
      <c r="AD121">
        <v>11.142106999999999</v>
      </c>
      <c r="AE121">
        <v>21905.059206999998</v>
      </c>
      <c r="AF121">
        <v>1345.6078649999999</v>
      </c>
      <c r="AG121">
        <v>0.95789000000000002</v>
      </c>
      <c r="AH121">
        <v>8238.8756080000003</v>
      </c>
      <c r="AI121">
        <v>15008.805145</v>
      </c>
      <c r="AJ121">
        <v>5259.176485</v>
      </c>
      <c r="AK121">
        <v>1267.2948570000001</v>
      </c>
      <c r="AL121">
        <v>13.898431</v>
      </c>
      <c r="AM121">
        <v>10.942105</v>
      </c>
      <c r="AN121">
        <v>0.88221099999999997</v>
      </c>
      <c r="AO121">
        <v>128.84287900000001</v>
      </c>
      <c r="AP121">
        <v>139.952673</v>
      </c>
      <c r="AQ121">
        <v>0</v>
      </c>
      <c r="AR121">
        <v>120052.19298599999</v>
      </c>
      <c r="AS121">
        <v>4.8903169999999996</v>
      </c>
      <c r="AT121">
        <v>4.0757450000000004</v>
      </c>
      <c r="AU121">
        <v>3.0088539999999999</v>
      </c>
      <c r="AV121">
        <v>5.1360200000000003</v>
      </c>
      <c r="AW121">
        <v>10.574921</v>
      </c>
      <c r="AX121">
        <v>0.709009</v>
      </c>
      <c r="AY121">
        <v>4.4103979999999998</v>
      </c>
      <c r="AZ121">
        <v>3.505611</v>
      </c>
      <c r="BA121">
        <v>6.2303319999999998</v>
      </c>
      <c r="BB121">
        <v>2.8785090000000002</v>
      </c>
      <c r="BC121">
        <v>3.0787450000000001</v>
      </c>
      <c r="BD121">
        <v>4.3556670000000004</v>
      </c>
      <c r="BE121">
        <v>13.443384</v>
      </c>
      <c r="BF121">
        <v>5.1276010000000003</v>
      </c>
      <c r="BG121">
        <v>3.4562270000000002</v>
      </c>
      <c r="BH121">
        <v>0.92920100000000005</v>
      </c>
      <c r="BI121">
        <v>2.196682</v>
      </c>
      <c r="BJ121">
        <v>6.5622129999999999</v>
      </c>
      <c r="BK121">
        <v>16.647541</v>
      </c>
      <c r="BL121">
        <v>1.9469110000000001</v>
      </c>
      <c r="BM121">
        <v>2.7497940000000001</v>
      </c>
      <c r="BN121">
        <v>1.2980640000000001</v>
      </c>
      <c r="BO121">
        <v>0.76083699999999999</v>
      </c>
      <c r="BP121">
        <v>0.75238899999999997</v>
      </c>
      <c r="BQ121">
        <v>0.61880199999999996</v>
      </c>
      <c r="BR121">
        <v>0.140876</v>
      </c>
      <c r="BS121">
        <v>1.1825490000000001</v>
      </c>
      <c r="BT121">
        <v>0.75224899999999995</v>
      </c>
      <c r="BU121">
        <v>0.620672</v>
      </c>
      <c r="BV121">
        <v>21.522206000000001</v>
      </c>
      <c r="BW121">
        <v>1.7137150000000001</v>
      </c>
      <c r="BX121">
        <v>5.5500000000000005E-4</v>
      </c>
      <c r="BY121">
        <v>0.58094000000000001</v>
      </c>
      <c r="BZ121">
        <v>1.011317</v>
      </c>
      <c r="CA121">
        <v>2.4083640000000002</v>
      </c>
      <c r="CB121">
        <v>3.6290629999999999</v>
      </c>
      <c r="CC121">
        <v>9.2867000000000005E-2</v>
      </c>
      <c r="CD121">
        <v>0.22367400000000001</v>
      </c>
      <c r="CE121">
        <v>0.19646</v>
      </c>
      <c r="CF121">
        <v>2.3050000000000001E-2</v>
      </c>
      <c r="CG121">
        <v>6.2589999999999998E-3</v>
      </c>
      <c r="CH121">
        <v>1</v>
      </c>
      <c r="CI121">
        <v>30.075970000000002</v>
      </c>
      <c r="CJ121">
        <v>0.33416899999999999</v>
      </c>
      <c r="CK121">
        <v>12.474061000000001</v>
      </c>
      <c r="CL121">
        <v>38.125</v>
      </c>
      <c r="CM121">
        <v>5.6628999999999999E-2</v>
      </c>
      <c r="CN121">
        <v>14.980585</v>
      </c>
      <c r="CO121">
        <v>33.196044999999998</v>
      </c>
    </row>
    <row r="122" spans="1:94" x14ac:dyDescent="0.3">
      <c r="A122" s="13">
        <v>18980</v>
      </c>
      <c r="B122">
        <v>812.25469799999996</v>
      </c>
      <c r="C122">
        <v>37.523380000000003</v>
      </c>
      <c r="D122">
        <v>439.34087899999997</v>
      </c>
      <c r="E122">
        <v>818.45049100000006</v>
      </c>
      <c r="F122">
        <v>33.910471999999999</v>
      </c>
      <c r="G122">
        <v>71.010176000000001</v>
      </c>
      <c r="H122">
        <v>17.700395</v>
      </c>
      <c r="I122">
        <v>221.26784499999999</v>
      </c>
      <c r="J122">
        <v>558.73051899999996</v>
      </c>
      <c r="K122">
        <v>477.02428099999997</v>
      </c>
      <c r="L122">
        <v>802.30148099999997</v>
      </c>
      <c r="M122">
        <v>241.582933</v>
      </c>
      <c r="N122">
        <v>11.750259</v>
      </c>
      <c r="O122">
        <v>48.675575000000002</v>
      </c>
      <c r="P122">
        <v>267.815136</v>
      </c>
      <c r="Q122">
        <v>36.072479999999999</v>
      </c>
      <c r="R122">
        <v>228.226427</v>
      </c>
      <c r="S122">
        <v>23.362507999999998</v>
      </c>
      <c r="T122">
        <v>154.85527500000001</v>
      </c>
      <c r="U122">
        <v>136.64285799999999</v>
      </c>
      <c r="V122">
        <v>7335.0504099999998</v>
      </c>
      <c r="W122">
        <v>13791.576347</v>
      </c>
      <c r="X122">
        <v>21246.579603999999</v>
      </c>
      <c r="Y122">
        <v>1397.361191</v>
      </c>
      <c r="Z122">
        <v>1857.972244</v>
      </c>
      <c r="AA122">
        <v>1088.7102159999999</v>
      </c>
      <c r="AB122">
        <v>2168.528264</v>
      </c>
      <c r="AC122">
        <v>19.109898999999999</v>
      </c>
      <c r="AD122">
        <v>11.092426</v>
      </c>
      <c r="AE122">
        <v>22206.678983999998</v>
      </c>
      <c r="AF122">
        <v>1337.6669830000001</v>
      </c>
      <c r="AG122">
        <v>0.988645</v>
      </c>
      <c r="AH122">
        <v>8181.5356449999999</v>
      </c>
      <c r="AI122">
        <v>14984.114803</v>
      </c>
      <c r="AJ122">
        <v>5281.9380650000003</v>
      </c>
      <c r="AK122">
        <v>1295.5683650000001</v>
      </c>
      <c r="AL122">
        <v>13.687033</v>
      </c>
      <c r="AM122">
        <v>11.489971000000001</v>
      </c>
      <c r="AN122">
        <v>0.926535</v>
      </c>
      <c r="AO122">
        <v>135.79129399999999</v>
      </c>
      <c r="AP122">
        <v>142.18201400000001</v>
      </c>
      <c r="AQ122">
        <v>0</v>
      </c>
      <c r="AR122">
        <v>118368.53404</v>
      </c>
      <c r="AS122">
        <v>4.9587029999999999</v>
      </c>
      <c r="AT122">
        <v>4.0769950000000001</v>
      </c>
      <c r="AU122">
        <v>3.015549</v>
      </c>
      <c r="AV122">
        <v>5.1360260000000002</v>
      </c>
      <c r="AW122">
        <v>10.585718999999999</v>
      </c>
      <c r="AX122">
        <v>0.70276300000000003</v>
      </c>
      <c r="AY122">
        <v>4.4163509999999997</v>
      </c>
      <c r="AZ122">
        <v>3.5099279999999999</v>
      </c>
      <c r="BA122">
        <v>6.2417239999999996</v>
      </c>
      <c r="BB122">
        <v>2.8796650000000001</v>
      </c>
      <c r="BC122">
        <v>3.0887199999999999</v>
      </c>
      <c r="BD122">
        <v>4.3622579999999997</v>
      </c>
      <c r="BE122">
        <v>13.818799</v>
      </c>
      <c r="BF122">
        <v>5.0785939999999998</v>
      </c>
      <c r="BG122">
        <v>3.4767250000000001</v>
      </c>
      <c r="BH122">
        <v>0.92116600000000004</v>
      </c>
      <c r="BI122">
        <v>2.1982400000000002</v>
      </c>
      <c r="BJ122">
        <v>6.5885860000000003</v>
      </c>
      <c r="BK122">
        <v>16.667902000000002</v>
      </c>
      <c r="BL122">
        <v>1.9670920000000001</v>
      </c>
      <c r="BM122">
        <v>2.7949039999999998</v>
      </c>
      <c r="BN122">
        <v>1.3041739999999999</v>
      </c>
      <c r="BO122">
        <v>0.76321000000000006</v>
      </c>
      <c r="BP122">
        <v>0.75862799999999997</v>
      </c>
      <c r="BQ122">
        <v>0.61443300000000001</v>
      </c>
      <c r="BR122">
        <v>0.14100199999999999</v>
      </c>
      <c r="BS122">
        <v>1.18889</v>
      </c>
      <c r="BT122">
        <v>0.75031899999999996</v>
      </c>
      <c r="BU122">
        <v>0.61790500000000004</v>
      </c>
      <c r="BV122">
        <v>21.818553999999999</v>
      </c>
      <c r="BW122">
        <v>1.7036020000000001</v>
      </c>
      <c r="BX122">
        <v>5.7200000000000003E-4</v>
      </c>
      <c r="BY122">
        <v>0.57689599999999996</v>
      </c>
      <c r="BZ122">
        <v>1.0096529999999999</v>
      </c>
      <c r="CA122">
        <v>2.418787</v>
      </c>
      <c r="CB122">
        <v>3.7100279999999999</v>
      </c>
      <c r="CC122">
        <v>9.1453999999999994E-2</v>
      </c>
      <c r="CD122">
        <v>0.234874</v>
      </c>
      <c r="CE122">
        <v>0.20633000000000001</v>
      </c>
      <c r="CF122">
        <v>2.4292999999999999E-2</v>
      </c>
      <c r="CG122">
        <v>6.3590000000000001E-3</v>
      </c>
      <c r="CH122">
        <v>1</v>
      </c>
      <c r="CI122">
        <v>29.654173</v>
      </c>
      <c r="CJ122">
        <v>0.33549299999999999</v>
      </c>
      <c r="CK122">
        <v>12.789852</v>
      </c>
      <c r="CL122">
        <v>38.125</v>
      </c>
      <c r="CM122">
        <v>5.5900999999999999E-2</v>
      </c>
      <c r="CN122">
        <v>15.003304</v>
      </c>
      <c r="CO122">
        <v>33.221535000000003</v>
      </c>
    </row>
    <row r="123" spans="1:94" x14ac:dyDescent="0.3">
      <c r="A123" s="13">
        <v>19345</v>
      </c>
      <c r="B123">
        <v>823.792282</v>
      </c>
      <c r="C123">
        <v>37.261353999999997</v>
      </c>
      <c r="D123">
        <v>440.376758</v>
      </c>
      <c r="E123">
        <v>818.13812900000005</v>
      </c>
      <c r="F123">
        <v>33.912793000000001</v>
      </c>
      <c r="G123">
        <v>70.282548000000006</v>
      </c>
      <c r="H123">
        <v>17.685822999999999</v>
      </c>
      <c r="I123">
        <v>220.718796</v>
      </c>
      <c r="J123">
        <v>559.61189899999999</v>
      </c>
      <c r="K123">
        <v>476.73711100000003</v>
      </c>
      <c r="L123">
        <v>801.87009699999999</v>
      </c>
      <c r="M123">
        <v>241.802223</v>
      </c>
      <c r="N123">
        <v>12.066127</v>
      </c>
      <c r="O123">
        <v>48.337882999999998</v>
      </c>
      <c r="P123">
        <v>269.093345</v>
      </c>
      <c r="Q123">
        <v>35.743777999999999</v>
      </c>
      <c r="R123">
        <v>228.01710800000001</v>
      </c>
      <c r="S123">
        <v>23.463349999999998</v>
      </c>
      <c r="T123">
        <v>154.96315200000001</v>
      </c>
      <c r="U123">
        <v>137.94876199999999</v>
      </c>
      <c r="V123">
        <v>7460.7512749999996</v>
      </c>
      <c r="W123">
        <v>13857.376899000001</v>
      </c>
      <c r="X123">
        <v>21291.058315999999</v>
      </c>
      <c r="Y123">
        <v>1407.2828730000001</v>
      </c>
      <c r="Z123">
        <v>1844.0923089999999</v>
      </c>
      <c r="AA123">
        <v>1093.901494</v>
      </c>
      <c r="AB123">
        <v>2180.9913839999999</v>
      </c>
      <c r="AC123">
        <v>19.045169999999999</v>
      </c>
      <c r="AD123">
        <v>11.045926</v>
      </c>
      <c r="AE123">
        <v>22458.387094999998</v>
      </c>
      <c r="AF123">
        <v>1379.131097</v>
      </c>
      <c r="AG123">
        <v>1.087744</v>
      </c>
      <c r="AH123">
        <v>8116.0221160000001</v>
      </c>
      <c r="AI123">
        <v>14923.011649</v>
      </c>
      <c r="AJ123">
        <v>5295.8580929999998</v>
      </c>
      <c r="AK123">
        <v>1833.4854740000001</v>
      </c>
      <c r="AL123">
        <v>13.491133</v>
      </c>
      <c r="AM123">
        <v>14.413235</v>
      </c>
      <c r="AN123">
        <v>1.5865149999999999</v>
      </c>
      <c r="AO123">
        <v>173.22355999999999</v>
      </c>
      <c r="AP123">
        <v>172.25897000000001</v>
      </c>
      <c r="AQ123">
        <v>0</v>
      </c>
      <c r="AR123">
        <v>116802.274042</v>
      </c>
      <c r="AS123">
        <v>5.0291379999999997</v>
      </c>
      <c r="AT123">
        <v>4.0485249999999997</v>
      </c>
      <c r="AU123">
        <v>3.022659</v>
      </c>
      <c r="AV123">
        <v>5.1340659999999998</v>
      </c>
      <c r="AW123">
        <v>10.586444</v>
      </c>
      <c r="AX123">
        <v>0.69556200000000001</v>
      </c>
      <c r="AY123">
        <v>4.4127150000000004</v>
      </c>
      <c r="AZ123">
        <v>3.5012189999999999</v>
      </c>
      <c r="BA123">
        <v>6.2515700000000001</v>
      </c>
      <c r="BB123">
        <v>2.8779309999999998</v>
      </c>
      <c r="BC123">
        <v>3.087059</v>
      </c>
      <c r="BD123">
        <v>4.3662179999999999</v>
      </c>
      <c r="BE123">
        <v>14.190272999999999</v>
      </c>
      <c r="BF123">
        <v>5.043361</v>
      </c>
      <c r="BG123">
        <v>3.4933190000000001</v>
      </c>
      <c r="BH123">
        <v>0.91277200000000003</v>
      </c>
      <c r="BI123">
        <v>2.196224</v>
      </c>
      <c r="BJ123">
        <v>6.6170249999999999</v>
      </c>
      <c r="BK123">
        <v>16.679513</v>
      </c>
      <c r="BL123">
        <v>1.9858910000000001</v>
      </c>
      <c r="BM123">
        <v>2.8428</v>
      </c>
      <c r="BN123">
        <v>1.3103959999999999</v>
      </c>
      <c r="BO123">
        <v>0.76480800000000004</v>
      </c>
      <c r="BP123">
        <v>0.76401399999999997</v>
      </c>
      <c r="BQ123">
        <v>0.60984300000000002</v>
      </c>
      <c r="BR123">
        <v>0.141675</v>
      </c>
      <c r="BS123">
        <v>1.1957230000000001</v>
      </c>
      <c r="BT123">
        <v>0.74777800000000005</v>
      </c>
      <c r="BU123">
        <v>0.61531499999999995</v>
      </c>
      <c r="BV123">
        <v>22.065863</v>
      </c>
      <c r="BW123">
        <v>1.7564090000000001</v>
      </c>
      <c r="BX123">
        <v>6.3000000000000003E-4</v>
      </c>
      <c r="BY123">
        <v>0.57227700000000004</v>
      </c>
      <c r="BZ123">
        <v>1.005536</v>
      </c>
      <c r="CA123">
        <v>2.4251610000000001</v>
      </c>
      <c r="CB123">
        <v>5.2504239999999998</v>
      </c>
      <c r="CC123">
        <v>9.0145000000000003E-2</v>
      </c>
      <c r="CD123">
        <v>0.29463</v>
      </c>
      <c r="CE123">
        <v>0.353302</v>
      </c>
      <c r="CF123">
        <v>3.099E-2</v>
      </c>
      <c r="CG123">
        <v>7.7039999999999999E-3</v>
      </c>
      <c r="CH123">
        <v>1</v>
      </c>
      <c r="CI123">
        <v>29.261787000000002</v>
      </c>
      <c r="CJ123">
        <v>0.34673900000000002</v>
      </c>
      <c r="CK123">
        <v>13.123383</v>
      </c>
      <c r="CL123">
        <v>38.125</v>
      </c>
      <c r="CM123">
        <v>5.5253999999999998E-2</v>
      </c>
      <c r="CN123">
        <v>15.050603000000001</v>
      </c>
      <c r="CO123">
        <v>33.233159999999998</v>
      </c>
    </row>
    <row r="124" spans="1:94" x14ac:dyDescent="0.3">
      <c r="A124" s="13">
        <v>19710</v>
      </c>
      <c r="B124">
        <v>829.52993600000002</v>
      </c>
      <c r="C124">
        <v>37.006604000000003</v>
      </c>
      <c r="D124">
        <v>441.46835700000003</v>
      </c>
      <c r="E124">
        <v>818.48985000000005</v>
      </c>
      <c r="F124">
        <v>33.931583000000003</v>
      </c>
      <c r="G124">
        <v>69.530792000000005</v>
      </c>
      <c r="H124">
        <v>17.677232</v>
      </c>
      <c r="I124">
        <v>220.272289</v>
      </c>
      <c r="J124">
        <v>560.22127499999999</v>
      </c>
      <c r="K124">
        <v>476.58677299999999</v>
      </c>
      <c r="L124">
        <v>801.75280199999997</v>
      </c>
      <c r="M124">
        <v>242.01746399999999</v>
      </c>
      <c r="N124">
        <v>12.388705</v>
      </c>
      <c r="O124">
        <v>48.033123000000003</v>
      </c>
      <c r="P124">
        <v>269.99694299999999</v>
      </c>
      <c r="Q124">
        <v>35.419280999999998</v>
      </c>
      <c r="R124">
        <v>227.80488299999999</v>
      </c>
      <c r="S124">
        <v>23.589926999999999</v>
      </c>
      <c r="T124">
        <v>155.078172</v>
      </c>
      <c r="U124">
        <v>139.425794</v>
      </c>
      <c r="V124">
        <v>7593.8549990000001</v>
      </c>
      <c r="W124">
        <v>13945.200435999999</v>
      </c>
      <c r="X124">
        <v>21384.190030999998</v>
      </c>
      <c r="Y124">
        <v>1415.518294</v>
      </c>
      <c r="Z124">
        <v>1869.2502870000001</v>
      </c>
      <c r="AA124">
        <v>1099.9418860000001</v>
      </c>
      <c r="AB124">
        <v>2193.711311</v>
      </c>
      <c r="AC124">
        <v>19.026671</v>
      </c>
      <c r="AD124">
        <v>11.007032000000001</v>
      </c>
      <c r="AE124">
        <v>23187.317322999999</v>
      </c>
      <c r="AF124">
        <v>941.64160100000004</v>
      </c>
      <c r="AG124">
        <v>0.68815099999999996</v>
      </c>
      <c r="AH124">
        <v>8064.1694219999999</v>
      </c>
      <c r="AI124">
        <v>14941.06515</v>
      </c>
      <c r="AJ124">
        <v>5321.2946270000002</v>
      </c>
      <c r="AK124">
        <v>1687.703258</v>
      </c>
      <c r="AL124">
        <v>13.323788</v>
      </c>
      <c r="AM124">
        <v>12.737690000000001</v>
      </c>
      <c r="AN124">
        <v>0.95403000000000004</v>
      </c>
      <c r="AO124">
        <v>150.098026</v>
      </c>
      <c r="AP124">
        <v>153.561566</v>
      </c>
      <c r="AQ124">
        <v>0</v>
      </c>
      <c r="AR124">
        <v>115027.559637</v>
      </c>
      <c r="AS124">
        <v>5.0641660000000002</v>
      </c>
      <c r="AT124">
        <v>4.0208459999999997</v>
      </c>
      <c r="AU124">
        <v>3.0301520000000002</v>
      </c>
      <c r="AV124">
        <v>5.1362730000000001</v>
      </c>
      <c r="AW124">
        <v>10.592309</v>
      </c>
      <c r="AX124">
        <v>0.68812200000000001</v>
      </c>
      <c r="AY124">
        <v>4.410571</v>
      </c>
      <c r="AZ124">
        <v>3.4941360000000001</v>
      </c>
      <c r="BA124">
        <v>6.2583780000000004</v>
      </c>
      <c r="BB124">
        <v>2.877024</v>
      </c>
      <c r="BC124">
        <v>3.0866069999999999</v>
      </c>
      <c r="BD124">
        <v>4.3701049999999997</v>
      </c>
      <c r="BE124">
        <v>14.569637999999999</v>
      </c>
      <c r="BF124">
        <v>5.0115639999999999</v>
      </c>
      <c r="BG124">
        <v>3.5050490000000001</v>
      </c>
      <c r="BH124">
        <v>0.90448600000000001</v>
      </c>
      <c r="BI124">
        <v>2.1941799999999998</v>
      </c>
      <c r="BJ124">
        <v>6.6527219999999998</v>
      </c>
      <c r="BK124">
        <v>16.691894000000001</v>
      </c>
      <c r="BL124">
        <v>2.0071539999999999</v>
      </c>
      <c r="BM124">
        <v>2.8935170000000001</v>
      </c>
      <c r="BN124">
        <v>1.3187009999999999</v>
      </c>
      <c r="BO124">
        <v>0.76815299999999997</v>
      </c>
      <c r="BP124">
        <v>0.76848499999999997</v>
      </c>
      <c r="BQ124">
        <v>0.61816300000000002</v>
      </c>
      <c r="BR124">
        <v>0.142457</v>
      </c>
      <c r="BS124">
        <v>1.2026969999999999</v>
      </c>
      <c r="BT124">
        <v>0.74705100000000002</v>
      </c>
      <c r="BU124">
        <v>0.61314800000000003</v>
      </c>
      <c r="BV124">
        <v>22.782053000000001</v>
      </c>
      <c r="BW124">
        <v>1.1992389999999999</v>
      </c>
      <c r="BX124">
        <v>3.9800000000000002E-4</v>
      </c>
      <c r="BY124">
        <v>0.56862100000000004</v>
      </c>
      <c r="BZ124">
        <v>1.006753</v>
      </c>
      <c r="CA124">
        <v>2.4368099999999999</v>
      </c>
      <c r="CB124">
        <v>4.8329570000000004</v>
      </c>
      <c r="CC124">
        <v>8.9026999999999995E-2</v>
      </c>
      <c r="CD124">
        <v>0.26037900000000003</v>
      </c>
      <c r="CE124">
        <v>0.212453</v>
      </c>
      <c r="CF124">
        <v>2.6852999999999998E-2</v>
      </c>
      <c r="CG124">
        <v>6.868E-3</v>
      </c>
      <c r="CH124">
        <v>1</v>
      </c>
      <c r="CI124">
        <v>28.817178999999999</v>
      </c>
      <c r="CJ124">
        <v>0.34693000000000002</v>
      </c>
      <c r="CK124">
        <v>13.242471999999999</v>
      </c>
      <c r="CL124">
        <v>38.145833000000003</v>
      </c>
      <c r="CM124">
        <v>5.6751000000000003E-2</v>
      </c>
      <c r="CN124">
        <v>15.097886000000001</v>
      </c>
      <c r="CO124">
        <v>33.291252</v>
      </c>
    </row>
    <row r="125" spans="1:94" x14ac:dyDescent="0.3">
      <c r="A125" s="13">
        <v>20075</v>
      </c>
      <c r="B125">
        <v>837.02984400000003</v>
      </c>
      <c r="C125">
        <v>36.664355</v>
      </c>
      <c r="D125">
        <v>442.605346</v>
      </c>
      <c r="E125">
        <v>818.68215299999997</v>
      </c>
      <c r="F125">
        <v>33.926644000000003</v>
      </c>
      <c r="G125">
        <v>68.812216000000006</v>
      </c>
      <c r="H125">
        <v>17.644674999999999</v>
      </c>
      <c r="I125">
        <v>219.38775699999999</v>
      </c>
      <c r="J125">
        <v>559.58074099999999</v>
      </c>
      <c r="K125">
        <v>476.00917099999998</v>
      </c>
      <c r="L125">
        <v>799.796246</v>
      </c>
      <c r="M125">
        <v>242.16959499999999</v>
      </c>
      <c r="N125">
        <v>12.702579</v>
      </c>
      <c r="O125">
        <v>47.661614999999998</v>
      </c>
      <c r="P125">
        <v>270.56403499999999</v>
      </c>
      <c r="Q125">
        <v>35.022719000000002</v>
      </c>
      <c r="R125">
        <v>227.49544</v>
      </c>
      <c r="S125">
        <v>23.675602999999999</v>
      </c>
      <c r="T125">
        <v>155.17496499999999</v>
      </c>
      <c r="U125">
        <v>140.477769</v>
      </c>
      <c r="V125">
        <v>7717.9762190000001</v>
      </c>
      <c r="W125">
        <v>14002.967522999999</v>
      </c>
      <c r="X125">
        <v>21410.072198000002</v>
      </c>
      <c r="Y125">
        <v>1461.7522429999999</v>
      </c>
      <c r="Z125">
        <v>1850.5183850000001</v>
      </c>
      <c r="AA125">
        <v>1089.5925380000001</v>
      </c>
      <c r="AB125">
        <v>2204.0818559999998</v>
      </c>
      <c r="AC125">
        <v>18.937709999999999</v>
      </c>
      <c r="AD125">
        <v>10.962389999999999</v>
      </c>
      <c r="AE125">
        <v>24985.131985</v>
      </c>
      <c r="AF125">
        <v>1712.134916</v>
      </c>
      <c r="AG125">
        <v>1.3722179999999999</v>
      </c>
      <c r="AH125">
        <v>8017.2705420000002</v>
      </c>
      <c r="AI125">
        <v>14857.612838999999</v>
      </c>
      <c r="AJ125">
        <v>5329.1679199999999</v>
      </c>
      <c r="AK125">
        <v>991.18509500000005</v>
      </c>
      <c r="AL125">
        <v>13.064349999999999</v>
      </c>
      <c r="AM125">
        <v>9.5530559999999998</v>
      </c>
      <c r="AN125">
        <v>0.81356799999999996</v>
      </c>
      <c r="AO125">
        <v>108.014188</v>
      </c>
      <c r="AP125">
        <v>193.85770600000001</v>
      </c>
      <c r="AQ125">
        <v>0</v>
      </c>
      <c r="AR125">
        <v>113210.81589100001</v>
      </c>
      <c r="AS125">
        <v>5.1099519999999998</v>
      </c>
      <c r="AT125">
        <v>3.98366</v>
      </c>
      <c r="AU125">
        <v>3.0379559999999999</v>
      </c>
      <c r="AV125">
        <v>5.13748</v>
      </c>
      <c r="AW125">
        <v>10.590767</v>
      </c>
      <c r="AX125">
        <v>0.68101100000000003</v>
      </c>
      <c r="AY125">
        <v>4.4024479999999997</v>
      </c>
      <c r="AZ125">
        <v>3.480105</v>
      </c>
      <c r="BA125">
        <v>6.2512220000000003</v>
      </c>
      <c r="BB125">
        <v>2.8735369999999998</v>
      </c>
      <c r="BC125">
        <v>3.079075</v>
      </c>
      <c r="BD125">
        <v>4.372852</v>
      </c>
      <c r="BE125">
        <v>14.938768</v>
      </c>
      <c r="BF125">
        <v>4.9728019999999997</v>
      </c>
      <c r="BG125">
        <v>3.5124110000000002</v>
      </c>
      <c r="BH125">
        <v>0.89435900000000002</v>
      </c>
      <c r="BI125">
        <v>2.1911990000000001</v>
      </c>
      <c r="BJ125">
        <v>6.6768840000000003</v>
      </c>
      <c r="BK125">
        <v>16.702311999999999</v>
      </c>
      <c r="BL125">
        <v>2.0222980000000002</v>
      </c>
      <c r="BM125">
        <v>2.9408120000000002</v>
      </c>
      <c r="BN125">
        <v>1.324163</v>
      </c>
      <c r="BO125">
        <v>0.76908299999999996</v>
      </c>
      <c r="BP125">
        <v>0.79358600000000001</v>
      </c>
      <c r="BQ125">
        <v>0.61196799999999996</v>
      </c>
      <c r="BR125">
        <v>0.14111699999999999</v>
      </c>
      <c r="BS125">
        <v>1.2083820000000001</v>
      </c>
      <c r="BT125">
        <v>0.74355800000000005</v>
      </c>
      <c r="BU125">
        <v>0.61066100000000001</v>
      </c>
      <c r="BV125">
        <v>24.548445999999998</v>
      </c>
      <c r="BW125">
        <v>2.1805099999999999</v>
      </c>
      <c r="BX125">
        <v>7.94E-4</v>
      </c>
      <c r="BY125">
        <v>0.56531399999999998</v>
      </c>
      <c r="BZ125">
        <v>1.0011289999999999</v>
      </c>
      <c r="CA125">
        <v>2.4404149999999998</v>
      </c>
      <c r="CB125">
        <v>2.838387</v>
      </c>
      <c r="CC125">
        <v>8.7292999999999996E-2</v>
      </c>
      <c r="CD125">
        <v>0.19528000000000001</v>
      </c>
      <c r="CE125">
        <v>0.181174</v>
      </c>
      <c r="CF125">
        <v>1.9324000000000001E-2</v>
      </c>
      <c r="CG125">
        <v>8.6700000000000006E-3</v>
      </c>
      <c r="CH125">
        <v>1</v>
      </c>
      <c r="CI125">
        <v>28.36204</v>
      </c>
      <c r="CJ125">
        <v>0.356931</v>
      </c>
      <c r="CK125">
        <v>14.309735999999999</v>
      </c>
      <c r="CL125">
        <v>38.020833000000003</v>
      </c>
      <c r="CM125">
        <v>5.5912000000000003E-2</v>
      </c>
      <c r="CN125">
        <v>15.154026999999999</v>
      </c>
      <c r="CO125">
        <v>33.280481000000002</v>
      </c>
    </row>
    <row r="126" spans="1:94" x14ac:dyDescent="0.3">
      <c r="B126">
        <f t="shared" ref="B126:BM126" si="89">AVERAGE(B121:B125)</f>
        <v>820.73192039999992</v>
      </c>
      <c r="C126">
        <f t="shared" si="89"/>
        <v>37.193513799999998</v>
      </c>
      <c r="D126">
        <f t="shared" si="89"/>
        <v>440.43135679999995</v>
      </c>
      <c r="E126">
        <f t="shared" si="89"/>
        <v>818.44201319999991</v>
      </c>
      <c r="F126">
        <f t="shared" si="89"/>
        <v>33.911474599999998</v>
      </c>
      <c r="G126">
        <f t="shared" si="89"/>
        <v>70.255406000000022</v>
      </c>
      <c r="H126">
        <f t="shared" si="89"/>
        <v>17.676932799999996</v>
      </c>
      <c r="I126">
        <f t="shared" si="89"/>
        <v>220.52847299999999</v>
      </c>
      <c r="J126">
        <f t="shared" si="89"/>
        <v>559.17103000000009</v>
      </c>
      <c r="K126">
        <f t="shared" si="89"/>
        <v>476.63802240000007</v>
      </c>
      <c r="L126">
        <f t="shared" si="89"/>
        <v>801.08621819999996</v>
      </c>
      <c r="M126">
        <f t="shared" si="89"/>
        <v>241.75802579999998</v>
      </c>
      <c r="N126">
        <f t="shared" si="89"/>
        <v>12.067741999999999</v>
      </c>
      <c r="O126">
        <f t="shared" si="89"/>
        <v>48.370693800000005</v>
      </c>
      <c r="P126">
        <f t="shared" si="89"/>
        <v>268.74112200000002</v>
      </c>
      <c r="Q126">
        <f t="shared" si="89"/>
        <v>35.729070999999998</v>
      </c>
      <c r="R126">
        <f t="shared" si="89"/>
        <v>227.92170299999998</v>
      </c>
      <c r="S126">
        <f t="shared" si="89"/>
        <v>23.472075599999997</v>
      </c>
      <c r="T126">
        <f t="shared" si="89"/>
        <v>154.94753340000003</v>
      </c>
      <c r="U126">
        <f t="shared" si="89"/>
        <v>137.94724159999998</v>
      </c>
      <c r="V126">
        <f t="shared" si="89"/>
        <v>7464.8589437999999</v>
      </c>
      <c r="W126">
        <f t="shared" si="89"/>
        <v>13864.817117799999</v>
      </c>
      <c r="X126">
        <f t="shared" si="89"/>
        <v>21302.482763399999</v>
      </c>
      <c r="Y126">
        <f t="shared" si="89"/>
        <v>1413.5567517999998</v>
      </c>
      <c r="Z126">
        <f t="shared" si="89"/>
        <v>1858.6033658000001</v>
      </c>
      <c r="AA126">
        <f t="shared" si="89"/>
        <v>1091.9763784000002</v>
      </c>
      <c r="AB126">
        <f t="shared" si="89"/>
        <v>2180.8548878000001</v>
      </c>
      <c r="AC126">
        <f t="shared" si="89"/>
        <v>19.055700799999997</v>
      </c>
      <c r="AD126">
        <f t="shared" si="89"/>
        <v>11.0499762</v>
      </c>
      <c r="AE126">
        <f t="shared" si="89"/>
        <v>22948.5149188</v>
      </c>
      <c r="AF126">
        <f t="shared" si="89"/>
        <v>1343.2364923999999</v>
      </c>
      <c r="AG126">
        <f t="shared" si="89"/>
        <v>1.0189295999999999</v>
      </c>
      <c r="AH126">
        <f t="shared" si="89"/>
        <v>8123.5746665999995</v>
      </c>
      <c r="AI126">
        <f t="shared" si="89"/>
        <v>14942.921917200001</v>
      </c>
      <c r="AJ126">
        <f t="shared" si="89"/>
        <v>5297.4870380000002</v>
      </c>
      <c r="AK126">
        <f t="shared" si="89"/>
        <v>1415.0474098</v>
      </c>
      <c r="AL126">
        <f t="shared" si="89"/>
        <v>13.492947000000001</v>
      </c>
      <c r="AM126">
        <f t="shared" si="89"/>
        <v>11.827211399999999</v>
      </c>
      <c r="AN126">
        <f t="shared" si="89"/>
        <v>1.0325717999999999</v>
      </c>
      <c r="AO126">
        <f t="shared" si="89"/>
        <v>139.19398940000002</v>
      </c>
      <c r="AP126">
        <f t="shared" si="89"/>
        <v>160.36258579999998</v>
      </c>
      <c r="AQ126">
        <f t="shared" si="89"/>
        <v>0</v>
      </c>
      <c r="AR126">
        <f t="shared" si="89"/>
        <v>116692.27531919998</v>
      </c>
      <c r="AS126">
        <f t="shared" si="89"/>
        <v>5.0104552</v>
      </c>
      <c r="AT126">
        <f t="shared" si="89"/>
        <v>4.0411542000000003</v>
      </c>
      <c r="AU126">
        <f t="shared" si="89"/>
        <v>3.023034</v>
      </c>
      <c r="AV126">
        <f t="shared" si="89"/>
        <v>5.1359729999999999</v>
      </c>
      <c r="AW126">
        <f t="shared" si="89"/>
        <v>10.586031999999999</v>
      </c>
      <c r="AX126">
        <f t="shared" si="89"/>
        <v>0.69529339999999995</v>
      </c>
      <c r="AY126">
        <f t="shared" si="89"/>
        <v>4.4104966000000001</v>
      </c>
      <c r="AZ126">
        <f t="shared" si="89"/>
        <v>3.4981998000000005</v>
      </c>
      <c r="BA126">
        <f t="shared" si="89"/>
        <v>6.2466452000000006</v>
      </c>
      <c r="BB126">
        <f t="shared" si="89"/>
        <v>2.8773332000000003</v>
      </c>
      <c r="BC126">
        <f t="shared" si="89"/>
        <v>3.0840412000000001</v>
      </c>
      <c r="BD126">
        <f t="shared" si="89"/>
        <v>4.3654200000000003</v>
      </c>
      <c r="BE126">
        <f t="shared" si="89"/>
        <v>14.192172399999999</v>
      </c>
      <c r="BF126">
        <f t="shared" si="89"/>
        <v>5.0467843999999999</v>
      </c>
      <c r="BG126">
        <f t="shared" si="89"/>
        <v>3.4887462</v>
      </c>
      <c r="BH126">
        <f t="shared" si="89"/>
        <v>0.91239680000000001</v>
      </c>
      <c r="BI126">
        <f t="shared" si="89"/>
        <v>2.1953049999999998</v>
      </c>
      <c r="BJ126">
        <f t="shared" si="89"/>
        <v>6.6194859999999993</v>
      </c>
      <c r="BK126">
        <f t="shared" si="89"/>
        <v>16.6778324</v>
      </c>
      <c r="BL126">
        <f t="shared" si="89"/>
        <v>1.9858691999999998</v>
      </c>
      <c r="BM126">
        <f t="shared" si="89"/>
        <v>2.8443654</v>
      </c>
      <c r="BN126">
        <f t="shared" ref="BN126:CO126" si="90">AVERAGE(BN121:BN125)</f>
        <v>1.3110995999999999</v>
      </c>
      <c r="BO126">
        <f t="shared" si="90"/>
        <v>0.76521819999999996</v>
      </c>
      <c r="BP126">
        <f t="shared" si="90"/>
        <v>0.7674204</v>
      </c>
      <c r="BQ126">
        <f t="shared" si="90"/>
        <v>0.61464180000000002</v>
      </c>
      <c r="BR126">
        <f t="shared" si="90"/>
        <v>0.14142539999999998</v>
      </c>
      <c r="BS126">
        <f t="shared" si="90"/>
        <v>1.1956482000000002</v>
      </c>
      <c r="BT126">
        <f t="shared" si="90"/>
        <v>0.74819100000000005</v>
      </c>
      <c r="BU126">
        <f t="shared" si="90"/>
        <v>0.61554019999999998</v>
      </c>
      <c r="BV126">
        <f t="shared" si="90"/>
        <v>22.547424400000001</v>
      </c>
      <c r="BW126">
        <f t="shared" si="90"/>
        <v>1.7106950000000001</v>
      </c>
      <c r="BX126">
        <f t="shared" si="90"/>
        <v>5.8979999999999992E-4</v>
      </c>
      <c r="BY126">
        <f t="shared" si="90"/>
        <v>0.57280960000000003</v>
      </c>
      <c r="BZ126">
        <f t="shared" si="90"/>
        <v>1.0068775999999999</v>
      </c>
      <c r="CA126">
        <f t="shared" si="90"/>
        <v>2.4259074000000003</v>
      </c>
      <c r="CB126">
        <f t="shared" si="90"/>
        <v>4.0521718</v>
      </c>
      <c r="CC126">
        <f t="shared" si="90"/>
        <v>9.0157199999999993E-2</v>
      </c>
      <c r="CD126">
        <f t="shared" si="90"/>
        <v>0.24176739999999999</v>
      </c>
      <c r="CE126">
        <f t="shared" si="90"/>
        <v>0.22994379999999998</v>
      </c>
      <c r="CF126">
        <f t="shared" si="90"/>
        <v>2.4902000000000001E-2</v>
      </c>
      <c r="CG126">
        <f t="shared" si="90"/>
        <v>7.1720000000000004E-3</v>
      </c>
      <c r="CH126">
        <f t="shared" si="90"/>
        <v>1</v>
      </c>
      <c r="CI126">
        <f t="shared" si="90"/>
        <v>29.234229799999998</v>
      </c>
      <c r="CJ126">
        <f t="shared" si="90"/>
        <v>0.34405239999999998</v>
      </c>
      <c r="CK126">
        <f t="shared" si="90"/>
        <v>13.1879008</v>
      </c>
      <c r="CL126">
        <f t="shared" si="90"/>
        <v>38.108333200000004</v>
      </c>
      <c r="CM126">
        <f t="shared" si="90"/>
        <v>5.6089399999999998E-2</v>
      </c>
      <c r="CN126">
        <f t="shared" si="90"/>
        <v>15.057281</v>
      </c>
      <c r="CO126">
        <f t="shared" si="90"/>
        <v>33.244494600000003</v>
      </c>
      <c r="CP126">
        <f>SUM(B126:T126)</f>
        <v>5309.0743277999991</v>
      </c>
    </row>
    <row r="127" spans="1:94" x14ac:dyDescent="0.3">
      <c r="A127" s="12" t="s">
        <v>117</v>
      </c>
      <c r="B127">
        <f t="shared" ref="B127:G127" si="91">B126/$CP126</f>
        <v>0.1545903993286338</v>
      </c>
      <c r="C127">
        <f t="shared" si="91"/>
        <v>7.0056494792779507E-3</v>
      </c>
      <c r="D127">
        <f t="shared" si="91"/>
        <v>8.2958220135243066E-2</v>
      </c>
      <c r="E127">
        <f t="shared" si="91"/>
        <v>0.15415907984455551</v>
      </c>
      <c r="F127">
        <f t="shared" si="91"/>
        <v>6.3874552334723866E-3</v>
      </c>
      <c r="G127">
        <f t="shared" si="91"/>
        <v>1.323308013077165E-2</v>
      </c>
      <c r="H127">
        <f t="shared" ref="H127:T127" si="92">H126/$CP126</f>
        <v>3.3295696591471627E-3</v>
      </c>
      <c r="I127">
        <f t="shared" si="92"/>
        <v>4.1538027042726237E-2</v>
      </c>
      <c r="J127">
        <f t="shared" si="92"/>
        <v>0.10532363939076969</v>
      </c>
      <c r="K127">
        <f t="shared" si="92"/>
        <v>8.9777990092203455E-2</v>
      </c>
      <c r="L127">
        <f t="shared" si="92"/>
        <v>0.15088999865857183</v>
      </c>
      <c r="M127">
        <f t="shared" si="92"/>
        <v>4.5536756668498345E-2</v>
      </c>
      <c r="N127">
        <f t="shared" si="92"/>
        <v>2.2730406950246429E-3</v>
      </c>
      <c r="O127">
        <f t="shared" si="92"/>
        <v>9.1109468079427127E-3</v>
      </c>
      <c r="P127">
        <f t="shared" si="92"/>
        <v>5.06192050453666E-2</v>
      </c>
      <c r="Q127">
        <f t="shared" si="92"/>
        <v>6.7298117890177648E-3</v>
      </c>
      <c r="R127">
        <f t="shared" si="92"/>
        <v>4.2930591837173869E-2</v>
      </c>
      <c r="S127">
        <f t="shared" si="92"/>
        <v>4.4211239381397914E-3</v>
      </c>
      <c r="T127">
        <f t="shared" si="92"/>
        <v>2.9185414223463692E-2</v>
      </c>
    </row>
    <row r="128" spans="1:94" x14ac:dyDescent="0.3">
      <c r="A128" s="7" t="s">
        <v>435</v>
      </c>
    </row>
    <row r="129" spans="1:94" x14ac:dyDescent="0.3">
      <c r="A129" s="13">
        <v>18615</v>
      </c>
      <c r="B129" s="1">
        <v>787.42645300000004</v>
      </c>
      <c r="C129" s="1">
        <v>37.232118</v>
      </c>
      <c r="D129" s="1">
        <v>489.19314800000001</v>
      </c>
      <c r="E129" s="1">
        <v>651.613158</v>
      </c>
      <c r="F129" s="1">
        <v>19.408363999999999</v>
      </c>
      <c r="G129" s="1">
        <v>73.619817999999995</v>
      </c>
      <c r="H129" s="1">
        <v>16.296731000000001</v>
      </c>
      <c r="I129" s="1">
        <v>85.630049</v>
      </c>
      <c r="J129" s="1">
        <v>569.21040200000004</v>
      </c>
      <c r="K129" s="1">
        <v>389.83977599999997</v>
      </c>
      <c r="L129" s="1">
        <v>787.96097099999997</v>
      </c>
      <c r="M129" s="1">
        <v>183.50536600000001</v>
      </c>
      <c r="N129" s="1">
        <v>6.2327E-2</v>
      </c>
      <c r="O129" s="1">
        <v>43.395180000000003</v>
      </c>
      <c r="P129" s="1">
        <v>211.98508100000001</v>
      </c>
      <c r="Q129" s="1">
        <v>37.611179999999997</v>
      </c>
      <c r="R129" s="1">
        <v>150.55117899999999</v>
      </c>
      <c r="S129" s="1">
        <v>23.443359000000001</v>
      </c>
      <c r="T129" s="1">
        <v>87.032919000000007</v>
      </c>
      <c r="U129" s="1">
        <v>166.58875900000001</v>
      </c>
      <c r="V129" s="1">
        <v>7705.4364150000001</v>
      </c>
      <c r="W129" s="1">
        <v>14216.467071999999</v>
      </c>
      <c r="X129" s="1">
        <v>21374.111727</v>
      </c>
      <c r="Y129" s="1">
        <v>1390.7000399999999</v>
      </c>
      <c r="Z129" s="1">
        <v>1817.587219</v>
      </c>
      <c r="AA129" s="1">
        <v>1300.311805</v>
      </c>
      <c r="AB129" s="1">
        <v>2234.3669329999998</v>
      </c>
      <c r="AC129" s="1">
        <v>18.694808999999999</v>
      </c>
      <c r="AD129" s="1">
        <v>11.225841000000001</v>
      </c>
      <c r="AE129" s="1">
        <v>21563.116554</v>
      </c>
      <c r="AF129" s="1">
        <v>604.61903900000004</v>
      </c>
      <c r="AG129" s="1">
        <v>0.75898200000000005</v>
      </c>
      <c r="AH129" s="1">
        <v>8261.3664769999996</v>
      </c>
      <c r="AI129" s="1">
        <v>14330.712197000001</v>
      </c>
      <c r="AJ129" s="1">
        <v>5189.6468580000001</v>
      </c>
      <c r="AK129" s="1">
        <v>2600.3978419999999</v>
      </c>
      <c r="AL129" s="1">
        <v>14.100588999999999</v>
      </c>
      <c r="AM129" s="1">
        <v>16.093126999999999</v>
      </c>
      <c r="AN129" s="1">
        <v>1.0744959999999999</v>
      </c>
      <c r="AO129" s="1">
        <v>189.16253</v>
      </c>
      <c r="AP129" s="1">
        <v>160.49743000000001</v>
      </c>
      <c r="AQ129" s="1">
        <v>0</v>
      </c>
      <c r="AR129" s="1">
        <v>109833.911903</v>
      </c>
      <c r="AS129" s="1">
        <v>4.8071299999999999</v>
      </c>
      <c r="AT129" s="1">
        <v>4.0453489999999999</v>
      </c>
      <c r="AU129" s="1">
        <v>3.3577249999999998</v>
      </c>
      <c r="AV129" s="1">
        <v>4.0890709999999997</v>
      </c>
      <c r="AW129" s="1">
        <v>6.0586440000000001</v>
      </c>
      <c r="AX129" s="1">
        <v>0.72858999999999996</v>
      </c>
      <c r="AY129" s="1">
        <v>4.066128</v>
      </c>
      <c r="AZ129" s="1">
        <v>1.358333</v>
      </c>
      <c r="BA129" s="1">
        <v>6.3587980000000002</v>
      </c>
      <c r="BB129" s="1">
        <v>2.3533559999999998</v>
      </c>
      <c r="BC129" s="1">
        <v>3.0335109999999998</v>
      </c>
      <c r="BD129" s="1">
        <v>3.3135530000000002</v>
      </c>
      <c r="BE129" s="1">
        <v>7.3300000000000004E-2</v>
      </c>
      <c r="BF129" s="1">
        <v>4.5276610000000002</v>
      </c>
      <c r="BG129" s="1">
        <v>2.7519499999999999</v>
      </c>
      <c r="BH129" s="1">
        <v>0.96045899999999995</v>
      </c>
      <c r="BI129" s="1">
        <v>1.4500850000000001</v>
      </c>
      <c r="BJ129" s="1">
        <v>6.6113869999999997</v>
      </c>
      <c r="BK129" s="1">
        <v>9.3678190000000008</v>
      </c>
      <c r="BL129" s="1">
        <v>2.3981889999999999</v>
      </c>
      <c r="BM129" s="1">
        <v>2.9360339999999998</v>
      </c>
      <c r="BN129" s="1">
        <v>1.3443529999999999</v>
      </c>
      <c r="BO129" s="1">
        <v>0.767791</v>
      </c>
      <c r="BP129" s="1">
        <v>0.75501099999999999</v>
      </c>
      <c r="BQ129" s="1">
        <v>0.601078</v>
      </c>
      <c r="BR129" s="1">
        <v>0.168408</v>
      </c>
      <c r="BS129" s="1">
        <v>1.2249859999999999</v>
      </c>
      <c r="BT129" s="1">
        <v>0.73402100000000003</v>
      </c>
      <c r="BU129" s="1">
        <v>0.62533700000000003</v>
      </c>
      <c r="BV129" s="1">
        <v>21.186240000000002</v>
      </c>
      <c r="BW129" s="1">
        <v>0.77002000000000004</v>
      </c>
      <c r="BX129" s="1">
        <v>4.3899999999999999E-4</v>
      </c>
      <c r="BY129" s="1">
        <v>0.58252499999999996</v>
      </c>
      <c r="BZ129" s="1">
        <v>0.96562599999999998</v>
      </c>
      <c r="CA129" s="1">
        <v>2.3765230000000002</v>
      </c>
      <c r="CB129" s="1">
        <v>7.4465769999999996</v>
      </c>
      <c r="CC129" s="1">
        <v>9.4216999999999995E-2</v>
      </c>
      <c r="CD129" s="1">
        <v>0.32896999999999998</v>
      </c>
      <c r="CE129" s="1">
        <v>0.23927999999999999</v>
      </c>
      <c r="CF129" s="1">
        <v>3.3841000000000003E-2</v>
      </c>
      <c r="CG129" s="1">
        <v>7.1780000000000004E-3</v>
      </c>
      <c r="CH129" s="1">
        <v>1</v>
      </c>
      <c r="CI129" s="1">
        <v>27.516044999999998</v>
      </c>
      <c r="CJ129" s="1">
        <v>0.29341099999999998</v>
      </c>
      <c r="CK129" s="1">
        <v>13.056478</v>
      </c>
      <c r="CL129" s="1">
        <v>38.145833000000003</v>
      </c>
      <c r="CM129" s="1">
        <v>5.5310999999999999E-2</v>
      </c>
      <c r="CN129" s="1">
        <v>6.3680599999999998</v>
      </c>
      <c r="CO129" s="1">
        <v>33.922502999999999</v>
      </c>
    </row>
    <row r="130" spans="1:94" x14ac:dyDescent="0.3">
      <c r="A130" s="13">
        <v>18980</v>
      </c>
      <c r="B130" s="1">
        <v>803.56203000000005</v>
      </c>
      <c r="C130" s="1">
        <v>37.263066000000002</v>
      </c>
      <c r="D130" s="1">
        <v>491.10174599999999</v>
      </c>
      <c r="E130" s="1">
        <v>652.24032099999999</v>
      </c>
      <c r="F130" s="1">
        <v>19.558342</v>
      </c>
      <c r="G130" s="1">
        <v>73.056872999999996</v>
      </c>
      <c r="H130" s="1">
        <v>16.321265</v>
      </c>
      <c r="I130" s="1">
        <v>85.387102999999996</v>
      </c>
      <c r="J130" s="1">
        <v>570.17771700000003</v>
      </c>
      <c r="K130" s="1">
        <v>390.01496500000002</v>
      </c>
      <c r="L130" s="1">
        <v>790.94973300000004</v>
      </c>
      <c r="M130" s="1">
        <v>183.83099200000001</v>
      </c>
      <c r="N130" s="1">
        <v>5.7008000000000003E-2</v>
      </c>
      <c r="O130" s="1">
        <v>43.331462999999999</v>
      </c>
      <c r="P130" s="1">
        <v>213.35404500000001</v>
      </c>
      <c r="Q130" s="1">
        <v>37.418374999999997</v>
      </c>
      <c r="R130" s="1">
        <v>150.39970199999999</v>
      </c>
      <c r="S130" s="1">
        <v>23.540429</v>
      </c>
      <c r="T130" s="1">
        <v>87.201532</v>
      </c>
      <c r="U130" s="1">
        <v>169.205287</v>
      </c>
      <c r="V130" s="1">
        <v>7819.6787979999999</v>
      </c>
      <c r="W130" s="1">
        <v>14276.714521</v>
      </c>
      <c r="X130" s="1">
        <v>21464.807045000001</v>
      </c>
      <c r="Y130" s="1">
        <v>1461.377555</v>
      </c>
      <c r="Z130" s="1">
        <v>1808.3834300000001</v>
      </c>
      <c r="AA130" s="1">
        <v>1307.4562989999999</v>
      </c>
      <c r="AB130" s="1">
        <v>2248.126166</v>
      </c>
      <c r="AC130" s="1">
        <v>18.661064</v>
      </c>
      <c r="AD130" s="1">
        <v>11.180377</v>
      </c>
      <c r="AE130" s="1">
        <v>22713.114248000002</v>
      </c>
      <c r="AF130" s="1">
        <v>790.48449600000004</v>
      </c>
      <c r="AG130" s="1">
        <v>0.87590199999999996</v>
      </c>
      <c r="AH130" s="1">
        <v>8211.3232410000001</v>
      </c>
      <c r="AI130" s="1">
        <v>14341.922721000001</v>
      </c>
      <c r="AJ130" s="1">
        <v>5216.2362240000002</v>
      </c>
      <c r="AK130" s="1">
        <v>1924.6548319999999</v>
      </c>
      <c r="AL130" s="1">
        <v>14.095827</v>
      </c>
      <c r="AM130" s="1">
        <v>15.122325999999999</v>
      </c>
      <c r="AN130" s="1">
        <v>1.2200770000000001</v>
      </c>
      <c r="AO130" s="1">
        <v>180.61896400000001</v>
      </c>
      <c r="AP130" s="1">
        <v>163.22958600000001</v>
      </c>
      <c r="AQ130" s="1">
        <v>0</v>
      </c>
      <c r="AR130" s="1">
        <v>108335.28475000001</v>
      </c>
      <c r="AS130" s="1">
        <v>4.9056360000000003</v>
      </c>
      <c r="AT130" s="1">
        <v>4.0487109999999999</v>
      </c>
      <c r="AU130" s="1">
        <v>3.3708260000000001</v>
      </c>
      <c r="AV130" s="1">
        <v>4.0930070000000001</v>
      </c>
      <c r="AW130" s="1">
        <v>6.1054620000000002</v>
      </c>
      <c r="AX130" s="1">
        <v>0.72301899999999997</v>
      </c>
      <c r="AY130" s="1">
        <v>4.0722500000000004</v>
      </c>
      <c r="AZ130" s="1">
        <v>1.354479</v>
      </c>
      <c r="BA130" s="1">
        <v>6.3696039999999998</v>
      </c>
      <c r="BB130" s="1">
        <v>2.3544130000000001</v>
      </c>
      <c r="BC130" s="1">
        <v>3.0450179999999998</v>
      </c>
      <c r="BD130" s="1">
        <v>3.3194330000000001</v>
      </c>
      <c r="BE130" s="1">
        <v>6.7043000000000005E-2</v>
      </c>
      <c r="BF130" s="1">
        <v>4.5210129999999999</v>
      </c>
      <c r="BG130" s="1">
        <v>2.7697219999999998</v>
      </c>
      <c r="BH130" s="1">
        <v>0.95553600000000005</v>
      </c>
      <c r="BI130" s="1">
        <v>1.448626</v>
      </c>
      <c r="BJ130" s="1">
        <v>6.638763</v>
      </c>
      <c r="BK130" s="1">
        <v>9.3859680000000001</v>
      </c>
      <c r="BL130" s="1">
        <v>2.4358559999999998</v>
      </c>
      <c r="BM130" s="1">
        <v>2.9795639999999999</v>
      </c>
      <c r="BN130" s="1">
        <v>1.35005</v>
      </c>
      <c r="BO130" s="1">
        <v>0.77104899999999998</v>
      </c>
      <c r="BP130" s="1">
        <v>0.79338200000000003</v>
      </c>
      <c r="BQ130" s="1">
        <v>0.59803399999999995</v>
      </c>
      <c r="BR130" s="1">
        <v>0.16933300000000001</v>
      </c>
      <c r="BS130" s="1">
        <v>1.232529</v>
      </c>
      <c r="BT130" s="1">
        <v>0.73269600000000001</v>
      </c>
      <c r="BU130" s="1">
        <v>0.62280400000000002</v>
      </c>
      <c r="BV130" s="1">
        <v>22.316137999999999</v>
      </c>
      <c r="BW130" s="1">
        <v>1.006731</v>
      </c>
      <c r="BX130" s="1">
        <v>5.0699999999999996E-4</v>
      </c>
      <c r="BY130" s="1">
        <v>0.57899699999999998</v>
      </c>
      <c r="BZ130" s="1">
        <v>0.96638100000000005</v>
      </c>
      <c r="CA130" s="1">
        <v>2.3887</v>
      </c>
      <c r="CB130" s="1">
        <v>5.5114989999999997</v>
      </c>
      <c r="CC130" s="1">
        <v>9.4186000000000006E-2</v>
      </c>
      <c r="CD130" s="1">
        <v>0.30912499999999998</v>
      </c>
      <c r="CE130" s="1">
        <v>0.27169900000000002</v>
      </c>
      <c r="CF130" s="1">
        <v>3.2313000000000001E-2</v>
      </c>
      <c r="CG130" s="1">
        <v>7.3010000000000002E-3</v>
      </c>
      <c r="CH130" s="1">
        <v>1</v>
      </c>
      <c r="CI130" s="1">
        <v>27.140602000000001</v>
      </c>
      <c r="CJ130" s="1">
        <v>0.30224800000000002</v>
      </c>
      <c r="CK130" s="1">
        <v>13.881024</v>
      </c>
      <c r="CL130" s="1">
        <v>38.145833000000003</v>
      </c>
      <c r="CM130" s="1">
        <v>5.4711000000000003E-2</v>
      </c>
      <c r="CN130" s="1">
        <v>6.3856630000000001</v>
      </c>
      <c r="CO130" s="1">
        <v>33.966724999999997</v>
      </c>
    </row>
    <row r="131" spans="1:94" x14ac:dyDescent="0.3">
      <c r="A131" s="13">
        <v>19345</v>
      </c>
      <c r="B131" s="1">
        <v>816.60730000000001</v>
      </c>
      <c r="C131" s="1">
        <v>37.028263000000003</v>
      </c>
      <c r="D131" s="1">
        <v>492.79195800000002</v>
      </c>
      <c r="E131" s="1">
        <v>652.95019400000001</v>
      </c>
      <c r="F131" s="1">
        <v>19.693802999999999</v>
      </c>
      <c r="G131" s="1">
        <v>72.447874999999996</v>
      </c>
      <c r="H131" s="1">
        <v>16.311084999999999</v>
      </c>
      <c r="I131" s="1">
        <v>85.025570999999999</v>
      </c>
      <c r="J131" s="1">
        <v>571.021839</v>
      </c>
      <c r="K131" s="1">
        <v>389.74798299999998</v>
      </c>
      <c r="L131" s="1">
        <v>791.00378499999999</v>
      </c>
      <c r="M131" s="1">
        <v>184.12303600000001</v>
      </c>
      <c r="N131" s="1">
        <v>5.2062999999999998E-2</v>
      </c>
      <c r="O131" s="1">
        <v>43.280630000000002</v>
      </c>
      <c r="P131" s="1">
        <v>214.46920800000001</v>
      </c>
      <c r="Q131" s="1">
        <v>37.184851000000002</v>
      </c>
      <c r="R131" s="1">
        <v>149.94463400000001</v>
      </c>
      <c r="S131" s="1">
        <v>23.647348000000001</v>
      </c>
      <c r="T131" s="1">
        <v>87.305336999999994</v>
      </c>
      <c r="U131" s="1">
        <v>171.703091</v>
      </c>
      <c r="V131" s="1">
        <v>7940.8424500000001</v>
      </c>
      <c r="W131" s="1">
        <v>14329.153307</v>
      </c>
      <c r="X131" s="1">
        <v>21491.036400000001</v>
      </c>
      <c r="Y131" s="1">
        <v>1499.941916</v>
      </c>
      <c r="Z131" s="1">
        <v>1795.2814719999999</v>
      </c>
      <c r="AA131" s="1">
        <v>1305.3205660000001</v>
      </c>
      <c r="AB131" s="1">
        <v>2262.7084100000002</v>
      </c>
      <c r="AC131" s="1">
        <v>18.575879</v>
      </c>
      <c r="AD131" s="1">
        <v>11.137345</v>
      </c>
      <c r="AE131" s="1">
        <v>24249.771487999998</v>
      </c>
      <c r="AF131" s="1">
        <v>938.12631699999997</v>
      </c>
      <c r="AG131" s="1">
        <v>1.1269979999999999</v>
      </c>
      <c r="AH131" s="1">
        <v>8153.5286839999999</v>
      </c>
      <c r="AI131" s="1">
        <v>14256.736569999999</v>
      </c>
      <c r="AJ131" s="1">
        <v>5225.1282119999996</v>
      </c>
      <c r="AK131" s="1">
        <v>1531.264087</v>
      </c>
      <c r="AL131" s="1">
        <v>13.884133</v>
      </c>
      <c r="AM131" s="1">
        <v>14.770861999999999</v>
      </c>
      <c r="AN131" s="1">
        <v>1.1816739999999999</v>
      </c>
      <c r="AO131" s="1">
        <v>165.62986699999999</v>
      </c>
      <c r="AP131" s="1">
        <v>215.936218</v>
      </c>
      <c r="AQ131" s="1">
        <v>0</v>
      </c>
      <c r="AR131" s="1">
        <v>107367.15999499999</v>
      </c>
      <c r="AS131" s="1">
        <v>4.9852749999999997</v>
      </c>
      <c r="AT131" s="1">
        <v>4.023199</v>
      </c>
      <c r="AU131" s="1">
        <v>3.3824269999999999</v>
      </c>
      <c r="AV131" s="1">
        <v>4.0974620000000002</v>
      </c>
      <c r="AW131" s="1">
        <v>6.1477490000000001</v>
      </c>
      <c r="AX131" s="1">
        <v>0.71699199999999996</v>
      </c>
      <c r="AY131" s="1">
        <v>4.0697099999999997</v>
      </c>
      <c r="AZ131" s="1">
        <v>1.3487439999999999</v>
      </c>
      <c r="BA131" s="1">
        <v>6.3790339999999999</v>
      </c>
      <c r="BB131" s="1">
        <v>2.3528020000000001</v>
      </c>
      <c r="BC131" s="1">
        <v>3.045226</v>
      </c>
      <c r="BD131" s="1">
        <v>3.3247059999999999</v>
      </c>
      <c r="BE131" s="1">
        <v>6.1227999999999998E-2</v>
      </c>
      <c r="BF131" s="1">
        <v>4.5157100000000003</v>
      </c>
      <c r="BG131" s="1">
        <v>2.784198</v>
      </c>
      <c r="BH131" s="1">
        <v>0.94957199999999997</v>
      </c>
      <c r="BI131" s="1">
        <v>1.444242</v>
      </c>
      <c r="BJ131" s="1">
        <v>6.6689150000000001</v>
      </c>
      <c r="BK131" s="1">
        <v>9.3971409999999995</v>
      </c>
      <c r="BL131" s="1">
        <v>2.4718140000000002</v>
      </c>
      <c r="BM131" s="1">
        <v>3.0257309999999999</v>
      </c>
      <c r="BN131" s="1">
        <v>1.355008</v>
      </c>
      <c r="BO131" s="1">
        <v>0.77199099999999998</v>
      </c>
      <c r="BP131" s="1">
        <v>0.81431900000000002</v>
      </c>
      <c r="BQ131" s="1">
        <v>0.59370100000000003</v>
      </c>
      <c r="BR131" s="1">
        <v>0.16905600000000001</v>
      </c>
      <c r="BS131" s="1">
        <v>1.240524</v>
      </c>
      <c r="BT131" s="1">
        <v>0.729352</v>
      </c>
      <c r="BU131" s="1">
        <v>0.62040700000000004</v>
      </c>
      <c r="BV131" s="1">
        <v>23.825938000000001</v>
      </c>
      <c r="BW131" s="1">
        <v>1.1947620000000001</v>
      </c>
      <c r="BX131" s="1">
        <v>6.5200000000000002E-4</v>
      </c>
      <c r="BY131" s="1">
        <v>0.57492200000000004</v>
      </c>
      <c r="BZ131" s="1">
        <v>0.96064099999999997</v>
      </c>
      <c r="CA131" s="1">
        <v>2.3927719999999999</v>
      </c>
      <c r="CB131" s="1">
        <v>4.3849729999999996</v>
      </c>
      <c r="CC131" s="1">
        <v>9.2771000000000006E-2</v>
      </c>
      <c r="CD131" s="1">
        <v>0.30193999999999999</v>
      </c>
      <c r="CE131" s="1">
        <v>0.26314700000000002</v>
      </c>
      <c r="CF131" s="1">
        <v>2.9631000000000001E-2</v>
      </c>
      <c r="CG131" s="1">
        <v>9.6579999999999999E-3</v>
      </c>
      <c r="CH131" s="1">
        <v>1</v>
      </c>
      <c r="CI131" s="1">
        <v>26.898064000000002</v>
      </c>
      <c r="CJ131" s="1">
        <v>0.30607200000000001</v>
      </c>
      <c r="CK131" s="1">
        <v>14.497878</v>
      </c>
      <c r="CL131" s="1">
        <v>38.041666999999997</v>
      </c>
      <c r="CM131" s="1">
        <v>5.4288000000000003E-2</v>
      </c>
      <c r="CN131" s="1">
        <v>6.4289610000000001</v>
      </c>
      <c r="CO131" s="1">
        <v>33.941941999999997</v>
      </c>
    </row>
    <row r="132" spans="1:94" x14ac:dyDescent="0.3">
      <c r="A132" s="13">
        <v>19710</v>
      </c>
      <c r="B132" s="1">
        <v>829.30437300000006</v>
      </c>
      <c r="C132" s="1">
        <v>36.806871999999998</v>
      </c>
      <c r="D132" s="1">
        <v>494.617231</v>
      </c>
      <c r="E132" s="1">
        <v>653.82568700000002</v>
      </c>
      <c r="F132" s="1">
        <v>19.827521000000001</v>
      </c>
      <c r="G132" s="1">
        <v>71.795167000000006</v>
      </c>
      <c r="H132" s="1">
        <v>16.287699</v>
      </c>
      <c r="I132" s="1">
        <v>84.590565999999995</v>
      </c>
      <c r="J132" s="1">
        <v>571.44990700000005</v>
      </c>
      <c r="K132" s="1">
        <v>389.37177500000001</v>
      </c>
      <c r="L132" s="1">
        <v>790.27167399999996</v>
      </c>
      <c r="M132" s="1">
        <v>184.42208600000001</v>
      </c>
      <c r="N132" s="1">
        <v>4.7406999999999998E-2</v>
      </c>
      <c r="O132" s="1">
        <v>43.183397999999997</v>
      </c>
      <c r="P132" s="1">
        <v>215.56787700000001</v>
      </c>
      <c r="Q132" s="1">
        <v>36.875318999999998</v>
      </c>
      <c r="R132" s="1">
        <v>149.464867</v>
      </c>
      <c r="S132" s="1">
        <v>23.756916</v>
      </c>
      <c r="T132" s="1">
        <v>87.405152000000001</v>
      </c>
      <c r="U132" s="1">
        <v>174.26242400000001</v>
      </c>
      <c r="V132" s="1">
        <v>8051.7312670000001</v>
      </c>
      <c r="W132" s="1">
        <v>14356.801051</v>
      </c>
      <c r="X132" s="1">
        <v>21497.774557000001</v>
      </c>
      <c r="Y132" s="1">
        <v>1529.3611539999999</v>
      </c>
      <c r="Z132" s="1">
        <v>1779.4165009999999</v>
      </c>
      <c r="AA132" s="1">
        <v>1288.275881</v>
      </c>
      <c r="AB132" s="1">
        <v>2271.4925760000001</v>
      </c>
      <c r="AC132" s="1">
        <v>18.492412999999999</v>
      </c>
      <c r="AD132" s="1">
        <v>11.096519000000001</v>
      </c>
      <c r="AE132" s="1">
        <v>25142.378971999999</v>
      </c>
      <c r="AF132" s="1">
        <v>696.46510899999998</v>
      </c>
      <c r="AG132" s="1">
        <v>0.84011199999999997</v>
      </c>
      <c r="AH132" s="1">
        <v>8107.8609930000002</v>
      </c>
      <c r="AI132" s="1">
        <v>14170.638392999999</v>
      </c>
      <c r="AJ132" s="1">
        <v>5235.6392340000002</v>
      </c>
      <c r="AK132" s="1">
        <v>2512.3289490000002</v>
      </c>
      <c r="AL132" s="1">
        <v>13.883832999999999</v>
      </c>
      <c r="AM132" s="1">
        <v>13.991308999999999</v>
      </c>
      <c r="AN132" s="1">
        <v>1.3361879999999999</v>
      </c>
      <c r="AO132" s="1">
        <v>166.62382099999999</v>
      </c>
      <c r="AP132" s="1">
        <v>171.20691400000001</v>
      </c>
      <c r="AQ132" s="1">
        <v>0</v>
      </c>
      <c r="AR132" s="1">
        <v>106907.612263</v>
      </c>
      <c r="AS132" s="1">
        <v>5.0627890000000004</v>
      </c>
      <c r="AT132" s="1">
        <v>3.9991449999999999</v>
      </c>
      <c r="AU132" s="1">
        <v>3.3949549999999999</v>
      </c>
      <c r="AV132" s="1">
        <v>4.1029559999999998</v>
      </c>
      <c r="AW132" s="1">
        <v>6.1894910000000003</v>
      </c>
      <c r="AX132" s="1">
        <v>0.71053200000000005</v>
      </c>
      <c r="AY132" s="1">
        <v>4.0638750000000003</v>
      </c>
      <c r="AZ132" s="1">
        <v>1.341844</v>
      </c>
      <c r="BA132" s="1">
        <v>6.3838160000000004</v>
      </c>
      <c r="BB132" s="1">
        <v>2.3505310000000001</v>
      </c>
      <c r="BC132" s="1">
        <v>3.0424069999999999</v>
      </c>
      <c r="BD132" s="1">
        <v>3.3301059999999998</v>
      </c>
      <c r="BE132" s="1">
        <v>5.5752000000000003E-2</v>
      </c>
      <c r="BF132" s="1">
        <v>4.5055649999999998</v>
      </c>
      <c r="BG132" s="1">
        <v>2.7984610000000001</v>
      </c>
      <c r="BH132" s="1">
        <v>0.94166799999999995</v>
      </c>
      <c r="BI132" s="1">
        <v>1.439621</v>
      </c>
      <c r="BJ132" s="1">
        <v>6.6998150000000001</v>
      </c>
      <c r="BK132" s="1">
        <v>9.4078839999999992</v>
      </c>
      <c r="BL132" s="1">
        <v>2.5086580000000001</v>
      </c>
      <c r="BM132" s="1">
        <v>3.067984</v>
      </c>
      <c r="BN132" s="1">
        <v>1.357623</v>
      </c>
      <c r="BO132" s="1">
        <v>0.77223299999999995</v>
      </c>
      <c r="BP132" s="1">
        <v>0.830291</v>
      </c>
      <c r="BQ132" s="1">
        <v>0.58845499999999995</v>
      </c>
      <c r="BR132" s="1">
        <v>0.166849</v>
      </c>
      <c r="BS132" s="1">
        <v>1.2453399999999999</v>
      </c>
      <c r="BT132" s="1">
        <v>0.726074</v>
      </c>
      <c r="BU132" s="1">
        <v>0.61813300000000004</v>
      </c>
      <c r="BV132" s="1">
        <v>24.702945</v>
      </c>
      <c r="BW132" s="1">
        <v>0.886992</v>
      </c>
      <c r="BX132" s="1">
        <v>4.86E-4</v>
      </c>
      <c r="BY132" s="1">
        <v>0.57170100000000001</v>
      </c>
      <c r="BZ132" s="1">
        <v>0.95484000000000002</v>
      </c>
      <c r="CA132" s="1">
        <v>2.3975849999999999</v>
      </c>
      <c r="CB132" s="1">
        <v>7.1943799999999998</v>
      </c>
      <c r="CC132" s="1">
        <v>9.2769000000000004E-2</v>
      </c>
      <c r="CD132" s="1">
        <v>0.28600500000000001</v>
      </c>
      <c r="CE132" s="1">
        <v>0.29755599999999999</v>
      </c>
      <c r="CF132" s="1">
        <v>2.9808999999999999E-2</v>
      </c>
      <c r="CG132" s="1">
        <v>7.6569999999999997E-3</v>
      </c>
      <c r="CH132" s="1">
        <v>1</v>
      </c>
      <c r="CI132" s="1">
        <v>26.782935999999999</v>
      </c>
      <c r="CJ132" s="1">
        <v>0.29680099999999998</v>
      </c>
      <c r="CK132" s="1">
        <v>13.996384000000001</v>
      </c>
      <c r="CL132" s="1">
        <v>38.104166999999997</v>
      </c>
      <c r="CM132" s="1">
        <v>5.3920000000000003E-2</v>
      </c>
      <c r="CN132" s="1">
        <v>6.4700340000000001</v>
      </c>
      <c r="CO132" s="1">
        <v>33.918142000000003</v>
      </c>
    </row>
    <row r="133" spans="1:94" x14ac:dyDescent="0.3">
      <c r="A133" s="13">
        <v>20074.5</v>
      </c>
      <c r="B133" s="1">
        <v>828.31726200000003</v>
      </c>
      <c r="C133" s="1">
        <v>36.537778000000003</v>
      </c>
      <c r="D133" s="1">
        <v>496.60402900000003</v>
      </c>
      <c r="E133" s="1">
        <v>654.83819400000004</v>
      </c>
      <c r="F133" s="1">
        <v>19.975808000000001</v>
      </c>
      <c r="G133" s="1">
        <v>71.097815999999995</v>
      </c>
      <c r="H133" s="1">
        <v>16.254702000000002</v>
      </c>
      <c r="I133" s="1">
        <v>84.213194000000001</v>
      </c>
      <c r="J133" s="1">
        <v>570.76641099999995</v>
      </c>
      <c r="K133" s="1">
        <v>388.93235800000002</v>
      </c>
      <c r="L133" s="1">
        <v>788.13880099999994</v>
      </c>
      <c r="M133" s="1">
        <v>184.71288000000001</v>
      </c>
      <c r="N133" s="1">
        <v>4.3129000000000001E-2</v>
      </c>
      <c r="O133" s="1">
        <v>43.000784000000003</v>
      </c>
      <c r="P133" s="1">
        <v>216.67717500000001</v>
      </c>
      <c r="Q133" s="1">
        <v>36.530569</v>
      </c>
      <c r="R133" s="1">
        <v>149.119485</v>
      </c>
      <c r="S133" s="1">
        <v>23.833359999999999</v>
      </c>
      <c r="T133" s="1">
        <v>87.485057999999995</v>
      </c>
      <c r="U133" s="1">
        <v>176.262247</v>
      </c>
      <c r="V133" s="1">
        <v>8188.9740499999998</v>
      </c>
      <c r="W133" s="1">
        <v>14440.296512000001</v>
      </c>
      <c r="X133" s="1">
        <v>21594.126605000001</v>
      </c>
      <c r="Y133" s="1">
        <v>1573.3030140000001</v>
      </c>
      <c r="Z133" s="1">
        <v>1771.3134239999999</v>
      </c>
      <c r="AA133" s="1">
        <v>1291.259358</v>
      </c>
      <c r="AB133" s="1">
        <v>2278.5218239999999</v>
      </c>
      <c r="AC133" s="1">
        <v>18.480115000000001</v>
      </c>
      <c r="AD133" s="1">
        <v>11.059564999999999</v>
      </c>
      <c r="AE133" s="1">
        <v>25787.849322999999</v>
      </c>
      <c r="AF133" s="1">
        <v>437.96050700000001</v>
      </c>
      <c r="AG133" s="1">
        <v>0.56361600000000001</v>
      </c>
      <c r="AH133" s="1">
        <v>8090.6080309999998</v>
      </c>
      <c r="AI133" s="1">
        <v>14205.571946</v>
      </c>
      <c r="AJ133" s="1">
        <v>5274.0237779999998</v>
      </c>
      <c r="AK133" s="1">
        <v>1263.3803439999999</v>
      </c>
      <c r="AL133" s="1">
        <v>13.254433000000001</v>
      </c>
      <c r="AM133" s="1">
        <v>9.0764279999999999</v>
      </c>
      <c r="AN133" s="1">
        <v>0.71544700000000006</v>
      </c>
      <c r="AO133" s="1">
        <v>105.224383</v>
      </c>
      <c r="AP133" s="1">
        <v>139.38059200000001</v>
      </c>
      <c r="AQ133" s="1">
        <v>0</v>
      </c>
      <c r="AR133" s="1">
        <v>106896.34665000001</v>
      </c>
      <c r="AS133" s="1">
        <v>5.0567630000000001</v>
      </c>
      <c r="AT133" s="1">
        <v>3.9699070000000001</v>
      </c>
      <c r="AU133" s="1">
        <v>3.4085920000000001</v>
      </c>
      <c r="AV133" s="1">
        <v>4.1093089999999997</v>
      </c>
      <c r="AW133" s="1">
        <v>6.2357820000000004</v>
      </c>
      <c r="AX133" s="1">
        <v>0.70363100000000001</v>
      </c>
      <c r="AY133" s="1">
        <v>4.0556419999999997</v>
      </c>
      <c r="AZ133" s="1">
        <v>1.3358570000000001</v>
      </c>
      <c r="BA133" s="1">
        <v>6.3761799999999997</v>
      </c>
      <c r="BB133" s="1">
        <v>2.3478780000000001</v>
      </c>
      <c r="BC133" s="1">
        <v>3.0341960000000001</v>
      </c>
      <c r="BD133" s="1">
        <v>3.3353570000000001</v>
      </c>
      <c r="BE133" s="1">
        <v>5.0722000000000003E-2</v>
      </c>
      <c r="BF133" s="1">
        <v>4.4865120000000003</v>
      </c>
      <c r="BG133" s="1">
        <v>2.812862</v>
      </c>
      <c r="BH133" s="1">
        <v>0.93286400000000003</v>
      </c>
      <c r="BI133" s="1">
        <v>1.4362950000000001</v>
      </c>
      <c r="BJ133" s="1">
        <v>6.721374</v>
      </c>
      <c r="BK133" s="1">
        <v>9.4164849999999998</v>
      </c>
      <c r="BL133" s="1">
        <v>2.5374469999999998</v>
      </c>
      <c r="BM133" s="1">
        <v>3.1202779999999999</v>
      </c>
      <c r="BN133" s="1">
        <v>1.365518</v>
      </c>
      <c r="BO133" s="1">
        <v>0.77569399999999999</v>
      </c>
      <c r="BP133" s="1">
        <v>0.85414699999999999</v>
      </c>
      <c r="BQ133" s="1">
        <v>0.58577500000000005</v>
      </c>
      <c r="BR133" s="1">
        <v>0.16723499999999999</v>
      </c>
      <c r="BS133" s="1">
        <v>1.2491939999999999</v>
      </c>
      <c r="BT133" s="1">
        <v>0.72559200000000001</v>
      </c>
      <c r="BU133" s="1">
        <v>0.61607400000000001</v>
      </c>
      <c r="BV133" s="1">
        <v>25.337133000000001</v>
      </c>
      <c r="BW133" s="1">
        <v>0.55776999999999999</v>
      </c>
      <c r="BX133" s="1">
        <v>3.2600000000000001E-4</v>
      </c>
      <c r="BY133" s="1">
        <v>0.57048500000000002</v>
      </c>
      <c r="BZ133" s="1">
        <v>0.95719399999999999</v>
      </c>
      <c r="CA133" s="1">
        <v>2.4151630000000002</v>
      </c>
      <c r="CB133" s="1">
        <v>3.6178539999999999</v>
      </c>
      <c r="CC133" s="1">
        <v>8.8564000000000004E-2</v>
      </c>
      <c r="CD133" s="1">
        <v>0.18553700000000001</v>
      </c>
      <c r="CE133" s="1">
        <v>0.15932299999999999</v>
      </c>
      <c r="CF133" s="1">
        <v>1.8825000000000001E-2</v>
      </c>
      <c r="CG133" s="1">
        <v>6.234E-3</v>
      </c>
      <c r="CH133" s="1">
        <v>1</v>
      </c>
      <c r="CI133" s="1">
        <v>26.780114000000001</v>
      </c>
      <c r="CJ133" s="1">
        <v>0.30313400000000001</v>
      </c>
      <c r="CK133" s="1">
        <v>14.660366</v>
      </c>
      <c r="CL133" s="1">
        <v>38.0625</v>
      </c>
      <c r="CM133" s="1">
        <v>5.3649000000000002E-2</v>
      </c>
      <c r="CN133" s="1">
        <v>6.5146610000000003</v>
      </c>
      <c r="CO133" s="1">
        <v>34.080986000000003</v>
      </c>
    </row>
    <row r="134" spans="1:94" x14ac:dyDescent="0.3">
      <c r="B134">
        <f>AVERAGE(B129:B133)</f>
        <v>813.04348360000006</v>
      </c>
      <c r="C134">
        <f t="shared" ref="C134:BM134" si="93">AVERAGE(C129:C133)</f>
        <v>36.973619400000004</v>
      </c>
      <c r="D134">
        <f t="shared" si="93"/>
        <v>492.86162239999993</v>
      </c>
      <c r="E134">
        <f t="shared" si="93"/>
        <v>653.09351079999999</v>
      </c>
      <c r="F134">
        <f t="shared" si="93"/>
        <v>19.692767600000003</v>
      </c>
      <c r="G134">
        <f t="shared" si="93"/>
        <v>72.403509800000009</v>
      </c>
      <c r="H134">
        <f t="shared" si="93"/>
        <v>16.2942964</v>
      </c>
      <c r="I134">
        <f t="shared" si="93"/>
        <v>84.969296599999993</v>
      </c>
      <c r="J134">
        <f t="shared" si="93"/>
        <v>570.52525520000006</v>
      </c>
      <c r="K134">
        <f t="shared" si="93"/>
        <v>389.58137139999997</v>
      </c>
      <c r="L134">
        <f t="shared" si="93"/>
        <v>789.66499279999994</v>
      </c>
      <c r="M134">
        <f t="shared" si="93"/>
        <v>184.11887200000001</v>
      </c>
      <c r="N134">
        <f t="shared" si="93"/>
        <v>5.2386799999999997E-2</v>
      </c>
      <c r="O134">
        <f t="shared" si="93"/>
        <v>43.238291000000004</v>
      </c>
      <c r="P134">
        <f t="shared" si="93"/>
        <v>214.41067720000001</v>
      </c>
      <c r="Q134">
        <f t="shared" si="93"/>
        <v>37.1240588</v>
      </c>
      <c r="R134">
        <f t="shared" si="93"/>
        <v>149.8959734</v>
      </c>
      <c r="S134">
        <f t="shared" si="93"/>
        <v>23.644282400000002</v>
      </c>
      <c r="T134">
        <f t="shared" si="93"/>
        <v>87.285999599999997</v>
      </c>
      <c r="U134">
        <f t="shared" si="93"/>
        <v>171.6043616</v>
      </c>
      <c r="V134">
        <f t="shared" si="93"/>
        <v>7941.3325960000002</v>
      </c>
      <c r="W134">
        <f t="shared" si="93"/>
        <v>14323.886492600001</v>
      </c>
      <c r="X134">
        <f t="shared" si="93"/>
        <v>21484.371266800001</v>
      </c>
      <c r="Y134">
        <f t="shared" si="93"/>
        <v>1490.9367358</v>
      </c>
      <c r="Z134">
        <f t="shared" si="93"/>
        <v>1794.3964091999999</v>
      </c>
      <c r="AA134">
        <f t="shared" si="93"/>
        <v>1298.5247818000003</v>
      </c>
      <c r="AB134">
        <f t="shared" si="93"/>
        <v>2259.0431817999997</v>
      </c>
      <c r="AC134">
        <f t="shared" si="93"/>
        <v>18.580856000000001</v>
      </c>
      <c r="AD134">
        <f t="shared" si="93"/>
        <v>11.139929400000002</v>
      </c>
      <c r="AE134">
        <f t="shared" si="93"/>
        <v>23891.246117000002</v>
      </c>
      <c r="AF134">
        <f t="shared" si="93"/>
        <v>693.53109359999996</v>
      </c>
      <c r="AG134">
        <f t="shared" si="93"/>
        <v>0.83312200000000003</v>
      </c>
      <c r="AH134">
        <f t="shared" si="93"/>
        <v>8164.937485200001</v>
      </c>
      <c r="AI134">
        <f t="shared" si="93"/>
        <v>14261.116365400001</v>
      </c>
      <c r="AJ134">
        <f t="shared" si="93"/>
        <v>5228.1348611999992</v>
      </c>
      <c r="AK134">
        <f t="shared" si="93"/>
        <v>1966.4052108000001</v>
      </c>
      <c r="AL134">
        <f t="shared" si="93"/>
        <v>13.843763000000001</v>
      </c>
      <c r="AM134">
        <f t="shared" si="93"/>
        <v>13.810810399999999</v>
      </c>
      <c r="AN134">
        <f t="shared" si="93"/>
        <v>1.1055763999999999</v>
      </c>
      <c r="AO134">
        <f t="shared" si="93"/>
        <v>161.45191299999999</v>
      </c>
      <c r="AP134">
        <f t="shared" si="93"/>
        <v>170.05014800000001</v>
      </c>
      <c r="AQ134">
        <f t="shared" si="93"/>
        <v>0</v>
      </c>
      <c r="AR134">
        <f t="shared" si="93"/>
        <v>107868.0631122</v>
      </c>
      <c r="AS134">
        <f t="shared" si="93"/>
        <v>4.9635185999999996</v>
      </c>
      <c r="AT134">
        <f t="shared" si="93"/>
        <v>4.0172621999999993</v>
      </c>
      <c r="AU134">
        <f t="shared" si="93"/>
        <v>3.3829049999999996</v>
      </c>
      <c r="AV134">
        <f t="shared" si="93"/>
        <v>4.0983609999999997</v>
      </c>
      <c r="AW134">
        <f t="shared" si="93"/>
        <v>6.1474256</v>
      </c>
      <c r="AX134">
        <f t="shared" si="93"/>
        <v>0.71655279999999999</v>
      </c>
      <c r="AY134">
        <f t="shared" si="93"/>
        <v>4.0655209999999995</v>
      </c>
      <c r="AZ134">
        <f t="shared" si="93"/>
        <v>1.3478513999999999</v>
      </c>
      <c r="BA134">
        <f t="shared" si="93"/>
        <v>6.3734864</v>
      </c>
      <c r="BB134">
        <f t="shared" si="93"/>
        <v>2.3517959999999998</v>
      </c>
      <c r="BC134">
        <f t="shared" si="93"/>
        <v>3.0400716000000001</v>
      </c>
      <c r="BD134">
        <f t="shared" si="93"/>
        <v>3.324631000000001</v>
      </c>
      <c r="BE134">
        <f t="shared" si="93"/>
        <v>6.1609000000000004E-2</v>
      </c>
      <c r="BF134">
        <f t="shared" si="93"/>
        <v>4.5112922000000006</v>
      </c>
      <c r="BG134">
        <f t="shared" si="93"/>
        <v>2.7834385999999993</v>
      </c>
      <c r="BH134">
        <f t="shared" si="93"/>
        <v>0.94801979999999997</v>
      </c>
      <c r="BI134">
        <f t="shared" si="93"/>
        <v>1.4437738</v>
      </c>
      <c r="BJ134">
        <f t="shared" si="93"/>
        <v>6.6680508000000005</v>
      </c>
      <c r="BK134">
        <f t="shared" si="93"/>
        <v>9.3950594000000009</v>
      </c>
      <c r="BL134">
        <f t="shared" si="93"/>
        <v>2.4703927999999999</v>
      </c>
      <c r="BM134">
        <f t="shared" si="93"/>
        <v>3.0259181999999996</v>
      </c>
      <c r="BN134">
        <f t="shared" ref="BN134:CO134" si="94">AVERAGE(BN129:BN133)</f>
        <v>1.3545104000000001</v>
      </c>
      <c r="BO134">
        <f t="shared" si="94"/>
        <v>0.77175159999999998</v>
      </c>
      <c r="BP134">
        <f t="shared" si="94"/>
        <v>0.80943000000000009</v>
      </c>
      <c r="BQ134">
        <f t="shared" si="94"/>
        <v>0.59340859999999995</v>
      </c>
      <c r="BR134">
        <f t="shared" si="94"/>
        <v>0.16817620000000003</v>
      </c>
      <c r="BS134">
        <f t="shared" si="94"/>
        <v>1.2385145999999998</v>
      </c>
      <c r="BT134">
        <f t="shared" si="94"/>
        <v>0.72954699999999995</v>
      </c>
      <c r="BU134">
        <f t="shared" si="94"/>
        <v>0.62055100000000007</v>
      </c>
      <c r="BV134">
        <f t="shared" si="94"/>
        <v>23.473678799999998</v>
      </c>
      <c r="BW134">
        <f t="shared" si="94"/>
        <v>0.8832549999999999</v>
      </c>
      <c r="BX134">
        <f t="shared" si="94"/>
        <v>4.8199999999999995E-4</v>
      </c>
      <c r="BY134">
        <f t="shared" si="94"/>
        <v>0.57572600000000007</v>
      </c>
      <c r="BZ134">
        <f t="shared" si="94"/>
        <v>0.96093639999999991</v>
      </c>
      <c r="CA134">
        <f t="shared" si="94"/>
        <v>2.3941486000000003</v>
      </c>
      <c r="CB134">
        <f t="shared" si="94"/>
        <v>5.6310565999999991</v>
      </c>
      <c r="CC134">
        <f t="shared" si="94"/>
        <v>9.2501399999999998E-2</v>
      </c>
      <c r="CD134">
        <f t="shared" si="94"/>
        <v>0.28231539999999999</v>
      </c>
      <c r="CE134">
        <f t="shared" si="94"/>
        <v>0.24620100000000003</v>
      </c>
      <c r="CF134">
        <f t="shared" si="94"/>
        <v>2.8883800000000005E-2</v>
      </c>
      <c r="CG134">
        <f t="shared" si="94"/>
        <v>7.6055999999999988E-3</v>
      </c>
      <c r="CH134">
        <f t="shared" si="94"/>
        <v>1</v>
      </c>
      <c r="CI134">
        <f t="shared" si="94"/>
        <v>27.023552200000001</v>
      </c>
      <c r="CJ134">
        <f t="shared" si="94"/>
        <v>0.30033319999999997</v>
      </c>
      <c r="CK134">
        <f t="shared" si="94"/>
        <v>14.018426</v>
      </c>
      <c r="CL134">
        <f t="shared" si="94"/>
        <v>38.1</v>
      </c>
      <c r="CM134">
        <f t="shared" si="94"/>
        <v>5.4375799999999995E-2</v>
      </c>
      <c r="CN134">
        <f t="shared" si="94"/>
        <v>6.4334757999999992</v>
      </c>
      <c r="CO134">
        <f t="shared" si="94"/>
        <v>33.966059600000001</v>
      </c>
      <c r="CP134">
        <f>SUM(B134:T134)</f>
        <v>4678.8742671999989</v>
      </c>
    </row>
    <row r="135" spans="1:94" x14ac:dyDescent="0.3">
      <c r="A135" s="12" t="s">
        <v>117</v>
      </c>
      <c r="B135">
        <f t="shared" ref="B135:T135" si="95">B134/$CP134</f>
        <v>0.17376903869796731</v>
      </c>
      <c r="C135">
        <f t="shared" si="95"/>
        <v>7.9022468415519756E-3</v>
      </c>
      <c r="D135">
        <f t="shared" si="95"/>
        <v>0.10533765052313437</v>
      </c>
      <c r="E135">
        <f t="shared" si="95"/>
        <v>0.13958347104523366</v>
      </c>
      <c r="F135">
        <f t="shared" si="95"/>
        <v>4.2088687311071602E-3</v>
      </c>
      <c r="G135">
        <f t="shared" si="95"/>
        <v>1.5474557695975187E-2</v>
      </c>
      <c r="H135">
        <f t="shared" si="95"/>
        <v>3.4825249556772282E-3</v>
      </c>
      <c r="I135">
        <f t="shared" si="95"/>
        <v>1.8160200883288232E-2</v>
      </c>
      <c r="J135">
        <f t="shared" si="95"/>
        <v>0.12193643654832004</v>
      </c>
      <c r="K135">
        <f t="shared" si="95"/>
        <v>8.3263911178604724E-2</v>
      </c>
      <c r="L135">
        <f t="shared" si="95"/>
        <v>0.16877243279130963</v>
      </c>
      <c r="M135">
        <f t="shared" si="95"/>
        <v>3.9351104878093499E-2</v>
      </c>
      <c r="N135">
        <f t="shared" si="95"/>
        <v>1.1196453892177376E-5</v>
      </c>
      <c r="O135">
        <f t="shared" si="95"/>
        <v>9.2411739514161595E-3</v>
      </c>
      <c r="P135">
        <f t="shared" si="95"/>
        <v>4.5825270130268068E-2</v>
      </c>
      <c r="Q135">
        <f t="shared" si="95"/>
        <v>7.9343997465903971E-3</v>
      </c>
      <c r="R135">
        <f t="shared" si="95"/>
        <v>3.2036760305957736E-2</v>
      </c>
      <c r="S135">
        <f t="shared" si="95"/>
        <v>5.0534126479422504E-3</v>
      </c>
      <c r="T135">
        <f t="shared" si="95"/>
        <v>1.8655341993670409E-2</v>
      </c>
    </row>
    <row r="136" spans="1:94" x14ac:dyDescent="0.3">
      <c r="A136" s="13">
        <v>18615</v>
      </c>
      <c r="B136">
        <v>2.840427</v>
      </c>
      <c r="C136">
        <v>1.2130000000000001E-3</v>
      </c>
      <c r="D136">
        <v>5.1207010000000004</v>
      </c>
      <c r="E136">
        <v>31.888615000000001</v>
      </c>
      <c r="F136">
        <v>0.82222799999999996</v>
      </c>
      <c r="G136">
        <v>3.5497000000000001E-2</v>
      </c>
      <c r="H136">
        <v>0.75293399999999999</v>
      </c>
      <c r="I136">
        <v>23.236505999999999</v>
      </c>
      <c r="J136">
        <v>0.73779600000000001</v>
      </c>
      <c r="K136">
        <v>9.3539700000000003</v>
      </c>
      <c r="L136">
        <v>6.0370759999999999</v>
      </c>
      <c r="M136">
        <v>8.5797950000000007</v>
      </c>
      <c r="N136">
        <v>1.0836E-2</v>
      </c>
      <c r="O136">
        <v>1.845127</v>
      </c>
      <c r="P136">
        <v>6.2974389999999998</v>
      </c>
      <c r="Q136">
        <v>3.0454750000000002</v>
      </c>
      <c r="R136">
        <v>7.6798200000000003</v>
      </c>
      <c r="S136">
        <v>4.641E-2</v>
      </c>
      <c r="T136">
        <v>3.9888910000000002</v>
      </c>
      <c r="U136">
        <v>0</v>
      </c>
      <c r="V136">
        <v>0</v>
      </c>
      <c r="W136">
        <v>0</v>
      </c>
      <c r="X136">
        <v>0.25285200000000002</v>
      </c>
      <c r="Y136">
        <v>6.7753999999999995E-2</v>
      </c>
      <c r="Z136">
        <v>0</v>
      </c>
      <c r="AA136">
        <v>7.1777999999999995E-2</v>
      </c>
      <c r="AB136">
        <v>1.4919450000000001</v>
      </c>
      <c r="AC136">
        <v>6.5649999999999997E-3</v>
      </c>
      <c r="AD136">
        <v>0</v>
      </c>
      <c r="AE136">
        <v>20.330204999999999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</row>
    <row r="137" spans="1:94" x14ac:dyDescent="0.3">
      <c r="A137" s="13">
        <v>18980</v>
      </c>
      <c r="B137">
        <v>2.8654449999999998</v>
      </c>
      <c r="C137">
        <v>1.219E-3</v>
      </c>
      <c r="D137">
        <v>5.1507160000000001</v>
      </c>
      <c r="E137">
        <v>31.919962000000002</v>
      </c>
      <c r="F137">
        <v>0.82287200000000005</v>
      </c>
      <c r="G137">
        <v>3.5639999999999998E-2</v>
      </c>
      <c r="H137">
        <v>0.757942</v>
      </c>
      <c r="I137">
        <v>23.362812999999999</v>
      </c>
      <c r="J137">
        <v>0.74195299999999997</v>
      </c>
      <c r="K137">
        <v>9.4122319999999995</v>
      </c>
      <c r="L137">
        <v>6.0666289999999998</v>
      </c>
      <c r="M137">
        <v>8.6099619999999994</v>
      </c>
      <c r="N137">
        <v>1.0042000000000001E-2</v>
      </c>
      <c r="O137">
        <v>1.854616</v>
      </c>
      <c r="P137">
        <v>6.3095910000000002</v>
      </c>
      <c r="Q137">
        <v>3.0597859999999999</v>
      </c>
      <c r="R137">
        <v>7.7134109999999998</v>
      </c>
      <c r="S137">
        <v>4.6524000000000003E-2</v>
      </c>
      <c r="T137">
        <v>3.9912290000000001</v>
      </c>
      <c r="U137">
        <v>0</v>
      </c>
      <c r="V137">
        <v>0</v>
      </c>
      <c r="W137">
        <v>0</v>
      </c>
      <c r="X137">
        <v>0.25315700000000002</v>
      </c>
      <c r="Y137">
        <v>7.1119000000000002E-2</v>
      </c>
      <c r="Z137">
        <v>0</v>
      </c>
      <c r="AA137">
        <v>7.1771000000000001E-2</v>
      </c>
      <c r="AB137">
        <v>1.499571</v>
      </c>
      <c r="AC137">
        <v>6.5440000000000003E-3</v>
      </c>
      <c r="AD137">
        <v>0</v>
      </c>
      <c r="AE137">
        <v>20.299340000000001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</row>
    <row r="138" spans="1:94" x14ac:dyDescent="0.3">
      <c r="A138" s="13">
        <v>19345</v>
      </c>
      <c r="B138">
        <v>2.8547940000000001</v>
      </c>
      <c r="C138">
        <v>1.2229999999999999E-3</v>
      </c>
      <c r="D138">
        <v>5.1509070000000001</v>
      </c>
      <c r="E138">
        <v>31.936302999999999</v>
      </c>
      <c r="F138">
        <v>0.82584900000000006</v>
      </c>
      <c r="G138">
        <v>3.5746E-2</v>
      </c>
      <c r="H138">
        <v>0.76010599999999995</v>
      </c>
      <c r="I138">
        <v>23.350712000000001</v>
      </c>
      <c r="J138">
        <v>0.74468699999999999</v>
      </c>
      <c r="K138">
        <v>9.4208040000000004</v>
      </c>
      <c r="L138">
        <v>6.0910310000000001</v>
      </c>
      <c r="M138">
        <v>8.6145329999999998</v>
      </c>
      <c r="N138">
        <v>9.2359999999999994E-3</v>
      </c>
      <c r="O138">
        <v>1.858595</v>
      </c>
      <c r="P138">
        <v>6.3109630000000001</v>
      </c>
      <c r="Q138">
        <v>3.0677819999999998</v>
      </c>
      <c r="R138">
        <v>7.745609</v>
      </c>
      <c r="S138">
        <v>4.6578000000000001E-2</v>
      </c>
      <c r="T138">
        <v>3.9920969999999998</v>
      </c>
      <c r="U138">
        <v>0</v>
      </c>
      <c r="V138">
        <v>0</v>
      </c>
      <c r="W138">
        <v>0</v>
      </c>
      <c r="X138">
        <v>0.253465</v>
      </c>
      <c r="Y138">
        <v>7.2622000000000006E-2</v>
      </c>
      <c r="Z138">
        <v>0</v>
      </c>
      <c r="AA138">
        <v>7.1958999999999995E-2</v>
      </c>
      <c r="AB138">
        <v>1.5095499999999999</v>
      </c>
      <c r="AC138">
        <v>6.5300000000000002E-3</v>
      </c>
      <c r="AD138">
        <v>0</v>
      </c>
      <c r="AE138">
        <v>20.244311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</row>
    <row r="139" spans="1:94" x14ac:dyDescent="0.3">
      <c r="A139" s="13">
        <v>19710</v>
      </c>
      <c r="B139">
        <v>2.8686090000000002</v>
      </c>
      <c r="C139">
        <v>1.217E-3</v>
      </c>
      <c r="D139">
        <v>5.1625690000000004</v>
      </c>
      <c r="E139">
        <v>31.972669</v>
      </c>
      <c r="F139">
        <v>0.82779599999999998</v>
      </c>
      <c r="G139">
        <v>3.5562000000000003E-2</v>
      </c>
      <c r="H139">
        <v>0.75786799999999999</v>
      </c>
      <c r="I139">
        <v>23.322697000000002</v>
      </c>
      <c r="J139">
        <v>0.742811</v>
      </c>
      <c r="K139">
        <v>9.4173200000000001</v>
      </c>
      <c r="L139">
        <v>6.0681180000000001</v>
      </c>
      <c r="M139">
        <v>8.6278780000000008</v>
      </c>
      <c r="N139">
        <v>8.5290000000000001E-3</v>
      </c>
      <c r="O139">
        <v>1.854897</v>
      </c>
      <c r="P139">
        <v>6.3144840000000002</v>
      </c>
      <c r="Q139">
        <v>3.0538379999999998</v>
      </c>
      <c r="R139">
        <v>7.7094670000000001</v>
      </c>
      <c r="S139">
        <v>4.6582999999999999E-2</v>
      </c>
      <c r="T139">
        <v>3.993465</v>
      </c>
      <c r="U139">
        <v>0</v>
      </c>
      <c r="V139">
        <v>0</v>
      </c>
      <c r="W139">
        <v>0</v>
      </c>
      <c r="X139">
        <v>0.25336999999999998</v>
      </c>
      <c r="Y139">
        <v>7.4748999999999996E-2</v>
      </c>
      <c r="Z139">
        <v>0</v>
      </c>
      <c r="AA139">
        <v>7.1277999999999994E-2</v>
      </c>
      <c r="AB139">
        <v>1.517193</v>
      </c>
      <c r="AC139">
        <v>6.5040000000000002E-3</v>
      </c>
      <c r="AD139">
        <v>0</v>
      </c>
      <c r="AE139">
        <v>20.139538000000002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</row>
    <row r="140" spans="1:94" x14ac:dyDescent="0.3">
      <c r="A140" s="13">
        <v>20074.5</v>
      </c>
      <c r="B140">
        <v>2.879896</v>
      </c>
      <c r="C140">
        <v>1.2110000000000001E-3</v>
      </c>
      <c r="D140">
        <v>5.1376470000000003</v>
      </c>
      <c r="E140">
        <v>31.937359000000001</v>
      </c>
      <c r="F140">
        <v>0.83003700000000002</v>
      </c>
      <c r="G140">
        <v>3.5355999999999999E-2</v>
      </c>
      <c r="H140">
        <v>0.75327599999999995</v>
      </c>
      <c r="I140">
        <v>23.162659999999999</v>
      </c>
      <c r="J140">
        <v>0.73857499999999998</v>
      </c>
      <c r="K140">
        <v>9.3613339999999994</v>
      </c>
      <c r="L140">
        <v>6.0413019999999999</v>
      </c>
      <c r="M140">
        <v>8.6093220000000006</v>
      </c>
      <c r="N140">
        <v>7.8079999999999998E-3</v>
      </c>
      <c r="O140">
        <v>1.8440840000000001</v>
      </c>
      <c r="P140">
        <v>6.3131909999999998</v>
      </c>
      <c r="Q140">
        <v>3.0361579999999999</v>
      </c>
      <c r="R140">
        <v>7.6667230000000002</v>
      </c>
      <c r="S140">
        <v>4.6486E-2</v>
      </c>
      <c r="T140">
        <v>3.9928669999999999</v>
      </c>
      <c r="U140">
        <v>0</v>
      </c>
      <c r="V140">
        <v>0</v>
      </c>
      <c r="W140">
        <v>0</v>
      </c>
      <c r="X140">
        <v>0.25391000000000002</v>
      </c>
      <c r="Y140">
        <v>7.6607999999999996E-2</v>
      </c>
      <c r="Z140">
        <v>0</v>
      </c>
      <c r="AA140">
        <v>7.0760000000000003E-2</v>
      </c>
      <c r="AB140">
        <v>1.522613</v>
      </c>
      <c r="AC140">
        <v>6.4869999999999997E-3</v>
      </c>
      <c r="AD140">
        <v>0</v>
      </c>
      <c r="AE140">
        <v>20.108065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 t="s">
        <v>113</v>
      </c>
      <c r="BK140" t="s">
        <v>114</v>
      </c>
    </row>
    <row r="141" spans="1:94" x14ac:dyDescent="0.3">
      <c r="B141">
        <f>AVERAGE(B136:B140)</f>
        <v>2.8618342000000001</v>
      </c>
      <c r="C141">
        <f t="shared" ref="C141:BI141" si="96">AVERAGE(C136:C140)</f>
        <v>1.2166000000000002E-3</v>
      </c>
      <c r="D141">
        <f t="shared" si="96"/>
        <v>5.1445080000000001</v>
      </c>
      <c r="E141">
        <f t="shared" si="96"/>
        <v>31.930981599999996</v>
      </c>
      <c r="F141">
        <f t="shared" si="96"/>
        <v>0.82575640000000006</v>
      </c>
      <c r="G141">
        <f t="shared" si="96"/>
        <v>3.55602E-2</v>
      </c>
      <c r="H141">
        <f t="shared" si="96"/>
        <v>0.75642520000000002</v>
      </c>
      <c r="I141">
        <f t="shared" si="96"/>
        <v>23.2870776</v>
      </c>
      <c r="J141">
        <f t="shared" si="96"/>
        <v>0.74116439999999995</v>
      </c>
      <c r="K141">
        <f t="shared" si="96"/>
        <v>9.3931319999999996</v>
      </c>
      <c r="L141">
        <f t="shared" si="96"/>
        <v>6.0608312</v>
      </c>
      <c r="M141">
        <f t="shared" si="96"/>
        <v>8.6082980000000013</v>
      </c>
      <c r="N141">
        <f t="shared" si="96"/>
        <v>9.2902000000000019E-3</v>
      </c>
      <c r="O141">
        <f t="shared" si="96"/>
        <v>1.8514638000000001</v>
      </c>
      <c r="P141">
        <f t="shared" si="96"/>
        <v>6.3091336</v>
      </c>
      <c r="Q141">
        <f t="shared" si="96"/>
        <v>3.0526077999999996</v>
      </c>
      <c r="R141">
        <f t="shared" si="96"/>
        <v>7.7030060000000002</v>
      </c>
      <c r="S141">
        <f t="shared" si="96"/>
        <v>4.6516200000000001E-2</v>
      </c>
      <c r="T141">
        <f t="shared" si="96"/>
        <v>3.9917098000000002</v>
      </c>
      <c r="U141">
        <f t="shared" si="96"/>
        <v>0</v>
      </c>
      <c r="V141">
        <f t="shared" si="96"/>
        <v>0</v>
      </c>
      <c r="W141">
        <f t="shared" si="96"/>
        <v>0</v>
      </c>
      <c r="X141">
        <f t="shared" si="96"/>
        <v>0.25335079999999999</v>
      </c>
      <c r="Y141">
        <f t="shared" si="96"/>
        <v>7.2570400000000007E-2</v>
      </c>
      <c r="Z141">
        <f t="shared" si="96"/>
        <v>0</v>
      </c>
      <c r="AA141">
        <f t="shared" si="96"/>
        <v>7.1509199999999995E-2</v>
      </c>
      <c r="AB141">
        <f t="shared" si="96"/>
        <v>1.5081743999999999</v>
      </c>
      <c r="AC141">
        <f t="shared" si="96"/>
        <v>6.5259999999999997E-3</v>
      </c>
      <c r="AD141">
        <f t="shared" si="96"/>
        <v>0</v>
      </c>
      <c r="AE141">
        <f t="shared" si="96"/>
        <v>20.2242918</v>
      </c>
      <c r="AF141">
        <f t="shared" si="96"/>
        <v>0</v>
      </c>
      <c r="AG141">
        <f t="shared" si="96"/>
        <v>0</v>
      </c>
      <c r="AH141">
        <f t="shared" si="96"/>
        <v>0</v>
      </c>
      <c r="AI141">
        <f t="shared" si="96"/>
        <v>0</v>
      </c>
      <c r="AJ141">
        <f t="shared" si="96"/>
        <v>0</v>
      </c>
      <c r="AK141">
        <f t="shared" si="96"/>
        <v>0</v>
      </c>
      <c r="AL141">
        <f t="shared" si="96"/>
        <v>0</v>
      </c>
      <c r="AM141">
        <f t="shared" si="96"/>
        <v>0</v>
      </c>
      <c r="AN141">
        <f t="shared" si="96"/>
        <v>0</v>
      </c>
      <c r="AO141">
        <f t="shared" si="96"/>
        <v>0</v>
      </c>
      <c r="AP141">
        <f t="shared" si="96"/>
        <v>0</v>
      </c>
      <c r="AQ141">
        <f t="shared" si="96"/>
        <v>0</v>
      </c>
      <c r="AR141">
        <f t="shared" si="96"/>
        <v>0</v>
      </c>
      <c r="AS141">
        <f t="shared" si="96"/>
        <v>0</v>
      </c>
      <c r="AT141">
        <f t="shared" si="96"/>
        <v>0</v>
      </c>
      <c r="AU141">
        <f t="shared" si="96"/>
        <v>0</v>
      </c>
      <c r="AV141">
        <f t="shared" si="96"/>
        <v>0</v>
      </c>
      <c r="AW141">
        <f t="shared" si="96"/>
        <v>0</v>
      </c>
      <c r="AX141">
        <f t="shared" si="96"/>
        <v>0</v>
      </c>
      <c r="AY141">
        <f t="shared" si="96"/>
        <v>0</v>
      </c>
      <c r="AZ141">
        <f t="shared" si="96"/>
        <v>0</v>
      </c>
      <c r="BA141">
        <f t="shared" si="96"/>
        <v>0</v>
      </c>
      <c r="BB141">
        <f t="shared" si="96"/>
        <v>0</v>
      </c>
      <c r="BC141">
        <f t="shared" si="96"/>
        <v>0</v>
      </c>
      <c r="BD141">
        <f t="shared" si="96"/>
        <v>0</v>
      </c>
      <c r="BE141">
        <f t="shared" si="96"/>
        <v>0</v>
      </c>
      <c r="BF141">
        <f t="shared" si="96"/>
        <v>0</v>
      </c>
      <c r="BG141">
        <f t="shared" si="96"/>
        <v>0</v>
      </c>
      <c r="BH141">
        <f t="shared" si="96"/>
        <v>0</v>
      </c>
      <c r="BI141">
        <f t="shared" si="96"/>
        <v>0</v>
      </c>
      <c r="BJ141">
        <f>SUM(B141:BI141)</f>
        <v>134.74693539999998</v>
      </c>
      <c r="BK141">
        <f>SUM(B141:T141)</f>
        <v>112.6105128</v>
      </c>
    </row>
    <row r="142" spans="1:94" x14ac:dyDescent="0.3">
      <c r="A142" s="12" t="s">
        <v>118</v>
      </c>
      <c r="B142">
        <f t="shared" ref="B142:T142" si="97">B141/$BK141</f>
        <v>2.5413561565807916E-2</v>
      </c>
      <c r="C142">
        <f t="shared" si="97"/>
        <v>1.0803609447731777E-5</v>
      </c>
      <c r="D142">
        <f t="shared" si="97"/>
        <v>4.5684082880759251E-2</v>
      </c>
      <c r="E142">
        <f t="shared" si="97"/>
        <v>0.28355240382139524</v>
      </c>
      <c r="F142">
        <f t="shared" si="97"/>
        <v>7.3328535628513726E-3</v>
      </c>
      <c r="G142">
        <f t="shared" si="97"/>
        <v>3.1578046414863678E-4</v>
      </c>
      <c r="H142">
        <f t="shared" si="97"/>
        <v>6.7171810268143997E-3</v>
      </c>
      <c r="I142">
        <f t="shared" si="97"/>
        <v>0.20679310502171871</v>
      </c>
      <c r="J142">
        <f t="shared" si="97"/>
        <v>6.5816625958922013E-3</v>
      </c>
      <c r="K142">
        <f t="shared" si="97"/>
        <v>8.3412567498760207E-2</v>
      </c>
      <c r="L142">
        <f t="shared" si="97"/>
        <v>5.3821184623892418E-2</v>
      </c>
      <c r="M142">
        <f t="shared" si="97"/>
        <v>7.6443111623944238E-2</v>
      </c>
      <c r="N142">
        <f t="shared" si="97"/>
        <v>8.2498514295017064E-5</v>
      </c>
      <c r="O142">
        <f t="shared" si="97"/>
        <v>1.6441305114099438E-2</v>
      </c>
      <c r="P142">
        <f t="shared" si="97"/>
        <v>5.6026151050437276E-2</v>
      </c>
      <c r="Q142">
        <f t="shared" si="97"/>
        <v>2.7107662722587297E-2</v>
      </c>
      <c r="R142">
        <f t="shared" si="97"/>
        <v>6.8403968763385295E-2</v>
      </c>
      <c r="S142">
        <f t="shared" si="97"/>
        <v>4.130715582710676E-4</v>
      </c>
      <c r="T142">
        <f t="shared" si="97"/>
        <v>3.5447043981492288E-2</v>
      </c>
    </row>
    <row r="144" spans="1:94" x14ac:dyDescent="0.3">
      <c r="A144" s="12" t="s">
        <v>431</v>
      </c>
    </row>
    <row r="145" spans="1:61" x14ac:dyDescent="0.3">
      <c r="A145" s="12" t="s">
        <v>110</v>
      </c>
      <c r="B145" s="4">
        <f t="shared" ref="B145:G145" si="98">B50/B$34</f>
        <v>1.0344945791461038</v>
      </c>
      <c r="C145" s="4">
        <f t="shared" si="98"/>
        <v>1.0036430060837049</v>
      </c>
      <c r="D145" s="4">
        <f t="shared" si="98"/>
        <v>1.0371670632664778</v>
      </c>
      <c r="E145" s="4">
        <f t="shared" si="98"/>
        <v>1.0376892371761852</v>
      </c>
      <c r="F145" s="4">
        <f t="shared" si="98"/>
        <v>0.65794536757077127</v>
      </c>
      <c r="G145" s="4">
        <f t="shared" si="98"/>
        <v>1.0012826125938603</v>
      </c>
      <c r="H145" s="4">
        <f t="shared" ref="H145:AG145" si="99">H50/H$34</f>
        <v>0.99198870108480086</v>
      </c>
      <c r="I145" s="4">
        <f t="shared" si="99"/>
        <v>0.93866446847444862</v>
      </c>
      <c r="J145" s="4">
        <f t="shared" si="99"/>
        <v>1.003578601031359</v>
      </c>
      <c r="K145" s="4">
        <f t="shared" si="99"/>
        <v>1.0067763172995257</v>
      </c>
      <c r="L145" s="4">
        <f t="shared" si="99"/>
        <v>0.99365503735218752</v>
      </c>
      <c r="M145" s="4">
        <f t="shared" si="99"/>
        <v>0.99035092376391776</v>
      </c>
      <c r="N145" s="4">
        <f t="shared" si="99"/>
        <v>0</v>
      </c>
      <c r="O145" s="4">
        <f t="shared" si="99"/>
        <v>1.0624242580754042</v>
      </c>
      <c r="P145" s="4">
        <f t="shared" si="99"/>
        <v>1.0084965873721852</v>
      </c>
      <c r="Q145" s="4">
        <f t="shared" si="99"/>
        <v>1.2327309843780196</v>
      </c>
      <c r="R145" s="4">
        <f t="shared" si="99"/>
        <v>0.9218513524969687</v>
      </c>
      <c r="S145" s="4">
        <f t="shared" si="99"/>
        <v>1.00121150329026</v>
      </c>
      <c r="T145" s="4">
        <f t="shared" si="99"/>
        <v>0.72018580657047437</v>
      </c>
      <c r="U145" s="4">
        <f t="shared" si="99"/>
        <v>0.98172189228465956</v>
      </c>
      <c r="V145" s="4">
        <f t="shared" si="99"/>
        <v>0.99391715366032507</v>
      </c>
      <c r="W145" s="4">
        <f t="shared" si="99"/>
        <v>0.99493441381420022</v>
      </c>
      <c r="X145" s="4">
        <f t="shared" si="99"/>
        <v>1.0001188992028778</v>
      </c>
      <c r="Y145" s="4">
        <f t="shared" si="99"/>
        <v>1.0375388168670494</v>
      </c>
      <c r="Z145" s="4">
        <f t="shared" si="99"/>
        <v>1.0108151064908146</v>
      </c>
      <c r="AA145" s="4">
        <f t="shared" si="99"/>
        <v>0.88420619794101207</v>
      </c>
      <c r="AB145" s="4">
        <f t="shared" si="99"/>
        <v>0.99734255812585715</v>
      </c>
      <c r="AC145" s="4">
        <f t="shared" si="99"/>
        <v>1.03257826668732</v>
      </c>
      <c r="AD145" s="4">
        <f t="shared" si="99"/>
        <v>0.9940645836864016</v>
      </c>
      <c r="AE145" s="4">
        <f t="shared" si="99"/>
        <v>1.3053077394558084</v>
      </c>
      <c r="AF145" s="4">
        <f t="shared" si="99"/>
        <v>1.0253164556962024</v>
      </c>
      <c r="AG145" s="4">
        <f t="shared" si="99"/>
        <v>0.99693441535134841</v>
      </c>
      <c r="AH145" s="4">
        <f t="shared" ref="AH145:BI145" si="100">AH50/AH$34</f>
        <v>0.9907576493486846</v>
      </c>
      <c r="AI145" s="4">
        <f t="shared" si="100"/>
        <v>1.0608855472330234</v>
      </c>
      <c r="AJ145" s="4">
        <f t="shared" si="100"/>
        <v>0.99604531154675291</v>
      </c>
      <c r="AK145" s="4">
        <f t="shared" si="100"/>
        <v>0.96974874078448547</v>
      </c>
      <c r="AL145" s="4">
        <f t="shared" si="100"/>
        <v>1.0078012638897589</v>
      </c>
      <c r="AM145" s="4">
        <f t="shared" si="100"/>
        <v>1.1929155192107073</v>
      </c>
      <c r="AN145" s="4">
        <f t="shared" si="100"/>
        <v>1.257006274514739</v>
      </c>
      <c r="AO145" s="4">
        <f t="shared" si="100"/>
        <v>1.1910883534088919</v>
      </c>
      <c r="AP145" s="4">
        <f t="shared" si="100"/>
        <v>1.0449180686132475</v>
      </c>
      <c r="AQ145" t="e">
        <f t="shared" si="100"/>
        <v>#DIV/0!</v>
      </c>
      <c r="AR145">
        <f t="shared" si="100"/>
        <v>1.0125788617408602</v>
      </c>
      <c r="AS145">
        <f t="shared" si="100"/>
        <v>1.034494601534949</v>
      </c>
      <c r="AT145">
        <f t="shared" si="100"/>
        <v>1.0036430820228419</v>
      </c>
      <c r="AU145">
        <f t="shared" si="100"/>
        <v>1.037166974100052</v>
      </c>
      <c r="AV145">
        <f t="shared" si="100"/>
        <v>1.0376891227882921</v>
      </c>
      <c r="AW145">
        <f t="shared" si="100"/>
        <v>0.65794567297547046</v>
      </c>
      <c r="AX145">
        <f t="shared" si="100"/>
        <v>1.0012825316699352</v>
      </c>
      <c r="AY145">
        <f t="shared" si="100"/>
        <v>0.99198868719580313</v>
      </c>
      <c r="AZ145">
        <f t="shared" si="100"/>
        <v>0.93866478590619418</v>
      </c>
      <c r="BA145">
        <f t="shared" si="100"/>
        <v>1.0035785875058854</v>
      </c>
      <c r="BB145">
        <f t="shared" si="100"/>
        <v>1.0067764105633861</v>
      </c>
      <c r="BC145">
        <f t="shared" si="100"/>
        <v>0.9936550302106204</v>
      </c>
      <c r="BD145">
        <f t="shared" si="100"/>
        <v>0.99035090425275085</v>
      </c>
      <c r="BE145">
        <f t="shared" si="100"/>
        <v>0</v>
      </c>
      <c r="BF145">
        <f t="shared" si="100"/>
        <v>1.0624242013491196</v>
      </c>
      <c r="BG145">
        <f t="shared" si="100"/>
        <v>1.0084965719920873</v>
      </c>
      <c r="BH145">
        <f t="shared" si="100"/>
        <v>1.2327312445014227</v>
      </c>
      <c r="BI145">
        <f t="shared" si="100"/>
        <v>0.9218512623092463</v>
      </c>
    </row>
    <row r="146" spans="1:61" x14ac:dyDescent="0.3">
      <c r="A146" s="12" t="s">
        <v>111</v>
      </c>
      <c r="B146" s="4">
        <f t="shared" ref="B146:G146" si="101">B65/B$34</f>
        <v>1.1176764871202465</v>
      </c>
      <c r="C146" s="4">
        <f t="shared" si="101"/>
        <v>0.99182403365786254</v>
      </c>
      <c r="D146" s="4">
        <f t="shared" si="101"/>
        <v>1.0999458974853646</v>
      </c>
      <c r="E146" s="4">
        <f t="shared" si="101"/>
        <v>1.821359770097031</v>
      </c>
      <c r="F146" s="4">
        <f>F65/F$34</f>
        <v>8.1275053555544918</v>
      </c>
      <c r="G146" s="4">
        <f t="shared" si="101"/>
        <v>0.99592058860473154</v>
      </c>
      <c r="H146" s="4">
        <f t="shared" ref="H146:M146" si="102">H65/H$34</f>
        <v>1.266027912092208</v>
      </c>
      <c r="I146" s="4">
        <f t="shared" si="102"/>
        <v>5.5717470121341517</v>
      </c>
      <c r="J146" s="4">
        <f t="shared" si="102"/>
        <v>1.0180249306341846</v>
      </c>
      <c r="K146" s="4">
        <f t="shared" si="102"/>
        <v>1.3982221809075253</v>
      </c>
      <c r="L146" s="4">
        <f t="shared" si="102"/>
        <v>1.0390200795709328</v>
      </c>
      <c r="M146" s="4">
        <f t="shared" si="102"/>
        <v>1.8630348952705467</v>
      </c>
      <c r="N146" s="4">
        <v>3</v>
      </c>
      <c r="O146" s="4">
        <f>O65/O$34</f>
        <v>1.1334767013330831</v>
      </c>
      <c r="P146" s="4">
        <f>P65/P$34</f>
        <v>1.0474269677594414</v>
      </c>
      <c r="Q146" s="4">
        <f>Q65/Q$34</f>
        <v>0.85890822182119353</v>
      </c>
      <c r="R146" s="4">
        <f>R65/R$34</f>
        <v>0.77732826975638869</v>
      </c>
      <c r="S146" s="4">
        <f>S65/S$34</f>
        <v>0.99280703374443635</v>
      </c>
      <c r="T146" s="4">
        <v>3</v>
      </c>
      <c r="U146" s="4">
        <f t="shared" ref="U146:BI146" si="103">U65/U$34</f>
        <v>0.68347416699273345</v>
      </c>
      <c r="V146" s="4">
        <f t="shared" si="103"/>
        <v>1.0011234177801482</v>
      </c>
      <c r="W146" s="4">
        <f t="shared" si="103"/>
        <v>1.002840200386113</v>
      </c>
      <c r="X146" s="4">
        <f t="shared" si="103"/>
        <v>0.99081153210794271</v>
      </c>
      <c r="Y146" s="4">
        <f t="shared" si="103"/>
        <v>1.0563073880888501</v>
      </c>
      <c r="Z146" s="4">
        <f t="shared" si="103"/>
        <v>1.043260257201756</v>
      </c>
      <c r="AA146" s="4">
        <f t="shared" si="103"/>
        <v>0.63798818953881109</v>
      </c>
      <c r="AB146" s="4">
        <f t="shared" si="103"/>
        <v>0.93702364068725219</v>
      </c>
      <c r="AC146" s="4">
        <f t="shared" si="103"/>
        <v>1.0304127384741302</v>
      </c>
      <c r="AD146" s="4">
        <f t="shared" si="103"/>
        <v>0.9969458813459201</v>
      </c>
      <c r="AE146" s="4">
        <f t="shared" si="103"/>
        <v>1.5881275920465312</v>
      </c>
      <c r="AF146" s="4">
        <f t="shared" si="103"/>
        <v>1.3544303797468356</v>
      </c>
      <c r="AG146" s="4">
        <f t="shared" si="103"/>
        <v>0.88784979919626028</v>
      </c>
      <c r="AH146" s="4">
        <f t="shared" si="103"/>
        <v>0.99741998141402821</v>
      </c>
      <c r="AI146" s="4">
        <f t="shared" si="103"/>
        <v>1.0500004506067688</v>
      </c>
      <c r="AJ146" s="4">
        <f t="shared" si="103"/>
        <v>1.0143871128536024</v>
      </c>
      <c r="AK146" s="4">
        <f t="shared" si="103"/>
        <v>1.0435890514203505</v>
      </c>
      <c r="AL146" s="4">
        <f t="shared" si="103"/>
        <v>1.0352554260235305</v>
      </c>
      <c r="AM146" s="4">
        <f t="shared" si="103"/>
        <v>1.1496561825877276</v>
      </c>
      <c r="AN146" s="4">
        <f t="shared" si="103"/>
        <v>1.6419882815471833</v>
      </c>
      <c r="AO146" s="4">
        <f t="shared" si="103"/>
        <v>1.1649709749349624</v>
      </c>
      <c r="AP146" s="4">
        <f t="shared" si="103"/>
        <v>1.1195819246574954</v>
      </c>
      <c r="AQ146" t="e">
        <f t="shared" si="103"/>
        <v>#DIV/0!</v>
      </c>
      <c r="AR146">
        <f t="shared" si="103"/>
        <v>1.0633332497833325</v>
      </c>
      <c r="AS146">
        <f t="shared" si="103"/>
        <v>1.1176765209754251</v>
      </c>
      <c r="AT146">
        <f t="shared" si="103"/>
        <v>0.99182409880694022</v>
      </c>
      <c r="AU146">
        <f t="shared" si="103"/>
        <v>1.0999459036877246</v>
      </c>
      <c r="AV146">
        <f t="shared" si="103"/>
        <v>1.8213596092592355</v>
      </c>
      <c r="AW146">
        <f t="shared" si="103"/>
        <v>8.1275073918031637</v>
      </c>
      <c r="AX146">
        <f t="shared" si="103"/>
        <v>0.99592044626911413</v>
      </c>
      <c r="AY146">
        <f t="shared" si="103"/>
        <v>1.266027933384847</v>
      </c>
      <c r="AZ146">
        <f t="shared" si="103"/>
        <v>5.5717477515817437</v>
      </c>
      <c r="BA146">
        <f t="shared" si="103"/>
        <v>1.0180249267661916</v>
      </c>
      <c r="BB146">
        <f t="shared" si="103"/>
        <v>1.3982223167057808</v>
      </c>
      <c r="BC146">
        <f t="shared" si="103"/>
        <v>1.0390200747424032</v>
      </c>
      <c r="BD146">
        <f t="shared" si="103"/>
        <v>1.8630348351457728</v>
      </c>
      <c r="BE146">
        <f t="shared" si="103"/>
        <v>405.72010050251254</v>
      </c>
      <c r="BF146">
        <f t="shared" si="103"/>
        <v>1.1334766571846873</v>
      </c>
      <c r="BG146">
        <f t="shared" si="103"/>
        <v>1.0474271157159132</v>
      </c>
      <c r="BH146">
        <f t="shared" si="103"/>
        <v>0.85890844282356382</v>
      </c>
      <c r="BI146">
        <f t="shared" si="103"/>
        <v>0.77732841439829148</v>
      </c>
    </row>
    <row r="147" spans="1:61" x14ac:dyDescent="0.3">
      <c r="A147" s="12" t="s">
        <v>119</v>
      </c>
      <c r="B147" s="4">
        <f>B96/B$34</f>
        <v>1.7699499845738969</v>
      </c>
      <c r="C147" s="4">
        <f t="shared" ref="C147:BI147" si="104">C96/C$34</f>
        <v>0.99803571650141876</v>
      </c>
      <c r="D147" s="4">
        <f t="shared" si="104"/>
        <v>1.2258741730430187</v>
      </c>
      <c r="E147" s="4">
        <f t="shared" si="104"/>
        <v>2.1978740201771334</v>
      </c>
      <c r="F147" s="4">
        <f t="shared" si="104"/>
        <v>9.0366504108685621</v>
      </c>
      <c r="G147" s="4">
        <f t="shared" si="104"/>
        <v>0.96940037981636462</v>
      </c>
      <c r="H147" s="4">
        <f t="shared" si="104"/>
        <v>1.1040894035819933</v>
      </c>
      <c r="I147" s="4">
        <f t="shared" si="104"/>
        <v>3.4268935932105</v>
      </c>
      <c r="J147" s="4">
        <f t="shared" si="104"/>
        <v>0.98364722978311347</v>
      </c>
      <c r="K147" s="4">
        <f t="shared" si="104"/>
        <v>1.3087915573730331</v>
      </c>
      <c r="L147" s="4">
        <f t="shared" si="104"/>
        <v>1.0599187338590736</v>
      </c>
      <c r="M147" s="4">
        <f t="shared" si="104"/>
        <v>1.8451313538385219</v>
      </c>
      <c r="N147" s="4">
        <v>3.5</v>
      </c>
      <c r="O147" s="4">
        <f t="shared" si="104"/>
        <v>1.5930607464542135</v>
      </c>
      <c r="P147" s="4">
        <f t="shared" si="104"/>
        <v>1.0921485707349816</v>
      </c>
      <c r="Q147" s="4">
        <f t="shared" si="104"/>
        <v>2.4296666127088251</v>
      </c>
      <c r="R147" s="4">
        <f t="shared" si="104"/>
        <v>1.3200216852122606</v>
      </c>
      <c r="S147" s="4">
        <f t="shared" si="104"/>
        <v>1.0163227922668219</v>
      </c>
      <c r="T147" s="4">
        <v>3.5</v>
      </c>
      <c r="U147" s="4">
        <f t="shared" si="104"/>
        <v>0.58722205965727325</v>
      </c>
      <c r="V147" s="4">
        <f t="shared" si="104"/>
        <v>1.3264736035943625</v>
      </c>
      <c r="W147" s="4">
        <f t="shared" si="104"/>
        <v>1.4446251499934295</v>
      </c>
      <c r="X147" s="4">
        <f t="shared" si="104"/>
        <v>1.0093932759702451</v>
      </c>
      <c r="Y147" s="4">
        <f t="shared" si="104"/>
        <v>0.71963484180956894</v>
      </c>
      <c r="Z147" s="4">
        <f t="shared" si="104"/>
        <v>0.84870892953803689</v>
      </c>
      <c r="AA147" s="4">
        <f t="shared" si="104"/>
        <v>0.76885023982675027</v>
      </c>
      <c r="AB147" s="4">
        <f t="shared" si="104"/>
        <v>0.64087578160456105</v>
      </c>
      <c r="AC147" s="4">
        <f t="shared" si="104"/>
        <v>0.91558550213961609</v>
      </c>
      <c r="AD147" s="4">
        <f t="shared" si="104"/>
        <v>1.0414600353086816</v>
      </c>
      <c r="AE147" s="4">
        <f t="shared" si="104"/>
        <v>3.2538364962184185</v>
      </c>
      <c r="AF147" s="4">
        <v>3.5</v>
      </c>
      <c r="AG147" s="4">
        <f t="shared" si="104"/>
        <v>8.077245535946909E-5</v>
      </c>
      <c r="AH147" s="4">
        <f t="shared" si="104"/>
        <v>0.94620385860864187</v>
      </c>
      <c r="AI147" s="4">
        <f t="shared" si="104"/>
        <v>0.86338395963847125</v>
      </c>
      <c r="AJ147" s="4">
        <f t="shared" si="104"/>
        <v>0.89151919981761374</v>
      </c>
      <c r="AK147" s="4">
        <f t="shared" si="104"/>
        <v>1.1217929643115101</v>
      </c>
      <c r="AL147" s="4">
        <f t="shared" si="104"/>
        <v>0.55331153123334242</v>
      </c>
      <c r="AM147" s="4">
        <f t="shared" si="104"/>
        <v>0.65226028019570537</v>
      </c>
      <c r="AN147" s="4">
        <f t="shared" si="104"/>
        <v>1.086894602376677</v>
      </c>
      <c r="AO147" s="4">
        <f t="shared" si="104"/>
        <v>0.65955292778333918</v>
      </c>
      <c r="AP147" s="4">
        <f t="shared" si="104"/>
        <v>1.0772322115321109</v>
      </c>
      <c r="AQ147" s="4" t="e">
        <f t="shared" si="104"/>
        <v>#DIV/0!</v>
      </c>
      <c r="AR147" s="4">
        <f t="shared" si="104"/>
        <v>0.28729291190757383</v>
      </c>
      <c r="AS147" s="4">
        <f t="shared" si="104"/>
        <v>1.769950057443658</v>
      </c>
      <c r="AT147" s="4">
        <f t="shared" si="104"/>
        <v>0.99803576013811579</v>
      </c>
      <c r="AU147" s="4">
        <f t="shared" si="104"/>
        <v>1.2258742459005907</v>
      </c>
      <c r="AV147" s="4">
        <f t="shared" si="104"/>
        <v>2.1978737760080422</v>
      </c>
      <c r="AW147" s="4">
        <f t="shared" si="104"/>
        <v>9.0366524894428792</v>
      </c>
      <c r="AX147" s="4">
        <f t="shared" si="104"/>
        <v>0.96940037318859962</v>
      </c>
      <c r="AY147" s="4">
        <f t="shared" si="104"/>
        <v>1.1040893613977343</v>
      </c>
      <c r="AZ147" s="4">
        <f t="shared" si="104"/>
        <v>3.4268937307412242</v>
      </c>
      <c r="BA147" s="4">
        <f t="shared" si="104"/>
        <v>0.98364719412829416</v>
      </c>
      <c r="BB147" s="4">
        <f t="shared" si="104"/>
        <v>1.3087915770393763</v>
      </c>
      <c r="BC147" s="4">
        <f t="shared" si="104"/>
        <v>1.0599187304730449</v>
      </c>
      <c r="BD147" s="4">
        <f t="shared" si="104"/>
        <v>1.8451312923491261</v>
      </c>
      <c r="BE147" s="4">
        <f t="shared" si="104"/>
        <v>73.026633165829153</v>
      </c>
      <c r="BF147" s="4">
        <f t="shared" si="104"/>
        <v>1.5930606837492436</v>
      </c>
      <c r="BG147" s="4">
        <f t="shared" si="104"/>
        <v>1.0921486235029474</v>
      </c>
      <c r="BH147" s="4">
        <f t="shared" si="104"/>
        <v>2.4296672026436488</v>
      </c>
      <c r="BI147" s="4">
        <f t="shared" si="104"/>
        <v>1.3200215386622283</v>
      </c>
    </row>
    <row r="148" spans="1:61" x14ac:dyDescent="0.3">
      <c r="A148" s="12" t="s">
        <v>112</v>
      </c>
      <c r="B148" s="4">
        <f t="shared" ref="B148:G148" si="105">B111/B$34</f>
        <v>1.4877067786768456</v>
      </c>
      <c r="C148" s="4">
        <f t="shared" si="105"/>
        <v>1.0051042602673232</v>
      </c>
      <c r="D148" s="4">
        <f t="shared" si="105"/>
        <v>1.1640637621992505</v>
      </c>
      <c r="E148" s="4">
        <f t="shared" si="105"/>
        <v>1.1495933181493594</v>
      </c>
      <c r="F148" s="4">
        <f t="shared" si="105"/>
        <v>1.2528400954563583</v>
      </c>
      <c r="G148" s="4">
        <f t="shared" si="105"/>
        <v>1.0032922532127326</v>
      </c>
      <c r="H148" s="4">
        <f t="shared" ref="H148:AD148" si="106">H111/H$34</f>
        <v>0.94623072687026455</v>
      </c>
      <c r="I148" s="4">
        <f t="shared" si="106"/>
        <v>0.96968715421774243</v>
      </c>
      <c r="J148" s="4">
        <f t="shared" si="106"/>
        <v>0.97685363925061985</v>
      </c>
      <c r="K148" s="4">
        <f t="shared" si="106"/>
        <v>0.96491180865233506</v>
      </c>
      <c r="L148" s="4">
        <f t="shared" si="106"/>
        <v>1.0296370487987276</v>
      </c>
      <c r="M148" s="4">
        <f t="shared" si="106"/>
        <v>1.0375452769365578</v>
      </c>
      <c r="N148" s="4">
        <f t="shared" si="106"/>
        <v>1.0384160756501184</v>
      </c>
      <c r="O148" s="4">
        <f t="shared" si="106"/>
        <v>1.2593695509880207</v>
      </c>
      <c r="P148" s="4">
        <f t="shared" si="106"/>
        <v>1.0952835312443439</v>
      </c>
      <c r="Q148" s="4">
        <f t="shared" si="106"/>
        <v>2.5467436662440819</v>
      </c>
      <c r="R148" s="4">
        <f t="shared" si="106"/>
        <v>1.2097596672698845</v>
      </c>
      <c r="S148" s="4">
        <f t="shared" si="106"/>
        <v>1.0333184229604908</v>
      </c>
      <c r="T148" s="4">
        <f t="shared" si="106"/>
        <v>1.1118578924288349</v>
      </c>
      <c r="U148" s="4">
        <f t="shared" si="106"/>
        <v>0.79019515767779513</v>
      </c>
      <c r="V148" s="4">
        <f t="shared" si="106"/>
        <v>1.3361978340761724</v>
      </c>
      <c r="W148" s="4">
        <f t="shared" si="106"/>
        <v>1.4533376330021777</v>
      </c>
      <c r="X148" s="4">
        <f t="shared" si="106"/>
        <v>1.0561936758824182</v>
      </c>
      <c r="Y148" s="4">
        <f t="shared" si="106"/>
        <v>0.71574852723250515</v>
      </c>
      <c r="Z148" s="4">
        <f t="shared" si="106"/>
        <v>0.83793649627113642</v>
      </c>
      <c r="AA148" s="4">
        <f t="shared" si="106"/>
        <v>0.97417631216252309</v>
      </c>
      <c r="AB148" s="4">
        <f t="shared" si="106"/>
        <v>0.67630129361703151</v>
      </c>
      <c r="AC148" s="4">
        <f t="shared" si="106"/>
        <v>0.87580352486439039</v>
      </c>
      <c r="AD148" s="4">
        <f t="shared" si="106"/>
        <v>1.049877815051794</v>
      </c>
      <c r="AE148" s="4">
        <v>3</v>
      </c>
      <c r="AF148" s="4">
        <v>3.4</v>
      </c>
      <c r="AG148" s="4">
        <f t="shared" ref="AG148:BI148" si="107">AG111/AG$34</f>
        <v>6.5307150962480082E-5</v>
      </c>
      <c r="AH148" s="4">
        <f t="shared" si="107"/>
        <v>0.95640069563395258</v>
      </c>
      <c r="AI148" s="4">
        <f t="shared" si="107"/>
        <v>0.79190344737799945</v>
      </c>
      <c r="AJ148" s="4">
        <f t="shared" si="107"/>
        <v>0.89187520599184111</v>
      </c>
      <c r="AK148" s="4">
        <f t="shared" si="107"/>
        <v>1.1658979740134818</v>
      </c>
      <c r="AL148" s="4">
        <f t="shared" si="107"/>
        <v>0.64326623972261998</v>
      </c>
      <c r="AM148" s="4">
        <f t="shared" si="107"/>
        <v>0.56986665456156449</v>
      </c>
      <c r="AN148" s="4">
        <f t="shared" si="107"/>
        <v>0.77271410754289815</v>
      </c>
      <c r="AO148" s="4">
        <f t="shared" si="107"/>
        <v>0.57599773104478114</v>
      </c>
      <c r="AP148" s="4">
        <f t="shared" si="107"/>
        <v>0.90952342045595491</v>
      </c>
      <c r="AQ148" t="e">
        <f t="shared" si="107"/>
        <v>#DIV/0!</v>
      </c>
      <c r="AR148">
        <f t="shared" si="107"/>
        <v>0.27931781732453292</v>
      </c>
      <c r="AS148">
        <f t="shared" si="107"/>
        <v>1.4877068721011635</v>
      </c>
      <c r="AT148">
        <f t="shared" si="107"/>
        <v>1.0051042606055209</v>
      </c>
      <c r="AU148">
        <f t="shared" si="107"/>
        <v>1.1640638544881561</v>
      </c>
      <c r="AV148">
        <f t="shared" si="107"/>
        <v>1.1495931780470261</v>
      </c>
      <c r="AW148">
        <f t="shared" si="107"/>
        <v>1.2528405990089282</v>
      </c>
      <c r="AX148">
        <f t="shared" si="107"/>
        <v>1.0032922998896436</v>
      </c>
      <c r="AY148">
        <f t="shared" si="107"/>
        <v>0.94623075468306495</v>
      </c>
      <c r="AZ148">
        <f t="shared" si="107"/>
        <v>0.96968646556028981</v>
      </c>
      <c r="BA148">
        <f t="shared" si="107"/>
        <v>0.97685363773417955</v>
      </c>
      <c r="BB148">
        <f t="shared" si="107"/>
        <v>0.96491178996304872</v>
      </c>
      <c r="BC148">
        <f t="shared" si="107"/>
        <v>1.0296370204838388</v>
      </c>
      <c r="BD148">
        <f t="shared" si="107"/>
        <v>1.0375453109939179</v>
      </c>
      <c r="BE148">
        <f t="shared" si="107"/>
        <v>1.0386934673366832</v>
      </c>
      <c r="BF148">
        <f t="shared" si="107"/>
        <v>1.2593695011121797</v>
      </c>
      <c r="BG148">
        <f t="shared" si="107"/>
        <v>1.095283624538981</v>
      </c>
      <c r="BH148">
        <f t="shared" si="107"/>
        <v>2.5467439656177127</v>
      </c>
      <c r="BI148">
        <f t="shared" si="107"/>
        <v>1.2097597475454789</v>
      </c>
    </row>
    <row r="149" spans="1:61" x14ac:dyDescent="0.3">
      <c r="A149" s="12" t="s">
        <v>344</v>
      </c>
      <c r="B149" s="4">
        <f>B134/B$34</f>
        <v>1.7668875819102607</v>
      </c>
      <c r="C149" s="4">
        <f t="shared" ref="C149:BI149" si="108">C134/C$34</f>
        <v>0.99818675002329071</v>
      </c>
      <c r="D149" s="4">
        <f t="shared" si="108"/>
        <v>1.2239344992781169</v>
      </c>
      <c r="E149" s="4">
        <f t="shared" si="108"/>
        <v>2.2318497341574344</v>
      </c>
      <c r="F149" s="4">
        <f t="shared" si="108"/>
        <v>9.319226823940868</v>
      </c>
      <c r="G149" s="4">
        <f t="shared" si="108"/>
        <v>0.96859358582239952</v>
      </c>
      <c r="H149" s="4">
        <f t="shared" si="108"/>
        <v>1.1066090360271366</v>
      </c>
      <c r="I149" s="4">
        <f t="shared" si="108"/>
        <v>3.8549042059943566</v>
      </c>
      <c r="J149" s="4">
        <f t="shared" si="108"/>
        <v>0.98366650706905656</v>
      </c>
      <c r="K149" s="4">
        <f t="shared" si="108"/>
        <v>1.3156936726196578</v>
      </c>
      <c r="L149" s="4">
        <f t="shared" si="108"/>
        <v>1.0604383789518144</v>
      </c>
      <c r="M149" s="4">
        <f t="shared" si="108"/>
        <v>1.8579469331342437</v>
      </c>
      <c r="N149" s="4">
        <v>3.5</v>
      </c>
      <c r="O149" s="4">
        <f t="shared" si="108"/>
        <v>1.5974301121640506</v>
      </c>
      <c r="P149" s="4">
        <f t="shared" si="108"/>
        <v>1.0914970792055994</v>
      </c>
      <c r="Q149" s="4">
        <f t="shared" si="108"/>
        <v>2.4444362942878559</v>
      </c>
      <c r="R149" s="4">
        <f t="shared" si="108"/>
        <v>1.3225993620858687</v>
      </c>
      <c r="S149" s="4">
        <f t="shared" si="108"/>
        <v>1.0173286379126147</v>
      </c>
      <c r="T149" s="4">
        <v>3.5</v>
      </c>
      <c r="U149" s="4">
        <f t="shared" si="108"/>
        <v>0.58170287962623513</v>
      </c>
      <c r="V149" s="4">
        <f t="shared" si="108"/>
        <v>1.3305090267558941</v>
      </c>
      <c r="W149" s="4">
        <f t="shared" si="108"/>
        <v>1.4489962944679302</v>
      </c>
      <c r="X149" s="4">
        <f t="shared" si="108"/>
        <v>1.0140922380764061</v>
      </c>
      <c r="Y149" s="4">
        <f t="shared" si="108"/>
        <v>0.69971955540755171</v>
      </c>
      <c r="Z149" s="4">
        <f t="shared" si="108"/>
        <v>0.8617673181464599</v>
      </c>
      <c r="AA149" s="4">
        <f t="shared" si="108"/>
        <v>0.77257959473986959</v>
      </c>
      <c r="AB149" s="4">
        <f t="shared" si="108"/>
        <v>0.64168590693265526</v>
      </c>
      <c r="AC149" s="4">
        <f t="shared" si="108"/>
        <v>0.91638922428000369</v>
      </c>
      <c r="AD149" s="4">
        <f t="shared" si="108"/>
        <v>1.0418950526319337</v>
      </c>
      <c r="AE149" s="4">
        <f t="shared" si="108"/>
        <v>3.1982355987527047</v>
      </c>
      <c r="AF149" s="4">
        <v>3.5</v>
      </c>
      <c r="AG149" s="4">
        <f t="shared" si="108"/>
        <v>7.0354430839832734E-5</v>
      </c>
      <c r="AH149" s="4">
        <f t="shared" si="108"/>
        <v>0.94467684913672667</v>
      </c>
      <c r="AI149" s="4">
        <f t="shared" si="108"/>
        <v>0.86479414425058276</v>
      </c>
      <c r="AJ149" s="4">
        <f t="shared" si="108"/>
        <v>0.8924710950727458</v>
      </c>
      <c r="AK149" s="4">
        <f t="shared" si="108"/>
        <v>1.4750624411877702</v>
      </c>
      <c r="AL149" s="4">
        <f t="shared" si="108"/>
        <v>0.57083895399137397</v>
      </c>
      <c r="AM149" s="4">
        <f t="shared" si="108"/>
        <v>0.68100126538488082</v>
      </c>
      <c r="AN149" s="4">
        <f t="shared" si="108"/>
        <v>1.0540242831175757</v>
      </c>
      <c r="AO149" s="4">
        <f t="shared" si="108"/>
        <v>0.68433889990562802</v>
      </c>
      <c r="AP149" s="4">
        <f t="shared" si="108"/>
        <v>1.0907550531398402</v>
      </c>
      <c r="AQ149" s="4" t="e">
        <f t="shared" si="108"/>
        <v>#DIV/0!</v>
      </c>
      <c r="AR149" s="4">
        <f t="shared" si="108"/>
        <v>0.29098219411647941</v>
      </c>
      <c r="AS149" s="4">
        <f t="shared" si="108"/>
        <v>1.7668876771980395</v>
      </c>
      <c r="AT149" s="4">
        <f t="shared" si="108"/>
        <v>0.99818683257600793</v>
      </c>
      <c r="AU149" s="4">
        <f t="shared" si="108"/>
        <v>1.2239344922312889</v>
      </c>
      <c r="AV149" s="4">
        <f t="shared" si="108"/>
        <v>2.2318495763507951</v>
      </c>
      <c r="AW149" s="4">
        <f t="shared" si="108"/>
        <v>9.3192288754514507</v>
      </c>
      <c r="AX149" s="4">
        <f t="shared" si="108"/>
        <v>0.96859365427985455</v>
      </c>
      <c r="AY149" s="4">
        <f t="shared" si="108"/>
        <v>1.1066090581478614</v>
      </c>
      <c r="AZ149" s="4">
        <f t="shared" si="108"/>
        <v>3.8549051640259941</v>
      </c>
      <c r="BA149" s="4">
        <f t="shared" si="108"/>
        <v>0.98366651715500475</v>
      </c>
      <c r="BB149" s="4">
        <f t="shared" si="108"/>
        <v>1.3156937501923078</v>
      </c>
      <c r="BC149" s="4">
        <f t="shared" si="108"/>
        <v>1.060438402816458</v>
      </c>
      <c r="BD149" s="4">
        <f t="shared" si="108"/>
        <v>1.8579469045460322</v>
      </c>
      <c r="BE149" s="4">
        <f t="shared" si="108"/>
        <v>154.7964824120603</v>
      </c>
      <c r="BF149" s="4">
        <f t="shared" si="108"/>
        <v>1.5974300145413018</v>
      </c>
      <c r="BG149" s="4">
        <f t="shared" si="108"/>
        <v>1.091497122399544</v>
      </c>
      <c r="BH149" s="4">
        <f t="shared" si="108"/>
        <v>2.4444361360563303</v>
      </c>
      <c r="BI149" s="4">
        <f t="shared" si="108"/>
        <v>1.3225993625611292</v>
      </c>
    </row>
  </sheetData>
  <conditionalFormatting sqref="B145:AP146 B149:BI149 B148:AP148 B147:BI147">
    <cfRule type="cellIs" dxfId="12" priority="1" operator="greaterThan">
      <formula>3.5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2"/>
  <sheetViews>
    <sheetView topLeftCell="A78" zoomScale="80" zoomScaleNormal="80" workbookViewId="0">
      <pane xSplit="1992"/>
      <selection activeCell="A99" sqref="A99:XFD102"/>
      <selection pane="topRight" activeCell="B24" sqref="B24"/>
    </sheetView>
  </sheetViews>
  <sheetFormatPr defaultRowHeight="14.4" x14ac:dyDescent="0.3"/>
  <cols>
    <col min="1" max="1" width="20.44140625" customWidth="1"/>
    <col min="2" max="2" width="13.6640625" customWidth="1"/>
    <col min="3" max="6" width="14.88671875" bestFit="1" customWidth="1"/>
    <col min="7" max="7" width="14.5546875" customWidth="1"/>
    <col min="8" max="8" width="12.5546875" customWidth="1"/>
    <col min="9" max="9" width="12.33203125" customWidth="1"/>
    <col min="22" max="22" width="10" bestFit="1" customWidth="1"/>
    <col min="23" max="23" width="9.33203125" bestFit="1" customWidth="1"/>
    <col min="28" max="28" width="10.109375" customWidth="1"/>
    <col min="33" max="33" width="9.33203125" bestFit="1" customWidth="1"/>
    <col min="257" max="257" width="20.44140625" customWidth="1"/>
    <col min="513" max="513" width="20.44140625" customWidth="1"/>
    <col min="769" max="769" width="20.44140625" customWidth="1"/>
    <col min="1025" max="1025" width="20.44140625" customWidth="1"/>
    <col min="1281" max="1281" width="20.44140625" customWidth="1"/>
    <col min="1537" max="1537" width="20.44140625" customWidth="1"/>
    <col min="1793" max="1793" width="20.44140625" customWidth="1"/>
    <col min="2049" max="2049" width="20.44140625" customWidth="1"/>
    <col min="2305" max="2305" width="20.44140625" customWidth="1"/>
    <col min="2561" max="2561" width="20.44140625" customWidth="1"/>
    <col min="2817" max="2817" width="20.44140625" customWidth="1"/>
    <col min="3073" max="3073" width="20.44140625" customWidth="1"/>
    <col min="3329" max="3329" width="20.44140625" customWidth="1"/>
    <col min="3585" max="3585" width="20.44140625" customWidth="1"/>
    <col min="3841" max="3841" width="20.44140625" customWidth="1"/>
    <col min="4097" max="4097" width="20.44140625" customWidth="1"/>
    <col min="4353" max="4353" width="20.44140625" customWidth="1"/>
    <col min="4609" max="4609" width="20.44140625" customWidth="1"/>
    <col min="4865" max="4865" width="20.44140625" customWidth="1"/>
    <col min="5121" max="5121" width="20.44140625" customWidth="1"/>
    <col min="5377" max="5377" width="20.44140625" customWidth="1"/>
    <col min="5633" max="5633" width="20.44140625" customWidth="1"/>
    <col min="5889" max="5889" width="20.44140625" customWidth="1"/>
    <col min="6145" max="6145" width="20.44140625" customWidth="1"/>
    <col min="6401" max="6401" width="20.44140625" customWidth="1"/>
    <col min="6657" max="6657" width="20.44140625" customWidth="1"/>
    <col min="6913" max="6913" width="20.44140625" customWidth="1"/>
    <col min="7169" max="7169" width="20.44140625" customWidth="1"/>
    <col min="7425" max="7425" width="20.44140625" customWidth="1"/>
    <col min="7681" max="7681" width="20.44140625" customWidth="1"/>
    <col min="7937" max="7937" width="20.44140625" customWidth="1"/>
    <col min="8193" max="8193" width="20.44140625" customWidth="1"/>
    <col min="8449" max="8449" width="20.44140625" customWidth="1"/>
    <col min="8705" max="8705" width="20.44140625" customWidth="1"/>
    <col min="8961" max="8961" width="20.44140625" customWidth="1"/>
    <col min="9217" max="9217" width="20.44140625" customWidth="1"/>
    <col min="9473" max="9473" width="20.44140625" customWidth="1"/>
    <col min="9729" max="9729" width="20.44140625" customWidth="1"/>
    <col min="9985" max="9985" width="20.44140625" customWidth="1"/>
    <col min="10241" max="10241" width="20.44140625" customWidth="1"/>
    <col min="10497" max="10497" width="20.44140625" customWidth="1"/>
    <col min="10753" max="10753" width="20.44140625" customWidth="1"/>
    <col min="11009" max="11009" width="20.44140625" customWidth="1"/>
    <col min="11265" max="11265" width="20.44140625" customWidth="1"/>
    <col min="11521" max="11521" width="20.44140625" customWidth="1"/>
    <col min="11777" max="11777" width="20.44140625" customWidth="1"/>
    <col min="12033" max="12033" width="20.44140625" customWidth="1"/>
    <col min="12289" max="12289" width="20.44140625" customWidth="1"/>
    <col min="12545" max="12545" width="20.44140625" customWidth="1"/>
    <col min="12801" max="12801" width="20.44140625" customWidth="1"/>
    <col min="13057" max="13057" width="20.44140625" customWidth="1"/>
    <col min="13313" max="13313" width="20.44140625" customWidth="1"/>
    <col min="13569" max="13569" width="20.44140625" customWidth="1"/>
    <col min="13825" max="13825" width="20.44140625" customWidth="1"/>
    <col min="14081" max="14081" width="20.44140625" customWidth="1"/>
    <col min="14337" max="14337" width="20.44140625" customWidth="1"/>
    <col min="14593" max="14593" width="20.44140625" customWidth="1"/>
    <col min="14849" max="14849" width="20.44140625" customWidth="1"/>
    <col min="15105" max="15105" width="20.44140625" customWidth="1"/>
    <col min="15361" max="15361" width="20.44140625" customWidth="1"/>
    <col min="15617" max="15617" width="20.44140625" customWidth="1"/>
    <col min="15873" max="15873" width="20.44140625" customWidth="1"/>
    <col min="16129" max="16129" width="20.44140625" customWidth="1"/>
  </cols>
  <sheetData>
    <row r="1" spans="1:31" x14ac:dyDescent="0.3">
      <c r="A1" s="7" t="s">
        <v>426</v>
      </c>
      <c r="B1" t="s">
        <v>421</v>
      </c>
      <c r="C1" t="s">
        <v>420</v>
      </c>
      <c r="D1" t="s">
        <v>425</v>
      </c>
      <c r="E1" t="s">
        <v>314</v>
      </c>
      <c r="H1" t="s">
        <v>421</v>
      </c>
      <c r="I1" t="s">
        <v>420</v>
      </c>
      <c r="J1" t="s">
        <v>425</v>
      </c>
      <c r="K1" t="s">
        <v>314</v>
      </c>
      <c r="N1" t="s">
        <v>421</v>
      </c>
      <c r="O1" t="s">
        <v>420</v>
      </c>
      <c r="P1" t="s">
        <v>425</v>
      </c>
      <c r="Q1" t="s">
        <v>314</v>
      </c>
      <c r="U1" s="7" t="s">
        <v>308</v>
      </c>
      <c r="V1" t="s">
        <v>421</v>
      </c>
      <c r="W1" t="s">
        <v>420</v>
      </c>
      <c r="X1" t="s">
        <v>425</v>
      </c>
      <c r="Y1" t="s">
        <v>314</v>
      </c>
    </row>
    <row r="2" spans="1:31" x14ac:dyDescent="0.3">
      <c r="A2" t="s">
        <v>4</v>
      </c>
      <c r="B2" s="4">
        <f>SUM(B34:T34)</f>
        <v>5309.0743277999991</v>
      </c>
      <c r="C2" s="4">
        <f>SUM(B59:T59)</f>
        <v>4517.8299073999997</v>
      </c>
      <c r="D2" s="4">
        <f>SUM(B74:T74)</f>
        <v>4046.9991321999992</v>
      </c>
      <c r="E2" s="4">
        <f>SUM(B89:T89)</f>
        <v>4554.6684804000006</v>
      </c>
      <c r="F2" s="4"/>
      <c r="G2" t="s">
        <v>301</v>
      </c>
      <c r="H2" s="4">
        <f t="shared" ref="H2:H11" si="0">B2/$D2</f>
        <v>1.3118545752971091</v>
      </c>
      <c r="I2" s="4">
        <f t="shared" ref="I2:I11" si="1">C2/$D2</f>
        <v>1.1163407156314489</v>
      </c>
      <c r="J2" s="4">
        <f t="shared" ref="J2:J11" si="2">D2/$D2</f>
        <v>1</v>
      </c>
      <c r="K2" s="4">
        <f t="shared" ref="K2:K11" si="3">E2/$D2</f>
        <v>1.1254434042648351</v>
      </c>
      <c r="L2" s="4"/>
      <c r="M2" t="s">
        <v>301</v>
      </c>
      <c r="N2" s="4">
        <f t="shared" ref="N2:Q9" si="4">H2-1</f>
        <v>0.31185457529710914</v>
      </c>
      <c r="O2" s="4">
        <f t="shared" si="4"/>
        <v>0.11634071563144888</v>
      </c>
      <c r="P2" s="4">
        <f t="shared" si="4"/>
        <v>0</v>
      </c>
      <c r="Q2" s="4">
        <f t="shared" si="4"/>
        <v>0.12544340426483513</v>
      </c>
      <c r="R2" s="4"/>
      <c r="S2" s="8">
        <f t="shared" ref="S2:S9" si="5">AVERAGE(B2,C2:E2)</f>
        <v>4607.1429619499995</v>
      </c>
      <c r="T2" s="4">
        <f t="shared" ref="T2:T9" si="6">STDEV(B2, C2:E2)</f>
        <v>521.91926109250392</v>
      </c>
      <c r="U2" t="s">
        <v>301</v>
      </c>
      <c r="V2">
        <f t="shared" ref="V2:Y9" si="7">NORMDIST(B2,$S2,$T2,TRUE)</f>
        <v>0.91067190060993697</v>
      </c>
      <c r="W2">
        <f t="shared" si="7"/>
        <v>0.43206302481671965</v>
      </c>
      <c r="X2">
        <f t="shared" si="7"/>
        <v>0.14158206689257169</v>
      </c>
      <c r="Y2">
        <f t="shared" si="7"/>
        <v>0.45995726729973235</v>
      </c>
      <c r="AA2" s="6"/>
    </row>
    <row r="3" spans="1:31" x14ac:dyDescent="0.3">
      <c r="A3" t="s">
        <v>105</v>
      </c>
      <c r="B3" s="4">
        <v>0</v>
      </c>
      <c r="C3" s="4">
        <f>SUM(E66:F66,I66,K66:N66,P66:T66)</f>
        <v>102.608289</v>
      </c>
      <c r="D3" s="4">
        <f>SUM(E81:F81,I81,K81:N81,P81:T81)</f>
        <v>139.99430180000002</v>
      </c>
      <c r="E3" s="4">
        <f>SUM(E96:F96,I96,K96:N96,P96:T96)</f>
        <v>101.2985082</v>
      </c>
      <c r="F3" s="4"/>
      <c r="G3" t="s">
        <v>105</v>
      </c>
      <c r="H3" s="4">
        <f t="shared" si="0"/>
        <v>0</v>
      </c>
      <c r="I3" s="4">
        <f t="shared" si="1"/>
        <v>0.73294618195667149</v>
      </c>
      <c r="J3" s="4">
        <f t="shared" si="2"/>
        <v>1</v>
      </c>
      <c r="K3" s="4">
        <f t="shared" si="3"/>
        <v>0.72359022401296047</v>
      </c>
      <c r="L3" s="4"/>
      <c r="M3" t="s">
        <v>299</v>
      </c>
      <c r="N3" s="4">
        <f t="shared" si="4"/>
        <v>-1</v>
      </c>
      <c r="O3" s="4">
        <f t="shared" si="4"/>
        <v>-0.26705381804332851</v>
      </c>
      <c r="P3" s="4">
        <f t="shared" si="4"/>
        <v>0</v>
      </c>
      <c r="Q3" s="4">
        <f t="shared" si="4"/>
        <v>-0.27640977598703953</v>
      </c>
      <c r="R3" s="4"/>
      <c r="S3" s="8">
        <f t="shared" si="5"/>
        <v>85.975274750000011</v>
      </c>
      <c r="T3" s="4">
        <f t="shared" si="6"/>
        <v>60.059031511146088</v>
      </c>
      <c r="U3" t="s">
        <v>299</v>
      </c>
      <c r="V3">
        <f t="shared" si="7"/>
        <v>7.6141644896715946E-2</v>
      </c>
      <c r="W3">
        <f t="shared" si="7"/>
        <v>0.60908861195517927</v>
      </c>
      <c r="X3">
        <f t="shared" si="7"/>
        <v>0.81578875376888449</v>
      </c>
      <c r="Y3">
        <f t="shared" si="7"/>
        <v>0.60069104963013609</v>
      </c>
    </row>
    <row r="4" spans="1:31" x14ac:dyDescent="0.3">
      <c r="A4" t="s">
        <v>121</v>
      </c>
      <c r="B4" s="4">
        <v>0</v>
      </c>
      <c r="C4" s="4">
        <f>BJ66</f>
        <v>138.671221</v>
      </c>
      <c r="D4" s="4">
        <f>BJ81</f>
        <v>272.60356419999999</v>
      </c>
      <c r="E4" s="4">
        <f>BJ96</f>
        <v>137.76299780000002</v>
      </c>
      <c r="F4" s="4"/>
      <c r="G4" t="s">
        <v>121</v>
      </c>
      <c r="H4" s="4">
        <f t="shared" si="0"/>
        <v>0</v>
      </c>
      <c r="I4" s="4">
        <f t="shared" si="1"/>
        <v>0.50869188525452158</v>
      </c>
      <c r="J4" s="4">
        <f t="shared" si="2"/>
        <v>1</v>
      </c>
      <c r="K4" s="4">
        <f t="shared" si="3"/>
        <v>0.50536022228575117</v>
      </c>
      <c r="L4" s="4"/>
      <c r="M4" t="s">
        <v>121</v>
      </c>
      <c r="N4" s="4">
        <f t="shared" si="4"/>
        <v>-1</v>
      </c>
      <c r="O4" s="4">
        <f t="shared" si="4"/>
        <v>-0.49130811474547842</v>
      </c>
      <c r="P4" s="4">
        <f t="shared" si="4"/>
        <v>0</v>
      </c>
      <c r="Q4" s="4">
        <f t="shared" si="4"/>
        <v>-0.49463977771424883</v>
      </c>
      <c r="R4" s="4"/>
      <c r="S4" s="8">
        <f t="shared" si="5"/>
        <v>137.25944575</v>
      </c>
      <c r="T4" s="4">
        <f t="shared" si="6"/>
        <v>111.29605042502392</v>
      </c>
      <c r="U4" t="s">
        <v>121</v>
      </c>
      <c r="V4">
        <f t="shared" si="7"/>
        <v>0.10873523513812561</v>
      </c>
      <c r="W4">
        <f t="shared" si="7"/>
        <v>0.50506039281468729</v>
      </c>
      <c r="X4">
        <f t="shared" si="7"/>
        <v>0.88802143665243816</v>
      </c>
      <c r="Y4">
        <f t="shared" si="7"/>
        <v>0.50180498334829682</v>
      </c>
    </row>
    <row r="5" spans="1:31" x14ac:dyDescent="0.3">
      <c r="A5" t="s">
        <v>8</v>
      </c>
      <c r="B5" s="4">
        <f>SUM(V34:W34,AJ34)/SUM(AH34:AI34)</f>
        <v>1.154365293527094</v>
      </c>
      <c r="C5" s="4">
        <f>SUM(V59:W59,AJ59)/SUM(AH59:AI59)</f>
        <v>0.58153057618732329</v>
      </c>
      <c r="D5" s="4">
        <f>SUM(V74:W74,AJ74)/SUM(AH74:AI74)</f>
        <v>0.55760947300781782</v>
      </c>
      <c r="E5" s="4">
        <f>SUM(V89:W89,AJ89)/SUM(AH89:AI89)</f>
        <v>0.5827995145466085</v>
      </c>
      <c r="F5" s="4"/>
      <c r="G5" t="s">
        <v>300</v>
      </c>
      <c r="H5" s="4">
        <f t="shared" si="0"/>
        <v>2.0702038781735501</v>
      </c>
      <c r="I5" s="4">
        <f t="shared" si="1"/>
        <v>1.0428993844930072</v>
      </c>
      <c r="J5" s="4">
        <f t="shared" si="2"/>
        <v>1</v>
      </c>
      <c r="K5" s="4">
        <f t="shared" si="3"/>
        <v>1.0451750602494472</v>
      </c>
      <c r="L5" s="4"/>
      <c r="M5" t="s">
        <v>300</v>
      </c>
      <c r="N5" s="4">
        <f t="shared" si="4"/>
        <v>1.0702038781735501</v>
      </c>
      <c r="O5" s="4">
        <f t="shared" si="4"/>
        <v>4.2899384493007231E-2</v>
      </c>
      <c r="P5" s="4">
        <f t="shared" si="4"/>
        <v>0</v>
      </c>
      <c r="Q5" s="4">
        <f t="shared" si="4"/>
        <v>4.5175060249447174E-2</v>
      </c>
      <c r="R5" s="4"/>
      <c r="S5" s="8">
        <f t="shared" si="5"/>
        <v>0.71907621431721092</v>
      </c>
      <c r="T5" s="4">
        <f t="shared" si="6"/>
        <v>0.29042396164767309</v>
      </c>
      <c r="U5" t="s">
        <v>300</v>
      </c>
      <c r="V5">
        <f t="shared" si="7"/>
        <v>0.93303797283362977</v>
      </c>
      <c r="W5">
        <f t="shared" si="7"/>
        <v>0.31789154413253051</v>
      </c>
      <c r="X5">
        <f t="shared" si="7"/>
        <v>0.28911599789164677</v>
      </c>
      <c r="Y5">
        <f t="shared" si="7"/>
        <v>0.3194513125247096</v>
      </c>
    </row>
    <row r="6" spans="1:31" x14ac:dyDescent="0.3">
      <c r="A6" t="s">
        <v>302</v>
      </c>
      <c r="B6" s="4">
        <f>SUM(G34:K34)</f>
        <v>1344.2698642</v>
      </c>
      <c r="C6" s="4">
        <f>SUM(G59:K59)</f>
        <v>1126.6367344</v>
      </c>
      <c r="D6" s="4">
        <f>SUM(G74:K74)</f>
        <v>1065.7875112000002</v>
      </c>
      <c r="E6" s="4">
        <f>SUM(G89:K89)</f>
        <v>1137.3992168</v>
      </c>
      <c r="F6" s="4"/>
      <c r="G6" t="s">
        <v>5</v>
      </c>
      <c r="H6" s="4">
        <f t="shared" si="0"/>
        <v>1.2612925654255873</v>
      </c>
      <c r="I6" s="4">
        <f t="shared" si="1"/>
        <v>1.0570932034392935</v>
      </c>
      <c r="J6" s="4">
        <f t="shared" si="2"/>
        <v>1</v>
      </c>
      <c r="K6" s="4">
        <f t="shared" si="3"/>
        <v>1.0671913536680218</v>
      </c>
      <c r="L6" s="4"/>
      <c r="M6" t="s">
        <v>5</v>
      </c>
      <c r="N6" s="4">
        <f t="shared" si="4"/>
        <v>0.26129256542558732</v>
      </c>
      <c r="O6" s="4">
        <f t="shared" si="4"/>
        <v>5.7093203439293472E-2</v>
      </c>
      <c r="P6" s="4">
        <f t="shared" si="4"/>
        <v>0</v>
      </c>
      <c r="Q6" s="4">
        <f t="shared" si="4"/>
        <v>6.7191353668021758E-2</v>
      </c>
      <c r="R6" s="4"/>
      <c r="S6" s="8">
        <f t="shared" si="5"/>
        <v>1168.52333165</v>
      </c>
      <c r="T6" s="4">
        <f t="shared" si="6"/>
        <v>121.33244971463394</v>
      </c>
      <c r="U6" t="s">
        <v>5</v>
      </c>
      <c r="V6">
        <f t="shared" si="7"/>
        <v>0.92625731207951278</v>
      </c>
      <c r="W6">
        <f t="shared" si="7"/>
        <v>0.36496384475230936</v>
      </c>
      <c r="X6">
        <f t="shared" si="7"/>
        <v>0.19857282733658074</v>
      </c>
      <c r="Y6">
        <f t="shared" si="7"/>
        <v>0.398774940511682</v>
      </c>
    </row>
    <row r="7" spans="1:31" x14ac:dyDescent="0.3">
      <c r="A7" t="s">
        <v>362</v>
      </c>
      <c r="B7" s="4">
        <f>SUM(L34:M34)</f>
        <v>1042.8442439999999</v>
      </c>
      <c r="C7" s="4">
        <f>SUM(L59:M59)</f>
        <v>906.15109819999998</v>
      </c>
      <c r="D7" s="4">
        <f>SUM(L74:M74)</f>
        <v>872.00899419999996</v>
      </c>
      <c r="E7" s="4">
        <f>SUM(L89:M89)</f>
        <v>907.94809820000023</v>
      </c>
      <c r="F7" s="4"/>
      <c r="G7" t="s">
        <v>6</v>
      </c>
      <c r="H7" s="4">
        <f t="shared" si="0"/>
        <v>1.1959099630121681</v>
      </c>
      <c r="I7" s="4">
        <f t="shared" si="1"/>
        <v>1.0391533851452102</v>
      </c>
      <c r="J7" s="4">
        <f t="shared" si="2"/>
        <v>1</v>
      </c>
      <c r="K7" s="4">
        <f t="shared" si="3"/>
        <v>1.0412141437061342</v>
      </c>
      <c r="L7" s="4"/>
      <c r="M7" t="s">
        <v>6</v>
      </c>
      <c r="N7" s="4">
        <f t="shared" si="4"/>
        <v>0.19590996301216812</v>
      </c>
      <c r="O7" s="4">
        <f t="shared" si="4"/>
        <v>3.9153385145210162E-2</v>
      </c>
      <c r="P7" s="4">
        <f t="shared" si="4"/>
        <v>0</v>
      </c>
      <c r="Q7" s="4">
        <f t="shared" si="4"/>
        <v>4.1214143706134188E-2</v>
      </c>
      <c r="R7" s="4"/>
      <c r="S7" s="8">
        <f t="shared" si="5"/>
        <v>932.23810864999996</v>
      </c>
      <c r="T7" s="4">
        <f t="shared" si="6"/>
        <v>75.568512239717961</v>
      </c>
      <c r="U7" t="s">
        <v>6</v>
      </c>
      <c r="V7">
        <f t="shared" si="7"/>
        <v>0.92835570904083686</v>
      </c>
      <c r="W7">
        <f t="shared" si="7"/>
        <v>0.36496822913303006</v>
      </c>
      <c r="X7">
        <f t="shared" si="7"/>
        <v>0.2127216338151332</v>
      </c>
      <c r="Y7">
        <f t="shared" si="7"/>
        <v>0.3739421576826259</v>
      </c>
    </row>
    <row r="8" spans="1:31" x14ac:dyDescent="0.3">
      <c r="A8" t="s">
        <v>7</v>
      </c>
      <c r="B8" s="4">
        <f>SUM(E34:F34,I34,K34:N34,P34:T34)</f>
        <v>3315.2434742</v>
      </c>
      <c r="C8" s="4">
        <f>SUM(E59:F59,I59,K59:N59,P59:T59)</f>
        <v>2547.5181306000004</v>
      </c>
      <c r="D8" s="4">
        <f>SUM(E74:F74,I74,K74:N74,P74:T74)</f>
        <v>2161.0491950000001</v>
      </c>
      <c r="E8" s="4">
        <f>SUM(E89:F89,I89,K89:N89,P89:T89)</f>
        <v>2576.5419690000003</v>
      </c>
      <c r="F8" s="4"/>
      <c r="G8" t="s">
        <v>7</v>
      </c>
      <c r="H8" s="4">
        <f t="shared" si="0"/>
        <v>1.5340897754065241</v>
      </c>
      <c r="I8" s="4">
        <f t="shared" si="1"/>
        <v>1.1788339370034564</v>
      </c>
      <c r="J8" s="4">
        <f t="shared" si="2"/>
        <v>1</v>
      </c>
      <c r="K8" s="4">
        <f t="shared" si="3"/>
        <v>1.1922643755456017</v>
      </c>
      <c r="L8" s="4"/>
      <c r="M8" t="s">
        <v>7</v>
      </c>
      <c r="N8" s="4">
        <f t="shared" si="4"/>
        <v>0.53408977540652414</v>
      </c>
      <c r="O8" s="4">
        <f t="shared" si="4"/>
        <v>0.1788339370034564</v>
      </c>
      <c r="P8" s="4">
        <f t="shared" si="4"/>
        <v>0</v>
      </c>
      <c r="Q8" s="4">
        <f t="shared" si="4"/>
        <v>0.19226437554560172</v>
      </c>
      <c r="R8" s="4"/>
      <c r="S8" s="8">
        <f t="shared" si="5"/>
        <v>2650.0881921999999</v>
      </c>
      <c r="T8" s="4">
        <f t="shared" si="6"/>
        <v>482.1895735214863</v>
      </c>
      <c r="U8" t="s">
        <v>7</v>
      </c>
      <c r="V8">
        <f t="shared" si="7"/>
        <v>0.91612161437738571</v>
      </c>
      <c r="W8">
        <f t="shared" si="7"/>
        <v>0.41577373813815249</v>
      </c>
      <c r="X8">
        <f t="shared" si="7"/>
        <v>0.15524251082835874</v>
      </c>
      <c r="Y8">
        <f t="shared" si="7"/>
        <v>0.43938622558544993</v>
      </c>
    </row>
    <row r="9" spans="1:31" x14ac:dyDescent="0.3">
      <c r="A9" t="s">
        <v>122</v>
      </c>
      <c r="B9" s="4">
        <v>0</v>
      </c>
      <c r="C9" s="4">
        <f>BK66</f>
        <v>113.54182900000001</v>
      </c>
      <c r="D9" s="4">
        <f>BK81</f>
        <v>166.71180379999998</v>
      </c>
      <c r="E9" s="4">
        <f>BK96</f>
        <v>112.64239300000001</v>
      </c>
      <c r="F9" s="4"/>
      <c r="G9" t="s">
        <v>122</v>
      </c>
      <c r="H9" s="4">
        <f t="shared" si="0"/>
        <v>0</v>
      </c>
      <c r="I9" s="4">
        <f t="shared" si="1"/>
        <v>0.68106652565653558</v>
      </c>
      <c r="J9" s="4">
        <f t="shared" si="2"/>
        <v>1</v>
      </c>
      <c r="K9" s="4">
        <f t="shared" si="3"/>
        <v>0.67567137078748363</v>
      </c>
      <c r="L9" s="4"/>
      <c r="M9" t="s">
        <v>122</v>
      </c>
      <c r="N9" s="4">
        <f t="shared" si="4"/>
        <v>-1</v>
      </c>
      <c r="O9" s="4">
        <f t="shared" si="4"/>
        <v>-0.31893347434346442</v>
      </c>
      <c r="P9" s="4">
        <f t="shared" si="4"/>
        <v>0</v>
      </c>
      <c r="Q9" s="4">
        <f t="shared" si="4"/>
        <v>-0.32432862921251637</v>
      </c>
      <c r="R9" s="4"/>
      <c r="S9" s="8">
        <f t="shared" si="5"/>
        <v>98.224006450000005</v>
      </c>
      <c r="T9" s="4">
        <f t="shared" si="6"/>
        <v>70.192733212023242</v>
      </c>
      <c r="U9" t="s">
        <v>122</v>
      </c>
      <c r="V9">
        <f t="shared" si="7"/>
        <v>8.0854442216467634E-2</v>
      </c>
      <c r="W9">
        <f t="shared" si="7"/>
        <v>0.58637317042752535</v>
      </c>
      <c r="X9">
        <f t="shared" si="7"/>
        <v>0.83539606347221085</v>
      </c>
      <c r="Y9">
        <f t="shared" si="7"/>
        <v>0.58137463702990222</v>
      </c>
    </row>
    <row r="10" spans="1:31" x14ac:dyDescent="0.3">
      <c r="A10" t="s">
        <v>115</v>
      </c>
      <c r="B10" s="4">
        <f>SUMPRODUCT(B26:T26,B35:T35)</f>
        <v>2.9540121878351684</v>
      </c>
      <c r="C10" s="4">
        <f>SUMPRODUCT(B26:T26,B60:T60)</f>
        <v>2.9417130191341032</v>
      </c>
      <c r="D10" s="4">
        <f>SUMPRODUCT(B26:T26,B75:T75)</f>
        <v>2.9080280477303533</v>
      </c>
      <c r="E10" s="4">
        <f>SUMPRODUCT(B26:T26,B90:T90)</f>
        <v>2.9425680702993713</v>
      </c>
      <c r="F10" s="4"/>
      <c r="G10" t="s">
        <v>115</v>
      </c>
      <c r="H10" s="4">
        <f t="shared" si="0"/>
        <v>1.0158128255127059</v>
      </c>
      <c r="I10" s="4">
        <f t="shared" si="1"/>
        <v>1.0115834410297522</v>
      </c>
      <c r="J10" s="4">
        <f t="shared" si="2"/>
        <v>1</v>
      </c>
      <c r="K10" s="4">
        <f t="shared" si="3"/>
        <v>1.0118774722946622</v>
      </c>
      <c r="L10" s="4"/>
    </row>
    <row r="11" spans="1:31" x14ac:dyDescent="0.3">
      <c r="A11" t="s">
        <v>116</v>
      </c>
      <c r="B11" s="4"/>
      <c r="C11" s="4">
        <f>SUMPRODUCT(B26:T26,B67:T67)</f>
        <v>3.0265782119821241</v>
      </c>
      <c r="D11" s="4">
        <f>SUMPRODUCT(B26:T26,B82:T82)</f>
        <v>3.0649208718717014</v>
      </c>
      <c r="E11" s="4">
        <f>SUMPRODUCT(B26:T26,B97:T97)</f>
        <v>3.0264292056543929</v>
      </c>
      <c r="F11" s="4"/>
      <c r="G11" t="s">
        <v>116</v>
      </c>
      <c r="H11" s="4">
        <f t="shared" si="0"/>
        <v>0</v>
      </c>
      <c r="I11" s="4">
        <f t="shared" si="1"/>
        <v>0.98748983693462788</v>
      </c>
      <c r="J11" s="4">
        <f t="shared" si="2"/>
        <v>1</v>
      </c>
      <c r="K11" s="4">
        <f t="shared" si="3"/>
        <v>0.98744122023815828</v>
      </c>
      <c r="L11" s="4"/>
    </row>
    <row r="12" spans="1:31" x14ac:dyDescent="0.3">
      <c r="B12" s="4"/>
      <c r="C12" s="4"/>
      <c r="D12" s="4"/>
      <c r="F12" s="4"/>
      <c r="I12" s="4"/>
      <c r="J12" s="4"/>
      <c r="K12" s="4"/>
      <c r="L12" s="4"/>
    </row>
    <row r="13" spans="1:31" x14ac:dyDescent="0.3">
      <c r="A13" s="7" t="s">
        <v>424</v>
      </c>
      <c r="B13" t="s">
        <v>421</v>
      </c>
      <c r="C13" t="s">
        <v>420</v>
      </c>
      <c r="D13" t="s">
        <v>425</v>
      </c>
      <c r="E13" t="s">
        <v>314</v>
      </c>
      <c r="H13" t="s">
        <v>0</v>
      </c>
      <c r="I13" t="s">
        <v>420</v>
      </c>
      <c r="J13" t="s">
        <v>3</v>
      </c>
      <c r="K13" t="s">
        <v>314</v>
      </c>
      <c r="N13" t="s">
        <v>0</v>
      </c>
      <c r="O13" t="s">
        <v>420</v>
      </c>
      <c r="P13" t="s">
        <v>3</v>
      </c>
      <c r="Q13" t="s">
        <v>314</v>
      </c>
      <c r="U13" s="7" t="s">
        <v>308</v>
      </c>
      <c r="V13" t="s">
        <v>304</v>
      </c>
      <c r="W13" t="s">
        <v>420</v>
      </c>
      <c r="X13" t="s">
        <v>375</v>
      </c>
      <c r="Y13" t="s">
        <v>314</v>
      </c>
      <c r="AA13" t="s">
        <v>427</v>
      </c>
      <c r="AB13" t="s">
        <v>373</v>
      </c>
      <c r="AC13" t="s">
        <v>420</v>
      </c>
      <c r="AD13" t="s">
        <v>307</v>
      </c>
      <c r="AE13" t="s">
        <v>315</v>
      </c>
    </row>
    <row r="14" spans="1:31" x14ac:dyDescent="0.3">
      <c r="A14" s="12" t="s">
        <v>300</v>
      </c>
      <c r="B14" s="4">
        <f>B5</f>
        <v>1.154365293527094</v>
      </c>
      <c r="C14" s="4">
        <f>C5</f>
        <v>0.58153057618732329</v>
      </c>
      <c r="D14" s="4">
        <f>D5</f>
        <v>0.55760947300781782</v>
      </c>
      <c r="E14" s="4">
        <f>E5</f>
        <v>0.5827995145466085</v>
      </c>
      <c r="F14" s="4"/>
      <c r="G14" s="12" t="s">
        <v>300</v>
      </c>
      <c r="H14">
        <v>1</v>
      </c>
      <c r="I14" s="4">
        <f t="shared" ref="I14:K19" si="8">C14/$B14</f>
        <v>0.50376651086805579</v>
      </c>
      <c r="J14" s="4">
        <f t="shared" si="8"/>
        <v>0.48304421151131066</v>
      </c>
      <c r="K14" s="4">
        <f t="shared" si="8"/>
        <v>0.50486576286948082</v>
      </c>
      <c r="L14" s="4"/>
      <c r="M14" s="12" t="s">
        <v>300</v>
      </c>
      <c r="N14">
        <v>0</v>
      </c>
      <c r="O14" s="4">
        <f t="shared" ref="O14:Q19" si="9">I14-1</f>
        <v>-0.49623348913194421</v>
      </c>
      <c r="P14" s="4">
        <f t="shared" si="9"/>
        <v>-0.51695578848868928</v>
      </c>
      <c r="Q14" s="4">
        <f t="shared" si="9"/>
        <v>-0.49513423713051918</v>
      </c>
      <c r="R14" s="4"/>
      <c r="S14" s="8">
        <f t="shared" ref="S14:S19" si="10">AVERAGE(B14:E14)</f>
        <v>0.71907621431721092</v>
      </c>
      <c r="T14" s="4">
        <f t="shared" ref="T14:T19" si="11">STDEV(B14:E14)</f>
        <v>0.29042396164767309</v>
      </c>
      <c r="U14" s="12" t="s">
        <v>300</v>
      </c>
      <c r="V14" s="4">
        <f t="shared" ref="V14:Y19" si="12">NORMDIST(B14,$S14,$T14,TRUE)</f>
        <v>0.93303797283362977</v>
      </c>
      <c r="W14" s="21">
        <f t="shared" si="12"/>
        <v>0.31789154413253051</v>
      </c>
      <c r="X14" s="17">
        <f t="shared" si="12"/>
        <v>0.28911599789164677</v>
      </c>
      <c r="Y14" s="21">
        <f t="shared" si="12"/>
        <v>0.3194513125247096</v>
      </c>
      <c r="Z14" s="4"/>
      <c r="AA14">
        <v>1</v>
      </c>
      <c r="AB14" s="6">
        <f>V14</f>
        <v>0.93303797283362977</v>
      </c>
      <c r="AC14" s="6">
        <f t="shared" ref="AC14:AE14" si="13">W14</f>
        <v>0.31789154413253051</v>
      </c>
      <c r="AD14" s="6">
        <f t="shared" si="13"/>
        <v>0.28911599789164677</v>
      </c>
      <c r="AE14" s="6">
        <f t="shared" si="13"/>
        <v>0.3194513125247096</v>
      </c>
    </row>
    <row r="15" spans="1:31" x14ac:dyDescent="0.3">
      <c r="A15" s="12" t="s">
        <v>360</v>
      </c>
      <c r="B15" s="4">
        <f>B6</f>
        <v>1344.2698642</v>
      </c>
      <c r="C15" s="4">
        <f t="shared" ref="C15:E16" si="14">C6</f>
        <v>1126.6367344</v>
      </c>
      <c r="D15" s="4">
        <f t="shared" si="14"/>
        <v>1065.7875112000002</v>
      </c>
      <c r="E15" s="4">
        <f t="shared" si="14"/>
        <v>1137.3992168</v>
      </c>
      <c r="F15" s="4"/>
      <c r="G15" s="12" t="s">
        <v>360</v>
      </c>
      <c r="H15">
        <v>1</v>
      </c>
      <c r="I15" s="4">
        <f t="shared" si="8"/>
        <v>0.83810309551979911</v>
      </c>
      <c r="J15" s="4">
        <f t="shared" si="8"/>
        <v>0.79283746484510398</v>
      </c>
      <c r="K15" s="4">
        <f t="shared" si="8"/>
        <v>0.84610928734676905</v>
      </c>
      <c r="L15" s="4"/>
      <c r="M15" s="12" t="s">
        <v>360</v>
      </c>
      <c r="N15">
        <v>0</v>
      </c>
      <c r="O15" s="4">
        <f t="shared" si="9"/>
        <v>-0.16189690448020089</v>
      </c>
      <c r="P15" s="4">
        <f t="shared" si="9"/>
        <v>-0.20716253515489602</v>
      </c>
      <c r="Q15" s="4">
        <f t="shared" si="9"/>
        <v>-0.15389071265323095</v>
      </c>
      <c r="R15" s="4"/>
      <c r="S15" s="8">
        <f t="shared" si="10"/>
        <v>1168.52333165</v>
      </c>
      <c r="T15" s="4">
        <f t="shared" si="11"/>
        <v>121.33244971463394</v>
      </c>
      <c r="U15" s="12" t="s">
        <v>360</v>
      </c>
      <c r="V15" s="4">
        <f t="shared" si="12"/>
        <v>0.92625731207951278</v>
      </c>
      <c r="W15" s="4">
        <f t="shared" si="12"/>
        <v>0.36496384475230936</v>
      </c>
      <c r="X15" s="4">
        <f t="shared" si="12"/>
        <v>0.19857282733658074</v>
      </c>
      <c r="Y15" s="17">
        <f t="shared" si="12"/>
        <v>0.398774940511682</v>
      </c>
      <c r="Z15" s="4"/>
      <c r="AA15">
        <v>2</v>
      </c>
      <c r="AB15" s="6">
        <f>AVERAGE(V15:V16)</f>
        <v>0.92730651056017477</v>
      </c>
      <c r="AC15" s="6">
        <f t="shared" ref="AC15:AE15" si="15">AVERAGE(W15:W16)</f>
        <v>0.36496603694266971</v>
      </c>
      <c r="AD15" s="6">
        <f t="shared" si="15"/>
        <v>0.20564723057585699</v>
      </c>
      <c r="AE15" s="20">
        <f t="shared" si="15"/>
        <v>0.38635854909715395</v>
      </c>
    </row>
    <row r="16" spans="1:31" x14ac:dyDescent="0.3">
      <c r="A16" s="12" t="s">
        <v>362</v>
      </c>
      <c r="B16" s="4">
        <f>B7</f>
        <v>1042.8442439999999</v>
      </c>
      <c r="C16" s="4">
        <f t="shared" si="14"/>
        <v>906.15109819999998</v>
      </c>
      <c r="D16" s="4">
        <f t="shared" si="14"/>
        <v>872.00899419999996</v>
      </c>
      <c r="E16" s="4">
        <f t="shared" si="14"/>
        <v>907.94809820000023</v>
      </c>
      <c r="F16" s="4"/>
      <c r="G16" s="12" t="s">
        <v>362</v>
      </c>
      <c r="H16">
        <v>1</v>
      </c>
      <c r="I16" s="4">
        <f t="shared" si="8"/>
        <v>0.86892275947586284</v>
      </c>
      <c r="J16" s="4">
        <f t="shared" si="8"/>
        <v>0.83618335069412342</v>
      </c>
      <c r="K16" s="4">
        <f t="shared" si="8"/>
        <v>0.8706459314743078</v>
      </c>
      <c r="L16" s="4"/>
      <c r="M16" s="12" t="s">
        <v>362</v>
      </c>
      <c r="N16">
        <v>0</v>
      </c>
      <c r="O16" s="4">
        <f t="shared" si="9"/>
        <v>-0.13107724052413716</v>
      </c>
      <c r="P16" s="4">
        <f t="shared" si="9"/>
        <v>-0.16381664930587658</v>
      </c>
      <c r="Q16" s="4">
        <f t="shared" si="9"/>
        <v>-0.1293540685256922</v>
      </c>
      <c r="R16" s="4"/>
      <c r="S16" s="8">
        <f t="shared" si="10"/>
        <v>932.23810864999996</v>
      </c>
      <c r="T16" s="4">
        <f t="shared" si="11"/>
        <v>75.568512239717961</v>
      </c>
      <c r="U16" s="12" t="s">
        <v>362</v>
      </c>
      <c r="V16" s="4">
        <f t="shared" si="12"/>
        <v>0.92835570904083686</v>
      </c>
      <c r="W16" s="16">
        <f t="shared" si="12"/>
        <v>0.36496822913303006</v>
      </c>
      <c r="X16" s="4">
        <f t="shared" si="12"/>
        <v>0.2127216338151332</v>
      </c>
      <c r="Y16" s="17">
        <f t="shared" si="12"/>
        <v>0.3739421576826259</v>
      </c>
      <c r="Z16" s="4"/>
      <c r="AA16">
        <v>3</v>
      </c>
      <c r="AB16" s="6">
        <f>V17</f>
        <v>0.91067190060993697</v>
      </c>
      <c r="AC16" s="6">
        <f t="shared" ref="AC16:AE16" si="16">W17</f>
        <v>0.43206302481671965</v>
      </c>
      <c r="AD16" s="6">
        <f t="shared" si="16"/>
        <v>0.14158206689257169</v>
      </c>
      <c r="AE16" s="20">
        <f t="shared" si="16"/>
        <v>0.45995726729973235</v>
      </c>
    </row>
    <row r="17" spans="1:93" x14ac:dyDescent="0.3">
      <c r="A17" s="12" t="s">
        <v>306</v>
      </c>
      <c r="B17" s="4">
        <f>B2</f>
        <v>5309.0743277999991</v>
      </c>
      <c r="C17" s="4">
        <f>C2</f>
        <v>4517.8299073999997</v>
      </c>
      <c r="D17" s="4">
        <f>D2</f>
        <v>4046.9991321999992</v>
      </c>
      <c r="E17" s="4">
        <f>E2</f>
        <v>4554.6684804000006</v>
      </c>
      <c r="F17" s="4"/>
      <c r="G17" s="12" t="s">
        <v>306</v>
      </c>
      <c r="H17">
        <v>1</v>
      </c>
      <c r="I17" s="4">
        <f t="shared" si="8"/>
        <v>0.85096377041534488</v>
      </c>
      <c r="J17" s="4">
        <f t="shared" si="8"/>
        <v>0.76227961454761084</v>
      </c>
      <c r="K17" s="4">
        <f t="shared" si="8"/>
        <v>0.85790256439814938</v>
      </c>
      <c r="L17" s="4"/>
      <c r="M17" s="12" t="s">
        <v>306</v>
      </c>
      <c r="N17">
        <v>0</v>
      </c>
      <c r="O17" s="4">
        <f t="shared" si="9"/>
        <v>-0.14903622958465512</v>
      </c>
      <c r="P17" s="4">
        <f t="shared" si="9"/>
        <v>-0.23772038545238916</v>
      </c>
      <c r="Q17" s="4">
        <f t="shared" si="9"/>
        <v>-0.14209743560185062</v>
      </c>
      <c r="R17" s="4"/>
      <c r="S17" s="8">
        <f t="shared" si="10"/>
        <v>4607.1429619499995</v>
      </c>
      <c r="T17" s="4">
        <f t="shared" si="11"/>
        <v>521.91926109250392</v>
      </c>
      <c r="U17" s="12" t="s">
        <v>306</v>
      </c>
      <c r="V17" s="4">
        <f t="shared" si="12"/>
        <v>0.91067190060993697</v>
      </c>
      <c r="W17" s="4">
        <f t="shared" si="12"/>
        <v>0.43206302481671965</v>
      </c>
      <c r="X17" s="4">
        <f t="shared" si="12"/>
        <v>0.14158206689257169</v>
      </c>
      <c r="Y17" s="17">
        <f t="shared" si="12"/>
        <v>0.45995726729973235</v>
      </c>
      <c r="Z17" s="4"/>
      <c r="AA17">
        <v>4</v>
      </c>
      <c r="AB17" s="6">
        <f>AVERAGE(V18:V19)</f>
        <v>0.78491095699372848</v>
      </c>
      <c r="AC17" s="6">
        <f>AVERAGE(W18:W19)</f>
        <v>0.32495881738476406</v>
      </c>
      <c r="AD17" s="20">
        <f>AVERAGE(X18:X19)</f>
        <v>0.47937073809708902</v>
      </c>
      <c r="AE17" s="6">
        <f>AVERAGE(Y18:Y19)</f>
        <v>0.4295624090388645</v>
      </c>
    </row>
    <row r="18" spans="1:93" x14ac:dyDescent="0.3">
      <c r="A18" s="12" t="s">
        <v>318</v>
      </c>
      <c r="B18" s="4">
        <v>20</v>
      </c>
      <c r="C18" s="4">
        <v>18</v>
      </c>
      <c r="D18" s="4">
        <v>16</v>
      </c>
      <c r="E18" s="4">
        <v>19</v>
      </c>
      <c r="F18" s="4"/>
      <c r="G18" s="12" t="s">
        <v>318</v>
      </c>
      <c r="H18">
        <v>1</v>
      </c>
      <c r="I18" s="4">
        <f t="shared" si="8"/>
        <v>0.9</v>
      </c>
      <c r="J18" s="4">
        <f t="shared" si="8"/>
        <v>0.8</v>
      </c>
      <c r="K18" s="4">
        <f t="shared" si="8"/>
        <v>0.95</v>
      </c>
      <c r="L18" s="4"/>
      <c r="M18" s="12" t="s">
        <v>318</v>
      </c>
      <c r="N18">
        <v>0</v>
      </c>
      <c r="O18" s="4">
        <f t="shared" si="9"/>
        <v>-9.9999999999999978E-2</v>
      </c>
      <c r="P18" s="4">
        <f t="shared" si="9"/>
        <v>-0.19999999999999996</v>
      </c>
      <c r="Q18" s="4">
        <f t="shared" si="9"/>
        <v>-5.0000000000000044E-2</v>
      </c>
      <c r="R18" s="4"/>
      <c r="S18" s="8">
        <f t="shared" si="10"/>
        <v>18.25</v>
      </c>
      <c r="T18" s="4">
        <f t="shared" si="11"/>
        <v>1.707825127659933</v>
      </c>
      <c r="U18" s="12" t="s">
        <v>318</v>
      </c>
      <c r="V18" s="4">
        <f t="shared" si="12"/>
        <v>0.84724645656937314</v>
      </c>
      <c r="W18" s="17">
        <f t="shared" si="12"/>
        <v>0.44180872969068413</v>
      </c>
      <c r="X18" s="4">
        <f t="shared" si="12"/>
        <v>9.3841386266698176E-2</v>
      </c>
      <c r="Y18" s="17">
        <f t="shared" si="12"/>
        <v>0.66972539739916348</v>
      </c>
      <c r="Z18" s="4"/>
      <c r="AA18" t="s">
        <v>325</v>
      </c>
      <c r="AB18" s="6">
        <f>AVERAGE(AB14:AB17)</f>
        <v>0.88898183524936747</v>
      </c>
      <c r="AC18" s="6">
        <f>AVERAGE(AC14:AC17)</f>
        <v>0.35996985581917096</v>
      </c>
      <c r="AD18" s="6">
        <f>AVERAGE(AD14:AD17)</f>
        <v>0.27892900836429113</v>
      </c>
      <c r="AE18" s="20">
        <f>AVERAGE(AE14:AE17)</f>
        <v>0.3988323844901151</v>
      </c>
    </row>
    <row r="19" spans="1:93" x14ac:dyDescent="0.3">
      <c r="A19" s="12" t="s">
        <v>299</v>
      </c>
      <c r="B19" s="4">
        <v>130</v>
      </c>
      <c r="C19" s="4">
        <f>C3</f>
        <v>102.608289</v>
      </c>
      <c r="D19" s="4">
        <f>D3</f>
        <v>139.99430180000002</v>
      </c>
      <c r="E19" s="4">
        <f>E3</f>
        <v>101.2985082</v>
      </c>
      <c r="F19" s="4"/>
      <c r="G19" s="12" t="s">
        <v>299</v>
      </c>
      <c r="H19">
        <v>1</v>
      </c>
      <c r="I19" s="4">
        <f t="shared" si="8"/>
        <v>0.78929453076923073</v>
      </c>
      <c r="J19" s="4">
        <f t="shared" si="8"/>
        <v>1.0768792446153848</v>
      </c>
      <c r="K19" s="4">
        <f t="shared" si="8"/>
        <v>0.77921929384615385</v>
      </c>
      <c r="L19" s="4"/>
      <c r="M19" s="12" t="s">
        <v>299</v>
      </c>
      <c r="N19">
        <v>0</v>
      </c>
      <c r="O19" s="4">
        <f t="shared" si="9"/>
        <v>-0.21070546923076927</v>
      </c>
      <c r="P19" s="4">
        <f t="shared" si="9"/>
        <v>7.6879244615384756E-2</v>
      </c>
      <c r="Q19" s="4">
        <f t="shared" si="9"/>
        <v>-0.22078070615384615</v>
      </c>
      <c r="R19" s="4"/>
      <c r="S19" s="8">
        <f t="shared" si="10"/>
        <v>118.47527475000001</v>
      </c>
      <c r="T19" s="4">
        <f t="shared" si="11"/>
        <v>19.516577254311446</v>
      </c>
      <c r="U19" s="12" t="s">
        <v>299</v>
      </c>
      <c r="V19" s="4">
        <f t="shared" si="12"/>
        <v>0.72257545741808371</v>
      </c>
      <c r="W19" s="4">
        <f t="shared" si="12"/>
        <v>0.20810890507884397</v>
      </c>
      <c r="X19" s="17">
        <f t="shared" si="12"/>
        <v>0.86490008992747991</v>
      </c>
      <c r="Y19" s="4">
        <f t="shared" si="12"/>
        <v>0.18939942067856549</v>
      </c>
      <c r="Z19" s="4"/>
      <c r="AA19" s="22" t="s">
        <v>374</v>
      </c>
      <c r="AB19" s="6">
        <f>SUM(AB14:AB17)</f>
        <v>3.5559273409974699</v>
      </c>
      <c r="AC19" s="6">
        <f t="shared" ref="AC19:AE19" si="17">SUM(AC14:AC17)</f>
        <v>1.4398794232766838</v>
      </c>
      <c r="AD19" s="6">
        <f t="shared" si="17"/>
        <v>1.1157160334571645</v>
      </c>
      <c r="AE19" s="20">
        <f t="shared" si="17"/>
        <v>1.5953295379604604</v>
      </c>
    </row>
    <row r="20" spans="1:93" x14ac:dyDescent="0.3">
      <c r="B20" s="4"/>
      <c r="C20" s="4"/>
      <c r="D20" s="4"/>
      <c r="E20" s="4"/>
      <c r="F20" s="4"/>
      <c r="H20" s="4"/>
      <c r="I20" s="4"/>
      <c r="L20" s="4"/>
      <c r="M20" s="4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  <c r="AA20" s="7" t="s">
        <v>309</v>
      </c>
      <c r="AB20" s="4">
        <f>AVERAGE(V14:V17)</f>
        <v>0.9245807236409791</v>
      </c>
      <c r="AC20" s="4">
        <f t="shared" ref="AC20:AE20" si="18">AVERAGE(W14:W17)</f>
        <v>0.3699716607086474</v>
      </c>
      <c r="AD20" s="4">
        <f t="shared" si="18"/>
        <v>0.21049813148398311</v>
      </c>
      <c r="AE20" s="16">
        <f t="shared" si="18"/>
        <v>0.38803141950468745</v>
      </c>
      <c r="AF20" s="4"/>
      <c r="AG20" s="4"/>
      <c r="AH20" s="17"/>
      <c r="AI20" s="4"/>
      <c r="AK20" s="6"/>
      <c r="AL20" s="6"/>
      <c r="AM20" s="6"/>
      <c r="AN20" s="6"/>
    </row>
    <row r="21" spans="1:93" x14ac:dyDescent="0.3">
      <c r="AA21" s="7" t="s">
        <v>310</v>
      </c>
      <c r="AB21" s="6">
        <f>AVERAGE(V18:V19)</f>
        <v>0.78491095699372848</v>
      </c>
      <c r="AC21" s="6">
        <f t="shared" ref="AC21:AE21" si="19">AVERAGE(W18:W19)</f>
        <v>0.32495881738476406</v>
      </c>
      <c r="AD21" s="20">
        <f t="shared" si="19"/>
        <v>0.47937073809708902</v>
      </c>
      <c r="AE21" s="6">
        <f t="shared" si="19"/>
        <v>0.4295624090388645</v>
      </c>
      <c r="AF21" s="6"/>
      <c r="AG21" s="18"/>
      <c r="AH21" s="6"/>
      <c r="AI21" s="6"/>
      <c r="AK21" s="6"/>
      <c r="AL21" s="6"/>
      <c r="AM21" s="6"/>
      <c r="AN21" s="6"/>
    </row>
    <row r="22" spans="1:93" x14ac:dyDescent="0.3">
      <c r="AA22" s="7" t="s">
        <v>312</v>
      </c>
      <c r="AB22" s="6">
        <f>AVERAGE(V14:V19)</f>
        <v>0.87802413475856234</v>
      </c>
      <c r="AC22" s="6">
        <f t="shared" ref="AC22:AE22" si="20">AVERAGE(W14:W19)</f>
        <v>0.35496737960068625</v>
      </c>
      <c r="AD22" s="6">
        <f t="shared" si="20"/>
        <v>0.30012233368835178</v>
      </c>
      <c r="AE22" s="6">
        <f t="shared" si="20"/>
        <v>0.40187508268274647</v>
      </c>
      <c r="AF22" s="6"/>
      <c r="AG22" s="6"/>
      <c r="AH22" s="19"/>
      <c r="AI22" s="6"/>
      <c r="AJ22" s="6"/>
      <c r="AK22" s="6"/>
      <c r="AL22" s="6"/>
      <c r="AM22" s="6"/>
      <c r="AN22" s="6"/>
      <c r="AR22" s="6"/>
    </row>
    <row r="23" spans="1:93" x14ac:dyDescent="0.3">
      <c r="A23" s="3"/>
      <c r="AA23" s="7" t="s">
        <v>313</v>
      </c>
      <c r="AB23" s="6">
        <f t="shared" ref="AB23" si="21">AVERAGE(AB20:AB21)</f>
        <v>0.85474584031735379</v>
      </c>
      <c r="AC23" s="6">
        <f t="shared" ref="AC23:AE23" si="22">AVERAGE(AC20:AC21)</f>
        <v>0.34746523904670573</v>
      </c>
      <c r="AD23" s="6">
        <f t="shared" si="22"/>
        <v>0.34493443479053609</v>
      </c>
      <c r="AE23" s="20">
        <f t="shared" si="22"/>
        <v>0.408796914271776</v>
      </c>
      <c r="AF23" s="6"/>
      <c r="AG23" s="15"/>
      <c r="AH23" s="19"/>
      <c r="AI23" s="6"/>
    </row>
    <row r="24" spans="1:93" x14ac:dyDescent="0.3">
      <c r="A24" s="3"/>
      <c r="B24" t="s">
        <v>423</v>
      </c>
      <c r="AA24" s="7"/>
      <c r="AB24" s="6"/>
      <c r="AC24" s="6"/>
      <c r="AD24" s="6"/>
      <c r="AE24" s="20"/>
      <c r="AF24" s="6"/>
      <c r="AG24" s="15"/>
      <c r="AH24" s="19"/>
      <c r="AI24" s="6"/>
    </row>
    <row r="25" spans="1:93" x14ac:dyDescent="0.3">
      <c r="B25" t="s">
        <v>10</v>
      </c>
      <c r="C25" t="s">
        <v>11</v>
      </c>
      <c r="D25" t="s">
        <v>12</v>
      </c>
      <c r="E25" s="9" t="s">
        <v>13</v>
      </c>
      <c r="F25" s="10" t="s">
        <v>14</v>
      </c>
      <c r="G25" t="s">
        <v>15</v>
      </c>
      <c r="H25" t="s">
        <v>16</v>
      </c>
      <c r="I25" s="10" t="s">
        <v>17</v>
      </c>
      <c r="J25" t="s">
        <v>18</v>
      </c>
      <c r="K25" s="10" t="s">
        <v>19</v>
      </c>
      <c r="L25" s="10" t="s">
        <v>20</v>
      </c>
      <c r="M25" s="10" t="s">
        <v>21</v>
      </c>
      <c r="N25" s="10" t="s">
        <v>22</v>
      </c>
      <c r="O25" t="s">
        <v>23</v>
      </c>
      <c r="P25" s="10" t="s">
        <v>24</v>
      </c>
      <c r="Q25" s="10" t="s">
        <v>25</v>
      </c>
      <c r="R25" s="10" t="s">
        <v>26</v>
      </c>
      <c r="S25" t="s">
        <v>27</v>
      </c>
      <c r="T25" s="10" t="s">
        <v>28</v>
      </c>
      <c r="U25" t="s">
        <v>29</v>
      </c>
      <c r="V25" t="s">
        <v>30</v>
      </c>
      <c r="W25" t="s">
        <v>31</v>
      </c>
      <c r="X25" t="s">
        <v>32</v>
      </c>
      <c r="Y25" t="s">
        <v>33</v>
      </c>
      <c r="Z25" t="s">
        <v>34</v>
      </c>
      <c r="AA25" t="s">
        <v>35</v>
      </c>
      <c r="AB25" t="s">
        <v>36</v>
      </c>
      <c r="AC25" t="s">
        <v>37</v>
      </c>
      <c r="AD25" t="s">
        <v>38</v>
      </c>
      <c r="AE25" t="s">
        <v>39</v>
      </c>
      <c r="AF25" t="s">
        <v>40</v>
      </c>
      <c r="AG25" t="s">
        <v>41</v>
      </c>
      <c r="AH25" t="s">
        <v>42</v>
      </c>
      <c r="AI25" t="s">
        <v>43</v>
      </c>
      <c r="AJ25" t="s">
        <v>44</v>
      </c>
      <c r="AK25" t="s">
        <v>45</v>
      </c>
      <c r="AL25" t="s">
        <v>46</v>
      </c>
      <c r="AM25" t="s">
        <v>47</v>
      </c>
      <c r="AN25" t="s">
        <v>48</v>
      </c>
      <c r="AO25" t="s">
        <v>49</v>
      </c>
      <c r="AP25" t="s">
        <v>50</v>
      </c>
      <c r="AQ25" t="s">
        <v>51</v>
      </c>
      <c r="AR25" t="s">
        <v>52</v>
      </c>
      <c r="AS25" t="s">
        <v>53</v>
      </c>
      <c r="AT25" t="s">
        <v>54</v>
      </c>
      <c r="AU25" t="s">
        <v>55</v>
      </c>
      <c r="AV25" t="s">
        <v>56</v>
      </c>
      <c r="AW25" t="s">
        <v>57</v>
      </c>
      <c r="AX25" t="s">
        <v>58</v>
      </c>
      <c r="AY25" t="s">
        <v>59</v>
      </c>
      <c r="AZ25" t="s">
        <v>60</v>
      </c>
      <c r="BA25" t="s">
        <v>61</v>
      </c>
      <c r="BB25" t="s">
        <v>62</v>
      </c>
      <c r="BC25" t="s">
        <v>63</v>
      </c>
      <c r="BD25" t="s">
        <v>64</v>
      </c>
      <c r="BE25" t="s">
        <v>65</v>
      </c>
      <c r="BF25" t="s">
        <v>66</v>
      </c>
      <c r="BG25" t="s">
        <v>67</v>
      </c>
      <c r="BH25" t="s">
        <v>68</v>
      </c>
      <c r="BI25" t="s">
        <v>69</v>
      </c>
      <c r="BJ25" t="s">
        <v>70</v>
      </c>
      <c r="BK25" t="s">
        <v>71</v>
      </c>
      <c r="BL25" t="s">
        <v>72</v>
      </c>
      <c r="BM25" t="s">
        <v>73</v>
      </c>
      <c r="BN25" t="s">
        <v>74</v>
      </c>
      <c r="BO25" t="s">
        <v>75</v>
      </c>
      <c r="BP25" t="s">
        <v>76</v>
      </c>
      <c r="BQ25" t="s">
        <v>77</v>
      </c>
      <c r="BR25" t="s">
        <v>78</v>
      </c>
      <c r="BS25" t="s">
        <v>79</v>
      </c>
      <c r="BT25" t="s">
        <v>80</v>
      </c>
      <c r="BU25" t="s">
        <v>81</v>
      </c>
      <c r="BV25" t="s">
        <v>82</v>
      </c>
      <c r="BW25" t="s">
        <v>83</v>
      </c>
      <c r="BX25" t="s">
        <v>84</v>
      </c>
      <c r="BY25" t="s">
        <v>85</v>
      </c>
      <c r="BZ25" t="s">
        <v>86</v>
      </c>
      <c r="CA25" t="s">
        <v>87</v>
      </c>
      <c r="CB25" t="s">
        <v>88</v>
      </c>
      <c r="CC25" t="s">
        <v>89</v>
      </c>
      <c r="CD25" t="s">
        <v>90</v>
      </c>
      <c r="CE25" t="s">
        <v>91</v>
      </c>
      <c r="CF25" t="s">
        <v>92</v>
      </c>
      <c r="CG25" t="s">
        <v>93</v>
      </c>
      <c r="CH25" t="s">
        <v>94</v>
      </c>
      <c r="CI25" t="s">
        <v>95</v>
      </c>
      <c r="CJ25" t="s">
        <v>96</v>
      </c>
      <c r="CK25" t="s">
        <v>97</v>
      </c>
      <c r="CL25" t="s">
        <v>98</v>
      </c>
      <c r="CM25" t="s">
        <v>99</v>
      </c>
      <c r="CN25" t="s">
        <v>100</v>
      </c>
      <c r="CO25" t="s">
        <v>101</v>
      </c>
    </row>
    <row r="26" spans="1:93" x14ac:dyDescent="0.3">
      <c r="A26" t="s">
        <v>428</v>
      </c>
      <c r="B26">
        <v>3.18</v>
      </c>
      <c r="C26">
        <v>3.09</v>
      </c>
      <c r="D26">
        <v>3.36</v>
      </c>
      <c r="E26">
        <v>3.46</v>
      </c>
      <c r="F26">
        <v>4</v>
      </c>
      <c r="G26">
        <v>2</v>
      </c>
      <c r="H26">
        <v>2</v>
      </c>
      <c r="I26">
        <v>2.21</v>
      </c>
      <c r="J26">
        <v>2.84</v>
      </c>
      <c r="K26">
        <v>2.0099999999999998</v>
      </c>
      <c r="L26">
        <v>2</v>
      </c>
      <c r="M26">
        <v>2</v>
      </c>
      <c r="N26">
        <v>2.7</v>
      </c>
      <c r="O26">
        <v>4.12</v>
      </c>
      <c r="P26">
        <v>4.09</v>
      </c>
      <c r="Q26">
        <v>4.0999999999999996</v>
      </c>
      <c r="R26">
        <v>4.5</v>
      </c>
      <c r="S26">
        <v>3.3</v>
      </c>
      <c r="T26">
        <v>4.0999999999999996</v>
      </c>
      <c r="U26">
        <v>2.17</v>
      </c>
    </row>
    <row r="28" spans="1:93" x14ac:dyDescent="0.3">
      <c r="A28" s="7" t="s">
        <v>421</v>
      </c>
      <c r="B28" s="1" t="s">
        <v>10</v>
      </c>
      <c r="C28" s="1" t="s">
        <v>11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21</v>
      </c>
      <c r="N28" s="1" t="s">
        <v>22</v>
      </c>
      <c r="O28" s="1" t="s">
        <v>23</v>
      </c>
      <c r="P28" s="1" t="s">
        <v>24</v>
      </c>
      <c r="Q28" s="1" t="s">
        <v>25</v>
      </c>
      <c r="R28" s="1" t="s">
        <v>26</v>
      </c>
      <c r="S28" s="1" t="s">
        <v>27</v>
      </c>
      <c r="T28" s="1" t="s">
        <v>28</v>
      </c>
      <c r="U28" s="1" t="s">
        <v>29</v>
      </c>
      <c r="V28" s="1" t="s">
        <v>30</v>
      </c>
      <c r="W28" s="1" t="s">
        <v>31</v>
      </c>
      <c r="X28" s="1" t="s">
        <v>32</v>
      </c>
      <c r="Y28" s="1" t="s">
        <v>33</v>
      </c>
      <c r="Z28" s="1" t="s">
        <v>34</v>
      </c>
      <c r="AA28" s="1" t="s">
        <v>35</v>
      </c>
      <c r="AB28" s="1" t="s">
        <v>36</v>
      </c>
      <c r="AC28" s="1" t="s">
        <v>37</v>
      </c>
      <c r="AD28" s="1" t="s">
        <v>38</v>
      </c>
      <c r="AE28" s="1" t="s">
        <v>39</v>
      </c>
      <c r="AF28" s="1" t="s">
        <v>40</v>
      </c>
      <c r="AG28" s="1" t="s">
        <v>41</v>
      </c>
      <c r="AH28" s="1" t="s">
        <v>42</v>
      </c>
      <c r="AI28" s="1" t="s">
        <v>43</v>
      </c>
      <c r="AJ28" s="1" t="s">
        <v>44</v>
      </c>
      <c r="AK28" s="1" t="s">
        <v>45</v>
      </c>
      <c r="AL28" s="1" t="s">
        <v>46</v>
      </c>
      <c r="AM28" s="1" t="s">
        <v>47</v>
      </c>
      <c r="AN28" s="1" t="s">
        <v>48</v>
      </c>
      <c r="AO28" s="1" t="s">
        <v>49</v>
      </c>
      <c r="AP28" s="1" t="s">
        <v>50</v>
      </c>
      <c r="AQ28" s="1" t="s">
        <v>51</v>
      </c>
      <c r="AR28" s="1" t="s">
        <v>52</v>
      </c>
      <c r="AS28" s="1" t="s">
        <v>53</v>
      </c>
      <c r="AT28" s="1" t="s">
        <v>54</v>
      </c>
      <c r="AU28" s="1" t="s">
        <v>55</v>
      </c>
      <c r="AV28" s="1" t="s">
        <v>56</v>
      </c>
      <c r="AW28" s="1" t="s">
        <v>57</v>
      </c>
      <c r="AX28" s="1" t="s">
        <v>58</v>
      </c>
      <c r="AY28" s="1" t="s">
        <v>59</v>
      </c>
      <c r="AZ28" s="1" t="s">
        <v>60</v>
      </c>
      <c r="BA28" s="1" t="s">
        <v>61</v>
      </c>
      <c r="BB28" s="1" t="s">
        <v>62</v>
      </c>
      <c r="BC28" s="1" t="s">
        <v>63</v>
      </c>
      <c r="BD28" s="1" t="s">
        <v>64</v>
      </c>
      <c r="BE28" s="1" t="s">
        <v>65</v>
      </c>
      <c r="BF28" s="1" t="s">
        <v>66</v>
      </c>
      <c r="BG28" s="1" t="s">
        <v>67</v>
      </c>
      <c r="BH28" s="1" t="s">
        <v>68</v>
      </c>
      <c r="BI28" s="1" t="s">
        <v>69</v>
      </c>
      <c r="BJ28" s="1" t="s">
        <v>70</v>
      </c>
      <c r="BK28" s="1" t="s">
        <v>71</v>
      </c>
      <c r="BL28" s="1" t="s">
        <v>72</v>
      </c>
      <c r="BM28" s="1" t="s">
        <v>73</v>
      </c>
      <c r="BN28" s="1" t="s">
        <v>74</v>
      </c>
      <c r="BO28" s="1" t="s">
        <v>75</v>
      </c>
      <c r="BP28" s="1" t="s">
        <v>76</v>
      </c>
      <c r="BQ28" s="1" t="s">
        <v>77</v>
      </c>
      <c r="BR28" s="1" t="s">
        <v>78</v>
      </c>
      <c r="BS28" s="1" t="s">
        <v>79</v>
      </c>
      <c r="BT28" s="1" t="s">
        <v>80</v>
      </c>
      <c r="BU28" s="1" t="s">
        <v>81</v>
      </c>
      <c r="BV28" s="1" t="s">
        <v>82</v>
      </c>
      <c r="BW28" s="1" t="s">
        <v>83</v>
      </c>
      <c r="BX28" s="1" t="s">
        <v>84</v>
      </c>
      <c r="BY28" s="1" t="s">
        <v>85</v>
      </c>
      <c r="BZ28" s="1" t="s">
        <v>86</v>
      </c>
      <c r="CA28" s="1" t="s">
        <v>87</v>
      </c>
      <c r="CB28" s="1" t="s">
        <v>88</v>
      </c>
      <c r="CC28" s="1" t="s">
        <v>89</v>
      </c>
      <c r="CD28" s="1" t="s">
        <v>90</v>
      </c>
      <c r="CE28" s="1" t="s">
        <v>91</v>
      </c>
      <c r="CF28" s="1" t="s">
        <v>92</v>
      </c>
      <c r="CG28" s="1" t="s">
        <v>93</v>
      </c>
      <c r="CH28" s="1" t="s">
        <v>94</v>
      </c>
      <c r="CI28" s="1" t="s">
        <v>95</v>
      </c>
      <c r="CJ28" s="1" t="s">
        <v>96</v>
      </c>
      <c r="CK28" s="1" t="s">
        <v>97</v>
      </c>
      <c r="CL28" s="1" t="s">
        <v>98</v>
      </c>
      <c r="CM28" s="1" t="s">
        <v>99</v>
      </c>
      <c r="CN28" s="1" t="s">
        <v>100</v>
      </c>
      <c r="CO28" s="1" t="s">
        <v>101</v>
      </c>
    </row>
    <row r="29" spans="1:93" x14ac:dyDescent="0.3">
      <c r="A29" s="13">
        <v>18615</v>
      </c>
      <c r="B29">
        <v>801.05284200000006</v>
      </c>
      <c r="C29">
        <v>37.511876000000001</v>
      </c>
      <c r="D29">
        <v>438.36544400000002</v>
      </c>
      <c r="E29">
        <v>818.44944299999997</v>
      </c>
      <c r="F29">
        <v>33.875881</v>
      </c>
      <c r="G29">
        <v>71.641298000000006</v>
      </c>
      <c r="H29">
        <v>17.676538999999998</v>
      </c>
      <c r="I29">
        <v>220.995678</v>
      </c>
      <c r="J29">
        <v>557.71071600000005</v>
      </c>
      <c r="K29">
        <v>476.83277600000002</v>
      </c>
      <c r="L29">
        <v>799.710465</v>
      </c>
      <c r="M29">
        <v>241.21791400000001</v>
      </c>
      <c r="N29">
        <v>11.431039999999999</v>
      </c>
      <c r="O29">
        <v>49.145273000000003</v>
      </c>
      <c r="P29">
        <v>266.23615100000001</v>
      </c>
      <c r="Q29">
        <v>36.387096999999997</v>
      </c>
      <c r="R29">
        <v>228.06465700000001</v>
      </c>
      <c r="S29">
        <v>23.268989999999999</v>
      </c>
      <c r="T29">
        <v>154.66610299999999</v>
      </c>
      <c r="U29">
        <v>135.24102500000001</v>
      </c>
      <c r="V29">
        <v>7216.6618159999998</v>
      </c>
      <c r="W29">
        <v>13726.964384000001</v>
      </c>
      <c r="X29">
        <v>21180.513668</v>
      </c>
      <c r="Y29">
        <v>1385.869158</v>
      </c>
      <c r="Z29">
        <v>1871.1836040000001</v>
      </c>
      <c r="AA29">
        <v>1087.735758</v>
      </c>
      <c r="AB29">
        <v>2156.961624</v>
      </c>
      <c r="AC29">
        <v>19.159054000000001</v>
      </c>
      <c r="AD29">
        <v>11.142106999999999</v>
      </c>
      <c r="AE29">
        <v>21905.059206999998</v>
      </c>
      <c r="AF29">
        <v>1345.6078649999999</v>
      </c>
      <c r="AG29">
        <v>0.95789000000000002</v>
      </c>
      <c r="AH29">
        <v>8238.8756080000003</v>
      </c>
      <c r="AI29">
        <v>15008.805145</v>
      </c>
      <c r="AJ29">
        <v>5259.176485</v>
      </c>
      <c r="AK29">
        <v>1267.2948570000001</v>
      </c>
      <c r="AL29">
        <v>13.898431</v>
      </c>
      <c r="AM29">
        <v>10.942105</v>
      </c>
      <c r="AN29">
        <v>0.88221099999999997</v>
      </c>
      <c r="AO29">
        <v>128.84287900000001</v>
      </c>
      <c r="AP29">
        <v>139.952673</v>
      </c>
      <c r="AQ29">
        <v>0</v>
      </c>
      <c r="AR29">
        <v>120052.19298599999</v>
      </c>
      <c r="AS29">
        <v>4.8903169999999996</v>
      </c>
      <c r="AT29">
        <v>4.0757450000000004</v>
      </c>
      <c r="AU29">
        <v>3.0088539999999999</v>
      </c>
      <c r="AV29">
        <v>5.1360200000000003</v>
      </c>
      <c r="AW29">
        <v>10.574921</v>
      </c>
      <c r="AX29">
        <v>0.709009</v>
      </c>
      <c r="AY29">
        <v>4.4103979999999998</v>
      </c>
      <c r="AZ29">
        <v>3.505611</v>
      </c>
      <c r="BA29">
        <v>6.2303319999999998</v>
      </c>
      <c r="BB29">
        <v>2.8785090000000002</v>
      </c>
      <c r="BC29">
        <v>3.0787450000000001</v>
      </c>
      <c r="BD29">
        <v>4.3556670000000004</v>
      </c>
      <c r="BE29">
        <v>13.443384</v>
      </c>
      <c r="BF29">
        <v>5.1276010000000003</v>
      </c>
      <c r="BG29">
        <v>3.4562270000000002</v>
      </c>
      <c r="BH29">
        <v>0.92920100000000005</v>
      </c>
      <c r="BI29">
        <v>2.196682</v>
      </c>
      <c r="BJ29">
        <v>6.5622129999999999</v>
      </c>
      <c r="BK29">
        <v>16.647541</v>
      </c>
      <c r="BL29">
        <v>1.9469110000000001</v>
      </c>
      <c r="BM29">
        <v>2.7497940000000001</v>
      </c>
      <c r="BN29">
        <v>1.2980640000000001</v>
      </c>
      <c r="BO29">
        <v>0.76083699999999999</v>
      </c>
      <c r="BP29">
        <v>0.75238899999999997</v>
      </c>
      <c r="BQ29">
        <v>0.61880199999999996</v>
      </c>
      <c r="BR29">
        <v>0.140876</v>
      </c>
      <c r="BS29">
        <v>1.1825490000000001</v>
      </c>
      <c r="BT29">
        <v>0.75224899999999995</v>
      </c>
      <c r="BU29">
        <v>0.620672</v>
      </c>
      <c r="BV29">
        <v>21.522206000000001</v>
      </c>
      <c r="BW29">
        <v>1.7137150000000001</v>
      </c>
      <c r="BX29">
        <v>5.5500000000000005E-4</v>
      </c>
      <c r="BY29">
        <v>0.58094000000000001</v>
      </c>
      <c r="BZ29">
        <v>1.011317</v>
      </c>
      <c r="CA29">
        <v>2.4083640000000002</v>
      </c>
      <c r="CB29">
        <v>3.6290629999999999</v>
      </c>
      <c r="CC29">
        <v>9.2867000000000005E-2</v>
      </c>
      <c r="CD29">
        <v>0.22367400000000001</v>
      </c>
      <c r="CE29">
        <v>0.19646</v>
      </c>
      <c r="CF29">
        <v>2.3050000000000001E-2</v>
      </c>
      <c r="CG29">
        <v>6.2589999999999998E-3</v>
      </c>
      <c r="CH29">
        <v>1</v>
      </c>
      <c r="CI29">
        <v>30.075970000000002</v>
      </c>
      <c r="CJ29">
        <v>0.33416899999999999</v>
      </c>
      <c r="CK29">
        <v>12.474061000000001</v>
      </c>
      <c r="CL29">
        <v>38.125</v>
      </c>
      <c r="CM29">
        <v>5.6628999999999999E-2</v>
      </c>
      <c r="CN29">
        <v>14.980585</v>
      </c>
      <c r="CO29">
        <v>33.196044999999998</v>
      </c>
    </row>
    <row r="30" spans="1:93" x14ac:dyDescent="0.3">
      <c r="A30" s="13">
        <v>18980</v>
      </c>
      <c r="B30">
        <v>812.25469799999996</v>
      </c>
      <c r="C30">
        <v>37.523380000000003</v>
      </c>
      <c r="D30">
        <v>439.34087899999997</v>
      </c>
      <c r="E30">
        <v>818.45049100000006</v>
      </c>
      <c r="F30">
        <v>33.910471999999999</v>
      </c>
      <c r="G30">
        <v>71.010176000000001</v>
      </c>
      <c r="H30">
        <v>17.700395</v>
      </c>
      <c r="I30">
        <v>221.26784499999999</v>
      </c>
      <c r="J30">
        <v>558.73051899999996</v>
      </c>
      <c r="K30">
        <v>477.02428099999997</v>
      </c>
      <c r="L30">
        <v>802.30148099999997</v>
      </c>
      <c r="M30">
        <v>241.582933</v>
      </c>
      <c r="N30">
        <v>11.750259</v>
      </c>
      <c r="O30">
        <v>48.675575000000002</v>
      </c>
      <c r="P30">
        <v>267.815136</v>
      </c>
      <c r="Q30">
        <v>36.072479999999999</v>
      </c>
      <c r="R30">
        <v>228.226427</v>
      </c>
      <c r="S30">
        <v>23.362507999999998</v>
      </c>
      <c r="T30">
        <v>154.85527500000001</v>
      </c>
      <c r="U30">
        <v>136.64285799999999</v>
      </c>
      <c r="V30">
        <v>7335.0504099999998</v>
      </c>
      <c r="W30">
        <v>13791.576347</v>
      </c>
      <c r="X30">
        <v>21246.579603999999</v>
      </c>
      <c r="Y30">
        <v>1397.361191</v>
      </c>
      <c r="Z30">
        <v>1857.972244</v>
      </c>
      <c r="AA30">
        <v>1088.7102159999999</v>
      </c>
      <c r="AB30">
        <v>2168.528264</v>
      </c>
      <c r="AC30">
        <v>19.109898999999999</v>
      </c>
      <c r="AD30">
        <v>11.092426</v>
      </c>
      <c r="AE30">
        <v>22206.678983999998</v>
      </c>
      <c r="AF30">
        <v>1337.6669830000001</v>
      </c>
      <c r="AG30">
        <v>0.988645</v>
      </c>
      <c r="AH30">
        <v>8181.5356449999999</v>
      </c>
      <c r="AI30">
        <v>14984.114803</v>
      </c>
      <c r="AJ30">
        <v>5281.9380650000003</v>
      </c>
      <c r="AK30">
        <v>1295.5683650000001</v>
      </c>
      <c r="AL30">
        <v>13.687033</v>
      </c>
      <c r="AM30">
        <v>11.489971000000001</v>
      </c>
      <c r="AN30">
        <v>0.926535</v>
      </c>
      <c r="AO30">
        <v>135.79129399999999</v>
      </c>
      <c r="AP30">
        <v>142.18201400000001</v>
      </c>
      <c r="AQ30">
        <v>0</v>
      </c>
      <c r="AR30">
        <v>118368.53404</v>
      </c>
      <c r="AS30">
        <v>4.9587029999999999</v>
      </c>
      <c r="AT30">
        <v>4.0769950000000001</v>
      </c>
      <c r="AU30">
        <v>3.015549</v>
      </c>
      <c r="AV30">
        <v>5.1360260000000002</v>
      </c>
      <c r="AW30">
        <v>10.585718999999999</v>
      </c>
      <c r="AX30">
        <v>0.70276300000000003</v>
      </c>
      <c r="AY30">
        <v>4.4163509999999997</v>
      </c>
      <c r="AZ30">
        <v>3.5099279999999999</v>
      </c>
      <c r="BA30">
        <v>6.2417239999999996</v>
      </c>
      <c r="BB30">
        <v>2.8796650000000001</v>
      </c>
      <c r="BC30">
        <v>3.0887199999999999</v>
      </c>
      <c r="BD30">
        <v>4.3622579999999997</v>
      </c>
      <c r="BE30">
        <v>13.818799</v>
      </c>
      <c r="BF30">
        <v>5.0785939999999998</v>
      </c>
      <c r="BG30">
        <v>3.4767250000000001</v>
      </c>
      <c r="BH30">
        <v>0.92116600000000004</v>
      </c>
      <c r="BI30">
        <v>2.1982400000000002</v>
      </c>
      <c r="BJ30">
        <v>6.5885860000000003</v>
      </c>
      <c r="BK30">
        <v>16.667902000000002</v>
      </c>
      <c r="BL30">
        <v>1.9670920000000001</v>
      </c>
      <c r="BM30">
        <v>2.7949039999999998</v>
      </c>
      <c r="BN30">
        <v>1.3041739999999999</v>
      </c>
      <c r="BO30">
        <v>0.76321000000000006</v>
      </c>
      <c r="BP30">
        <v>0.75862799999999997</v>
      </c>
      <c r="BQ30">
        <v>0.61443300000000001</v>
      </c>
      <c r="BR30">
        <v>0.14100199999999999</v>
      </c>
      <c r="BS30">
        <v>1.18889</v>
      </c>
      <c r="BT30">
        <v>0.75031899999999996</v>
      </c>
      <c r="BU30">
        <v>0.61790500000000004</v>
      </c>
      <c r="BV30">
        <v>21.818553999999999</v>
      </c>
      <c r="BW30">
        <v>1.7036020000000001</v>
      </c>
      <c r="BX30">
        <v>5.7200000000000003E-4</v>
      </c>
      <c r="BY30">
        <v>0.57689599999999996</v>
      </c>
      <c r="BZ30">
        <v>1.0096529999999999</v>
      </c>
      <c r="CA30">
        <v>2.418787</v>
      </c>
      <c r="CB30">
        <v>3.7100279999999999</v>
      </c>
      <c r="CC30">
        <v>9.1453999999999994E-2</v>
      </c>
      <c r="CD30">
        <v>0.234874</v>
      </c>
      <c r="CE30">
        <v>0.20633000000000001</v>
      </c>
      <c r="CF30">
        <v>2.4292999999999999E-2</v>
      </c>
      <c r="CG30">
        <v>6.3590000000000001E-3</v>
      </c>
      <c r="CH30">
        <v>1</v>
      </c>
      <c r="CI30">
        <v>29.654173</v>
      </c>
      <c r="CJ30">
        <v>0.33549299999999999</v>
      </c>
      <c r="CK30">
        <v>12.789852</v>
      </c>
      <c r="CL30">
        <v>38.125</v>
      </c>
      <c r="CM30">
        <v>5.5900999999999999E-2</v>
      </c>
      <c r="CN30">
        <v>15.003304</v>
      </c>
      <c r="CO30">
        <v>33.221535000000003</v>
      </c>
    </row>
    <row r="31" spans="1:93" x14ac:dyDescent="0.3">
      <c r="A31" s="13">
        <v>19345</v>
      </c>
      <c r="B31">
        <v>823.792282</v>
      </c>
      <c r="C31">
        <v>37.261353999999997</v>
      </c>
      <c r="D31">
        <v>440.376758</v>
      </c>
      <c r="E31">
        <v>818.13812900000005</v>
      </c>
      <c r="F31">
        <v>33.912793000000001</v>
      </c>
      <c r="G31">
        <v>70.282548000000006</v>
      </c>
      <c r="H31">
        <v>17.685822999999999</v>
      </c>
      <c r="I31">
        <v>220.718796</v>
      </c>
      <c r="J31">
        <v>559.61189899999999</v>
      </c>
      <c r="K31">
        <v>476.73711100000003</v>
      </c>
      <c r="L31">
        <v>801.87009699999999</v>
      </c>
      <c r="M31">
        <v>241.802223</v>
      </c>
      <c r="N31">
        <v>12.066127</v>
      </c>
      <c r="O31">
        <v>48.337882999999998</v>
      </c>
      <c r="P31">
        <v>269.093345</v>
      </c>
      <c r="Q31">
        <v>35.743777999999999</v>
      </c>
      <c r="R31">
        <v>228.01710800000001</v>
      </c>
      <c r="S31">
        <v>23.463349999999998</v>
      </c>
      <c r="T31">
        <v>154.96315200000001</v>
      </c>
      <c r="U31">
        <v>137.94876199999999</v>
      </c>
      <c r="V31">
        <v>7460.7512749999996</v>
      </c>
      <c r="W31">
        <v>13857.376899000001</v>
      </c>
      <c r="X31">
        <v>21291.058315999999</v>
      </c>
      <c r="Y31">
        <v>1407.2828730000001</v>
      </c>
      <c r="Z31">
        <v>1844.0923089999999</v>
      </c>
      <c r="AA31">
        <v>1093.901494</v>
      </c>
      <c r="AB31">
        <v>2180.9913839999999</v>
      </c>
      <c r="AC31">
        <v>19.045169999999999</v>
      </c>
      <c r="AD31">
        <v>11.045926</v>
      </c>
      <c r="AE31">
        <v>22458.387094999998</v>
      </c>
      <c r="AF31">
        <v>1379.131097</v>
      </c>
      <c r="AG31">
        <v>1.087744</v>
      </c>
      <c r="AH31">
        <v>8116.0221160000001</v>
      </c>
      <c r="AI31">
        <v>14923.011649</v>
      </c>
      <c r="AJ31">
        <v>5295.8580929999998</v>
      </c>
      <c r="AK31">
        <v>1833.4854740000001</v>
      </c>
      <c r="AL31">
        <v>13.491133</v>
      </c>
      <c r="AM31">
        <v>14.413235</v>
      </c>
      <c r="AN31">
        <v>1.5865149999999999</v>
      </c>
      <c r="AO31">
        <v>173.22355999999999</v>
      </c>
      <c r="AP31">
        <v>172.25897000000001</v>
      </c>
      <c r="AQ31">
        <v>0</v>
      </c>
      <c r="AR31">
        <v>116802.274042</v>
      </c>
      <c r="AS31">
        <v>5.0291379999999997</v>
      </c>
      <c r="AT31">
        <v>4.0485249999999997</v>
      </c>
      <c r="AU31">
        <v>3.022659</v>
      </c>
      <c r="AV31">
        <v>5.1340659999999998</v>
      </c>
      <c r="AW31">
        <v>10.586444</v>
      </c>
      <c r="AX31">
        <v>0.69556200000000001</v>
      </c>
      <c r="AY31">
        <v>4.4127150000000004</v>
      </c>
      <c r="AZ31">
        <v>3.5012189999999999</v>
      </c>
      <c r="BA31">
        <v>6.2515700000000001</v>
      </c>
      <c r="BB31">
        <v>2.8779309999999998</v>
      </c>
      <c r="BC31">
        <v>3.087059</v>
      </c>
      <c r="BD31">
        <v>4.3662179999999999</v>
      </c>
      <c r="BE31">
        <v>14.190272999999999</v>
      </c>
      <c r="BF31">
        <v>5.043361</v>
      </c>
      <c r="BG31">
        <v>3.4933190000000001</v>
      </c>
      <c r="BH31">
        <v>0.91277200000000003</v>
      </c>
      <c r="BI31">
        <v>2.196224</v>
      </c>
      <c r="BJ31">
        <v>6.6170249999999999</v>
      </c>
      <c r="BK31">
        <v>16.679513</v>
      </c>
      <c r="BL31">
        <v>1.9858910000000001</v>
      </c>
      <c r="BM31">
        <v>2.8428</v>
      </c>
      <c r="BN31">
        <v>1.3103959999999999</v>
      </c>
      <c r="BO31">
        <v>0.76480800000000004</v>
      </c>
      <c r="BP31">
        <v>0.76401399999999997</v>
      </c>
      <c r="BQ31">
        <v>0.60984300000000002</v>
      </c>
      <c r="BR31">
        <v>0.141675</v>
      </c>
      <c r="BS31">
        <v>1.1957230000000001</v>
      </c>
      <c r="BT31">
        <v>0.74777800000000005</v>
      </c>
      <c r="BU31">
        <v>0.61531499999999995</v>
      </c>
      <c r="BV31">
        <v>22.065863</v>
      </c>
      <c r="BW31">
        <v>1.7564090000000001</v>
      </c>
      <c r="BX31">
        <v>6.3000000000000003E-4</v>
      </c>
      <c r="BY31">
        <v>0.57227700000000004</v>
      </c>
      <c r="BZ31">
        <v>1.005536</v>
      </c>
      <c r="CA31">
        <v>2.4251610000000001</v>
      </c>
      <c r="CB31">
        <v>5.2504239999999998</v>
      </c>
      <c r="CC31">
        <v>9.0145000000000003E-2</v>
      </c>
      <c r="CD31">
        <v>0.29463</v>
      </c>
      <c r="CE31">
        <v>0.353302</v>
      </c>
      <c r="CF31">
        <v>3.099E-2</v>
      </c>
      <c r="CG31">
        <v>7.7039999999999999E-3</v>
      </c>
      <c r="CH31">
        <v>1</v>
      </c>
      <c r="CI31">
        <v>29.261787000000002</v>
      </c>
      <c r="CJ31">
        <v>0.34673900000000002</v>
      </c>
      <c r="CK31">
        <v>13.123383</v>
      </c>
      <c r="CL31">
        <v>38.125</v>
      </c>
      <c r="CM31">
        <v>5.5253999999999998E-2</v>
      </c>
      <c r="CN31">
        <v>15.050603000000001</v>
      </c>
      <c r="CO31">
        <v>33.233159999999998</v>
      </c>
    </row>
    <row r="32" spans="1:93" x14ac:dyDescent="0.3">
      <c r="A32" s="13">
        <v>19710</v>
      </c>
      <c r="B32">
        <v>829.52993600000002</v>
      </c>
      <c r="C32">
        <v>37.006604000000003</v>
      </c>
      <c r="D32">
        <v>441.46835700000003</v>
      </c>
      <c r="E32">
        <v>818.48985000000005</v>
      </c>
      <c r="F32">
        <v>33.931583000000003</v>
      </c>
      <c r="G32">
        <v>69.530792000000005</v>
      </c>
      <c r="H32">
        <v>17.677232</v>
      </c>
      <c r="I32">
        <v>220.272289</v>
      </c>
      <c r="J32">
        <v>560.22127499999999</v>
      </c>
      <c r="K32">
        <v>476.58677299999999</v>
      </c>
      <c r="L32">
        <v>801.75280199999997</v>
      </c>
      <c r="M32">
        <v>242.01746399999999</v>
      </c>
      <c r="N32">
        <v>12.388705</v>
      </c>
      <c r="O32">
        <v>48.033123000000003</v>
      </c>
      <c r="P32">
        <v>269.99694299999999</v>
      </c>
      <c r="Q32">
        <v>35.419280999999998</v>
      </c>
      <c r="R32">
        <v>227.80488299999999</v>
      </c>
      <c r="S32">
        <v>23.589926999999999</v>
      </c>
      <c r="T32">
        <v>155.078172</v>
      </c>
      <c r="U32">
        <v>139.425794</v>
      </c>
      <c r="V32">
        <v>7593.8549990000001</v>
      </c>
      <c r="W32">
        <v>13945.200435999999</v>
      </c>
      <c r="X32">
        <v>21384.190030999998</v>
      </c>
      <c r="Y32">
        <v>1415.518294</v>
      </c>
      <c r="Z32">
        <v>1869.2502870000001</v>
      </c>
      <c r="AA32">
        <v>1099.9418860000001</v>
      </c>
      <c r="AB32">
        <v>2193.711311</v>
      </c>
      <c r="AC32">
        <v>19.026671</v>
      </c>
      <c r="AD32">
        <v>11.007032000000001</v>
      </c>
      <c r="AE32">
        <v>23187.317322999999</v>
      </c>
      <c r="AF32">
        <v>941.64160100000004</v>
      </c>
      <c r="AG32">
        <v>0.68815099999999996</v>
      </c>
      <c r="AH32">
        <v>8064.1694219999999</v>
      </c>
      <c r="AI32">
        <v>14941.06515</v>
      </c>
      <c r="AJ32">
        <v>5321.2946270000002</v>
      </c>
      <c r="AK32">
        <v>1687.703258</v>
      </c>
      <c r="AL32">
        <v>13.323788</v>
      </c>
      <c r="AM32">
        <v>12.737690000000001</v>
      </c>
      <c r="AN32">
        <v>0.95403000000000004</v>
      </c>
      <c r="AO32">
        <v>150.098026</v>
      </c>
      <c r="AP32">
        <v>153.561566</v>
      </c>
      <c r="AQ32">
        <v>0</v>
      </c>
      <c r="AR32">
        <v>115027.559637</v>
      </c>
      <c r="AS32">
        <v>5.0641660000000002</v>
      </c>
      <c r="AT32">
        <v>4.0208459999999997</v>
      </c>
      <c r="AU32">
        <v>3.0301520000000002</v>
      </c>
      <c r="AV32">
        <v>5.1362730000000001</v>
      </c>
      <c r="AW32">
        <v>10.592309</v>
      </c>
      <c r="AX32">
        <v>0.68812200000000001</v>
      </c>
      <c r="AY32">
        <v>4.410571</v>
      </c>
      <c r="AZ32">
        <v>3.4941360000000001</v>
      </c>
      <c r="BA32">
        <v>6.2583780000000004</v>
      </c>
      <c r="BB32">
        <v>2.877024</v>
      </c>
      <c r="BC32">
        <v>3.0866069999999999</v>
      </c>
      <c r="BD32">
        <v>4.3701049999999997</v>
      </c>
      <c r="BE32">
        <v>14.569637999999999</v>
      </c>
      <c r="BF32">
        <v>5.0115639999999999</v>
      </c>
      <c r="BG32">
        <v>3.5050490000000001</v>
      </c>
      <c r="BH32">
        <v>0.90448600000000001</v>
      </c>
      <c r="BI32">
        <v>2.1941799999999998</v>
      </c>
      <c r="BJ32">
        <v>6.6527219999999998</v>
      </c>
      <c r="BK32">
        <v>16.691894000000001</v>
      </c>
      <c r="BL32">
        <v>2.0071539999999999</v>
      </c>
      <c r="BM32">
        <v>2.8935170000000001</v>
      </c>
      <c r="BN32">
        <v>1.3187009999999999</v>
      </c>
      <c r="BO32">
        <v>0.76815299999999997</v>
      </c>
      <c r="BP32">
        <v>0.76848499999999997</v>
      </c>
      <c r="BQ32">
        <v>0.61816300000000002</v>
      </c>
      <c r="BR32">
        <v>0.142457</v>
      </c>
      <c r="BS32">
        <v>1.2026969999999999</v>
      </c>
      <c r="BT32">
        <v>0.74705100000000002</v>
      </c>
      <c r="BU32">
        <v>0.61314800000000003</v>
      </c>
      <c r="BV32">
        <v>22.782053000000001</v>
      </c>
      <c r="BW32">
        <v>1.1992389999999999</v>
      </c>
      <c r="BX32">
        <v>3.9800000000000002E-4</v>
      </c>
      <c r="BY32">
        <v>0.56862100000000004</v>
      </c>
      <c r="BZ32">
        <v>1.006753</v>
      </c>
      <c r="CA32">
        <v>2.4368099999999999</v>
      </c>
      <c r="CB32">
        <v>4.8329570000000004</v>
      </c>
      <c r="CC32">
        <v>8.9026999999999995E-2</v>
      </c>
      <c r="CD32">
        <v>0.26037900000000003</v>
      </c>
      <c r="CE32">
        <v>0.212453</v>
      </c>
      <c r="CF32">
        <v>2.6852999999999998E-2</v>
      </c>
      <c r="CG32">
        <v>6.868E-3</v>
      </c>
      <c r="CH32">
        <v>1</v>
      </c>
      <c r="CI32">
        <v>28.817178999999999</v>
      </c>
      <c r="CJ32">
        <v>0.34693000000000002</v>
      </c>
      <c r="CK32">
        <v>13.242471999999999</v>
      </c>
      <c r="CL32">
        <v>38.145833000000003</v>
      </c>
      <c r="CM32">
        <v>5.6751000000000003E-2</v>
      </c>
      <c r="CN32">
        <v>15.097886000000001</v>
      </c>
      <c r="CO32">
        <v>33.291252</v>
      </c>
    </row>
    <row r="33" spans="1:94" x14ac:dyDescent="0.3">
      <c r="A33" s="13">
        <v>20075</v>
      </c>
      <c r="B33">
        <v>837.02984400000003</v>
      </c>
      <c r="C33">
        <v>36.664355</v>
      </c>
      <c r="D33">
        <v>442.605346</v>
      </c>
      <c r="E33">
        <v>818.68215299999997</v>
      </c>
      <c r="F33">
        <v>33.926644000000003</v>
      </c>
      <c r="G33">
        <v>68.812216000000006</v>
      </c>
      <c r="H33">
        <v>17.644674999999999</v>
      </c>
      <c r="I33">
        <v>219.38775699999999</v>
      </c>
      <c r="J33">
        <v>559.58074099999999</v>
      </c>
      <c r="K33">
        <v>476.00917099999998</v>
      </c>
      <c r="L33">
        <v>799.796246</v>
      </c>
      <c r="M33">
        <v>242.16959499999999</v>
      </c>
      <c r="N33">
        <v>12.702579</v>
      </c>
      <c r="O33">
        <v>47.661614999999998</v>
      </c>
      <c r="P33">
        <v>270.56403499999999</v>
      </c>
      <c r="Q33">
        <v>35.022719000000002</v>
      </c>
      <c r="R33">
        <v>227.49544</v>
      </c>
      <c r="S33">
        <v>23.675602999999999</v>
      </c>
      <c r="T33">
        <v>155.17496499999999</v>
      </c>
      <c r="U33">
        <v>140.477769</v>
      </c>
      <c r="V33">
        <v>7717.9762190000001</v>
      </c>
      <c r="W33">
        <v>14002.967522999999</v>
      </c>
      <c r="X33">
        <v>21410.072198000002</v>
      </c>
      <c r="Y33">
        <v>1461.7522429999999</v>
      </c>
      <c r="Z33">
        <v>1850.5183850000001</v>
      </c>
      <c r="AA33">
        <v>1089.5925380000001</v>
      </c>
      <c r="AB33">
        <v>2204.0818559999998</v>
      </c>
      <c r="AC33">
        <v>18.937709999999999</v>
      </c>
      <c r="AD33">
        <v>10.962389999999999</v>
      </c>
      <c r="AE33">
        <v>24985.131985</v>
      </c>
      <c r="AF33">
        <v>1712.134916</v>
      </c>
      <c r="AG33">
        <v>1.3722179999999999</v>
      </c>
      <c r="AH33">
        <v>8017.2705420000002</v>
      </c>
      <c r="AI33">
        <v>14857.612838999999</v>
      </c>
      <c r="AJ33">
        <v>5329.1679199999999</v>
      </c>
      <c r="AK33">
        <v>991.18509500000005</v>
      </c>
      <c r="AL33">
        <v>13.064349999999999</v>
      </c>
      <c r="AM33">
        <v>9.5530559999999998</v>
      </c>
      <c r="AN33">
        <v>0.81356799999999996</v>
      </c>
      <c r="AO33">
        <v>108.014188</v>
      </c>
      <c r="AP33">
        <v>193.85770600000001</v>
      </c>
      <c r="AQ33">
        <v>0</v>
      </c>
      <c r="AR33">
        <v>113210.81589100001</v>
      </c>
      <c r="AS33">
        <v>5.1099519999999998</v>
      </c>
      <c r="AT33">
        <v>3.98366</v>
      </c>
      <c r="AU33">
        <v>3.0379559999999999</v>
      </c>
      <c r="AV33">
        <v>5.13748</v>
      </c>
      <c r="AW33">
        <v>10.590767</v>
      </c>
      <c r="AX33">
        <v>0.68101100000000003</v>
      </c>
      <c r="AY33">
        <v>4.4024479999999997</v>
      </c>
      <c r="AZ33">
        <v>3.480105</v>
      </c>
      <c r="BA33">
        <v>6.2512220000000003</v>
      </c>
      <c r="BB33">
        <v>2.8735369999999998</v>
      </c>
      <c r="BC33">
        <v>3.079075</v>
      </c>
      <c r="BD33">
        <v>4.372852</v>
      </c>
      <c r="BE33">
        <v>14.938768</v>
      </c>
      <c r="BF33">
        <v>4.9728019999999997</v>
      </c>
      <c r="BG33">
        <v>3.5124110000000002</v>
      </c>
      <c r="BH33">
        <v>0.89435900000000002</v>
      </c>
      <c r="BI33">
        <v>2.1911990000000001</v>
      </c>
      <c r="BJ33">
        <v>6.6768840000000003</v>
      </c>
      <c r="BK33">
        <v>16.702311999999999</v>
      </c>
      <c r="BL33">
        <v>2.0222980000000002</v>
      </c>
      <c r="BM33">
        <v>2.9408120000000002</v>
      </c>
      <c r="BN33">
        <v>1.324163</v>
      </c>
      <c r="BO33">
        <v>0.76908299999999996</v>
      </c>
      <c r="BP33">
        <v>0.79358600000000001</v>
      </c>
      <c r="BQ33">
        <v>0.61196799999999996</v>
      </c>
      <c r="BR33">
        <v>0.14111699999999999</v>
      </c>
      <c r="BS33">
        <v>1.2083820000000001</v>
      </c>
      <c r="BT33">
        <v>0.74355800000000005</v>
      </c>
      <c r="BU33">
        <v>0.61066100000000001</v>
      </c>
      <c r="BV33">
        <v>24.548445999999998</v>
      </c>
      <c r="BW33">
        <v>2.1805099999999999</v>
      </c>
      <c r="BX33">
        <v>7.94E-4</v>
      </c>
      <c r="BY33">
        <v>0.56531399999999998</v>
      </c>
      <c r="BZ33">
        <v>1.0011289999999999</v>
      </c>
      <c r="CA33">
        <v>2.4404149999999998</v>
      </c>
      <c r="CB33">
        <v>2.838387</v>
      </c>
      <c r="CC33">
        <v>8.7292999999999996E-2</v>
      </c>
      <c r="CD33">
        <v>0.19528000000000001</v>
      </c>
      <c r="CE33">
        <v>0.181174</v>
      </c>
      <c r="CF33">
        <v>1.9324000000000001E-2</v>
      </c>
      <c r="CG33">
        <v>8.6700000000000006E-3</v>
      </c>
      <c r="CH33">
        <v>1</v>
      </c>
      <c r="CI33">
        <v>28.36204</v>
      </c>
      <c r="CJ33">
        <v>0.356931</v>
      </c>
      <c r="CK33">
        <v>14.309735999999999</v>
      </c>
      <c r="CL33">
        <v>38.020833000000003</v>
      </c>
      <c r="CM33">
        <v>5.5912000000000003E-2</v>
      </c>
      <c r="CN33">
        <v>15.154026999999999</v>
      </c>
      <c r="CO33">
        <v>33.280481000000002</v>
      </c>
    </row>
    <row r="34" spans="1:94" x14ac:dyDescent="0.3">
      <c r="A34" t="s">
        <v>102</v>
      </c>
      <c r="B34">
        <f t="shared" ref="B34:AG34" si="23">AVERAGE(B29:B33)</f>
        <v>820.73192039999992</v>
      </c>
      <c r="C34">
        <f t="shared" si="23"/>
        <v>37.193513799999998</v>
      </c>
      <c r="D34">
        <f t="shared" si="23"/>
        <v>440.43135679999995</v>
      </c>
      <c r="E34">
        <f t="shared" si="23"/>
        <v>818.44201319999991</v>
      </c>
      <c r="F34">
        <f t="shared" si="23"/>
        <v>33.911474599999998</v>
      </c>
      <c r="G34">
        <f t="shared" si="23"/>
        <v>70.255406000000022</v>
      </c>
      <c r="H34">
        <f t="shared" si="23"/>
        <v>17.676932799999996</v>
      </c>
      <c r="I34">
        <f t="shared" si="23"/>
        <v>220.52847299999999</v>
      </c>
      <c r="J34">
        <f t="shared" si="23"/>
        <v>559.17103000000009</v>
      </c>
      <c r="K34">
        <f t="shared" si="23"/>
        <v>476.63802240000007</v>
      </c>
      <c r="L34">
        <f t="shared" si="23"/>
        <v>801.08621819999996</v>
      </c>
      <c r="M34">
        <f t="shared" si="23"/>
        <v>241.75802579999998</v>
      </c>
      <c r="N34">
        <f t="shared" si="23"/>
        <v>12.067741999999999</v>
      </c>
      <c r="O34">
        <f t="shared" si="23"/>
        <v>48.370693800000005</v>
      </c>
      <c r="P34">
        <f t="shared" si="23"/>
        <v>268.74112200000002</v>
      </c>
      <c r="Q34">
        <f t="shared" si="23"/>
        <v>35.729070999999998</v>
      </c>
      <c r="R34">
        <f t="shared" si="23"/>
        <v>227.92170299999998</v>
      </c>
      <c r="S34">
        <f t="shared" si="23"/>
        <v>23.472075599999997</v>
      </c>
      <c r="T34">
        <f t="shared" si="23"/>
        <v>154.94753340000003</v>
      </c>
      <c r="U34">
        <f t="shared" si="23"/>
        <v>137.94724159999998</v>
      </c>
      <c r="V34">
        <f t="shared" si="23"/>
        <v>7464.8589437999999</v>
      </c>
      <c r="W34">
        <f t="shared" si="23"/>
        <v>13864.817117799999</v>
      </c>
      <c r="X34">
        <f t="shared" si="23"/>
        <v>21302.482763399999</v>
      </c>
      <c r="Y34">
        <f t="shared" si="23"/>
        <v>1413.5567517999998</v>
      </c>
      <c r="Z34">
        <f t="shared" si="23"/>
        <v>1858.6033658000001</v>
      </c>
      <c r="AA34">
        <f t="shared" si="23"/>
        <v>1091.9763784000002</v>
      </c>
      <c r="AB34">
        <f t="shared" si="23"/>
        <v>2180.8548878000001</v>
      </c>
      <c r="AC34">
        <f t="shared" si="23"/>
        <v>19.055700799999997</v>
      </c>
      <c r="AD34">
        <f t="shared" si="23"/>
        <v>11.0499762</v>
      </c>
      <c r="AE34">
        <f t="shared" si="23"/>
        <v>22948.5149188</v>
      </c>
      <c r="AF34">
        <f t="shared" si="23"/>
        <v>1343.2364923999999</v>
      </c>
      <c r="AG34">
        <f t="shared" si="23"/>
        <v>1.0189295999999999</v>
      </c>
      <c r="AH34">
        <f t="shared" ref="AH34:BM34" si="24">AVERAGE(AH29:AH33)</f>
        <v>8123.5746665999995</v>
      </c>
      <c r="AI34">
        <f t="shared" si="24"/>
        <v>14942.921917200001</v>
      </c>
      <c r="AJ34">
        <f t="shared" si="24"/>
        <v>5297.4870380000002</v>
      </c>
      <c r="AK34">
        <f t="shared" si="24"/>
        <v>1415.0474098</v>
      </c>
      <c r="AL34">
        <f t="shared" si="24"/>
        <v>13.492947000000001</v>
      </c>
      <c r="AM34">
        <f t="shared" si="24"/>
        <v>11.827211399999999</v>
      </c>
      <c r="AN34">
        <f t="shared" si="24"/>
        <v>1.0325717999999999</v>
      </c>
      <c r="AO34">
        <f t="shared" si="24"/>
        <v>139.19398940000002</v>
      </c>
      <c r="AP34">
        <f t="shared" si="24"/>
        <v>160.36258579999998</v>
      </c>
      <c r="AQ34">
        <f t="shared" si="24"/>
        <v>0</v>
      </c>
      <c r="AR34">
        <f t="shared" si="24"/>
        <v>116692.27531919998</v>
      </c>
      <c r="AS34">
        <f t="shared" si="24"/>
        <v>5.0104552</v>
      </c>
      <c r="AT34">
        <f t="shared" si="24"/>
        <v>4.0411542000000003</v>
      </c>
      <c r="AU34">
        <f t="shared" si="24"/>
        <v>3.023034</v>
      </c>
      <c r="AV34">
        <f t="shared" si="24"/>
        <v>5.1359729999999999</v>
      </c>
      <c r="AW34">
        <f t="shared" si="24"/>
        <v>10.586031999999999</v>
      </c>
      <c r="AX34">
        <f t="shared" si="24"/>
        <v>0.69529339999999995</v>
      </c>
      <c r="AY34">
        <f t="shared" si="24"/>
        <v>4.4104966000000001</v>
      </c>
      <c r="AZ34">
        <f t="shared" si="24"/>
        <v>3.4981998000000005</v>
      </c>
      <c r="BA34">
        <f t="shared" si="24"/>
        <v>6.2466452000000006</v>
      </c>
      <c r="BB34">
        <f t="shared" si="24"/>
        <v>2.8773332000000003</v>
      </c>
      <c r="BC34">
        <f t="shared" si="24"/>
        <v>3.0840412000000001</v>
      </c>
      <c r="BD34">
        <f t="shared" si="24"/>
        <v>4.3654200000000003</v>
      </c>
      <c r="BE34">
        <f t="shared" si="24"/>
        <v>14.192172399999999</v>
      </c>
      <c r="BF34">
        <f t="shared" si="24"/>
        <v>5.0467843999999999</v>
      </c>
      <c r="BG34">
        <f t="shared" si="24"/>
        <v>3.4887462</v>
      </c>
      <c r="BH34">
        <f t="shared" si="24"/>
        <v>0.91239680000000001</v>
      </c>
      <c r="BI34">
        <f t="shared" si="24"/>
        <v>2.1953049999999998</v>
      </c>
      <c r="BJ34">
        <f t="shared" si="24"/>
        <v>6.6194859999999993</v>
      </c>
      <c r="BK34">
        <f t="shared" si="24"/>
        <v>16.6778324</v>
      </c>
      <c r="BL34">
        <f t="shared" si="24"/>
        <v>1.9858691999999998</v>
      </c>
      <c r="BM34">
        <f t="shared" si="24"/>
        <v>2.8443654</v>
      </c>
      <c r="BN34">
        <f t="shared" ref="BN34:CO34" si="25">AVERAGE(BN29:BN33)</f>
        <v>1.3110995999999999</v>
      </c>
      <c r="BO34">
        <f t="shared" si="25"/>
        <v>0.76521819999999996</v>
      </c>
      <c r="BP34">
        <f t="shared" si="25"/>
        <v>0.7674204</v>
      </c>
      <c r="BQ34">
        <f t="shared" si="25"/>
        <v>0.61464180000000002</v>
      </c>
      <c r="BR34">
        <f t="shared" si="25"/>
        <v>0.14142539999999998</v>
      </c>
      <c r="BS34">
        <f t="shared" si="25"/>
        <v>1.1956482000000002</v>
      </c>
      <c r="BT34">
        <f t="shared" si="25"/>
        <v>0.74819100000000005</v>
      </c>
      <c r="BU34">
        <f t="shared" si="25"/>
        <v>0.61554019999999998</v>
      </c>
      <c r="BV34">
        <f t="shared" si="25"/>
        <v>22.547424400000001</v>
      </c>
      <c r="BW34">
        <f t="shared" si="25"/>
        <v>1.7106950000000001</v>
      </c>
      <c r="BX34">
        <f t="shared" si="25"/>
        <v>5.8979999999999992E-4</v>
      </c>
      <c r="BY34">
        <f t="shared" si="25"/>
        <v>0.57280960000000003</v>
      </c>
      <c r="BZ34">
        <f t="shared" si="25"/>
        <v>1.0068775999999999</v>
      </c>
      <c r="CA34">
        <f t="shared" si="25"/>
        <v>2.4259074000000003</v>
      </c>
      <c r="CB34">
        <f t="shared" si="25"/>
        <v>4.0521718</v>
      </c>
      <c r="CC34">
        <f t="shared" si="25"/>
        <v>9.0157199999999993E-2</v>
      </c>
      <c r="CD34">
        <f t="shared" si="25"/>
        <v>0.24176739999999999</v>
      </c>
      <c r="CE34">
        <f t="shared" si="25"/>
        <v>0.22994379999999998</v>
      </c>
      <c r="CF34">
        <f t="shared" si="25"/>
        <v>2.4902000000000001E-2</v>
      </c>
      <c r="CG34">
        <f t="shared" si="25"/>
        <v>7.1720000000000004E-3</v>
      </c>
      <c r="CH34">
        <f t="shared" si="25"/>
        <v>1</v>
      </c>
      <c r="CI34">
        <f t="shared" si="25"/>
        <v>29.234229799999998</v>
      </c>
      <c r="CJ34">
        <f t="shared" si="25"/>
        <v>0.34405239999999998</v>
      </c>
      <c r="CK34">
        <f t="shared" si="25"/>
        <v>13.1879008</v>
      </c>
      <c r="CL34">
        <f t="shared" si="25"/>
        <v>38.108333200000004</v>
      </c>
      <c r="CM34">
        <f t="shared" si="25"/>
        <v>5.6089399999999998E-2</v>
      </c>
      <c r="CN34">
        <f t="shared" si="25"/>
        <v>15.057281</v>
      </c>
      <c r="CO34">
        <f t="shared" si="25"/>
        <v>33.244494600000003</v>
      </c>
      <c r="CP34">
        <f>SUM(B34:T34)</f>
        <v>5309.0743277999991</v>
      </c>
    </row>
    <row r="35" spans="1:94" x14ac:dyDescent="0.3">
      <c r="A35" t="s">
        <v>117</v>
      </c>
      <c r="B35">
        <f t="shared" ref="B35:T35" si="26">B34/$CP34</f>
        <v>0.1545903993286338</v>
      </c>
      <c r="C35">
        <f t="shared" si="26"/>
        <v>7.0056494792779507E-3</v>
      </c>
      <c r="D35">
        <f t="shared" si="26"/>
        <v>8.2958220135243066E-2</v>
      </c>
      <c r="E35">
        <f t="shared" si="26"/>
        <v>0.15415907984455551</v>
      </c>
      <c r="F35">
        <f t="shared" si="26"/>
        <v>6.3874552334723866E-3</v>
      </c>
      <c r="G35">
        <f t="shared" si="26"/>
        <v>1.323308013077165E-2</v>
      </c>
      <c r="H35">
        <f t="shared" si="26"/>
        <v>3.3295696591471627E-3</v>
      </c>
      <c r="I35">
        <f t="shared" si="26"/>
        <v>4.1538027042726237E-2</v>
      </c>
      <c r="J35">
        <f t="shared" si="26"/>
        <v>0.10532363939076969</v>
      </c>
      <c r="K35">
        <f t="shared" si="26"/>
        <v>8.9777990092203455E-2</v>
      </c>
      <c r="L35">
        <f t="shared" si="26"/>
        <v>0.15088999865857183</v>
      </c>
      <c r="M35">
        <f t="shared" si="26"/>
        <v>4.5536756668498345E-2</v>
      </c>
      <c r="N35">
        <f t="shared" si="26"/>
        <v>2.2730406950246429E-3</v>
      </c>
      <c r="O35">
        <f t="shared" si="26"/>
        <v>9.1109468079427127E-3</v>
      </c>
      <c r="P35">
        <f t="shared" si="26"/>
        <v>5.06192050453666E-2</v>
      </c>
      <c r="Q35">
        <f t="shared" si="26"/>
        <v>6.7298117890177648E-3</v>
      </c>
      <c r="R35">
        <f t="shared" si="26"/>
        <v>4.2930591837173869E-2</v>
      </c>
      <c r="S35">
        <f t="shared" si="26"/>
        <v>4.4211239381397914E-3</v>
      </c>
      <c r="T35">
        <f t="shared" si="26"/>
        <v>2.9185414223463692E-2</v>
      </c>
    </row>
    <row r="37" spans="1:94" x14ac:dyDescent="0.3">
      <c r="A37" s="7" t="s">
        <v>381</v>
      </c>
      <c r="B37" s="7"/>
    </row>
    <row r="38" spans="1:94" x14ac:dyDescent="0.3">
      <c r="A38" s="3">
        <v>18615</v>
      </c>
      <c r="B38" s="1">
        <v>494.75699600000002</v>
      </c>
      <c r="C38" s="1">
        <v>37.059964999999998</v>
      </c>
      <c r="D38" s="1">
        <v>449.353835</v>
      </c>
      <c r="E38" s="1">
        <v>550.98339199999998</v>
      </c>
      <c r="F38" s="1">
        <v>13.106348000000001</v>
      </c>
      <c r="G38" s="1">
        <v>74.426288</v>
      </c>
      <c r="H38" s="1">
        <v>18.464988999999999</v>
      </c>
      <c r="I38" s="1">
        <v>93.915081999999998</v>
      </c>
      <c r="J38" s="1">
        <v>591.74926300000004</v>
      </c>
      <c r="K38" s="1">
        <v>409.39036900000002</v>
      </c>
      <c r="L38" s="1">
        <v>774.43939599999999</v>
      </c>
      <c r="M38" s="1">
        <v>176.98517899999999</v>
      </c>
      <c r="N38" s="1">
        <v>2.9638000000000001E-2</v>
      </c>
      <c r="O38" s="1">
        <v>30.947154000000001</v>
      </c>
      <c r="P38" s="1">
        <v>196.407196</v>
      </c>
      <c r="Q38" s="1">
        <v>12.225137</v>
      </c>
      <c r="R38" s="1">
        <v>89.640091999999996</v>
      </c>
      <c r="S38" s="1">
        <v>22.916740999999998</v>
      </c>
      <c r="T38" s="1">
        <v>67.948132000000001</v>
      </c>
      <c r="U38" s="1">
        <v>199.90347499999999</v>
      </c>
      <c r="V38" s="1">
        <v>5792.2581529999998</v>
      </c>
      <c r="W38" s="1">
        <v>9808.5321999999996</v>
      </c>
      <c r="X38" s="1">
        <v>20881.916584999999</v>
      </c>
      <c r="Y38" s="1">
        <v>2208.5168290000001</v>
      </c>
      <c r="Z38" s="1">
        <v>2165.8164259999999</v>
      </c>
      <c r="AA38" s="1">
        <v>1193.7337869999999</v>
      </c>
      <c r="AB38" s="1">
        <v>3385.9735369999999</v>
      </c>
      <c r="AC38" s="1">
        <v>21.202376000000001</v>
      </c>
      <c r="AD38" s="1">
        <v>10.746513999999999</v>
      </c>
      <c r="AE38" s="1">
        <v>7832.4961560000002</v>
      </c>
      <c r="AF38" s="1">
        <v>1.5999999999999999E-5</v>
      </c>
      <c r="AG38" s="1">
        <v>10755.87415</v>
      </c>
      <c r="AH38" s="1">
        <v>8756.1944729999996</v>
      </c>
      <c r="AI38" s="1">
        <v>17709.960169000002</v>
      </c>
      <c r="AJ38" s="1">
        <v>5843.7556860000004</v>
      </c>
      <c r="AK38" s="1">
        <v>1938.058912</v>
      </c>
      <c r="AL38" s="1">
        <v>26.368652999999998</v>
      </c>
      <c r="AM38" s="1">
        <v>24.260020999999998</v>
      </c>
      <c r="AN38" s="1">
        <v>1.0952200000000001</v>
      </c>
      <c r="AO38" s="1">
        <v>293.831658</v>
      </c>
      <c r="AP38" s="1">
        <v>161.77465900000001</v>
      </c>
      <c r="AQ38" s="1">
        <v>0</v>
      </c>
      <c r="AR38" s="1">
        <v>395366.99882699997</v>
      </c>
      <c r="AS38" s="1">
        <v>3.0204230000000001</v>
      </c>
      <c r="AT38" s="1">
        <v>4.0266440000000001</v>
      </c>
      <c r="AU38" s="1">
        <v>3.084276</v>
      </c>
      <c r="AV38" s="1">
        <v>3.457589</v>
      </c>
      <c r="AW38" s="1">
        <v>4.0913649999999997</v>
      </c>
      <c r="AX38" s="1">
        <v>0.736572</v>
      </c>
      <c r="AY38" s="1">
        <v>4.6071210000000002</v>
      </c>
      <c r="AZ38" s="1">
        <v>1.489757</v>
      </c>
      <c r="BA38" s="1">
        <v>6.6105850000000004</v>
      </c>
      <c r="BB38" s="1">
        <v>2.4713769999999999</v>
      </c>
      <c r="BC38" s="1">
        <v>2.9814560000000001</v>
      </c>
      <c r="BD38" s="1">
        <v>3.195818</v>
      </c>
      <c r="BE38" s="1">
        <v>3.4855999999999998E-2</v>
      </c>
      <c r="BF38" s="1">
        <v>3.2288890000000001</v>
      </c>
      <c r="BG38" s="1">
        <v>2.5497209999999999</v>
      </c>
      <c r="BH38" s="1">
        <v>0.31218800000000002</v>
      </c>
      <c r="BI38" s="1">
        <v>0.86339900000000003</v>
      </c>
      <c r="BJ38" s="1">
        <v>6.4628730000000001</v>
      </c>
      <c r="BK38" s="1">
        <v>7.3136210000000004</v>
      </c>
      <c r="BL38" s="1">
        <v>2.877783</v>
      </c>
      <c r="BM38" s="1">
        <v>2.2070479999999999</v>
      </c>
      <c r="BN38" s="1">
        <v>0.92752500000000004</v>
      </c>
      <c r="BO38" s="1">
        <v>0.75011099999999997</v>
      </c>
      <c r="BP38" s="1">
        <v>1.199004</v>
      </c>
      <c r="BQ38" s="1">
        <v>0.71623700000000001</v>
      </c>
      <c r="BR38" s="1">
        <v>0.15460399999999999</v>
      </c>
      <c r="BS38" s="1">
        <v>1.8563510000000001</v>
      </c>
      <c r="BT38" s="1">
        <v>0.83247700000000002</v>
      </c>
      <c r="BU38" s="1">
        <v>0.59863599999999995</v>
      </c>
      <c r="BV38" s="1">
        <v>7.6956009999999999</v>
      </c>
      <c r="BW38" s="1">
        <v>0</v>
      </c>
      <c r="BX38" s="1">
        <v>6.2264229999999996</v>
      </c>
      <c r="BY38" s="1">
        <v>0.61741699999999999</v>
      </c>
      <c r="BZ38" s="1">
        <v>1.193325</v>
      </c>
      <c r="CA38" s="1">
        <v>2.6760630000000001</v>
      </c>
      <c r="CB38" s="1">
        <v>5.5498830000000003</v>
      </c>
      <c r="CC38" s="1">
        <v>0.17619000000000001</v>
      </c>
      <c r="CD38" s="1">
        <v>0.49591400000000002</v>
      </c>
      <c r="CE38" s="1">
        <v>0.243895</v>
      </c>
      <c r="CF38" s="1">
        <v>5.2567000000000003E-2</v>
      </c>
      <c r="CG38" s="1">
        <v>7.2350000000000001E-3</v>
      </c>
      <c r="CH38" s="1">
        <v>1</v>
      </c>
      <c r="CI38" s="1">
        <v>99.048970999999995</v>
      </c>
      <c r="CJ38" s="1">
        <v>0.19595000000000001</v>
      </c>
      <c r="CK38" s="1">
        <v>18.510052999999999</v>
      </c>
      <c r="CL38" s="1">
        <v>37.916666999999997</v>
      </c>
      <c r="CM38" s="1">
        <v>6.5167000000000003E-2</v>
      </c>
      <c r="CN38" s="1">
        <v>3.9496889999999998</v>
      </c>
      <c r="CO38" s="1">
        <v>32.451656</v>
      </c>
    </row>
    <row r="39" spans="1:94" x14ac:dyDescent="0.3">
      <c r="A39" s="3">
        <v>18980</v>
      </c>
      <c r="B39" s="1">
        <v>492.81001199999997</v>
      </c>
      <c r="C39" s="1">
        <v>36.925429000000001</v>
      </c>
      <c r="D39" s="1">
        <v>445.205015</v>
      </c>
      <c r="E39" s="1">
        <v>549.03392799999995</v>
      </c>
      <c r="F39" s="1">
        <v>13.177248000000001</v>
      </c>
      <c r="G39" s="1">
        <v>74.373053999999996</v>
      </c>
      <c r="H39" s="1">
        <v>18.477447999999999</v>
      </c>
      <c r="I39" s="1">
        <v>94.083838</v>
      </c>
      <c r="J39" s="1">
        <v>592.67743299999995</v>
      </c>
      <c r="K39" s="1">
        <v>409.53739300000001</v>
      </c>
      <c r="L39" s="1">
        <v>776.42045599999994</v>
      </c>
      <c r="M39" s="1">
        <v>177.32037500000001</v>
      </c>
      <c r="N39" s="1">
        <v>2.6234E-2</v>
      </c>
      <c r="O39" s="1">
        <v>31.344830000000002</v>
      </c>
      <c r="P39" s="1">
        <v>196.446708</v>
      </c>
      <c r="Q39" s="1">
        <v>12.040837</v>
      </c>
      <c r="R39" s="1">
        <v>89.511645999999999</v>
      </c>
      <c r="S39" s="1">
        <v>22.973230999999998</v>
      </c>
      <c r="T39" s="1">
        <v>68.258454999999998</v>
      </c>
      <c r="U39" s="1">
        <v>203.952404</v>
      </c>
      <c r="V39" s="1">
        <v>5860.7571500000004</v>
      </c>
      <c r="W39" s="1">
        <v>9826.5617039999997</v>
      </c>
      <c r="X39" s="1">
        <v>20982.171659</v>
      </c>
      <c r="Y39" s="1">
        <v>2223.5748549999998</v>
      </c>
      <c r="Z39" s="1">
        <v>2159.1814429999999</v>
      </c>
      <c r="AA39" s="1">
        <v>1080.0349329999999</v>
      </c>
      <c r="AB39" s="1">
        <v>3352.7140639999998</v>
      </c>
      <c r="AC39" s="1">
        <v>21.226199000000001</v>
      </c>
      <c r="AD39" s="1">
        <v>10.689496</v>
      </c>
      <c r="AE39" s="1">
        <v>9756.7630790000003</v>
      </c>
      <c r="AF39" s="1">
        <v>1.5999999999999999E-5</v>
      </c>
      <c r="AG39" s="1">
        <v>8909.2850309999994</v>
      </c>
      <c r="AH39" s="1">
        <v>8685.7327179999993</v>
      </c>
      <c r="AI39" s="1">
        <v>17774.522265</v>
      </c>
      <c r="AJ39" s="1">
        <v>5894.9068470000002</v>
      </c>
      <c r="AK39" s="1">
        <v>1261.184917</v>
      </c>
      <c r="AL39" s="1">
        <v>26.094156999999999</v>
      </c>
      <c r="AM39" s="1">
        <v>15.361568999999999</v>
      </c>
      <c r="AN39" s="1">
        <v>1.0038689999999999</v>
      </c>
      <c r="AO39" s="1">
        <v>180.32568000000001</v>
      </c>
      <c r="AP39" s="1">
        <v>159.487233</v>
      </c>
      <c r="AQ39" s="1">
        <v>0</v>
      </c>
      <c r="AR39" s="1">
        <v>390740.66824899998</v>
      </c>
      <c r="AS39" s="1">
        <v>3.008537</v>
      </c>
      <c r="AT39" s="1">
        <v>4.0120259999999996</v>
      </c>
      <c r="AU39" s="1">
        <v>3.0558000000000001</v>
      </c>
      <c r="AV39" s="1">
        <v>3.4453550000000002</v>
      </c>
      <c r="AW39" s="1">
        <v>4.1134979999999999</v>
      </c>
      <c r="AX39" s="1">
        <v>0.73604499999999995</v>
      </c>
      <c r="AY39" s="1">
        <v>4.6102299999999996</v>
      </c>
      <c r="AZ39" s="1">
        <v>1.4924329999999999</v>
      </c>
      <c r="BA39" s="1">
        <v>6.6209540000000002</v>
      </c>
      <c r="BB39" s="1">
        <v>2.4722650000000002</v>
      </c>
      <c r="BC39" s="1">
        <v>2.9890819999999998</v>
      </c>
      <c r="BD39" s="1">
        <v>3.2018710000000001</v>
      </c>
      <c r="BE39" s="1">
        <v>3.0852000000000001E-2</v>
      </c>
      <c r="BF39" s="1">
        <v>3.270381</v>
      </c>
      <c r="BG39" s="1">
        <v>2.5502340000000001</v>
      </c>
      <c r="BH39" s="1">
        <v>0.307481</v>
      </c>
      <c r="BI39" s="1">
        <v>0.86216199999999998</v>
      </c>
      <c r="BJ39" s="1">
        <v>6.4788040000000002</v>
      </c>
      <c r="BK39" s="1">
        <v>7.3470230000000001</v>
      </c>
      <c r="BL39" s="1">
        <v>2.93607</v>
      </c>
      <c r="BM39" s="1">
        <v>2.2331479999999999</v>
      </c>
      <c r="BN39" s="1">
        <v>0.92923</v>
      </c>
      <c r="BO39" s="1">
        <v>0.75371200000000005</v>
      </c>
      <c r="BP39" s="1">
        <v>1.207179</v>
      </c>
      <c r="BQ39" s="1">
        <v>0.71404299999999998</v>
      </c>
      <c r="BR39" s="1">
        <v>0.139879</v>
      </c>
      <c r="BS39" s="1">
        <v>1.838117</v>
      </c>
      <c r="BT39" s="1">
        <v>0.83341200000000004</v>
      </c>
      <c r="BU39" s="1">
        <v>0.59545999999999999</v>
      </c>
      <c r="BV39" s="1">
        <v>9.5862359999999995</v>
      </c>
      <c r="BW39" s="1">
        <v>0</v>
      </c>
      <c r="BX39" s="1">
        <v>5.1574580000000001</v>
      </c>
      <c r="BY39" s="1">
        <v>0.61244799999999999</v>
      </c>
      <c r="BZ39" s="1">
        <v>1.197675</v>
      </c>
      <c r="CA39" s="1">
        <v>2.699487</v>
      </c>
      <c r="CB39" s="1">
        <v>3.611567</v>
      </c>
      <c r="CC39" s="1">
        <v>0.17435600000000001</v>
      </c>
      <c r="CD39" s="1">
        <v>0.31401499999999999</v>
      </c>
      <c r="CE39" s="1">
        <v>0.223552</v>
      </c>
      <c r="CF39" s="1">
        <v>3.2259999999999997E-2</v>
      </c>
      <c r="CG39" s="1">
        <v>7.1329999999999996E-3</v>
      </c>
      <c r="CH39" s="1">
        <v>1</v>
      </c>
      <c r="CI39" s="1">
        <v>97.889964000000006</v>
      </c>
      <c r="CJ39" s="1">
        <v>0.18656800000000001</v>
      </c>
      <c r="CK39" s="1">
        <v>17.852029999999999</v>
      </c>
      <c r="CL39" s="1">
        <v>38.041666999999997</v>
      </c>
      <c r="CM39" s="1">
        <v>6.5651000000000001E-2</v>
      </c>
      <c r="CN39" s="1">
        <v>4.0065739999999996</v>
      </c>
      <c r="CO39" s="1">
        <v>32.444484000000003</v>
      </c>
    </row>
    <row r="40" spans="1:94" x14ac:dyDescent="0.3">
      <c r="A40" s="3">
        <v>19345</v>
      </c>
      <c r="B40" s="1">
        <v>486.41767599999997</v>
      </c>
      <c r="C40" s="1">
        <v>36.544392999999999</v>
      </c>
      <c r="D40" s="1">
        <v>440.79637500000001</v>
      </c>
      <c r="E40" s="1">
        <v>546.94114100000002</v>
      </c>
      <c r="F40" s="1">
        <v>13.224273</v>
      </c>
      <c r="G40" s="1">
        <v>74.226721999999995</v>
      </c>
      <c r="H40" s="1">
        <v>18.451191999999999</v>
      </c>
      <c r="I40" s="1">
        <v>94.164130999999998</v>
      </c>
      <c r="J40" s="1">
        <v>593.48569799999996</v>
      </c>
      <c r="K40" s="1">
        <v>409.30933399999998</v>
      </c>
      <c r="L40" s="1">
        <v>775.72274700000003</v>
      </c>
      <c r="M40" s="1">
        <v>177.58028200000001</v>
      </c>
      <c r="N40" s="1">
        <v>2.3139E-2</v>
      </c>
      <c r="O40" s="1">
        <v>31.572381</v>
      </c>
      <c r="P40" s="1">
        <v>196.29631900000001</v>
      </c>
      <c r="Q40" s="1">
        <v>11.805707999999999</v>
      </c>
      <c r="R40" s="1">
        <v>89.151522999999997</v>
      </c>
      <c r="S40" s="1">
        <v>23.039574999999999</v>
      </c>
      <c r="T40" s="1">
        <v>68.421300000000002</v>
      </c>
      <c r="U40" s="1">
        <v>207.393396</v>
      </c>
      <c r="V40" s="1">
        <v>5936.552232</v>
      </c>
      <c r="W40" s="1">
        <v>9852.1943510000001</v>
      </c>
      <c r="X40" s="1">
        <v>21187.685692999999</v>
      </c>
      <c r="Y40" s="1">
        <v>2216.856299</v>
      </c>
      <c r="Z40" s="1">
        <v>2167.3059189999999</v>
      </c>
      <c r="AA40" s="1">
        <v>1139.6848520000001</v>
      </c>
      <c r="AB40" s="1">
        <v>3300.0963470000002</v>
      </c>
      <c r="AC40" s="1">
        <v>21.201597</v>
      </c>
      <c r="AD40" s="1">
        <v>10.639806</v>
      </c>
      <c r="AE40" s="1">
        <v>11404.283402999999</v>
      </c>
      <c r="AF40" s="1">
        <v>3.4E-5</v>
      </c>
      <c r="AG40" s="1">
        <v>11156.496106000001</v>
      </c>
      <c r="AH40" s="1">
        <v>8613.5909370000008</v>
      </c>
      <c r="AI40" s="1">
        <v>17747.766833000001</v>
      </c>
      <c r="AJ40" s="1">
        <v>5927.3515909999996</v>
      </c>
      <c r="AK40" s="1">
        <v>1558.566875</v>
      </c>
      <c r="AL40" s="1">
        <v>25.159171000000001</v>
      </c>
      <c r="AM40" s="1">
        <v>27.919353999999998</v>
      </c>
      <c r="AN40" s="1">
        <v>2.8203999999999998</v>
      </c>
      <c r="AO40" s="1">
        <v>334.03543400000001</v>
      </c>
      <c r="AP40" s="1">
        <v>213.88657599999999</v>
      </c>
      <c r="AQ40" s="1">
        <v>0</v>
      </c>
      <c r="AR40" s="1">
        <v>390996.69014199998</v>
      </c>
      <c r="AS40" s="1">
        <v>2.9695130000000001</v>
      </c>
      <c r="AT40" s="1">
        <v>3.9706260000000002</v>
      </c>
      <c r="AU40" s="1">
        <v>3.0255399999999999</v>
      </c>
      <c r="AV40" s="1">
        <v>3.4322219999999999</v>
      </c>
      <c r="AW40" s="1">
        <v>4.128177</v>
      </c>
      <c r="AX40" s="1">
        <v>0.73459600000000003</v>
      </c>
      <c r="AY40" s="1">
        <v>4.6036789999999996</v>
      </c>
      <c r="AZ40" s="1">
        <v>1.4937069999999999</v>
      </c>
      <c r="BA40" s="1">
        <v>6.6299830000000002</v>
      </c>
      <c r="BB40" s="1">
        <v>2.470888</v>
      </c>
      <c r="BC40" s="1">
        <v>2.9863960000000001</v>
      </c>
      <c r="BD40" s="1">
        <v>3.2065640000000002</v>
      </c>
      <c r="BE40" s="1">
        <v>2.7212E-2</v>
      </c>
      <c r="BF40" s="1">
        <v>3.2941229999999999</v>
      </c>
      <c r="BG40" s="1">
        <v>2.5482809999999998</v>
      </c>
      <c r="BH40" s="1">
        <v>0.30147699999999999</v>
      </c>
      <c r="BI40" s="1">
        <v>0.85869300000000004</v>
      </c>
      <c r="BJ40" s="1">
        <v>6.4975139999999998</v>
      </c>
      <c r="BK40" s="1">
        <v>7.3645509999999996</v>
      </c>
      <c r="BL40" s="1">
        <v>2.9856060000000002</v>
      </c>
      <c r="BM40" s="1">
        <v>2.2620290000000001</v>
      </c>
      <c r="BN40" s="1">
        <v>0.93165399999999998</v>
      </c>
      <c r="BO40" s="1">
        <v>0.76109400000000005</v>
      </c>
      <c r="BP40" s="1">
        <v>1.203532</v>
      </c>
      <c r="BQ40" s="1">
        <v>0.71672999999999998</v>
      </c>
      <c r="BR40" s="1">
        <v>0.14760400000000001</v>
      </c>
      <c r="BS40" s="1">
        <v>1.809269</v>
      </c>
      <c r="BT40" s="1">
        <v>0.83244600000000002</v>
      </c>
      <c r="BU40" s="1">
        <v>0.592692</v>
      </c>
      <c r="BV40" s="1">
        <v>11.204961000000001</v>
      </c>
      <c r="BW40" s="1">
        <v>0</v>
      </c>
      <c r="BX40" s="1">
        <v>6.4583370000000002</v>
      </c>
      <c r="BY40" s="1">
        <v>0.60736100000000004</v>
      </c>
      <c r="BZ40" s="1">
        <v>1.195873</v>
      </c>
      <c r="CA40" s="1">
        <v>2.7143449999999998</v>
      </c>
      <c r="CB40" s="1">
        <v>4.463158</v>
      </c>
      <c r="CC40" s="1">
        <v>0.16810900000000001</v>
      </c>
      <c r="CD40" s="1">
        <v>0.57071700000000003</v>
      </c>
      <c r="CE40" s="1">
        <v>0.62807599999999997</v>
      </c>
      <c r="CF40" s="1">
        <v>5.9759E-2</v>
      </c>
      <c r="CG40" s="1">
        <v>9.5659999999999999E-3</v>
      </c>
      <c r="CH40" s="1">
        <v>1</v>
      </c>
      <c r="CI40" s="1">
        <v>97.954103000000003</v>
      </c>
      <c r="CJ40" s="1">
        <v>0.17952899999999999</v>
      </c>
      <c r="CK40" s="1">
        <v>18.368400000000001</v>
      </c>
      <c r="CL40" s="1">
        <v>37.895833000000003</v>
      </c>
      <c r="CM40" s="1">
        <v>6.5750000000000003E-2</v>
      </c>
      <c r="CN40" s="1">
        <v>4.0761200000000004</v>
      </c>
      <c r="CO40" s="1">
        <v>32.446063000000002</v>
      </c>
    </row>
    <row r="41" spans="1:94" x14ac:dyDescent="0.3">
      <c r="A41" s="3">
        <v>19710</v>
      </c>
      <c r="B41" s="1">
        <v>544.46945300000004</v>
      </c>
      <c r="C41" s="1">
        <v>36.243090000000002</v>
      </c>
      <c r="D41" s="1">
        <v>436.60025999999999</v>
      </c>
      <c r="E41" s="1">
        <v>545.971585</v>
      </c>
      <c r="F41" s="1">
        <v>13.296635999999999</v>
      </c>
      <c r="G41" s="1">
        <v>74.030349000000001</v>
      </c>
      <c r="H41" s="1">
        <v>18.428972000000002</v>
      </c>
      <c r="I41" s="1">
        <v>94.161674000000005</v>
      </c>
      <c r="J41" s="1">
        <v>594.03335200000004</v>
      </c>
      <c r="K41" s="1">
        <v>408.98976800000003</v>
      </c>
      <c r="L41" s="1">
        <v>774.67125499999997</v>
      </c>
      <c r="M41" s="1">
        <v>177.82211699999999</v>
      </c>
      <c r="N41" s="1">
        <v>2.0237999999999999E-2</v>
      </c>
      <c r="O41" s="1">
        <v>31.738842000000002</v>
      </c>
      <c r="P41" s="1">
        <v>196.584384</v>
      </c>
      <c r="Q41" s="1">
        <v>11.921068999999999</v>
      </c>
      <c r="R41" s="1">
        <v>88.807428000000002</v>
      </c>
      <c r="S41" s="1">
        <v>23.115273999999999</v>
      </c>
      <c r="T41" s="1">
        <v>68.583119999999994</v>
      </c>
      <c r="U41" s="1">
        <v>211.571789</v>
      </c>
      <c r="V41" s="1">
        <v>6016.1903579999998</v>
      </c>
      <c r="W41" s="1">
        <v>9881.4097629999997</v>
      </c>
      <c r="X41" s="1">
        <v>21313.577474000002</v>
      </c>
      <c r="Y41" s="1">
        <v>2214.6061460000001</v>
      </c>
      <c r="Z41" s="1">
        <v>2163.1312640000001</v>
      </c>
      <c r="AA41" s="1">
        <v>1356.950938</v>
      </c>
      <c r="AB41" s="1">
        <v>3349.374495</v>
      </c>
      <c r="AC41" s="1">
        <v>21.227914999999999</v>
      </c>
      <c r="AD41" s="1">
        <v>10.589797000000001</v>
      </c>
      <c r="AE41" s="1">
        <v>12011.269235</v>
      </c>
      <c r="AF41" s="1">
        <v>1.4E-5</v>
      </c>
      <c r="AG41" s="1">
        <v>12299.130155999999</v>
      </c>
      <c r="AH41" s="1">
        <v>8550.8138309999995</v>
      </c>
      <c r="AI41" s="1">
        <v>17875.075237000001</v>
      </c>
      <c r="AJ41" s="1">
        <v>5974.7783220000001</v>
      </c>
      <c r="AK41" s="1">
        <v>718.67399399999999</v>
      </c>
      <c r="AL41" s="1">
        <v>24.148707999999999</v>
      </c>
      <c r="AM41" s="1">
        <v>11.845494</v>
      </c>
      <c r="AN41" s="1">
        <v>1.2151400000000001</v>
      </c>
      <c r="AO41" s="1">
        <v>140.20465200000001</v>
      </c>
      <c r="AP41" s="1">
        <v>153.648675</v>
      </c>
      <c r="AQ41" s="1">
        <v>0</v>
      </c>
      <c r="AR41" s="1">
        <v>382663.26409499999</v>
      </c>
      <c r="AS41" s="1">
        <v>3.3239109999999998</v>
      </c>
      <c r="AT41" s="1">
        <v>3.9378890000000002</v>
      </c>
      <c r="AU41" s="1">
        <v>2.9967380000000001</v>
      </c>
      <c r="AV41" s="1">
        <v>3.4261379999999999</v>
      </c>
      <c r="AW41" s="1">
        <v>4.150766</v>
      </c>
      <c r="AX41" s="1">
        <v>0.732653</v>
      </c>
      <c r="AY41" s="1">
        <v>4.5981350000000001</v>
      </c>
      <c r="AZ41" s="1">
        <v>1.493668</v>
      </c>
      <c r="BA41" s="1">
        <v>6.636101</v>
      </c>
      <c r="BB41" s="1">
        <v>2.4689589999999999</v>
      </c>
      <c r="BC41" s="1">
        <v>2.982348</v>
      </c>
      <c r="BD41" s="1">
        <v>3.210931</v>
      </c>
      <c r="BE41" s="1">
        <v>2.3800999999999999E-2</v>
      </c>
      <c r="BF41" s="1">
        <v>3.3114910000000002</v>
      </c>
      <c r="BG41" s="1">
        <v>2.5520209999999999</v>
      </c>
      <c r="BH41" s="1">
        <v>0.304423</v>
      </c>
      <c r="BI41" s="1">
        <v>0.855379</v>
      </c>
      <c r="BJ41" s="1">
        <v>6.5188620000000004</v>
      </c>
      <c r="BK41" s="1">
        <v>7.3819679999999996</v>
      </c>
      <c r="BL41" s="1">
        <v>3.0457580000000002</v>
      </c>
      <c r="BM41" s="1">
        <v>2.292373</v>
      </c>
      <c r="BN41" s="1">
        <v>0.93441600000000002</v>
      </c>
      <c r="BO41" s="1">
        <v>0.76561699999999999</v>
      </c>
      <c r="BP41" s="1">
        <v>1.20231</v>
      </c>
      <c r="BQ41" s="1">
        <v>0.71534900000000001</v>
      </c>
      <c r="BR41" s="1">
        <v>0.17574300000000001</v>
      </c>
      <c r="BS41" s="1">
        <v>1.8362860000000001</v>
      </c>
      <c r="BT41" s="1">
        <v>0.83347899999999997</v>
      </c>
      <c r="BU41" s="1">
        <v>0.58990600000000004</v>
      </c>
      <c r="BV41" s="1">
        <v>11.801337999999999</v>
      </c>
      <c r="BW41" s="1">
        <v>0</v>
      </c>
      <c r="BX41" s="1">
        <v>7.1197920000000003</v>
      </c>
      <c r="BY41" s="1">
        <v>0.602935</v>
      </c>
      <c r="BZ41" s="1">
        <v>1.2044509999999999</v>
      </c>
      <c r="CA41" s="1">
        <v>2.7360630000000001</v>
      </c>
      <c r="CB41" s="1">
        <v>2.0580159999999998</v>
      </c>
      <c r="CC41" s="1">
        <v>0.161357</v>
      </c>
      <c r="CD41" s="1">
        <v>0.242141</v>
      </c>
      <c r="CE41" s="1">
        <v>0.27060000000000001</v>
      </c>
      <c r="CF41" s="1">
        <v>2.5083000000000001E-2</v>
      </c>
      <c r="CG41" s="1">
        <v>6.8719999999999996E-3</v>
      </c>
      <c r="CH41" s="1">
        <v>1</v>
      </c>
      <c r="CI41" s="1">
        <v>95.866378999999995</v>
      </c>
      <c r="CJ41" s="1">
        <v>0.19092500000000001</v>
      </c>
      <c r="CK41" s="1">
        <v>20.634823000000001</v>
      </c>
      <c r="CL41" s="1">
        <v>37.791666999999997</v>
      </c>
      <c r="CM41" s="1">
        <v>6.5143000000000006E-2</v>
      </c>
      <c r="CN41" s="1">
        <v>4.1353400000000002</v>
      </c>
      <c r="CO41" s="1">
        <v>32.528044999999999</v>
      </c>
    </row>
    <row r="42" spans="1:94" x14ac:dyDescent="0.3">
      <c r="A42" s="3">
        <v>20074.5</v>
      </c>
      <c r="B42" s="1">
        <v>552.51311399999997</v>
      </c>
      <c r="C42" s="1">
        <v>35.833669999999998</v>
      </c>
      <c r="D42" s="1">
        <v>432.86415299999999</v>
      </c>
      <c r="E42" s="1">
        <v>544.492435</v>
      </c>
      <c r="F42" s="1">
        <v>13.344884</v>
      </c>
      <c r="G42" s="1">
        <v>73.756258000000003</v>
      </c>
      <c r="H42" s="1">
        <v>18.381999</v>
      </c>
      <c r="I42" s="1">
        <v>94.103314999999995</v>
      </c>
      <c r="J42" s="1">
        <v>593.29449499999998</v>
      </c>
      <c r="K42" s="1">
        <v>408.37826899999999</v>
      </c>
      <c r="L42" s="1">
        <v>771.86903099999995</v>
      </c>
      <c r="M42" s="1">
        <v>177.99450100000001</v>
      </c>
      <c r="N42" s="1">
        <v>1.7589E-2</v>
      </c>
      <c r="O42" s="1">
        <v>31.772386999999998</v>
      </c>
      <c r="P42" s="1">
        <v>196.41380000000001</v>
      </c>
      <c r="Q42" s="1">
        <v>11.807942000000001</v>
      </c>
      <c r="R42" s="1">
        <v>88.453868</v>
      </c>
      <c r="S42" s="1">
        <v>23.155794</v>
      </c>
      <c r="T42" s="1">
        <v>68.739418999999998</v>
      </c>
      <c r="U42" s="1">
        <v>214.559381</v>
      </c>
      <c r="V42" s="1">
        <v>6095.4069570000001</v>
      </c>
      <c r="W42" s="1">
        <v>9910.9983379999994</v>
      </c>
      <c r="X42" s="1">
        <v>21458.741826000001</v>
      </c>
      <c r="Y42" s="1">
        <v>2193.0826470000002</v>
      </c>
      <c r="Z42" s="1">
        <v>2130.2412690000001</v>
      </c>
      <c r="AA42" s="1">
        <v>1214.387929</v>
      </c>
      <c r="AB42" s="1">
        <v>3347.0797400000001</v>
      </c>
      <c r="AC42" s="1">
        <v>21.171800999999999</v>
      </c>
      <c r="AD42" s="1">
        <v>10.544667</v>
      </c>
      <c r="AE42" s="1">
        <v>13995.101592999999</v>
      </c>
      <c r="AF42" s="1">
        <v>1.9000000000000001E-5</v>
      </c>
      <c r="AG42" s="1">
        <v>6305.6251419999999</v>
      </c>
      <c r="AH42" s="1">
        <v>8468.8530069999997</v>
      </c>
      <c r="AI42" s="1">
        <v>17823.311879000001</v>
      </c>
      <c r="AJ42" s="1">
        <v>5988.6073489999999</v>
      </c>
      <c r="AK42" s="1">
        <v>1531.288409</v>
      </c>
      <c r="AL42" s="1">
        <v>24.474292999999999</v>
      </c>
      <c r="AM42" s="1">
        <v>19.036059000000002</v>
      </c>
      <c r="AN42" s="1">
        <v>0.98723300000000003</v>
      </c>
      <c r="AO42" s="1">
        <v>220.44435300000001</v>
      </c>
      <c r="AP42" s="1">
        <v>163.37902399999999</v>
      </c>
      <c r="AQ42" s="1">
        <v>0</v>
      </c>
      <c r="AR42" s="1">
        <v>380757.46624199999</v>
      </c>
      <c r="AS42" s="1">
        <v>3.3730159999999998</v>
      </c>
      <c r="AT42" s="1">
        <v>3.8934039999999999</v>
      </c>
      <c r="AU42" s="1">
        <v>2.9710939999999999</v>
      </c>
      <c r="AV42" s="1">
        <v>3.4168560000000001</v>
      </c>
      <c r="AW42" s="1">
        <v>4.1658280000000003</v>
      </c>
      <c r="AX42" s="1">
        <v>0.72994000000000003</v>
      </c>
      <c r="AY42" s="1">
        <v>4.5864149999999997</v>
      </c>
      <c r="AZ42" s="1">
        <v>1.492742</v>
      </c>
      <c r="BA42" s="1">
        <v>6.627847</v>
      </c>
      <c r="BB42" s="1">
        <v>2.465268</v>
      </c>
      <c r="BC42" s="1">
        <v>2.9715600000000002</v>
      </c>
      <c r="BD42" s="1">
        <v>3.2140430000000002</v>
      </c>
      <c r="BE42" s="1">
        <v>2.0684999999999999E-2</v>
      </c>
      <c r="BF42" s="1">
        <v>3.3149899999999999</v>
      </c>
      <c r="BG42" s="1">
        <v>2.5498069999999999</v>
      </c>
      <c r="BH42" s="1">
        <v>0.30153400000000002</v>
      </c>
      <c r="BI42" s="1">
        <v>0.85197299999999998</v>
      </c>
      <c r="BJ42" s="1">
        <v>6.5302899999999999</v>
      </c>
      <c r="BK42" s="1">
        <v>7.3987920000000003</v>
      </c>
      <c r="BL42" s="1">
        <v>3.0887669999999998</v>
      </c>
      <c r="BM42" s="1">
        <v>2.3225579999999999</v>
      </c>
      <c r="BN42" s="1">
        <v>0.93721399999999999</v>
      </c>
      <c r="BO42" s="1">
        <v>0.77083100000000004</v>
      </c>
      <c r="BP42" s="1">
        <v>1.190625</v>
      </c>
      <c r="BQ42" s="1">
        <v>0.70447300000000002</v>
      </c>
      <c r="BR42" s="1">
        <v>0.157279</v>
      </c>
      <c r="BS42" s="1">
        <v>1.8350280000000001</v>
      </c>
      <c r="BT42" s="1">
        <v>0.83127600000000001</v>
      </c>
      <c r="BU42" s="1">
        <v>0.58739200000000003</v>
      </c>
      <c r="BV42" s="1">
        <v>13.750496999999999</v>
      </c>
      <c r="BW42" s="1">
        <v>0</v>
      </c>
      <c r="BX42" s="1">
        <v>3.6502370000000002</v>
      </c>
      <c r="BY42" s="1">
        <v>0.59715600000000002</v>
      </c>
      <c r="BZ42" s="1">
        <v>1.200963</v>
      </c>
      <c r="CA42" s="1">
        <v>2.7423959999999998</v>
      </c>
      <c r="CB42" s="1">
        <v>4.3850429999999996</v>
      </c>
      <c r="CC42" s="1">
        <v>0.16353200000000001</v>
      </c>
      <c r="CD42" s="1">
        <v>0.38912799999999997</v>
      </c>
      <c r="CE42" s="1">
        <v>0.21984699999999999</v>
      </c>
      <c r="CF42" s="1">
        <v>3.9438000000000001E-2</v>
      </c>
      <c r="CG42" s="1">
        <v>7.3070000000000001E-3</v>
      </c>
      <c r="CH42" s="1">
        <v>1</v>
      </c>
      <c r="CI42" s="1">
        <v>95.388930999999999</v>
      </c>
      <c r="CJ42" s="1">
        <v>0.17937900000000001</v>
      </c>
      <c r="CK42" s="1">
        <v>19.753952999999999</v>
      </c>
      <c r="CL42" s="1">
        <v>37.9375</v>
      </c>
      <c r="CM42" s="1">
        <v>6.4371999999999999E-2</v>
      </c>
      <c r="CN42" s="1">
        <v>4.2076789999999997</v>
      </c>
      <c r="CO42" s="1">
        <v>32.497230999999999</v>
      </c>
    </row>
    <row r="43" spans="1:94" x14ac:dyDescent="0.3">
      <c r="B43">
        <f t="shared" ref="B43:BM43" si="27">AVERAGE(B38:B42)</f>
        <v>514.19345020000003</v>
      </c>
      <c r="C43">
        <f t="shared" si="27"/>
        <v>36.521309399999993</v>
      </c>
      <c r="D43">
        <f t="shared" si="27"/>
        <v>440.96392759999998</v>
      </c>
      <c r="E43">
        <f t="shared" si="27"/>
        <v>547.48449619999997</v>
      </c>
      <c r="F43">
        <f t="shared" si="27"/>
        <v>13.229877800000001</v>
      </c>
      <c r="G43">
        <f t="shared" si="27"/>
        <v>74.16253420000001</v>
      </c>
      <c r="H43">
        <f t="shared" si="27"/>
        <v>18.440919999999998</v>
      </c>
      <c r="I43">
        <f t="shared" si="27"/>
        <v>94.085608000000008</v>
      </c>
      <c r="J43">
        <f t="shared" si="27"/>
        <v>593.04804820000004</v>
      </c>
      <c r="K43">
        <f t="shared" si="27"/>
        <v>409.12102660000005</v>
      </c>
      <c r="L43">
        <f t="shared" si="27"/>
        <v>774.62457700000016</v>
      </c>
      <c r="M43">
        <f t="shared" si="27"/>
        <v>177.54049080000001</v>
      </c>
      <c r="N43">
        <f t="shared" si="27"/>
        <v>2.3367599999999999E-2</v>
      </c>
      <c r="O43">
        <f t="shared" si="27"/>
        <v>31.475118800000001</v>
      </c>
      <c r="P43">
        <f t="shared" si="27"/>
        <v>196.42968139999999</v>
      </c>
      <c r="Q43">
        <f t="shared" si="27"/>
        <v>11.960138599999999</v>
      </c>
      <c r="R43">
        <f t="shared" si="27"/>
        <v>89.112911400000002</v>
      </c>
      <c r="S43">
        <f t="shared" si="27"/>
        <v>23.040123000000001</v>
      </c>
      <c r="T43">
        <f t="shared" si="27"/>
        <v>68.390085200000001</v>
      </c>
      <c r="U43">
        <f t="shared" si="27"/>
        <v>207.47608899999994</v>
      </c>
      <c r="V43">
        <f t="shared" si="27"/>
        <v>5940.23297</v>
      </c>
      <c r="W43">
        <f t="shared" si="27"/>
        <v>9855.939271199999</v>
      </c>
      <c r="X43">
        <f t="shared" si="27"/>
        <v>21164.818647399999</v>
      </c>
      <c r="Y43">
        <f t="shared" si="27"/>
        <v>2211.3273552000001</v>
      </c>
      <c r="Z43">
        <f t="shared" si="27"/>
        <v>2157.1352641999997</v>
      </c>
      <c r="AA43">
        <f t="shared" si="27"/>
        <v>1196.9584878000001</v>
      </c>
      <c r="AB43">
        <f t="shared" si="27"/>
        <v>3347.0476366000003</v>
      </c>
      <c r="AC43">
        <f t="shared" si="27"/>
        <v>21.205977600000001</v>
      </c>
      <c r="AD43">
        <f t="shared" si="27"/>
        <v>10.642056000000002</v>
      </c>
      <c r="AE43">
        <f t="shared" si="27"/>
        <v>10999.9826932</v>
      </c>
      <c r="AF43">
        <f t="shared" si="27"/>
        <v>1.98E-5</v>
      </c>
      <c r="AG43">
        <f t="shared" si="27"/>
        <v>9885.2821169999988</v>
      </c>
      <c r="AH43">
        <f t="shared" si="27"/>
        <v>8615.0369931999994</v>
      </c>
      <c r="AI43">
        <f t="shared" si="27"/>
        <v>17786.1272766</v>
      </c>
      <c r="AJ43">
        <f t="shared" si="27"/>
        <v>5925.8799589999999</v>
      </c>
      <c r="AK43">
        <f t="shared" si="27"/>
        <v>1401.5546213999999</v>
      </c>
      <c r="AL43">
        <f t="shared" si="27"/>
        <v>25.248996400000003</v>
      </c>
      <c r="AM43">
        <f t="shared" si="27"/>
        <v>19.6844994</v>
      </c>
      <c r="AN43">
        <f t="shared" si="27"/>
        <v>1.4243724</v>
      </c>
      <c r="AO43">
        <f t="shared" si="27"/>
        <v>233.76835540000002</v>
      </c>
      <c r="AP43">
        <f t="shared" si="27"/>
        <v>170.43523339999999</v>
      </c>
      <c r="AQ43">
        <f t="shared" si="27"/>
        <v>0</v>
      </c>
      <c r="AR43">
        <f t="shared" si="27"/>
        <v>388105.01751100004</v>
      </c>
      <c r="AS43">
        <f t="shared" si="27"/>
        <v>3.1390799999999999</v>
      </c>
      <c r="AT43">
        <f t="shared" si="27"/>
        <v>3.9681177999999995</v>
      </c>
      <c r="AU43">
        <f t="shared" si="27"/>
        <v>3.0266896000000001</v>
      </c>
      <c r="AV43">
        <f t="shared" si="27"/>
        <v>3.4356319999999996</v>
      </c>
      <c r="AW43">
        <f t="shared" si="27"/>
        <v>4.1299268000000007</v>
      </c>
      <c r="AX43">
        <f t="shared" si="27"/>
        <v>0.73396120000000009</v>
      </c>
      <c r="AY43">
        <f t="shared" si="27"/>
        <v>4.6011159999999993</v>
      </c>
      <c r="AZ43">
        <f t="shared" si="27"/>
        <v>1.4924613999999998</v>
      </c>
      <c r="BA43">
        <f t="shared" si="27"/>
        <v>6.6250939999999998</v>
      </c>
      <c r="BB43">
        <f t="shared" si="27"/>
        <v>2.4697514000000003</v>
      </c>
      <c r="BC43">
        <f t="shared" si="27"/>
        <v>2.9821683999999999</v>
      </c>
      <c r="BD43">
        <f t="shared" si="27"/>
        <v>3.2058453999999998</v>
      </c>
      <c r="BE43">
        <f t="shared" si="27"/>
        <v>2.7481200000000001E-2</v>
      </c>
      <c r="BF43">
        <f t="shared" si="27"/>
        <v>3.2839748000000002</v>
      </c>
      <c r="BG43">
        <f t="shared" si="27"/>
        <v>2.5500127999999997</v>
      </c>
      <c r="BH43">
        <f t="shared" si="27"/>
        <v>0.30542060000000004</v>
      </c>
      <c r="BI43">
        <f t="shared" si="27"/>
        <v>0.85832120000000001</v>
      </c>
      <c r="BJ43">
        <f t="shared" si="27"/>
        <v>6.4976685999999999</v>
      </c>
      <c r="BK43">
        <f t="shared" si="27"/>
        <v>7.3611909999999998</v>
      </c>
      <c r="BL43">
        <f t="shared" si="27"/>
        <v>2.9867968000000005</v>
      </c>
      <c r="BM43">
        <f t="shared" si="27"/>
        <v>2.2634312000000003</v>
      </c>
      <c r="BN43">
        <f t="shared" ref="BN43:CO43" si="28">AVERAGE(BN38:BN42)</f>
        <v>0.93200780000000005</v>
      </c>
      <c r="BO43">
        <f t="shared" si="28"/>
        <v>0.76027300000000009</v>
      </c>
      <c r="BP43">
        <f t="shared" si="28"/>
        <v>1.2005300000000001</v>
      </c>
      <c r="BQ43">
        <f t="shared" si="28"/>
        <v>0.71336639999999996</v>
      </c>
      <c r="BR43">
        <f t="shared" si="28"/>
        <v>0.15502180000000002</v>
      </c>
      <c r="BS43">
        <f t="shared" si="28"/>
        <v>1.8350101999999999</v>
      </c>
      <c r="BT43">
        <f t="shared" si="28"/>
        <v>0.83261800000000008</v>
      </c>
      <c r="BU43">
        <f t="shared" si="28"/>
        <v>0.59281720000000004</v>
      </c>
      <c r="BV43">
        <f t="shared" si="28"/>
        <v>10.807726600000001</v>
      </c>
      <c r="BW43">
        <f t="shared" si="28"/>
        <v>0</v>
      </c>
      <c r="BX43">
        <f t="shared" si="28"/>
        <v>5.7224494000000004</v>
      </c>
      <c r="BY43">
        <f t="shared" si="28"/>
        <v>0.60746339999999999</v>
      </c>
      <c r="BZ43">
        <f t="shared" si="28"/>
        <v>1.1984573999999999</v>
      </c>
      <c r="CA43">
        <f t="shared" si="28"/>
        <v>2.7136708</v>
      </c>
      <c r="CB43">
        <f t="shared" si="28"/>
        <v>4.0135334</v>
      </c>
      <c r="CC43">
        <f t="shared" si="28"/>
        <v>0.16870880000000002</v>
      </c>
      <c r="CD43">
        <f t="shared" si="28"/>
        <v>0.40238300000000005</v>
      </c>
      <c r="CE43">
        <f t="shared" si="28"/>
        <v>0.31719399999999998</v>
      </c>
      <c r="CF43">
        <f t="shared" si="28"/>
        <v>4.1821399999999995E-2</v>
      </c>
      <c r="CG43">
        <f t="shared" si="28"/>
        <v>7.6225999999999985E-3</v>
      </c>
      <c r="CH43">
        <f t="shared" si="28"/>
        <v>1</v>
      </c>
      <c r="CI43">
        <f t="shared" si="28"/>
        <v>97.229669600000008</v>
      </c>
      <c r="CJ43">
        <f t="shared" si="28"/>
        <v>0.18647019999999997</v>
      </c>
      <c r="CK43">
        <f t="shared" si="28"/>
        <v>19.023851799999999</v>
      </c>
      <c r="CL43">
        <f t="shared" si="28"/>
        <v>37.916666799999994</v>
      </c>
      <c r="CM43">
        <f t="shared" si="28"/>
        <v>6.52166E-2</v>
      </c>
      <c r="CN43">
        <f t="shared" si="28"/>
        <v>4.0750803999999992</v>
      </c>
      <c r="CO43">
        <f t="shared" si="28"/>
        <v>32.473495800000002</v>
      </c>
      <c r="CP43">
        <f>SUM(B43:T43)</f>
        <v>4113.8476919999994</v>
      </c>
    </row>
    <row r="44" spans="1:94" x14ac:dyDescent="0.3">
      <c r="A44" t="s">
        <v>117</v>
      </c>
      <c r="B44">
        <f t="shared" ref="B44:T44" si="29">B43/$CP43</f>
        <v>0.12499088169937043</v>
      </c>
      <c r="C44">
        <f t="shared" si="29"/>
        <v>8.8776522939877471E-3</v>
      </c>
      <c r="D44">
        <f t="shared" si="29"/>
        <v>0.10719014426749955</v>
      </c>
      <c r="E44">
        <f t="shared" si="29"/>
        <v>0.13308331693092737</v>
      </c>
      <c r="F44">
        <f t="shared" si="29"/>
        <v>3.2159376793962267E-3</v>
      </c>
      <c r="G44">
        <f t="shared" si="29"/>
        <v>1.8027535230392779E-2</v>
      </c>
      <c r="H44">
        <f t="shared" si="29"/>
        <v>4.4826452947835582E-3</v>
      </c>
      <c r="I44">
        <f t="shared" si="29"/>
        <v>2.2870464597647536E-2</v>
      </c>
      <c r="J44">
        <f t="shared" si="29"/>
        <v>0.14415897053098778</v>
      </c>
      <c r="K44">
        <f t="shared" si="29"/>
        <v>9.9449726200510027E-2</v>
      </c>
      <c r="L44">
        <f t="shared" si="29"/>
        <v>0.18829685369888027</v>
      </c>
      <c r="M44">
        <f t="shared" si="29"/>
        <v>4.3156797259474244E-2</v>
      </c>
      <c r="N44">
        <f t="shared" si="29"/>
        <v>5.6802297385588286E-6</v>
      </c>
      <c r="O44">
        <f t="shared" si="29"/>
        <v>7.6510170420767262E-3</v>
      </c>
      <c r="P44">
        <f t="shared" si="29"/>
        <v>4.7748408814936756E-2</v>
      </c>
      <c r="Q44">
        <f t="shared" si="29"/>
        <v>2.9072876526902787E-3</v>
      </c>
      <c r="R44">
        <f t="shared" si="29"/>
        <v>2.1661694372714278E-2</v>
      </c>
      <c r="S44">
        <f t="shared" si="29"/>
        <v>5.6006261594966225E-3</v>
      </c>
      <c r="T44">
        <f t="shared" si="29"/>
        <v>1.6624360044489469E-2</v>
      </c>
    </row>
    <row r="45" spans="1:94" x14ac:dyDescent="0.3">
      <c r="A45" s="3">
        <v>18615</v>
      </c>
      <c r="B45">
        <v>2.512858</v>
      </c>
      <c r="C45">
        <v>1.23E-3</v>
      </c>
      <c r="D45">
        <v>5.1265590000000003</v>
      </c>
      <c r="E45">
        <v>31.220285000000001</v>
      </c>
      <c r="F45">
        <v>0.76308799999999999</v>
      </c>
      <c r="G45">
        <v>3.5869999999999999E-2</v>
      </c>
      <c r="H45">
        <v>0.78784699999999996</v>
      </c>
      <c r="I45">
        <v>24.188976</v>
      </c>
      <c r="J45">
        <v>0.76245300000000005</v>
      </c>
      <c r="K45">
        <v>9.6552120000000006</v>
      </c>
      <c r="L45">
        <v>6.1372309999999999</v>
      </c>
      <c r="M45">
        <v>8.6568810000000003</v>
      </c>
      <c r="N45">
        <v>6.254E-3</v>
      </c>
      <c r="O45">
        <v>1.7723409999999999</v>
      </c>
      <c r="P45">
        <v>6.3056510000000001</v>
      </c>
      <c r="Q45">
        <v>1.989571</v>
      </c>
      <c r="R45">
        <v>7.3405829999999996</v>
      </c>
      <c r="S45">
        <v>4.6820000000000001E-2</v>
      </c>
      <c r="T45">
        <v>3.8301919999999998</v>
      </c>
      <c r="U45">
        <v>0</v>
      </c>
      <c r="V45">
        <v>0</v>
      </c>
      <c r="W45">
        <v>0</v>
      </c>
      <c r="X45">
        <v>0.314023</v>
      </c>
      <c r="Y45">
        <v>0.116788</v>
      </c>
      <c r="Z45">
        <v>0</v>
      </c>
      <c r="AA45">
        <v>9.4511999999999999E-2</v>
      </c>
      <c r="AB45">
        <v>2.5459670000000001</v>
      </c>
      <c r="AC45">
        <v>7.9600000000000001E-3</v>
      </c>
      <c r="AD45">
        <v>0</v>
      </c>
      <c r="AE45">
        <v>26.538468000000002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</row>
    <row r="46" spans="1:94" x14ac:dyDescent="0.3">
      <c r="A46" s="3">
        <v>18980</v>
      </c>
      <c r="B46">
        <v>2.496677</v>
      </c>
      <c r="C46">
        <v>1.2359999999999999E-3</v>
      </c>
      <c r="D46">
        <v>5.147589</v>
      </c>
      <c r="E46">
        <v>31.275614999999998</v>
      </c>
      <c r="F46">
        <v>0.76419899999999996</v>
      </c>
      <c r="G46">
        <v>3.6048999999999998E-2</v>
      </c>
      <c r="H46">
        <v>0.79231099999999999</v>
      </c>
      <c r="I46">
        <v>24.288318</v>
      </c>
      <c r="J46">
        <v>0.76773800000000003</v>
      </c>
      <c r="K46">
        <v>9.7035680000000006</v>
      </c>
      <c r="L46">
        <v>6.1760450000000002</v>
      </c>
      <c r="M46">
        <v>8.6739149999999992</v>
      </c>
      <c r="N46">
        <v>5.5929999999999999E-3</v>
      </c>
      <c r="O46">
        <v>1.7826249999999999</v>
      </c>
      <c r="P46">
        <v>6.3127389999999997</v>
      </c>
      <c r="Q46">
        <v>1.9628209999999999</v>
      </c>
      <c r="R46">
        <v>7.3431150000000001</v>
      </c>
      <c r="S46">
        <v>4.7015000000000001E-2</v>
      </c>
      <c r="T46">
        <v>3.8330440000000001</v>
      </c>
      <c r="U46">
        <v>0</v>
      </c>
      <c r="V46">
        <v>0</v>
      </c>
      <c r="W46">
        <v>0</v>
      </c>
      <c r="X46">
        <v>0.31453700000000001</v>
      </c>
      <c r="Y46">
        <v>0.117316</v>
      </c>
      <c r="Z46">
        <v>0</v>
      </c>
      <c r="AA46">
        <v>8.5444000000000006E-2</v>
      </c>
      <c r="AB46">
        <v>2.534243</v>
      </c>
      <c r="AC46">
        <v>7.9699999999999997E-3</v>
      </c>
      <c r="AD46">
        <v>0</v>
      </c>
      <c r="AE46">
        <v>26.666353000000001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</row>
    <row r="47" spans="1:94" x14ac:dyDescent="0.3">
      <c r="A47" s="3">
        <v>19345</v>
      </c>
      <c r="B47">
        <v>2.4822730000000002</v>
      </c>
      <c r="C47">
        <v>1.237E-3</v>
      </c>
      <c r="D47">
        <v>5.1374630000000003</v>
      </c>
      <c r="E47">
        <v>31.231891999999998</v>
      </c>
      <c r="F47">
        <v>0.76480400000000004</v>
      </c>
      <c r="G47">
        <v>3.6188999999999999E-2</v>
      </c>
      <c r="H47">
        <v>0.79226300000000005</v>
      </c>
      <c r="I47">
        <v>24.278608999999999</v>
      </c>
      <c r="J47">
        <v>0.76778199999999996</v>
      </c>
      <c r="K47">
        <v>9.7077500000000008</v>
      </c>
      <c r="L47">
        <v>6.187163</v>
      </c>
      <c r="M47">
        <v>8.6797620000000002</v>
      </c>
      <c r="N47">
        <v>5.0229999999999997E-3</v>
      </c>
      <c r="O47">
        <v>1.7919039999999999</v>
      </c>
      <c r="P47">
        <v>6.3149980000000001</v>
      </c>
      <c r="Q47">
        <v>1.9260360000000001</v>
      </c>
      <c r="R47">
        <v>7.3368469999999997</v>
      </c>
      <c r="S47">
        <v>4.7097E-2</v>
      </c>
      <c r="T47">
        <v>3.8352219999999999</v>
      </c>
      <c r="U47">
        <v>0</v>
      </c>
      <c r="V47">
        <v>0</v>
      </c>
      <c r="W47">
        <v>0</v>
      </c>
      <c r="X47">
        <v>0.31628899999999999</v>
      </c>
      <c r="Y47">
        <v>0.116826</v>
      </c>
      <c r="Z47">
        <v>0</v>
      </c>
      <c r="AA47">
        <v>7.8192999999999999E-2</v>
      </c>
      <c r="AB47">
        <v>2.4997419999999999</v>
      </c>
      <c r="AC47">
        <v>7.9729999999999992E-3</v>
      </c>
      <c r="AD47">
        <v>0</v>
      </c>
      <c r="AE47">
        <v>26.702439999999999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</row>
    <row r="48" spans="1:94" x14ac:dyDescent="0.3">
      <c r="A48" s="3">
        <v>19710</v>
      </c>
      <c r="B48">
        <v>2.5269819999999998</v>
      </c>
      <c r="C48">
        <v>1.2329999999999999E-3</v>
      </c>
      <c r="D48">
        <v>5.1372309999999999</v>
      </c>
      <c r="E48">
        <v>31.239906999999999</v>
      </c>
      <c r="F48">
        <v>0.76673199999999997</v>
      </c>
      <c r="G48">
        <v>3.6048999999999998E-2</v>
      </c>
      <c r="H48">
        <v>0.79219799999999996</v>
      </c>
      <c r="I48">
        <v>24.319783000000001</v>
      </c>
      <c r="J48">
        <v>0.76816499999999999</v>
      </c>
      <c r="K48">
        <v>9.7070869999999996</v>
      </c>
      <c r="L48">
        <v>6.1713430000000002</v>
      </c>
      <c r="M48">
        <v>8.6894259999999992</v>
      </c>
      <c r="N48">
        <v>4.561E-3</v>
      </c>
      <c r="O48">
        <v>1.785928</v>
      </c>
      <c r="P48">
        <v>6.3133410000000003</v>
      </c>
      <c r="Q48">
        <v>1.915484</v>
      </c>
      <c r="R48">
        <v>7.332643</v>
      </c>
      <c r="S48">
        <v>4.7093999999999997E-2</v>
      </c>
      <c r="T48">
        <v>3.8381759999999998</v>
      </c>
      <c r="U48">
        <v>0</v>
      </c>
      <c r="V48">
        <v>0</v>
      </c>
      <c r="W48">
        <v>0</v>
      </c>
      <c r="X48">
        <v>0.31935599999999997</v>
      </c>
      <c r="Y48">
        <v>0.11602</v>
      </c>
      <c r="Z48">
        <v>0</v>
      </c>
      <c r="AA48">
        <v>0.102871</v>
      </c>
      <c r="AB48">
        <v>2.4966469999999998</v>
      </c>
      <c r="AC48">
        <v>7.9679999999999994E-3</v>
      </c>
      <c r="AD48">
        <v>0</v>
      </c>
      <c r="AE48">
        <v>26.772864999999999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</row>
    <row r="49" spans="1:94" x14ac:dyDescent="0.3">
      <c r="A49" s="3">
        <v>20074.5</v>
      </c>
      <c r="B49">
        <v>2.5818530000000002</v>
      </c>
      <c r="C49">
        <v>1.225E-3</v>
      </c>
      <c r="D49">
        <v>5.0977969999999999</v>
      </c>
      <c r="E49">
        <v>31.155868999999999</v>
      </c>
      <c r="F49">
        <v>0.767177</v>
      </c>
      <c r="G49">
        <v>3.5839000000000003E-2</v>
      </c>
      <c r="H49">
        <v>0.78719300000000003</v>
      </c>
      <c r="I49">
        <v>24.217343</v>
      </c>
      <c r="J49">
        <v>0.76283100000000004</v>
      </c>
      <c r="K49">
        <v>9.6580739999999992</v>
      </c>
      <c r="L49">
        <v>6.1399879999999998</v>
      </c>
      <c r="M49">
        <v>8.6801680000000001</v>
      </c>
      <c r="N49">
        <v>4.0730000000000002E-3</v>
      </c>
      <c r="O49">
        <v>1.7822439999999999</v>
      </c>
      <c r="P49">
        <v>6.3034319999999999</v>
      </c>
      <c r="Q49">
        <v>1.918242</v>
      </c>
      <c r="R49">
        <v>7.3210810000000004</v>
      </c>
      <c r="S49">
        <v>4.6892000000000003E-2</v>
      </c>
      <c r="T49">
        <v>3.8407460000000002</v>
      </c>
      <c r="U49">
        <v>0</v>
      </c>
      <c r="V49">
        <v>0</v>
      </c>
      <c r="W49">
        <v>0</v>
      </c>
      <c r="X49">
        <v>0.32128000000000001</v>
      </c>
      <c r="Y49">
        <v>0.116054</v>
      </c>
      <c r="Z49">
        <v>0</v>
      </c>
      <c r="AA49">
        <v>9.6651000000000001E-2</v>
      </c>
      <c r="AB49">
        <v>2.5201500000000001</v>
      </c>
      <c r="AC49">
        <v>7.9679999999999994E-3</v>
      </c>
      <c r="AD49">
        <v>0</v>
      </c>
      <c r="AE49">
        <v>26.837554999999998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K49" t="s">
        <v>114</v>
      </c>
    </row>
    <row r="50" spans="1:94" x14ac:dyDescent="0.3">
      <c r="A50" s="3"/>
      <c r="B50">
        <f t="shared" ref="B50:BI50" si="30">AVERAGE(B46:B49)</f>
        <v>2.5219462500000001</v>
      </c>
      <c r="C50">
        <f t="shared" si="30"/>
        <v>1.2327499999999999E-3</v>
      </c>
      <c r="D50">
        <f t="shared" si="30"/>
        <v>5.13002</v>
      </c>
      <c r="E50">
        <f t="shared" si="30"/>
        <v>31.225820749999997</v>
      </c>
      <c r="F50">
        <f t="shared" si="30"/>
        <v>0.76572799999999996</v>
      </c>
      <c r="G50">
        <f t="shared" si="30"/>
        <v>3.6031500000000001E-2</v>
      </c>
      <c r="H50">
        <f t="shared" si="30"/>
        <v>0.79099125000000003</v>
      </c>
      <c r="I50">
        <f t="shared" si="30"/>
        <v>24.276013249999998</v>
      </c>
      <c r="J50">
        <f t="shared" si="30"/>
        <v>0.766629</v>
      </c>
      <c r="K50">
        <f t="shared" si="30"/>
        <v>9.6941197500000005</v>
      </c>
      <c r="L50">
        <f t="shared" si="30"/>
        <v>6.1686347499999998</v>
      </c>
      <c r="M50">
        <f t="shared" si="30"/>
        <v>8.6808177499999992</v>
      </c>
      <c r="N50">
        <f t="shared" si="30"/>
        <v>4.8124999999999999E-3</v>
      </c>
      <c r="O50">
        <f t="shared" si="30"/>
        <v>1.7856752500000002</v>
      </c>
      <c r="P50">
        <f t="shared" si="30"/>
        <v>6.3111275000000004</v>
      </c>
      <c r="Q50">
        <f t="shared" si="30"/>
        <v>1.93064575</v>
      </c>
      <c r="R50">
        <f t="shared" si="30"/>
        <v>7.3334215</v>
      </c>
      <c r="S50">
        <f t="shared" si="30"/>
        <v>4.7024499999999997E-2</v>
      </c>
      <c r="T50">
        <f t="shared" si="30"/>
        <v>3.8367969999999998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0.31786550000000002</v>
      </c>
      <c r="Y50">
        <f t="shared" si="30"/>
        <v>0.116554</v>
      </c>
      <c r="Z50">
        <f t="shared" si="30"/>
        <v>0</v>
      </c>
      <c r="AA50">
        <f t="shared" si="30"/>
        <v>9.0789750000000002E-2</v>
      </c>
      <c r="AB50">
        <f t="shared" si="30"/>
        <v>2.5126954999999995</v>
      </c>
      <c r="AC50">
        <f t="shared" si="30"/>
        <v>7.9697499999999994E-3</v>
      </c>
      <c r="AD50">
        <f t="shared" si="30"/>
        <v>0</v>
      </c>
      <c r="AE50">
        <f t="shared" si="30"/>
        <v>26.744803249999997</v>
      </c>
      <c r="AF50">
        <f t="shared" si="30"/>
        <v>0</v>
      </c>
      <c r="AG50">
        <f t="shared" si="30"/>
        <v>0</v>
      </c>
      <c r="AH50">
        <f t="shared" si="30"/>
        <v>0</v>
      </c>
      <c r="AI50">
        <f t="shared" si="30"/>
        <v>0</v>
      </c>
      <c r="AJ50">
        <f t="shared" si="30"/>
        <v>0</v>
      </c>
      <c r="AK50">
        <f t="shared" si="30"/>
        <v>0</v>
      </c>
      <c r="AL50">
        <f t="shared" si="30"/>
        <v>0</v>
      </c>
      <c r="AM50">
        <f t="shared" si="30"/>
        <v>0</v>
      </c>
      <c r="AN50">
        <f t="shared" si="30"/>
        <v>0</v>
      </c>
      <c r="AO50">
        <f t="shared" si="30"/>
        <v>0</v>
      </c>
      <c r="AP50">
        <f t="shared" si="30"/>
        <v>0</v>
      </c>
      <c r="AQ50">
        <f t="shared" si="30"/>
        <v>0</v>
      </c>
      <c r="AR50">
        <f t="shared" si="30"/>
        <v>0</v>
      </c>
      <c r="AS50">
        <f t="shared" si="30"/>
        <v>0</v>
      </c>
      <c r="AT50">
        <f t="shared" si="30"/>
        <v>0</v>
      </c>
      <c r="AU50">
        <f t="shared" si="30"/>
        <v>0</v>
      </c>
      <c r="AV50">
        <f t="shared" si="30"/>
        <v>0</v>
      </c>
      <c r="AW50">
        <f t="shared" si="30"/>
        <v>0</v>
      </c>
      <c r="AX50">
        <f t="shared" si="30"/>
        <v>0</v>
      </c>
      <c r="AY50">
        <f t="shared" si="30"/>
        <v>0</v>
      </c>
      <c r="AZ50">
        <f t="shared" si="30"/>
        <v>0</v>
      </c>
      <c r="BA50">
        <f t="shared" si="30"/>
        <v>0</v>
      </c>
      <c r="BB50">
        <f t="shared" si="30"/>
        <v>0</v>
      </c>
      <c r="BC50">
        <f t="shared" si="30"/>
        <v>0</v>
      </c>
      <c r="BD50">
        <f t="shared" si="30"/>
        <v>0</v>
      </c>
      <c r="BE50">
        <f t="shared" si="30"/>
        <v>0</v>
      </c>
      <c r="BF50">
        <f t="shared" si="30"/>
        <v>0</v>
      </c>
      <c r="BG50">
        <f t="shared" si="30"/>
        <v>0</v>
      </c>
      <c r="BH50">
        <f t="shared" si="30"/>
        <v>0</v>
      </c>
      <c r="BI50">
        <f t="shared" si="30"/>
        <v>0</v>
      </c>
      <c r="BJ50">
        <f>SUM(B50:BI50)</f>
        <v>141.09816674999996</v>
      </c>
      <c r="BK50">
        <f>SUM(B50:T50)</f>
        <v>111.30748899999999</v>
      </c>
    </row>
    <row r="51" spans="1:94" x14ac:dyDescent="0.3">
      <c r="A51" t="s">
        <v>118</v>
      </c>
      <c r="B51">
        <f t="shared" ref="B51:T51" si="31">B50/$BK50</f>
        <v>2.2657471412368312E-2</v>
      </c>
      <c r="C51">
        <f t="shared" si="31"/>
        <v>1.1075175723351373E-5</v>
      </c>
      <c r="D51">
        <f t="shared" si="31"/>
        <v>4.6088722745331184E-2</v>
      </c>
      <c r="E51">
        <f t="shared" si="31"/>
        <v>0.28053656614246325</v>
      </c>
      <c r="F51">
        <f t="shared" si="31"/>
        <v>6.8793933533079707E-3</v>
      </c>
      <c r="G51">
        <f t="shared" si="31"/>
        <v>3.2371137219706756E-4</v>
      </c>
      <c r="H51">
        <f t="shared" si="31"/>
        <v>7.106361459649854E-3</v>
      </c>
      <c r="I51">
        <f t="shared" si="31"/>
        <v>0.21809865147528393</v>
      </c>
      <c r="J51">
        <f t="shared" si="31"/>
        <v>6.8874880467387064E-3</v>
      </c>
      <c r="K51">
        <f t="shared" si="31"/>
        <v>8.7093149230956068E-2</v>
      </c>
      <c r="L51">
        <f t="shared" si="31"/>
        <v>5.541976380403299E-2</v>
      </c>
      <c r="M51">
        <f t="shared" si="31"/>
        <v>7.7989520992608141E-2</v>
      </c>
      <c r="N51">
        <f t="shared" si="31"/>
        <v>4.3236084501016824E-5</v>
      </c>
      <c r="O51">
        <f t="shared" si="31"/>
        <v>1.6042723324753112E-2</v>
      </c>
      <c r="P51">
        <f t="shared" si="31"/>
        <v>5.6699935976455285E-2</v>
      </c>
      <c r="Q51">
        <f t="shared" si="31"/>
        <v>1.7345155904109923E-2</v>
      </c>
      <c r="R51">
        <f t="shared" si="31"/>
        <v>6.5884349434924369E-2</v>
      </c>
      <c r="S51">
        <f t="shared" si="31"/>
        <v>4.2247381934920841E-4</v>
      </c>
      <c r="T51">
        <f t="shared" si="31"/>
        <v>3.4470250245246303E-2</v>
      </c>
    </row>
    <row r="53" spans="1:94" x14ac:dyDescent="0.3">
      <c r="A53" s="7" t="s">
        <v>429</v>
      </c>
      <c r="B53" s="7"/>
    </row>
    <row r="54" spans="1:94" x14ac:dyDescent="0.3">
      <c r="A54" s="3">
        <v>18615</v>
      </c>
      <c r="B54">
        <v>749.64190299999996</v>
      </c>
      <c r="C54">
        <v>38.515600999999997</v>
      </c>
      <c r="D54">
        <v>481.84366899999998</v>
      </c>
      <c r="E54">
        <v>645.47104899999999</v>
      </c>
      <c r="F54">
        <v>18.272822000000001</v>
      </c>
      <c r="G54">
        <v>73.724096000000003</v>
      </c>
      <c r="H54">
        <v>16.313616</v>
      </c>
      <c r="I54">
        <v>80.389477999999997</v>
      </c>
      <c r="J54">
        <v>566.12684300000001</v>
      </c>
      <c r="K54">
        <v>391.36628200000001</v>
      </c>
      <c r="L54">
        <v>746.54280100000005</v>
      </c>
      <c r="M54">
        <v>172.28993600000001</v>
      </c>
      <c r="N54">
        <v>3.0616999999999998E-2</v>
      </c>
      <c r="O54">
        <v>45.150933999999999</v>
      </c>
      <c r="P54">
        <v>204.28967900000001</v>
      </c>
      <c r="Q54">
        <v>43.004769000000003</v>
      </c>
      <c r="R54">
        <v>150.38856899999999</v>
      </c>
      <c r="S54">
        <v>22.855564000000001</v>
      </c>
      <c r="T54">
        <v>83.969707</v>
      </c>
      <c r="U54">
        <v>165.01725999999999</v>
      </c>
      <c r="V54">
        <v>1310.9423340000001</v>
      </c>
      <c r="W54">
        <v>8699.0042400000002</v>
      </c>
      <c r="X54">
        <v>24676.846831999999</v>
      </c>
      <c r="Y54">
        <v>1271.962916</v>
      </c>
      <c r="Z54">
        <v>1848.0596969999999</v>
      </c>
      <c r="AA54">
        <v>1568.106223</v>
      </c>
      <c r="AB54">
        <v>2404.210411</v>
      </c>
      <c r="AC54">
        <v>20.352228</v>
      </c>
      <c r="AD54">
        <v>10.218425</v>
      </c>
      <c r="AE54">
        <v>20044.255455999999</v>
      </c>
      <c r="AF54">
        <v>2482.6722570000002</v>
      </c>
      <c r="AG54">
        <v>1.6713629999999999</v>
      </c>
      <c r="AH54">
        <v>8514.6943109999993</v>
      </c>
      <c r="AI54">
        <v>16392.175170999999</v>
      </c>
      <c r="AJ54">
        <v>5646.563607</v>
      </c>
      <c r="AK54">
        <v>1474.155702</v>
      </c>
      <c r="AL54">
        <v>14.940137999999999</v>
      </c>
      <c r="AM54">
        <v>10.270515</v>
      </c>
      <c r="AN54">
        <v>1.3117220000000001</v>
      </c>
      <c r="AO54">
        <v>125.907034</v>
      </c>
      <c r="AP54">
        <v>138.32936900000001</v>
      </c>
      <c r="AQ54">
        <v>0</v>
      </c>
      <c r="AR54">
        <v>120452.894707</v>
      </c>
      <c r="AS54">
        <v>4.5764610000000001</v>
      </c>
      <c r="AT54">
        <v>4.1848020000000004</v>
      </c>
      <c r="AU54">
        <v>3.30728</v>
      </c>
      <c r="AV54">
        <v>4.0505279999999999</v>
      </c>
      <c r="AW54">
        <v>5.7041659999999998</v>
      </c>
      <c r="AX54">
        <v>0.72962199999999999</v>
      </c>
      <c r="AY54">
        <v>4.070341</v>
      </c>
      <c r="AZ54">
        <v>1.2752030000000001</v>
      </c>
      <c r="BA54">
        <v>6.3243499999999999</v>
      </c>
      <c r="BB54">
        <v>2.362571</v>
      </c>
      <c r="BC54">
        <v>2.8740589999999999</v>
      </c>
      <c r="BD54">
        <v>3.1110359999999999</v>
      </c>
      <c r="BE54">
        <v>3.6006999999999997E-2</v>
      </c>
      <c r="BF54">
        <v>4.7108489999999996</v>
      </c>
      <c r="BG54">
        <v>2.65205</v>
      </c>
      <c r="BH54">
        <v>1.098193</v>
      </c>
      <c r="BI54">
        <v>1.448518</v>
      </c>
      <c r="BJ54">
        <v>6.4456199999999999</v>
      </c>
      <c r="BK54">
        <v>9.0381090000000004</v>
      </c>
      <c r="BL54">
        <v>2.3755649999999999</v>
      </c>
      <c r="BM54">
        <v>0.49951400000000001</v>
      </c>
      <c r="BN54">
        <v>0.822604</v>
      </c>
      <c r="BO54">
        <v>0.88643000000000005</v>
      </c>
      <c r="BP54">
        <v>0.69054899999999997</v>
      </c>
      <c r="BQ54">
        <v>0.611155</v>
      </c>
      <c r="BR54">
        <v>0.20309099999999999</v>
      </c>
      <c r="BS54">
        <v>1.3181020000000001</v>
      </c>
      <c r="BT54">
        <v>0.79909699999999995</v>
      </c>
      <c r="BU54">
        <v>0.56921900000000003</v>
      </c>
      <c r="BV54">
        <v>19.693925</v>
      </c>
      <c r="BW54">
        <v>3.1618369999999998</v>
      </c>
      <c r="BX54">
        <v>9.68E-4</v>
      </c>
      <c r="BY54">
        <v>0.60038800000000003</v>
      </c>
      <c r="BZ54">
        <v>1.1045309999999999</v>
      </c>
      <c r="CA54">
        <v>2.5857619999999999</v>
      </c>
      <c r="CB54">
        <v>4.2214359999999997</v>
      </c>
      <c r="CC54">
        <v>9.9826999999999999E-2</v>
      </c>
      <c r="CD54">
        <v>0.20994599999999999</v>
      </c>
      <c r="CE54">
        <v>0.29210799999999998</v>
      </c>
      <c r="CF54">
        <v>2.2525E-2</v>
      </c>
      <c r="CG54">
        <v>6.1869999999999998E-3</v>
      </c>
      <c r="CH54">
        <v>1</v>
      </c>
      <c r="CI54">
        <v>30.176355999999998</v>
      </c>
      <c r="CJ54">
        <v>0.28862199999999999</v>
      </c>
      <c r="CK54">
        <v>11.805282</v>
      </c>
      <c r="CL54">
        <v>38.1875</v>
      </c>
      <c r="CM54">
        <v>6.0031000000000001E-2</v>
      </c>
      <c r="CN54">
        <v>5.8122449999999999</v>
      </c>
      <c r="CO54">
        <v>30.147860999999999</v>
      </c>
    </row>
    <row r="55" spans="1:94" x14ac:dyDescent="0.3">
      <c r="A55" s="3">
        <v>18980</v>
      </c>
      <c r="B55">
        <v>735.79764399999999</v>
      </c>
      <c r="C55">
        <v>38.848058999999999</v>
      </c>
      <c r="D55">
        <v>481.645353</v>
      </c>
      <c r="E55">
        <v>645.54656999999997</v>
      </c>
      <c r="F55">
        <v>18.402863</v>
      </c>
      <c r="G55">
        <v>73.189419000000001</v>
      </c>
      <c r="H55">
        <v>16.299879000000001</v>
      </c>
      <c r="I55">
        <v>80.330535999999995</v>
      </c>
      <c r="J55">
        <v>566.73024699999996</v>
      </c>
      <c r="K55">
        <v>391.41428300000001</v>
      </c>
      <c r="L55">
        <v>739.63382000000001</v>
      </c>
      <c r="M55">
        <v>171.241724</v>
      </c>
      <c r="N55">
        <v>2.7063E-2</v>
      </c>
      <c r="O55">
        <v>45.274253000000002</v>
      </c>
      <c r="P55">
        <v>204.139556</v>
      </c>
      <c r="Q55">
        <v>43.624693000000001</v>
      </c>
      <c r="R55">
        <v>150.02808200000001</v>
      </c>
      <c r="S55">
        <v>22.805146000000001</v>
      </c>
      <c r="T55">
        <v>84.069259000000002</v>
      </c>
      <c r="U55">
        <v>167.07632699999999</v>
      </c>
      <c r="V55">
        <v>1047.1534939999999</v>
      </c>
      <c r="W55">
        <v>8187.6784509999998</v>
      </c>
      <c r="X55">
        <v>25133.827823</v>
      </c>
      <c r="Y55">
        <v>1256.276852</v>
      </c>
      <c r="Z55">
        <v>1864.625425</v>
      </c>
      <c r="AA55">
        <v>1580.2281009999999</v>
      </c>
      <c r="AB55">
        <v>2400.9239520000001</v>
      </c>
      <c r="AC55">
        <v>20.599498000000001</v>
      </c>
      <c r="AD55">
        <v>10.054525</v>
      </c>
      <c r="AE55">
        <v>19346.312523000001</v>
      </c>
      <c r="AF55">
        <v>1988.6777939999999</v>
      </c>
      <c r="AG55">
        <v>1.564775</v>
      </c>
      <c r="AH55">
        <v>8464.5120779999997</v>
      </c>
      <c r="AI55">
        <v>16738.556539000001</v>
      </c>
      <c r="AJ55">
        <v>5751.6561439999996</v>
      </c>
      <c r="AK55">
        <v>690.67120299999999</v>
      </c>
      <c r="AL55">
        <v>14.774032999999999</v>
      </c>
      <c r="AM55">
        <v>6.0535310000000004</v>
      </c>
      <c r="AN55">
        <v>0.645285</v>
      </c>
      <c r="AO55">
        <v>71.533972000000006</v>
      </c>
      <c r="AP55">
        <v>117.57245500000001</v>
      </c>
      <c r="AQ55">
        <v>0</v>
      </c>
      <c r="AR55">
        <v>121914.984566</v>
      </c>
      <c r="AS55">
        <v>4.491943</v>
      </c>
      <c r="AT55">
        <v>4.2209240000000001</v>
      </c>
      <c r="AU55">
        <v>3.3059189999999998</v>
      </c>
      <c r="AV55">
        <v>4.0510020000000004</v>
      </c>
      <c r="AW55">
        <v>5.7447609999999996</v>
      </c>
      <c r="AX55">
        <v>0.72433099999999995</v>
      </c>
      <c r="AY55">
        <v>4.0669139999999997</v>
      </c>
      <c r="AZ55">
        <v>1.274268</v>
      </c>
      <c r="BA55">
        <v>6.3310909999999998</v>
      </c>
      <c r="BB55">
        <v>2.3628610000000001</v>
      </c>
      <c r="BC55">
        <v>2.8474599999999999</v>
      </c>
      <c r="BD55">
        <v>3.0921090000000002</v>
      </c>
      <c r="BE55">
        <v>3.1827000000000001E-2</v>
      </c>
      <c r="BF55">
        <v>4.7237150000000003</v>
      </c>
      <c r="BG55">
        <v>2.6501009999999998</v>
      </c>
      <c r="BH55">
        <v>1.1140239999999999</v>
      </c>
      <c r="BI55">
        <v>1.4450460000000001</v>
      </c>
      <c r="BJ55">
        <v>6.4314020000000003</v>
      </c>
      <c r="BK55">
        <v>9.0488239999999998</v>
      </c>
      <c r="BL55">
        <v>2.405208</v>
      </c>
      <c r="BM55">
        <v>0.39900099999999999</v>
      </c>
      <c r="BN55">
        <v>0.77425200000000005</v>
      </c>
      <c r="BO55">
        <v>0.90284600000000004</v>
      </c>
      <c r="BP55">
        <v>0.682033</v>
      </c>
      <c r="BQ55">
        <v>0.61663299999999999</v>
      </c>
      <c r="BR55">
        <v>0.20466000000000001</v>
      </c>
      <c r="BS55">
        <v>1.3163</v>
      </c>
      <c r="BT55">
        <v>0.80880600000000002</v>
      </c>
      <c r="BU55">
        <v>0.56008899999999995</v>
      </c>
      <c r="BV55">
        <v>19.008181</v>
      </c>
      <c r="BW55">
        <v>2.532705</v>
      </c>
      <c r="BX55">
        <v>9.0600000000000001E-4</v>
      </c>
      <c r="BY55">
        <v>0.59684999999999999</v>
      </c>
      <c r="BZ55">
        <v>1.1278699999999999</v>
      </c>
      <c r="CA55">
        <v>2.6338870000000001</v>
      </c>
      <c r="CB55">
        <v>1.977827</v>
      </c>
      <c r="CC55">
        <v>9.8716999999999999E-2</v>
      </c>
      <c r="CD55">
        <v>0.12374400000000001</v>
      </c>
      <c r="CE55">
        <v>0.14369899999999999</v>
      </c>
      <c r="CF55">
        <v>1.2798E-2</v>
      </c>
      <c r="CG55">
        <v>5.2579999999999997E-3</v>
      </c>
      <c r="CH55">
        <v>1</v>
      </c>
      <c r="CI55">
        <v>30.542645</v>
      </c>
      <c r="CJ55">
        <v>0.29252600000000001</v>
      </c>
      <c r="CK55">
        <v>11.822929</v>
      </c>
      <c r="CL55">
        <v>38.1875</v>
      </c>
      <c r="CM55">
        <v>6.1036E-2</v>
      </c>
      <c r="CN55">
        <v>5.7824629999999999</v>
      </c>
      <c r="CO55">
        <v>30.000492999999999</v>
      </c>
    </row>
    <row r="56" spans="1:94" x14ac:dyDescent="0.3">
      <c r="A56" s="3">
        <v>19345</v>
      </c>
      <c r="B56">
        <v>756.69896800000004</v>
      </c>
      <c r="C56">
        <v>39.313583999999999</v>
      </c>
      <c r="D56">
        <v>481.36727100000002</v>
      </c>
      <c r="E56">
        <v>646.05736200000001</v>
      </c>
      <c r="F56">
        <v>18.507363000000002</v>
      </c>
      <c r="G56">
        <v>72.609521999999998</v>
      </c>
      <c r="H56">
        <v>16.289069000000001</v>
      </c>
      <c r="I56">
        <v>80.344812000000005</v>
      </c>
      <c r="J56">
        <v>566.34112700000003</v>
      </c>
      <c r="K56">
        <v>391.53858600000001</v>
      </c>
      <c r="L56">
        <v>735.49624500000004</v>
      </c>
      <c r="M56">
        <v>170.39147700000001</v>
      </c>
      <c r="N56">
        <v>2.3848000000000001E-2</v>
      </c>
      <c r="O56">
        <v>45.332473</v>
      </c>
      <c r="P56">
        <v>204.24720199999999</v>
      </c>
      <c r="Q56">
        <v>44.205913000000002</v>
      </c>
      <c r="R56">
        <v>149.88951499999999</v>
      </c>
      <c r="S56">
        <v>22.733350000000002</v>
      </c>
      <c r="T56">
        <v>84.180852999999999</v>
      </c>
      <c r="U56">
        <v>169.37585300000001</v>
      </c>
      <c r="V56">
        <v>1059.2425430000001</v>
      </c>
      <c r="W56">
        <v>8262.5303100000001</v>
      </c>
      <c r="X56">
        <v>25407.298729999999</v>
      </c>
      <c r="Y56">
        <v>1259.2374930000001</v>
      </c>
      <c r="Z56">
        <v>1838.5689930000001</v>
      </c>
      <c r="AA56">
        <v>1555.13237</v>
      </c>
      <c r="AB56">
        <v>2393.3248130000002</v>
      </c>
      <c r="AC56">
        <v>20.609434</v>
      </c>
      <c r="AD56">
        <v>10.004179000000001</v>
      </c>
      <c r="AE56">
        <v>21387.514899000002</v>
      </c>
      <c r="AF56">
        <v>1747.7581279999999</v>
      </c>
      <c r="AG56">
        <v>1.4449050000000001</v>
      </c>
      <c r="AH56">
        <v>8392.9507699999995</v>
      </c>
      <c r="AI56">
        <v>16703.044475999999</v>
      </c>
      <c r="AJ56">
        <v>5777.0681160000004</v>
      </c>
      <c r="AK56">
        <v>869.72528799999998</v>
      </c>
      <c r="AL56">
        <v>14.61768</v>
      </c>
      <c r="AM56">
        <v>7.2148770000000004</v>
      </c>
      <c r="AN56">
        <v>0.71036299999999997</v>
      </c>
      <c r="AO56">
        <v>84.808131000000003</v>
      </c>
      <c r="AP56">
        <v>126.11660999999999</v>
      </c>
      <c r="AQ56">
        <v>0</v>
      </c>
      <c r="AR56">
        <v>122074.871397</v>
      </c>
      <c r="AS56">
        <v>4.6195430000000002</v>
      </c>
      <c r="AT56">
        <v>4.2715040000000002</v>
      </c>
      <c r="AU56">
        <v>3.3040099999999999</v>
      </c>
      <c r="AV56">
        <v>4.0542069999999999</v>
      </c>
      <c r="AW56">
        <v>5.7773820000000002</v>
      </c>
      <c r="AX56">
        <v>0.71859200000000001</v>
      </c>
      <c r="AY56">
        <v>4.0642170000000002</v>
      </c>
      <c r="AZ56">
        <v>1.274494</v>
      </c>
      <c r="BA56">
        <v>6.3267439999999997</v>
      </c>
      <c r="BB56">
        <v>2.3636110000000001</v>
      </c>
      <c r="BC56">
        <v>2.831531</v>
      </c>
      <c r="BD56">
        <v>3.076756</v>
      </c>
      <c r="BE56">
        <v>2.8046000000000001E-2</v>
      </c>
      <c r="BF56">
        <v>4.7297900000000004</v>
      </c>
      <c r="BG56">
        <v>2.6514980000000001</v>
      </c>
      <c r="BH56">
        <v>1.1288659999999999</v>
      </c>
      <c r="BI56">
        <v>1.4437120000000001</v>
      </c>
      <c r="BJ56">
        <v>6.4111539999999998</v>
      </c>
      <c r="BK56">
        <v>9.0608360000000001</v>
      </c>
      <c r="BL56">
        <v>2.4383110000000001</v>
      </c>
      <c r="BM56">
        <v>0.40360699999999999</v>
      </c>
      <c r="BN56">
        <v>0.78132999999999997</v>
      </c>
      <c r="BO56">
        <v>0.91266899999999995</v>
      </c>
      <c r="BP56">
        <v>0.68364000000000003</v>
      </c>
      <c r="BQ56">
        <v>0.608016</v>
      </c>
      <c r="BR56">
        <v>0.20141000000000001</v>
      </c>
      <c r="BS56">
        <v>1.3121339999999999</v>
      </c>
      <c r="BT56">
        <v>0.80919600000000003</v>
      </c>
      <c r="BU56">
        <v>0.557284</v>
      </c>
      <c r="BV56">
        <v>21.013707</v>
      </c>
      <c r="BW56">
        <v>2.2258789999999999</v>
      </c>
      <c r="BX56">
        <v>8.3600000000000005E-4</v>
      </c>
      <c r="BY56">
        <v>0.591804</v>
      </c>
      <c r="BZ56">
        <v>1.1254770000000001</v>
      </c>
      <c r="CA56">
        <v>2.645524</v>
      </c>
      <c r="CB56">
        <v>2.4905710000000001</v>
      </c>
      <c r="CC56">
        <v>9.7671999999999995E-2</v>
      </c>
      <c r="CD56">
        <v>0.147484</v>
      </c>
      <c r="CE56">
        <v>0.158191</v>
      </c>
      <c r="CF56">
        <v>1.5172E-2</v>
      </c>
      <c r="CG56">
        <v>5.6410000000000002E-3</v>
      </c>
      <c r="CH56">
        <v>1</v>
      </c>
      <c r="CI56">
        <v>30.582699999999999</v>
      </c>
      <c r="CJ56">
        <v>0.28961399999999998</v>
      </c>
      <c r="CK56">
        <v>11.523605999999999</v>
      </c>
      <c r="CL56">
        <v>38.1875</v>
      </c>
      <c r="CM56">
        <v>5.9815E-2</v>
      </c>
      <c r="CN56">
        <v>5.7372059999999996</v>
      </c>
      <c r="CO56">
        <v>30.032568999999999</v>
      </c>
    </row>
    <row r="57" spans="1:94" x14ac:dyDescent="0.3">
      <c r="A57" s="3">
        <v>19710</v>
      </c>
      <c r="B57">
        <v>761.89313800000002</v>
      </c>
      <c r="C57">
        <v>39.592562999999998</v>
      </c>
      <c r="D57">
        <v>480.73464000000001</v>
      </c>
      <c r="E57">
        <v>646.13316099999997</v>
      </c>
      <c r="F57">
        <v>18.593890999999999</v>
      </c>
      <c r="G57">
        <v>71.968512000000004</v>
      </c>
      <c r="H57">
        <v>16.257541</v>
      </c>
      <c r="I57">
        <v>80.270135999999994</v>
      </c>
      <c r="J57">
        <v>565.28164900000002</v>
      </c>
      <c r="K57">
        <v>391.57182699999998</v>
      </c>
      <c r="L57">
        <v>730.21563500000002</v>
      </c>
      <c r="M57">
        <v>169.57912099999999</v>
      </c>
      <c r="N57">
        <v>2.0989000000000001E-2</v>
      </c>
      <c r="O57">
        <v>45.36401</v>
      </c>
      <c r="P57">
        <v>204.23161899999999</v>
      </c>
      <c r="Q57">
        <v>44.610028</v>
      </c>
      <c r="R57">
        <v>149.55425399999999</v>
      </c>
      <c r="S57">
        <v>22.657489000000002</v>
      </c>
      <c r="T57">
        <v>84.208747000000002</v>
      </c>
      <c r="U57">
        <v>171.64559499999999</v>
      </c>
      <c r="V57">
        <v>703.37286800000004</v>
      </c>
      <c r="W57">
        <v>7068.8264579999995</v>
      </c>
      <c r="X57">
        <v>25675.712135999998</v>
      </c>
      <c r="Y57">
        <v>1254.290193</v>
      </c>
      <c r="Z57">
        <v>1815.047695</v>
      </c>
      <c r="AA57">
        <v>1534.283809</v>
      </c>
      <c r="AB57">
        <v>2375.512733</v>
      </c>
      <c r="AC57">
        <v>20.635522000000002</v>
      </c>
      <c r="AD57">
        <v>9.7577649999999991</v>
      </c>
      <c r="AE57">
        <v>20504.364185999999</v>
      </c>
      <c r="AF57">
        <v>2319.3034630000002</v>
      </c>
      <c r="AG57">
        <v>1.3825270000000001</v>
      </c>
      <c r="AH57">
        <v>8390.2086660000004</v>
      </c>
      <c r="AI57">
        <v>16803.319708999999</v>
      </c>
      <c r="AJ57">
        <v>5839.5815560000001</v>
      </c>
      <c r="AK57">
        <v>752.04702599999996</v>
      </c>
      <c r="AL57">
        <v>14.443733999999999</v>
      </c>
      <c r="AM57">
        <v>6.7149770000000002</v>
      </c>
      <c r="AN57">
        <v>0.67224300000000003</v>
      </c>
      <c r="AO57">
        <v>79.488525999999993</v>
      </c>
      <c r="AP57">
        <v>125.60665400000001</v>
      </c>
      <c r="AQ57">
        <v>0</v>
      </c>
      <c r="AR57">
        <v>124555.65195499999</v>
      </c>
      <c r="AS57">
        <v>4.6512529999999996</v>
      </c>
      <c r="AT57">
        <v>4.3018159999999996</v>
      </c>
      <c r="AU57">
        <v>3.299668</v>
      </c>
      <c r="AV57">
        <v>4.0546829999999998</v>
      </c>
      <c r="AW57">
        <v>5.8043930000000001</v>
      </c>
      <c r="AX57">
        <v>0.71224799999999999</v>
      </c>
      <c r="AY57">
        <v>4.0563500000000001</v>
      </c>
      <c r="AZ57">
        <v>1.273309</v>
      </c>
      <c r="BA57">
        <v>6.3149090000000001</v>
      </c>
      <c r="BB57">
        <v>2.3638119999999998</v>
      </c>
      <c r="BC57">
        <v>2.8112020000000002</v>
      </c>
      <c r="BD57">
        <v>3.062087</v>
      </c>
      <c r="BE57">
        <v>2.4684000000000001E-2</v>
      </c>
      <c r="BF57">
        <v>4.7330800000000002</v>
      </c>
      <c r="BG57">
        <v>2.6512959999999999</v>
      </c>
      <c r="BH57">
        <v>1.139186</v>
      </c>
      <c r="BI57">
        <v>1.440482</v>
      </c>
      <c r="BJ57">
        <v>6.3897599999999999</v>
      </c>
      <c r="BK57">
        <v>9.0638380000000005</v>
      </c>
      <c r="BL57">
        <v>2.4709859999999999</v>
      </c>
      <c r="BM57">
        <v>0.268009</v>
      </c>
      <c r="BN57">
        <v>0.66844999999999999</v>
      </c>
      <c r="BO57">
        <v>0.92231099999999999</v>
      </c>
      <c r="BP57">
        <v>0.68095499999999998</v>
      </c>
      <c r="BQ57">
        <v>0.60023800000000005</v>
      </c>
      <c r="BR57">
        <v>0.19871</v>
      </c>
      <c r="BS57">
        <v>1.3023690000000001</v>
      </c>
      <c r="BT57">
        <v>0.81022000000000005</v>
      </c>
      <c r="BU57">
        <v>0.54355699999999996</v>
      </c>
      <c r="BV57">
        <v>20.145992</v>
      </c>
      <c r="BW57">
        <v>2.9537770000000001</v>
      </c>
      <c r="BX57">
        <v>8.0000000000000004E-4</v>
      </c>
      <c r="BY57">
        <v>0.59160999999999997</v>
      </c>
      <c r="BZ57">
        <v>1.132234</v>
      </c>
      <c r="CA57">
        <v>2.6741519999999999</v>
      </c>
      <c r="CB57">
        <v>2.1535839999999999</v>
      </c>
      <c r="CC57">
        <v>9.6509999999999999E-2</v>
      </c>
      <c r="CD57">
        <v>0.137265</v>
      </c>
      <c r="CE57">
        <v>0.149702</v>
      </c>
      <c r="CF57">
        <v>1.4220999999999999E-2</v>
      </c>
      <c r="CG57">
        <v>5.6179999999999997E-3</v>
      </c>
      <c r="CH57">
        <v>1</v>
      </c>
      <c r="CI57">
        <v>31.204196</v>
      </c>
      <c r="CJ57">
        <v>0.29732799999999998</v>
      </c>
      <c r="CK57">
        <v>11.986148999999999</v>
      </c>
      <c r="CL57">
        <v>38.270833000000003</v>
      </c>
      <c r="CM57">
        <v>6.0363E-2</v>
      </c>
      <c r="CN57">
        <v>5.7050999999999998</v>
      </c>
      <c r="CO57">
        <v>29.465021</v>
      </c>
    </row>
    <row r="58" spans="1:94" x14ac:dyDescent="0.3">
      <c r="A58" s="3">
        <v>20074.5</v>
      </c>
      <c r="B58">
        <v>745.43203800000003</v>
      </c>
      <c r="C58">
        <v>40.219973000000003</v>
      </c>
      <c r="D58">
        <v>479.95153299999998</v>
      </c>
      <c r="E58">
        <v>646.11405000000002</v>
      </c>
      <c r="F58">
        <v>18.682244000000001</v>
      </c>
      <c r="G58">
        <v>71.324968999999996</v>
      </c>
      <c r="H58">
        <v>16.244993999999998</v>
      </c>
      <c r="I58">
        <v>80.464027000000002</v>
      </c>
      <c r="J58">
        <v>564.85731699999997</v>
      </c>
      <c r="K58">
        <v>391.93490500000001</v>
      </c>
      <c r="L58">
        <v>726.52121099999999</v>
      </c>
      <c r="M58">
        <v>168.84352100000001</v>
      </c>
      <c r="N58">
        <v>1.8293E-2</v>
      </c>
      <c r="O58">
        <v>45.382477000000002</v>
      </c>
      <c r="P58">
        <v>204.08075199999999</v>
      </c>
      <c r="Q58">
        <v>45.030701000000001</v>
      </c>
      <c r="R58">
        <v>149.63932199999999</v>
      </c>
      <c r="S58">
        <v>22.599692999999998</v>
      </c>
      <c r="T58">
        <v>84.263643000000002</v>
      </c>
      <c r="U58">
        <v>173.768856</v>
      </c>
      <c r="V58">
        <v>728.25095899999997</v>
      </c>
      <c r="W58">
        <v>7192.3214420000004</v>
      </c>
      <c r="X58">
        <v>26939.823368000001</v>
      </c>
      <c r="Y58">
        <v>1243.890574</v>
      </c>
      <c r="Z58">
        <v>1809.8994499999999</v>
      </c>
      <c r="AA58">
        <v>1686.172744</v>
      </c>
      <c r="AB58">
        <v>2402.6646519999999</v>
      </c>
      <c r="AC58">
        <v>20.865058000000001</v>
      </c>
      <c r="AD58">
        <v>9.6937169999999995</v>
      </c>
      <c r="AE58">
        <v>20197.228814999999</v>
      </c>
      <c r="AF58">
        <v>2254.1586130000001</v>
      </c>
      <c r="AG58">
        <v>1.7112750000000001</v>
      </c>
      <c r="AH58">
        <v>8319.7111829999994</v>
      </c>
      <c r="AI58">
        <v>17146.585139999999</v>
      </c>
      <c r="AJ58">
        <v>5920.5942750000004</v>
      </c>
      <c r="AK58">
        <v>691.12894100000005</v>
      </c>
      <c r="AL58">
        <v>14.321852</v>
      </c>
      <c r="AM58">
        <v>9.8665459999999996</v>
      </c>
      <c r="AN58">
        <v>0.78863300000000003</v>
      </c>
      <c r="AO58">
        <v>113.96119</v>
      </c>
      <c r="AP58">
        <v>139.744944</v>
      </c>
      <c r="AQ58">
        <v>0</v>
      </c>
      <c r="AR58">
        <v>120059.75856</v>
      </c>
      <c r="AS58">
        <v>4.5507600000000004</v>
      </c>
      <c r="AT58">
        <v>4.3699849999999998</v>
      </c>
      <c r="AU58">
        <v>3.2942930000000001</v>
      </c>
      <c r="AV58">
        <v>4.0545629999999999</v>
      </c>
      <c r="AW58">
        <v>5.8319739999999998</v>
      </c>
      <c r="AX58">
        <v>0.70587900000000003</v>
      </c>
      <c r="AY58">
        <v>4.0532199999999996</v>
      </c>
      <c r="AZ58">
        <v>1.2763850000000001</v>
      </c>
      <c r="BA58">
        <v>6.310168</v>
      </c>
      <c r="BB58">
        <v>2.3660040000000002</v>
      </c>
      <c r="BC58">
        <v>2.7969789999999999</v>
      </c>
      <c r="BD58">
        <v>3.0488040000000001</v>
      </c>
      <c r="BE58">
        <v>2.1513999999999998E-2</v>
      </c>
      <c r="BF58">
        <v>4.7350070000000004</v>
      </c>
      <c r="BG58">
        <v>2.6493380000000002</v>
      </c>
      <c r="BH58">
        <v>1.1499280000000001</v>
      </c>
      <c r="BI58">
        <v>1.4413020000000001</v>
      </c>
      <c r="BJ58">
        <v>6.3734609999999998</v>
      </c>
      <c r="BK58">
        <v>9.0697469999999996</v>
      </c>
      <c r="BL58">
        <v>2.5015520000000002</v>
      </c>
      <c r="BM58">
        <v>0.27748800000000001</v>
      </c>
      <c r="BN58">
        <v>0.68012799999999995</v>
      </c>
      <c r="BO58">
        <v>0.96772000000000002</v>
      </c>
      <c r="BP58">
        <v>0.67530900000000005</v>
      </c>
      <c r="BQ58">
        <v>0.59853500000000004</v>
      </c>
      <c r="BR58">
        <v>0.21838199999999999</v>
      </c>
      <c r="BS58">
        <v>1.3172550000000001</v>
      </c>
      <c r="BT58">
        <v>0.81923199999999996</v>
      </c>
      <c r="BU58">
        <v>0.53998999999999997</v>
      </c>
      <c r="BV58">
        <v>19.844225000000002</v>
      </c>
      <c r="BW58">
        <v>2.8708109999999998</v>
      </c>
      <c r="BX58">
        <v>9.9099999999999991E-4</v>
      </c>
      <c r="BY58">
        <v>0.58663900000000002</v>
      </c>
      <c r="BZ58">
        <v>1.1553640000000001</v>
      </c>
      <c r="CA58">
        <v>2.7112500000000002</v>
      </c>
      <c r="CB58">
        <v>1.9791369999999999</v>
      </c>
      <c r="CC58">
        <v>9.5696000000000003E-2</v>
      </c>
      <c r="CD58">
        <v>0.20168800000000001</v>
      </c>
      <c r="CE58">
        <v>0.175621</v>
      </c>
      <c r="CF58">
        <v>2.0388E-2</v>
      </c>
      <c r="CG58">
        <v>6.2500000000000003E-3</v>
      </c>
      <c r="CH58">
        <v>1</v>
      </c>
      <c r="CI58">
        <v>30.077866</v>
      </c>
      <c r="CJ58">
        <v>0.30085499999999998</v>
      </c>
      <c r="CK58">
        <v>11.768670999999999</v>
      </c>
      <c r="CL58">
        <v>38.1875</v>
      </c>
      <c r="CM58">
        <v>5.8763000000000003E-2</v>
      </c>
      <c r="CN58">
        <v>5.6318919999999997</v>
      </c>
      <c r="CO58">
        <v>29.696332999999999</v>
      </c>
    </row>
    <row r="59" spans="1:94" x14ac:dyDescent="0.3">
      <c r="B59">
        <f t="shared" ref="B59:BM59" si="32">AVERAGE(B54:B58)</f>
        <v>749.89273819999994</v>
      </c>
      <c r="C59">
        <f t="shared" si="32"/>
        <v>39.297956000000006</v>
      </c>
      <c r="D59">
        <f t="shared" si="32"/>
        <v>481.1084932</v>
      </c>
      <c r="E59">
        <f t="shared" si="32"/>
        <v>645.86443840000004</v>
      </c>
      <c r="F59">
        <f t="shared" si="32"/>
        <v>18.491836599999999</v>
      </c>
      <c r="G59">
        <f t="shared" si="32"/>
        <v>72.563303600000012</v>
      </c>
      <c r="H59">
        <f t="shared" si="32"/>
        <v>16.281019800000003</v>
      </c>
      <c r="I59">
        <f t="shared" si="32"/>
        <v>80.359797799999996</v>
      </c>
      <c r="J59">
        <f t="shared" si="32"/>
        <v>565.86743660000002</v>
      </c>
      <c r="K59">
        <f t="shared" si="32"/>
        <v>391.56517660000003</v>
      </c>
      <c r="L59">
        <f t="shared" si="32"/>
        <v>735.68194239999991</v>
      </c>
      <c r="M59">
        <f t="shared" si="32"/>
        <v>170.46915580000001</v>
      </c>
      <c r="N59">
        <f t="shared" si="32"/>
        <v>2.4161999999999999E-2</v>
      </c>
      <c r="O59">
        <f t="shared" si="32"/>
        <v>45.300829399999998</v>
      </c>
      <c r="P59">
        <f t="shared" si="32"/>
        <v>204.19776159999998</v>
      </c>
      <c r="Q59">
        <f t="shared" si="32"/>
        <v>44.0952208</v>
      </c>
      <c r="R59">
        <f t="shared" si="32"/>
        <v>149.8999484</v>
      </c>
      <c r="S59">
        <f t="shared" si="32"/>
        <v>22.730248400000001</v>
      </c>
      <c r="T59">
        <f t="shared" si="32"/>
        <v>84.13844180000001</v>
      </c>
      <c r="U59">
        <f t="shared" si="32"/>
        <v>169.37677819999999</v>
      </c>
      <c r="V59">
        <f t="shared" si="32"/>
        <v>969.79243960000008</v>
      </c>
      <c r="W59">
        <f t="shared" si="32"/>
        <v>7882.0721802000016</v>
      </c>
      <c r="X59">
        <f t="shared" si="32"/>
        <v>25566.701777799997</v>
      </c>
      <c r="Y59">
        <f t="shared" si="32"/>
        <v>1257.1316056000001</v>
      </c>
      <c r="Z59">
        <f t="shared" si="32"/>
        <v>1835.2402520000001</v>
      </c>
      <c r="AA59">
        <f t="shared" si="32"/>
        <v>1584.7846493999998</v>
      </c>
      <c r="AB59">
        <f t="shared" si="32"/>
        <v>2395.3273122000001</v>
      </c>
      <c r="AC59">
        <f t="shared" si="32"/>
        <v>20.612348000000004</v>
      </c>
      <c r="AD59">
        <f t="shared" si="32"/>
        <v>9.9457222000000005</v>
      </c>
      <c r="AE59">
        <f t="shared" si="32"/>
        <v>20295.935175800001</v>
      </c>
      <c r="AF59">
        <f t="shared" si="32"/>
        <v>2158.5140510000001</v>
      </c>
      <c r="AG59">
        <f t="shared" si="32"/>
        <v>1.5549690000000003</v>
      </c>
      <c r="AH59">
        <f t="shared" si="32"/>
        <v>8416.4154015999993</v>
      </c>
      <c r="AI59">
        <f t="shared" si="32"/>
        <v>16756.736207000002</v>
      </c>
      <c r="AJ59">
        <f t="shared" si="32"/>
        <v>5787.0927395999997</v>
      </c>
      <c r="AK59">
        <f t="shared" si="32"/>
        <v>895.54563199999996</v>
      </c>
      <c r="AL59">
        <f t="shared" si="32"/>
        <v>14.619487400000001</v>
      </c>
      <c r="AM59">
        <f t="shared" si="32"/>
        <v>8.0240892000000006</v>
      </c>
      <c r="AN59">
        <f t="shared" si="32"/>
        <v>0.82564919999999997</v>
      </c>
      <c r="AO59">
        <f t="shared" si="32"/>
        <v>95.139770599999991</v>
      </c>
      <c r="AP59">
        <f t="shared" si="32"/>
        <v>129.47400640000001</v>
      </c>
      <c r="AQ59">
        <f t="shared" si="32"/>
        <v>0</v>
      </c>
      <c r="AR59">
        <f t="shared" si="32"/>
        <v>121811.632237</v>
      </c>
      <c r="AS59">
        <f t="shared" si="32"/>
        <v>4.5779920000000001</v>
      </c>
      <c r="AT59">
        <f t="shared" si="32"/>
        <v>4.2698061999999997</v>
      </c>
      <c r="AU59">
        <f t="shared" si="32"/>
        <v>3.3022339999999999</v>
      </c>
      <c r="AV59">
        <f t="shared" si="32"/>
        <v>4.0529966000000002</v>
      </c>
      <c r="AW59">
        <f t="shared" si="32"/>
        <v>5.7725352000000001</v>
      </c>
      <c r="AX59">
        <f t="shared" si="32"/>
        <v>0.71813440000000006</v>
      </c>
      <c r="AY59">
        <f t="shared" si="32"/>
        <v>4.0622083999999994</v>
      </c>
      <c r="AZ59">
        <f t="shared" si="32"/>
        <v>1.2747318000000001</v>
      </c>
      <c r="BA59">
        <f t="shared" si="32"/>
        <v>6.3214524000000001</v>
      </c>
      <c r="BB59">
        <f t="shared" si="32"/>
        <v>2.3637717999999999</v>
      </c>
      <c r="BC59">
        <f t="shared" si="32"/>
        <v>2.8322461999999997</v>
      </c>
      <c r="BD59">
        <f t="shared" si="32"/>
        <v>3.0781584000000004</v>
      </c>
      <c r="BE59">
        <f t="shared" si="32"/>
        <v>2.8415600000000003E-2</v>
      </c>
      <c r="BF59">
        <f t="shared" si="32"/>
        <v>4.7264882000000004</v>
      </c>
      <c r="BG59">
        <f t="shared" si="32"/>
        <v>2.6508566</v>
      </c>
      <c r="BH59">
        <f t="shared" si="32"/>
        <v>1.1260394</v>
      </c>
      <c r="BI59">
        <f t="shared" si="32"/>
        <v>1.4438120000000001</v>
      </c>
      <c r="BJ59">
        <f t="shared" si="32"/>
        <v>6.4102794000000003</v>
      </c>
      <c r="BK59">
        <f t="shared" si="32"/>
        <v>9.0562708000000001</v>
      </c>
      <c r="BL59">
        <f t="shared" si="32"/>
        <v>2.4383243999999999</v>
      </c>
      <c r="BM59">
        <f t="shared" si="32"/>
        <v>0.36952379999999996</v>
      </c>
      <c r="BN59">
        <f t="shared" ref="BN59:CO59" si="33">AVERAGE(BN54:BN58)</f>
        <v>0.74535279999999993</v>
      </c>
      <c r="BO59">
        <f t="shared" si="33"/>
        <v>0.91839520000000019</v>
      </c>
      <c r="BP59">
        <f t="shared" si="33"/>
        <v>0.68249720000000003</v>
      </c>
      <c r="BQ59">
        <f t="shared" si="33"/>
        <v>0.60691539999999999</v>
      </c>
      <c r="BR59">
        <f t="shared" si="33"/>
        <v>0.20525060000000001</v>
      </c>
      <c r="BS59">
        <f t="shared" si="33"/>
        <v>1.3132320000000002</v>
      </c>
      <c r="BT59">
        <f t="shared" si="33"/>
        <v>0.80931019999999998</v>
      </c>
      <c r="BU59">
        <f t="shared" si="33"/>
        <v>0.55402779999999996</v>
      </c>
      <c r="BV59">
        <f t="shared" si="33"/>
        <v>19.941206000000001</v>
      </c>
      <c r="BW59">
        <f t="shared" si="33"/>
        <v>2.7490017999999998</v>
      </c>
      <c r="BX59">
        <f t="shared" si="33"/>
        <v>9.0019999999999998E-4</v>
      </c>
      <c r="BY59">
        <f t="shared" si="33"/>
        <v>0.59345819999999994</v>
      </c>
      <c r="BZ59">
        <f t="shared" si="33"/>
        <v>1.1290952000000001</v>
      </c>
      <c r="CA59">
        <f t="shared" si="33"/>
        <v>2.650115</v>
      </c>
      <c r="CB59">
        <f t="shared" si="33"/>
        <v>2.5645110000000004</v>
      </c>
      <c r="CC59">
        <f t="shared" si="33"/>
        <v>9.7684399999999991E-2</v>
      </c>
      <c r="CD59">
        <f t="shared" si="33"/>
        <v>0.16402539999999999</v>
      </c>
      <c r="CE59">
        <f t="shared" si="33"/>
        <v>0.18386419999999998</v>
      </c>
      <c r="CF59">
        <f t="shared" si="33"/>
        <v>1.7020799999999999E-2</v>
      </c>
      <c r="CG59">
        <f t="shared" si="33"/>
        <v>5.7908000000000005E-3</v>
      </c>
      <c r="CH59">
        <f t="shared" si="33"/>
        <v>1</v>
      </c>
      <c r="CI59">
        <f t="shared" si="33"/>
        <v>30.516752599999997</v>
      </c>
      <c r="CJ59">
        <f t="shared" si="33"/>
        <v>0.29378900000000002</v>
      </c>
      <c r="CK59">
        <f t="shared" si="33"/>
        <v>11.781327399999999</v>
      </c>
      <c r="CL59">
        <f t="shared" si="33"/>
        <v>38.204166600000001</v>
      </c>
      <c r="CM59">
        <f t="shared" si="33"/>
        <v>6.0001600000000002E-2</v>
      </c>
      <c r="CN59">
        <f t="shared" si="33"/>
        <v>5.7337812000000001</v>
      </c>
      <c r="CO59">
        <f t="shared" si="33"/>
        <v>29.868455399999998</v>
      </c>
      <c r="CP59">
        <f>SUM(B59:T59)</f>
        <v>4517.8299073999997</v>
      </c>
    </row>
    <row r="60" spans="1:94" x14ac:dyDescent="0.3">
      <c r="A60" t="s">
        <v>117</v>
      </c>
      <c r="B60">
        <f t="shared" ref="B60:T60" si="34">B59/$CP59</f>
        <v>0.16598516402127264</v>
      </c>
      <c r="C60">
        <f t="shared" si="34"/>
        <v>8.6984142399056993E-3</v>
      </c>
      <c r="D60">
        <f t="shared" si="34"/>
        <v>0.10649105943806476</v>
      </c>
      <c r="E60">
        <f t="shared" si="34"/>
        <v>0.14295899837709772</v>
      </c>
      <c r="F60">
        <f t="shared" si="34"/>
        <v>4.0930794162284002E-3</v>
      </c>
      <c r="G60">
        <f t="shared" si="34"/>
        <v>1.6061539519481385E-2</v>
      </c>
      <c r="H60">
        <f t="shared" si="34"/>
        <v>3.6037257120575595E-3</v>
      </c>
      <c r="I60">
        <f t="shared" si="34"/>
        <v>1.7787256148881193E-2</v>
      </c>
      <c r="J60">
        <f t="shared" si="34"/>
        <v>0.12525204538425294</v>
      </c>
      <c r="K60">
        <f t="shared" si="34"/>
        <v>8.6671075411368204E-2</v>
      </c>
      <c r="L60">
        <f t="shared" si="34"/>
        <v>0.1628396724708441</v>
      </c>
      <c r="M60">
        <f t="shared" si="34"/>
        <v>3.7732530726926949E-2</v>
      </c>
      <c r="N60">
        <f t="shared" si="34"/>
        <v>5.3481429126899493E-6</v>
      </c>
      <c r="O60">
        <f t="shared" si="34"/>
        <v>1.0027121500479535E-2</v>
      </c>
      <c r="P60">
        <f t="shared" si="34"/>
        <v>4.5198195989081695E-2</v>
      </c>
      <c r="Q60">
        <f t="shared" si="34"/>
        <v>9.7602658142959386E-3</v>
      </c>
      <c r="R60">
        <f t="shared" si="34"/>
        <v>3.3179635239137868E-2</v>
      </c>
      <c r="S60">
        <f t="shared" si="34"/>
        <v>5.0312315571617444E-3</v>
      </c>
      <c r="T60">
        <f t="shared" si="34"/>
        <v>1.8623640890549038E-2</v>
      </c>
    </row>
    <row r="61" spans="1:94" x14ac:dyDescent="0.3">
      <c r="A61" s="3">
        <v>18615</v>
      </c>
      <c r="B61">
        <v>2.8403079999999998</v>
      </c>
      <c r="C61">
        <v>1.2390000000000001E-3</v>
      </c>
      <c r="D61">
        <v>5.2064029999999999</v>
      </c>
      <c r="E61">
        <v>32.549278999999999</v>
      </c>
      <c r="F61">
        <v>0.83708700000000003</v>
      </c>
      <c r="G61">
        <v>3.5882999999999998E-2</v>
      </c>
      <c r="H61">
        <v>0.76893400000000001</v>
      </c>
      <c r="I61">
        <v>23.4819</v>
      </c>
      <c r="J61">
        <v>0.75549699999999997</v>
      </c>
      <c r="K61">
        <v>9.5778800000000004</v>
      </c>
      <c r="L61">
        <v>6.1078000000000001</v>
      </c>
      <c r="M61">
        <v>8.6013369999999991</v>
      </c>
      <c r="N61">
        <v>6.3730000000000002E-3</v>
      </c>
      <c r="O61">
        <v>1.872627</v>
      </c>
      <c r="P61">
        <v>6.3286220000000002</v>
      </c>
      <c r="Q61">
        <v>3.1475919999999999</v>
      </c>
      <c r="R61">
        <v>7.7880770000000004</v>
      </c>
      <c r="S61">
        <v>4.6862000000000001E-2</v>
      </c>
      <c r="T61">
        <v>4.1023389999999997</v>
      </c>
      <c r="U61">
        <v>0</v>
      </c>
      <c r="V61">
        <v>0</v>
      </c>
      <c r="W61">
        <v>0</v>
      </c>
      <c r="X61">
        <v>0.36930000000000002</v>
      </c>
      <c r="Y61">
        <v>6.7153000000000004E-2</v>
      </c>
      <c r="Z61">
        <v>0</v>
      </c>
      <c r="AA61">
        <v>0.119242</v>
      </c>
      <c r="AB61">
        <v>1.8051919999999999</v>
      </c>
      <c r="AC61">
        <v>7.6160000000000004E-3</v>
      </c>
      <c r="AD61">
        <v>0</v>
      </c>
      <c r="AE61">
        <v>24.524514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</row>
    <row r="62" spans="1:94" x14ac:dyDescent="0.3">
      <c r="A62" s="3">
        <v>18980</v>
      </c>
      <c r="B62">
        <v>2.8456429999999999</v>
      </c>
      <c r="C62">
        <v>1.25E-3</v>
      </c>
      <c r="D62">
        <v>5.2287340000000002</v>
      </c>
      <c r="E62">
        <v>32.546411999999997</v>
      </c>
      <c r="F62">
        <v>0.83833999999999997</v>
      </c>
      <c r="G62">
        <v>3.6014999999999998E-2</v>
      </c>
      <c r="H62">
        <v>0.77370300000000003</v>
      </c>
      <c r="I62">
        <v>23.610139</v>
      </c>
      <c r="J62">
        <v>0.76103699999999996</v>
      </c>
      <c r="K62">
        <v>9.6303199999999993</v>
      </c>
      <c r="L62">
        <v>6.1310760000000002</v>
      </c>
      <c r="M62">
        <v>8.6101930000000007</v>
      </c>
      <c r="N62">
        <v>5.7930000000000004E-3</v>
      </c>
      <c r="O62">
        <v>1.8861019999999999</v>
      </c>
      <c r="P62">
        <v>6.3434350000000004</v>
      </c>
      <c r="Q62">
        <v>3.1809799999999999</v>
      </c>
      <c r="R62">
        <v>7.8240780000000001</v>
      </c>
      <c r="S62">
        <v>4.7012999999999999E-2</v>
      </c>
      <c r="T62">
        <v>4.1051190000000002</v>
      </c>
      <c r="U62">
        <v>0</v>
      </c>
      <c r="V62">
        <v>0</v>
      </c>
      <c r="W62">
        <v>0</v>
      </c>
      <c r="X62">
        <v>0.37469000000000002</v>
      </c>
      <c r="Y62">
        <v>6.6578999999999999E-2</v>
      </c>
      <c r="Z62">
        <v>0</v>
      </c>
      <c r="AA62">
        <v>0.11938</v>
      </c>
      <c r="AB62">
        <v>1.805876</v>
      </c>
      <c r="AC62">
        <v>7.6889999999999997E-3</v>
      </c>
      <c r="AD62">
        <v>0</v>
      </c>
      <c r="AE62">
        <v>24.949472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</row>
    <row r="63" spans="1:94" x14ac:dyDescent="0.3">
      <c r="A63" s="3">
        <v>19345</v>
      </c>
      <c r="B63">
        <v>2.8362159999999998</v>
      </c>
      <c r="C63">
        <v>1.253E-3</v>
      </c>
      <c r="D63">
        <v>5.2291610000000004</v>
      </c>
      <c r="E63">
        <v>32.561593000000002</v>
      </c>
      <c r="F63">
        <v>0.84121400000000002</v>
      </c>
      <c r="G63">
        <v>3.6131000000000003E-2</v>
      </c>
      <c r="H63">
        <v>0.77418500000000001</v>
      </c>
      <c r="I63">
        <v>23.61476</v>
      </c>
      <c r="J63">
        <v>0.76173199999999996</v>
      </c>
      <c r="K63">
        <v>9.6281370000000006</v>
      </c>
      <c r="L63">
        <v>6.139894</v>
      </c>
      <c r="M63">
        <v>8.5949010000000001</v>
      </c>
      <c r="N63">
        <v>5.1789999999999996E-3</v>
      </c>
      <c r="O63">
        <v>1.887856</v>
      </c>
      <c r="P63">
        <v>6.3402399999999997</v>
      </c>
      <c r="Q63">
        <v>3.1869390000000002</v>
      </c>
      <c r="R63">
        <v>7.851915</v>
      </c>
      <c r="S63">
        <v>4.7031999999999997E-2</v>
      </c>
      <c r="T63">
        <v>4.1053699999999997</v>
      </c>
      <c r="U63">
        <v>0</v>
      </c>
      <c r="V63">
        <v>0</v>
      </c>
      <c r="W63">
        <v>0</v>
      </c>
      <c r="X63">
        <v>0.37994299999999998</v>
      </c>
      <c r="Y63">
        <v>6.6296999999999995E-2</v>
      </c>
      <c r="Z63">
        <v>0</v>
      </c>
      <c r="AA63">
        <v>0.11808399999999999</v>
      </c>
      <c r="AB63">
        <v>1.8010969999999999</v>
      </c>
      <c r="AC63">
        <v>7.7450000000000001E-3</v>
      </c>
      <c r="AD63">
        <v>0</v>
      </c>
      <c r="AE63">
        <v>25.130752999999999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</row>
    <row r="64" spans="1:94" x14ac:dyDescent="0.3">
      <c r="A64" s="3">
        <v>19710</v>
      </c>
      <c r="B64">
        <v>2.873246</v>
      </c>
      <c r="C64">
        <v>1.2539999999999999E-3</v>
      </c>
      <c r="D64">
        <v>5.2347270000000004</v>
      </c>
      <c r="E64">
        <v>32.579965999999999</v>
      </c>
      <c r="F64">
        <v>0.84204000000000001</v>
      </c>
      <c r="G64">
        <v>3.5915000000000002E-2</v>
      </c>
      <c r="H64">
        <v>0.77356199999999997</v>
      </c>
      <c r="I64">
        <v>23.612970000000001</v>
      </c>
      <c r="J64">
        <v>0.76097999999999999</v>
      </c>
      <c r="K64">
        <v>9.6361080000000001</v>
      </c>
      <c r="L64">
        <v>6.114852</v>
      </c>
      <c r="M64">
        <v>8.5896609999999995</v>
      </c>
      <c r="N64">
        <v>4.5710000000000004E-3</v>
      </c>
      <c r="O64">
        <v>1.888131</v>
      </c>
      <c r="P64">
        <v>6.3396730000000003</v>
      </c>
      <c r="Q64">
        <v>3.1969069999999999</v>
      </c>
      <c r="R64">
        <v>7.822025</v>
      </c>
      <c r="S64">
        <v>4.6986E-2</v>
      </c>
      <c r="T64">
        <v>4.1054279999999999</v>
      </c>
      <c r="U64">
        <v>0</v>
      </c>
      <c r="V64">
        <v>0</v>
      </c>
      <c r="W64">
        <v>0</v>
      </c>
      <c r="X64">
        <v>0.38359500000000002</v>
      </c>
      <c r="Y64">
        <v>6.6183000000000006E-2</v>
      </c>
      <c r="Z64">
        <v>0</v>
      </c>
      <c r="AA64">
        <v>0.11577900000000001</v>
      </c>
      <c r="AB64">
        <v>1.7924500000000001</v>
      </c>
      <c r="AC64">
        <v>7.7390000000000002E-3</v>
      </c>
      <c r="AD64">
        <v>0</v>
      </c>
      <c r="AE64">
        <v>25.113873000000002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</row>
    <row r="65" spans="1:94" x14ac:dyDescent="0.3">
      <c r="A65" s="3">
        <v>20074.5</v>
      </c>
      <c r="B65">
        <v>2.873923</v>
      </c>
      <c r="C65">
        <v>1.25E-3</v>
      </c>
      <c r="D65">
        <v>5.2065190000000001</v>
      </c>
      <c r="E65">
        <v>32.571145999999999</v>
      </c>
      <c r="F65">
        <v>0.84310499999999999</v>
      </c>
      <c r="G65">
        <v>3.5702999999999999E-2</v>
      </c>
      <c r="H65">
        <v>0.76809499999999997</v>
      </c>
      <c r="I65">
        <v>23.484504000000001</v>
      </c>
      <c r="J65">
        <v>0.75597599999999998</v>
      </c>
      <c r="K65">
        <v>9.581296</v>
      </c>
      <c r="L65">
        <v>6.0802009999999997</v>
      </c>
      <c r="M65">
        <v>8.5409439999999996</v>
      </c>
      <c r="N65">
        <v>4.1830000000000001E-3</v>
      </c>
      <c r="O65">
        <v>1.8783730000000001</v>
      </c>
      <c r="P65">
        <v>6.3299050000000001</v>
      </c>
      <c r="Q65">
        <v>3.1816599999999999</v>
      </c>
      <c r="R65">
        <v>7.77766</v>
      </c>
      <c r="S65">
        <v>4.6788999999999997E-2</v>
      </c>
      <c r="T65">
        <v>4.1023189999999996</v>
      </c>
      <c r="U65">
        <v>0</v>
      </c>
      <c r="V65">
        <v>0</v>
      </c>
      <c r="W65">
        <v>0</v>
      </c>
      <c r="X65">
        <v>0.39912399999999998</v>
      </c>
      <c r="Y65">
        <v>6.5736000000000003E-2</v>
      </c>
      <c r="Z65">
        <v>0</v>
      </c>
      <c r="AA65">
        <v>0.12534600000000001</v>
      </c>
      <c r="AB65">
        <v>1.792473</v>
      </c>
      <c r="AC65">
        <v>7.7970000000000001E-3</v>
      </c>
      <c r="AD65">
        <v>0</v>
      </c>
      <c r="AE65">
        <v>25.577311999999999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 t="s">
        <v>113</v>
      </c>
      <c r="BK65" t="s">
        <v>114</v>
      </c>
    </row>
    <row r="66" spans="1:94" x14ac:dyDescent="0.3">
      <c r="A66" s="3"/>
      <c r="B66">
        <v>2.3169819999999999</v>
      </c>
      <c r="C66">
        <v>1.2440000000000001E-3</v>
      </c>
      <c r="D66">
        <v>5.1995129999999996</v>
      </c>
      <c r="E66">
        <v>32.555843000000003</v>
      </c>
      <c r="F66">
        <v>0.81860500000000003</v>
      </c>
      <c r="G66">
        <v>3.6164000000000002E-2</v>
      </c>
      <c r="H66">
        <v>0.76528600000000002</v>
      </c>
      <c r="I66">
        <v>23.442938000000002</v>
      </c>
      <c r="J66">
        <v>0.75759799999999999</v>
      </c>
      <c r="K66">
        <v>9.5687510000000007</v>
      </c>
      <c r="L66">
        <v>6.124765</v>
      </c>
      <c r="M66">
        <v>8.6769510000000007</v>
      </c>
      <c r="N66">
        <v>1.6441000000000001E-2</v>
      </c>
      <c r="O66">
        <v>1.8567530000000001</v>
      </c>
      <c r="P66">
        <v>6.3302750000000003</v>
      </c>
      <c r="Q66">
        <v>3.1007989999999999</v>
      </c>
      <c r="R66">
        <v>7.8338700000000001</v>
      </c>
      <c r="S66">
        <v>4.6815000000000002E-2</v>
      </c>
      <c r="T66">
        <v>4.0922359999999998</v>
      </c>
      <c r="U66">
        <v>0</v>
      </c>
      <c r="V66">
        <v>0</v>
      </c>
      <c r="W66">
        <v>0</v>
      </c>
      <c r="X66">
        <v>0.312892</v>
      </c>
      <c r="Y66">
        <v>6.6074999999999995E-2</v>
      </c>
      <c r="Z66">
        <v>0</v>
      </c>
      <c r="AA66">
        <v>9.6763000000000002E-2</v>
      </c>
      <c r="AB66">
        <v>1.6430819999999999</v>
      </c>
      <c r="AC66">
        <v>7.4000000000000003E-3</v>
      </c>
      <c r="AD66">
        <v>0</v>
      </c>
      <c r="AE66">
        <v>23.00318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f>SUM(B66:BI66)</f>
        <v>138.671221</v>
      </c>
      <c r="BK66">
        <f>SUM(B66:T66)</f>
        <v>113.54182900000001</v>
      </c>
    </row>
    <row r="67" spans="1:94" x14ac:dyDescent="0.3">
      <c r="A67" t="s">
        <v>118</v>
      </c>
      <c r="B67">
        <f t="shared" ref="B67:T67" si="35">B66/$BK66</f>
        <v>2.0406417796916057E-2</v>
      </c>
      <c r="C67">
        <f t="shared" si="35"/>
        <v>1.0956314610714963E-5</v>
      </c>
      <c r="D67">
        <f t="shared" si="35"/>
        <v>4.5793810490757543E-2</v>
      </c>
      <c r="E67">
        <f t="shared" si="35"/>
        <v>0.2867299504220599</v>
      </c>
      <c r="F67">
        <f t="shared" si="35"/>
        <v>7.2097218021738929E-3</v>
      </c>
      <c r="G67">
        <f t="shared" si="35"/>
        <v>3.1850816847419288E-4</v>
      </c>
      <c r="H67">
        <f t="shared" si="35"/>
        <v>6.7401239414594952E-3</v>
      </c>
      <c r="I67">
        <f t="shared" si="35"/>
        <v>0.20646961746582398</v>
      </c>
      <c r="J67">
        <f t="shared" si="35"/>
        <v>6.6724132125791273E-3</v>
      </c>
      <c r="K67">
        <f t="shared" si="35"/>
        <v>8.4275117674914329E-2</v>
      </c>
      <c r="L67">
        <f t="shared" si="35"/>
        <v>5.3942807280301958E-2</v>
      </c>
      <c r="M67">
        <f t="shared" si="35"/>
        <v>7.64207435834066E-2</v>
      </c>
      <c r="N67">
        <f t="shared" si="35"/>
        <v>1.4480126086395878E-4</v>
      </c>
      <c r="O67">
        <f t="shared" si="35"/>
        <v>1.6353030564621254E-2</v>
      </c>
      <c r="P67">
        <f t="shared" si="35"/>
        <v>5.57528010227843E-2</v>
      </c>
      <c r="Q67">
        <f t="shared" si="35"/>
        <v>2.730975031237166E-2</v>
      </c>
      <c r="R67">
        <f t="shared" si="35"/>
        <v>6.8995453649068839E-2</v>
      </c>
      <c r="S67">
        <f t="shared" si="35"/>
        <v>4.1231500683329664E-4</v>
      </c>
      <c r="T67">
        <f t="shared" si="35"/>
        <v>3.6041660029978904E-2</v>
      </c>
    </row>
    <row r="68" spans="1:94" x14ac:dyDescent="0.3">
      <c r="A68" s="7" t="s">
        <v>430</v>
      </c>
      <c r="B68" s="7"/>
    </row>
    <row r="69" spans="1:94" x14ac:dyDescent="0.3">
      <c r="A69" s="3">
        <v>18615</v>
      </c>
      <c r="B69" s="1">
        <v>694.825152</v>
      </c>
      <c r="C69" s="1">
        <v>39.752059000000003</v>
      </c>
      <c r="D69" s="1">
        <v>455.73803299999997</v>
      </c>
      <c r="E69" s="1">
        <v>390.56341800000001</v>
      </c>
      <c r="F69" s="1">
        <v>6.1348969999999996</v>
      </c>
      <c r="G69" s="1">
        <v>74.205654999999993</v>
      </c>
      <c r="H69" s="1">
        <v>15.772040000000001</v>
      </c>
      <c r="I69" s="1">
        <v>66.595410000000001</v>
      </c>
      <c r="J69" s="1">
        <v>555.38999899999999</v>
      </c>
      <c r="K69" s="1">
        <v>355.394992</v>
      </c>
      <c r="L69" s="1">
        <v>729.21632099999999</v>
      </c>
      <c r="M69" s="1">
        <v>155.73983200000001</v>
      </c>
      <c r="N69" s="1">
        <v>6.9410000000000001E-3</v>
      </c>
      <c r="O69" s="1">
        <v>41.245134999999998</v>
      </c>
      <c r="P69" s="1">
        <v>227.35122699999999</v>
      </c>
      <c r="Q69" s="1">
        <v>54.716937999999999</v>
      </c>
      <c r="R69" s="1">
        <v>145.422909</v>
      </c>
      <c r="S69" s="1">
        <v>23.294640999999999</v>
      </c>
      <c r="T69" s="1">
        <v>19.468004000000001</v>
      </c>
      <c r="U69" s="1">
        <v>215.85574199999999</v>
      </c>
      <c r="V69" s="1">
        <v>1324.120079</v>
      </c>
      <c r="W69" s="1">
        <v>7497.7423429999999</v>
      </c>
      <c r="X69" s="1">
        <v>26114.013792999998</v>
      </c>
      <c r="Y69" s="1">
        <v>1288.597154</v>
      </c>
      <c r="Z69" s="1">
        <v>1803.6071939999999</v>
      </c>
      <c r="AA69" s="1">
        <v>1932.694641</v>
      </c>
      <c r="AB69" s="1">
        <v>2497.8211240000001</v>
      </c>
      <c r="AC69" s="1">
        <v>19.853760000000001</v>
      </c>
      <c r="AD69" s="1">
        <v>10.077947</v>
      </c>
      <c r="AE69" s="1">
        <v>20187.334051000002</v>
      </c>
      <c r="AF69" s="1">
        <v>4429.1557290000001</v>
      </c>
      <c r="AG69" s="1">
        <v>2.5166949999999999</v>
      </c>
      <c r="AH69" s="1">
        <v>8551.9019709999993</v>
      </c>
      <c r="AI69" s="1">
        <v>15767.782408999999</v>
      </c>
      <c r="AJ69" s="1">
        <v>5767.9335220000003</v>
      </c>
      <c r="AK69" s="1">
        <v>359.54208499999999</v>
      </c>
      <c r="AL69" s="1">
        <v>14.474698</v>
      </c>
      <c r="AM69" s="1">
        <v>4.1895660000000001</v>
      </c>
      <c r="AN69" s="1">
        <v>0.44461200000000001</v>
      </c>
      <c r="AO69" s="1">
        <v>48.844856999999998</v>
      </c>
      <c r="AP69" s="1">
        <v>111.53540099999999</v>
      </c>
      <c r="AQ69" s="1">
        <v>0</v>
      </c>
      <c r="AR69" s="1">
        <v>122559.89950299999</v>
      </c>
      <c r="AS69" s="1">
        <v>4.2418120000000004</v>
      </c>
      <c r="AT69" s="1">
        <v>4.3191449999999998</v>
      </c>
      <c r="AU69" s="1">
        <v>3.1280960000000002</v>
      </c>
      <c r="AV69" s="1">
        <v>2.4509050000000001</v>
      </c>
      <c r="AW69" s="1">
        <v>1.9151100000000001</v>
      </c>
      <c r="AX69" s="1">
        <v>0.73438800000000004</v>
      </c>
      <c r="AY69" s="1">
        <v>3.9352149999999999</v>
      </c>
      <c r="AZ69" s="1">
        <v>1.0563899999999999</v>
      </c>
      <c r="BA69" s="1">
        <v>6.2044059999999996</v>
      </c>
      <c r="BB69" s="1">
        <v>2.1454219999999999</v>
      </c>
      <c r="BC69" s="1">
        <v>2.8073549999999998</v>
      </c>
      <c r="BD69" s="1">
        <v>2.8121909999999999</v>
      </c>
      <c r="BE69" s="1">
        <v>8.1630000000000001E-3</v>
      </c>
      <c r="BF69" s="1">
        <v>4.3033349999999997</v>
      </c>
      <c r="BG69" s="1">
        <v>2.9514300000000002</v>
      </c>
      <c r="BH69" s="1">
        <v>1.397281</v>
      </c>
      <c r="BI69" s="1">
        <v>1.40069</v>
      </c>
      <c r="BJ69" s="1">
        <v>6.5694470000000003</v>
      </c>
      <c r="BK69" s="1">
        <v>2.0954449999999998</v>
      </c>
      <c r="BL69" s="1">
        <v>3.1074290000000002</v>
      </c>
      <c r="BM69" s="1">
        <v>0.50453499999999996</v>
      </c>
      <c r="BN69" s="1">
        <v>0.709009</v>
      </c>
      <c r="BO69" s="1">
        <v>0.938056</v>
      </c>
      <c r="BP69" s="1">
        <v>0.69957999999999998</v>
      </c>
      <c r="BQ69" s="1">
        <v>0.59645400000000004</v>
      </c>
      <c r="BR69" s="1">
        <v>0.25030999999999998</v>
      </c>
      <c r="BS69" s="1">
        <v>1.369424</v>
      </c>
      <c r="BT69" s="1">
        <v>0.77952500000000002</v>
      </c>
      <c r="BU69" s="1">
        <v>0.56139300000000003</v>
      </c>
      <c r="BV69" s="1">
        <v>19.834503000000002</v>
      </c>
      <c r="BW69" s="1">
        <v>5.6408050000000003</v>
      </c>
      <c r="BX69" s="1">
        <v>1.457E-3</v>
      </c>
      <c r="BY69" s="1">
        <v>0.60301199999999999</v>
      </c>
      <c r="BZ69" s="1">
        <v>1.0624579999999999</v>
      </c>
      <c r="CA69" s="1">
        <v>2.6413410000000002</v>
      </c>
      <c r="CB69" s="1">
        <v>1.029595</v>
      </c>
      <c r="CC69" s="1">
        <v>9.6716999999999997E-2</v>
      </c>
      <c r="CD69" s="1">
        <v>8.5641999999999996E-2</v>
      </c>
      <c r="CE69" s="1">
        <v>9.9011000000000002E-2</v>
      </c>
      <c r="CF69" s="1">
        <v>8.7379999999999992E-3</v>
      </c>
      <c r="CG69" s="1">
        <v>4.9880000000000002E-3</v>
      </c>
      <c r="CH69" s="1">
        <v>1</v>
      </c>
      <c r="CI69" s="1">
        <v>30.704211000000001</v>
      </c>
      <c r="CJ69" s="1">
        <v>0.252164</v>
      </c>
      <c r="CK69" s="1">
        <v>8.9262720000000009</v>
      </c>
      <c r="CL69" s="1">
        <v>38.041666999999997</v>
      </c>
      <c r="CM69" s="1">
        <v>5.9369999999999999E-2</v>
      </c>
      <c r="CN69" s="1">
        <v>-2.5937350000000001</v>
      </c>
      <c r="CO69" s="1">
        <v>29.831047999999999</v>
      </c>
    </row>
    <row r="70" spans="1:94" x14ac:dyDescent="0.3">
      <c r="A70" s="3">
        <v>18980</v>
      </c>
      <c r="B70" s="1">
        <v>695.13508899999999</v>
      </c>
      <c r="C70" s="1">
        <v>40.097456000000001</v>
      </c>
      <c r="D70" s="1">
        <v>455.84582799999998</v>
      </c>
      <c r="E70" s="1">
        <v>390.69786299999998</v>
      </c>
      <c r="F70" s="1">
        <v>6.1319790000000003</v>
      </c>
      <c r="G70" s="1">
        <v>73.663353999999998</v>
      </c>
      <c r="H70" s="1">
        <v>15.724838</v>
      </c>
      <c r="I70" s="1">
        <v>66.604816</v>
      </c>
      <c r="J70" s="1">
        <v>555.98882600000002</v>
      </c>
      <c r="K70" s="1">
        <v>355.30815000000001</v>
      </c>
      <c r="L70" s="1">
        <v>722.16872000000001</v>
      </c>
      <c r="M70" s="1">
        <v>154.860859</v>
      </c>
      <c r="N70" s="1">
        <v>7.3540000000000003E-3</v>
      </c>
      <c r="O70" s="1">
        <v>41.385086999999999</v>
      </c>
      <c r="P70" s="1">
        <v>227.22082700000001</v>
      </c>
      <c r="Q70" s="1">
        <v>54.967920999999997</v>
      </c>
      <c r="R70" s="1">
        <v>145.56651500000001</v>
      </c>
      <c r="S70" s="1">
        <v>23.249300000000002</v>
      </c>
      <c r="T70" s="1">
        <v>19.451485999999999</v>
      </c>
      <c r="U70" s="1">
        <v>219.412847</v>
      </c>
      <c r="V70" s="1">
        <v>1058.5188880000001</v>
      </c>
      <c r="W70" s="1">
        <v>7041.1770930000002</v>
      </c>
      <c r="X70" s="1">
        <v>26541.594787999999</v>
      </c>
      <c r="Y70" s="1">
        <v>1272.9297099999999</v>
      </c>
      <c r="Z70" s="1">
        <v>1786.8294330000001</v>
      </c>
      <c r="AA70" s="1">
        <v>1899.9209390000001</v>
      </c>
      <c r="AB70" s="1">
        <v>2512.09267</v>
      </c>
      <c r="AC70" s="1">
        <v>20.121265000000001</v>
      </c>
      <c r="AD70" s="1">
        <v>9.9154470000000003</v>
      </c>
      <c r="AE70" s="1">
        <v>19471.382034999999</v>
      </c>
      <c r="AF70" s="1">
        <v>2347.9477969999998</v>
      </c>
      <c r="AG70" s="1">
        <v>1.6659440000000001</v>
      </c>
      <c r="AH70" s="1">
        <v>8484.8394819999994</v>
      </c>
      <c r="AI70" s="1">
        <v>15978.607926000001</v>
      </c>
      <c r="AJ70" s="1">
        <v>5830.41273</v>
      </c>
      <c r="AK70" s="1">
        <v>736.71382000000006</v>
      </c>
      <c r="AL70" s="1">
        <v>14.412255999999999</v>
      </c>
      <c r="AM70" s="1">
        <v>6.9532290000000003</v>
      </c>
      <c r="AN70" s="1">
        <v>0.86471600000000004</v>
      </c>
      <c r="AO70" s="1">
        <v>83.484927999999996</v>
      </c>
      <c r="AP70" s="1">
        <v>125.61586</v>
      </c>
      <c r="AQ70" s="1">
        <v>0</v>
      </c>
      <c r="AR70" s="1">
        <v>125807.130965</v>
      </c>
      <c r="AS70" s="1">
        <v>4.2437040000000001</v>
      </c>
      <c r="AT70" s="1">
        <v>4.3566739999999999</v>
      </c>
      <c r="AU70" s="1">
        <v>3.1288360000000002</v>
      </c>
      <c r="AV70" s="1">
        <v>2.4517479999999998</v>
      </c>
      <c r="AW70" s="1">
        <v>1.9141999999999999</v>
      </c>
      <c r="AX70" s="1">
        <v>0.72902100000000003</v>
      </c>
      <c r="AY70" s="1">
        <v>3.923438</v>
      </c>
      <c r="AZ70" s="1">
        <v>1.0565389999999999</v>
      </c>
      <c r="BA70" s="1">
        <v>6.2110960000000004</v>
      </c>
      <c r="BB70" s="1">
        <v>2.144898</v>
      </c>
      <c r="BC70" s="1">
        <v>2.7802229999999999</v>
      </c>
      <c r="BD70" s="1">
        <v>2.7963200000000001</v>
      </c>
      <c r="BE70" s="1">
        <v>8.6490000000000004E-3</v>
      </c>
      <c r="BF70" s="1">
        <v>4.3179369999999997</v>
      </c>
      <c r="BG70" s="1">
        <v>2.949738</v>
      </c>
      <c r="BH70" s="1">
        <v>1.4036900000000001</v>
      </c>
      <c r="BI70" s="1">
        <v>1.4020729999999999</v>
      </c>
      <c r="BJ70" s="1">
        <v>6.5566599999999999</v>
      </c>
      <c r="BK70" s="1">
        <v>2.0936680000000001</v>
      </c>
      <c r="BL70" s="1">
        <v>3.1586370000000001</v>
      </c>
      <c r="BM70" s="1">
        <v>0.40333200000000002</v>
      </c>
      <c r="BN70" s="1">
        <v>0.66583499999999995</v>
      </c>
      <c r="BO70" s="1">
        <v>0.95341500000000001</v>
      </c>
      <c r="BP70" s="1">
        <v>0.69107399999999997</v>
      </c>
      <c r="BQ70" s="1">
        <v>0.59090600000000004</v>
      </c>
      <c r="BR70" s="1">
        <v>0.24606500000000001</v>
      </c>
      <c r="BS70" s="1">
        <v>1.377248</v>
      </c>
      <c r="BT70" s="1">
        <v>0.79002899999999998</v>
      </c>
      <c r="BU70" s="1">
        <v>0.55234099999999997</v>
      </c>
      <c r="BV70" s="1">
        <v>19.131063999999999</v>
      </c>
      <c r="BW70" s="1">
        <v>2.9902579999999999</v>
      </c>
      <c r="BX70" s="1">
        <v>9.6400000000000001E-4</v>
      </c>
      <c r="BY70" s="1">
        <v>0.59828300000000001</v>
      </c>
      <c r="BZ70" s="1">
        <v>1.0766640000000001</v>
      </c>
      <c r="CA70" s="1">
        <v>2.669953</v>
      </c>
      <c r="CB70" s="1">
        <v>2.1096759999999999</v>
      </c>
      <c r="CC70" s="1">
        <v>9.6299999999999997E-2</v>
      </c>
      <c r="CD70" s="1">
        <v>0.14213500000000001</v>
      </c>
      <c r="CE70" s="1">
        <v>0.19256400000000001</v>
      </c>
      <c r="CF70" s="1">
        <v>1.4936E-2</v>
      </c>
      <c r="CG70" s="1">
        <v>5.6179999999999997E-3</v>
      </c>
      <c r="CH70" s="1">
        <v>1</v>
      </c>
      <c r="CI70" s="1">
        <v>31.517721000000002</v>
      </c>
      <c r="CJ70" s="1">
        <v>0.253942</v>
      </c>
      <c r="CK70" s="1">
        <v>9.1213990000000003</v>
      </c>
      <c r="CL70" s="1">
        <v>38.291666999999997</v>
      </c>
      <c r="CM70" s="1">
        <v>5.9125999999999998E-2</v>
      </c>
      <c r="CN70" s="1">
        <v>-2.6400130000000002</v>
      </c>
      <c r="CO70" s="1">
        <v>29.594484999999999</v>
      </c>
    </row>
    <row r="71" spans="1:94" x14ac:dyDescent="0.3">
      <c r="A71" s="3">
        <v>19345</v>
      </c>
      <c r="B71" s="1">
        <v>697.68769399999996</v>
      </c>
      <c r="C71" s="1">
        <v>40.580720999999997</v>
      </c>
      <c r="D71" s="1">
        <v>455.42512399999998</v>
      </c>
      <c r="E71" s="1">
        <v>390.51751200000001</v>
      </c>
      <c r="F71" s="1">
        <v>6.1262290000000004</v>
      </c>
      <c r="G71" s="1">
        <v>73.12706</v>
      </c>
      <c r="H71" s="1">
        <v>15.685675</v>
      </c>
      <c r="I71" s="1">
        <v>66.592454000000004</v>
      </c>
      <c r="J71" s="1">
        <v>555.6422</v>
      </c>
      <c r="K71" s="1">
        <v>355.25879500000002</v>
      </c>
      <c r="L71" s="1">
        <v>717.68721800000003</v>
      </c>
      <c r="M71" s="1">
        <v>154.127182</v>
      </c>
      <c r="N71" s="1">
        <v>8.0759999999999998E-3</v>
      </c>
      <c r="O71" s="1">
        <v>41.434097999999999</v>
      </c>
      <c r="P71" s="1">
        <v>227.11609799999999</v>
      </c>
      <c r="Q71" s="1">
        <v>55.007496000000003</v>
      </c>
      <c r="R71" s="1">
        <v>145.83079000000001</v>
      </c>
      <c r="S71" s="1">
        <v>23.176881999999999</v>
      </c>
      <c r="T71" s="1">
        <v>19.442426000000001</v>
      </c>
      <c r="U71" s="1">
        <v>223.21519499999999</v>
      </c>
      <c r="V71" s="1">
        <v>1071.714884</v>
      </c>
      <c r="W71" s="1">
        <v>7090.3888989999996</v>
      </c>
      <c r="X71" s="1">
        <v>26836.418989000002</v>
      </c>
      <c r="Y71" s="1">
        <v>1272.716518</v>
      </c>
      <c r="Z71" s="1">
        <v>1770.118669</v>
      </c>
      <c r="AA71" s="1">
        <v>1858.2053860000001</v>
      </c>
      <c r="AB71" s="1">
        <v>2506.7892489999999</v>
      </c>
      <c r="AC71" s="1">
        <v>20.121744</v>
      </c>
      <c r="AD71" s="1">
        <v>9.8667510000000007</v>
      </c>
      <c r="AE71" s="1">
        <v>20621.133762000001</v>
      </c>
      <c r="AF71" s="1">
        <v>1872.691718</v>
      </c>
      <c r="AG71" s="1">
        <v>1.513862</v>
      </c>
      <c r="AH71" s="1">
        <v>8417.8313049999997</v>
      </c>
      <c r="AI71" s="1">
        <v>15940.864764</v>
      </c>
      <c r="AJ71" s="1">
        <v>5859.5358990000004</v>
      </c>
      <c r="AK71" s="1">
        <v>857.93979899999999</v>
      </c>
      <c r="AL71" s="1">
        <v>14.316463000000001</v>
      </c>
      <c r="AM71" s="1">
        <v>7.8294459999999999</v>
      </c>
      <c r="AN71" s="1">
        <v>0.71919699999999998</v>
      </c>
      <c r="AO71" s="1">
        <v>91.640203999999997</v>
      </c>
      <c r="AP71" s="1">
        <v>128.88466600000001</v>
      </c>
      <c r="AQ71" s="1">
        <v>0</v>
      </c>
      <c r="AR71" s="1">
        <v>127591.161041</v>
      </c>
      <c r="AS71" s="1">
        <v>4.2592869999999996</v>
      </c>
      <c r="AT71" s="1">
        <v>4.4091810000000002</v>
      </c>
      <c r="AU71" s="1">
        <v>3.1259480000000002</v>
      </c>
      <c r="AV71" s="1">
        <v>2.4506160000000001</v>
      </c>
      <c r="AW71" s="1">
        <v>1.9124049999999999</v>
      </c>
      <c r="AX71" s="1">
        <v>0.72371300000000005</v>
      </c>
      <c r="AY71" s="1">
        <v>3.9136660000000001</v>
      </c>
      <c r="AZ71" s="1">
        <v>1.056343</v>
      </c>
      <c r="BA71" s="1">
        <v>6.2072240000000001</v>
      </c>
      <c r="BB71" s="1">
        <v>2.1446000000000001</v>
      </c>
      <c r="BC71" s="1">
        <v>2.7629700000000001</v>
      </c>
      <c r="BD71" s="1">
        <v>2.7830720000000002</v>
      </c>
      <c r="BE71" s="1">
        <v>9.4979999999999995E-3</v>
      </c>
      <c r="BF71" s="1">
        <v>4.3230510000000004</v>
      </c>
      <c r="BG71" s="1">
        <v>2.9483779999999999</v>
      </c>
      <c r="BH71" s="1">
        <v>1.404701</v>
      </c>
      <c r="BI71" s="1">
        <v>1.4046190000000001</v>
      </c>
      <c r="BJ71" s="1">
        <v>6.5362369999999999</v>
      </c>
      <c r="BK71" s="1">
        <v>2.092692</v>
      </c>
      <c r="BL71" s="1">
        <v>3.2133750000000001</v>
      </c>
      <c r="BM71" s="1">
        <v>0.40836</v>
      </c>
      <c r="BN71" s="1">
        <v>0.670489</v>
      </c>
      <c r="BO71" s="1">
        <v>0.964005</v>
      </c>
      <c r="BP71" s="1">
        <v>0.69095799999999996</v>
      </c>
      <c r="BQ71" s="1">
        <v>0.58538000000000001</v>
      </c>
      <c r="BR71" s="1">
        <v>0.24066199999999999</v>
      </c>
      <c r="BS71" s="1">
        <v>1.374341</v>
      </c>
      <c r="BT71" s="1">
        <v>0.79004700000000005</v>
      </c>
      <c r="BU71" s="1">
        <v>0.54962900000000003</v>
      </c>
      <c r="BV71" s="1">
        <v>20.260721</v>
      </c>
      <c r="BW71" s="1">
        <v>2.384989</v>
      </c>
      <c r="BX71" s="1">
        <v>8.7600000000000004E-4</v>
      </c>
      <c r="BY71" s="1">
        <v>0.59355800000000003</v>
      </c>
      <c r="BZ71" s="1">
        <v>1.0741210000000001</v>
      </c>
      <c r="CA71" s="1">
        <v>2.6832889999999998</v>
      </c>
      <c r="CB71" s="1">
        <v>2.4568219999999998</v>
      </c>
      <c r="CC71" s="1">
        <v>9.5659999999999995E-2</v>
      </c>
      <c r="CD71" s="1">
        <v>0.16004699999999999</v>
      </c>
      <c r="CE71" s="1">
        <v>0.16015799999999999</v>
      </c>
      <c r="CF71" s="1">
        <v>1.6395E-2</v>
      </c>
      <c r="CG71" s="1">
        <v>5.764E-3</v>
      </c>
      <c r="CH71" s="1">
        <v>1</v>
      </c>
      <c r="CI71" s="1">
        <v>31.964663999999999</v>
      </c>
      <c r="CJ71" s="1">
        <v>0.25006</v>
      </c>
      <c r="CK71" s="1">
        <v>8.9667150000000007</v>
      </c>
      <c r="CL71" s="1">
        <v>38.229166999999997</v>
      </c>
      <c r="CM71" s="1">
        <v>5.8549999999999998E-2</v>
      </c>
      <c r="CN71" s="1">
        <v>-2.7029670000000001</v>
      </c>
      <c r="CO71" s="1">
        <v>29.628231</v>
      </c>
    </row>
    <row r="72" spans="1:94" x14ac:dyDescent="0.3">
      <c r="A72" s="3">
        <v>19710</v>
      </c>
      <c r="B72" s="1">
        <v>712.52148299999999</v>
      </c>
      <c r="C72" s="1">
        <v>40.859977999999998</v>
      </c>
      <c r="D72" s="1">
        <v>455.388216</v>
      </c>
      <c r="E72" s="1">
        <v>390.56217800000002</v>
      </c>
      <c r="F72" s="1">
        <v>6.1195349999999999</v>
      </c>
      <c r="G72" s="1">
        <v>72.545511000000005</v>
      </c>
      <c r="H72" s="1">
        <v>15.637727</v>
      </c>
      <c r="I72" s="1">
        <v>66.471245999999994</v>
      </c>
      <c r="J72" s="1">
        <v>554.73346000000004</v>
      </c>
      <c r="K72" s="1">
        <v>355.14345700000001</v>
      </c>
      <c r="L72" s="1">
        <v>712.19307600000002</v>
      </c>
      <c r="M72" s="1">
        <v>153.43580600000001</v>
      </c>
      <c r="N72" s="1">
        <v>9.0430000000000007E-3</v>
      </c>
      <c r="O72" s="1">
        <v>41.483987999999997</v>
      </c>
      <c r="P72" s="1">
        <v>227.25583800000001</v>
      </c>
      <c r="Q72" s="1">
        <v>54.886327999999999</v>
      </c>
      <c r="R72" s="1">
        <v>145.82238000000001</v>
      </c>
      <c r="S72" s="1">
        <v>23.105138</v>
      </c>
      <c r="T72" s="1">
        <v>19.414987</v>
      </c>
      <c r="U72" s="1">
        <v>226.96453500000001</v>
      </c>
      <c r="V72" s="1">
        <v>712.191147</v>
      </c>
      <c r="W72" s="1">
        <v>6068.3698169999998</v>
      </c>
      <c r="X72" s="1">
        <v>27142.361983999999</v>
      </c>
      <c r="Y72" s="1">
        <v>1271.14104</v>
      </c>
      <c r="Z72" s="1">
        <v>1753.656618</v>
      </c>
      <c r="AA72" s="1">
        <v>1818.694733</v>
      </c>
      <c r="AB72" s="1">
        <v>2492.4854150000001</v>
      </c>
      <c r="AC72" s="1">
        <v>20.158761999999999</v>
      </c>
      <c r="AD72" s="1">
        <v>9.6263179999999995</v>
      </c>
      <c r="AE72" s="1">
        <v>20695.404480000001</v>
      </c>
      <c r="AF72" s="1">
        <v>1907.3288219999999</v>
      </c>
      <c r="AG72" s="1">
        <v>1.299355</v>
      </c>
      <c r="AH72" s="1">
        <v>8413.1752610000003</v>
      </c>
      <c r="AI72" s="1">
        <v>16072.873605000001</v>
      </c>
      <c r="AJ72" s="1">
        <v>5921.3660110000001</v>
      </c>
      <c r="AK72" s="1">
        <v>812.30580199999997</v>
      </c>
      <c r="AL72" s="1">
        <v>14.053087</v>
      </c>
      <c r="AM72" s="1">
        <v>7.0986500000000001</v>
      </c>
      <c r="AN72" s="1">
        <v>0.65387499999999998</v>
      </c>
      <c r="AO72" s="1">
        <v>83.171712999999997</v>
      </c>
      <c r="AP72" s="1">
        <v>123.53808100000001</v>
      </c>
      <c r="AQ72" s="1">
        <v>0</v>
      </c>
      <c r="AR72" s="1">
        <v>129881.75414200001</v>
      </c>
      <c r="AS72" s="1">
        <v>4.3498460000000003</v>
      </c>
      <c r="AT72" s="1">
        <v>4.4395230000000003</v>
      </c>
      <c r="AU72" s="1">
        <v>3.1256949999999999</v>
      </c>
      <c r="AV72" s="1">
        <v>2.4508969999999999</v>
      </c>
      <c r="AW72" s="1">
        <v>1.910315</v>
      </c>
      <c r="AX72" s="1">
        <v>0.71795799999999999</v>
      </c>
      <c r="AY72" s="1">
        <v>3.9017029999999999</v>
      </c>
      <c r="AZ72" s="1">
        <v>1.0544199999999999</v>
      </c>
      <c r="BA72" s="1">
        <v>6.1970720000000004</v>
      </c>
      <c r="BB72" s="1">
        <v>2.143904</v>
      </c>
      <c r="BC72" s="1">
        <v>2.7418179999999999</v>
      </c>
      <c r="BD72" s="1">
        <v>2.7705869999999999</v>
      </c>
      <c r="BE72" s="1">
        <v>1.0635E-2</v>
      </c>
      <c r="BF72" s="1">
        <v>4.3282559999999997</v>
      </c>
      <c r="BG72" s="1">
        <v>2.9501919999999999</v>
      </c>
      <c r="BH72" s="1">
        <v>1.401607</v>
      </c>
      <c r="BI72" s="1">
        <v>1.4045380000000001</v>
      </c>
      <c r="BJ72" s="1">
        <v>6.5160039999999997</v>
      </c>
      <c r="BK72" s="1">
        <v>2.0897389999999998</v>
      </c>
      <c r="BL72" s="1">
        <v>3.26735</v>
      </c>
      <c r="BM72" s="1">
        <v>0.27136900000000003</v>
      </c>
      <c r="BN72" s="1">
        <v>0.57384400000000002</v>
      </c>
      <c r="BO72" s="1">
        <v>0.97499499999999995</v>
      </c>
      <c r="BP72" s="1">
        <v>0.69010300000000002</v>
      </c>
      <c r="BQ72" s="1">
        <v>0.57993600000000001</v>
      </c>
      <c r="BR72" s="1">
        <v>0.235545</v>
      </c>
      <c r="BS72" s="1">
        <v>1.3664989999999999</v>
      </c>
      <c r="BT72" s="1">
        <v>0.79150100000000001</v>
      </c>
      <c r="BU72" s="1">
        <v>0.53623500000000002</v>
      </c>
      <c r="BV72" s="1">
        <v>20.333694000000001</v>
      </c>
      <c r="BW72" s="1">
        <v>2.4291019999999999</v>
      </c>
      <c r="BX72" s="1">
        <v>7.5199999999999996E-4</v>
      </c>
      <c r="BY72" s="1">
        <v>0.59323000000000004</v>
      </c>
      <c r="BZ72" s="1">
        <v>1.083016</v>
      </c>
      <c r="CA72" s="1">
        <v>2.7116039999999999</v>
      </c>
      <c r="CB72" s="1">
        <v>2.3261430000000001</v>
      </c>
      <c r="CC72" s="1">
        <v>9.3899999999999997E-2</v>
      </c>
      <c r="CD72" s="1">
        <v>0.14510799999999999</v>
      </c>
      <c r="CE72" s="1">
        <v>0.14561199999999999</v>
      </c>
      <c r="CF72" s="1">
        <v>1.4880000000000001E-2</v>
      </c>
      <c r="CG72" s="1">
        <v>5.5250000000000004E-3</v>
      </c>
      <c r="CH72" s="1">
        <v>1</v>
      </c>
      <c r="CI72" s="1">
        <v>32.538513000000002</v>
      </c>
      <c r="CJ72" s="1">
        <v>0.25418800000000003</v>
      </c>
      <c r="CK72" s="1">
        <v>9.3040880000000001</v>
      </c>
      <c r="CL72" s="1">
        <v>38.229166999999997</v>
      </c>
      <c r="CM72" s="1">
        <v>5.8932999999999999E-2</v>
      </c>
      <c r="CN72" s="1">
        <v>-2.7421850000000001</v>
      </c>
      <c r="CO72" s="1">
        <v>29.114107000000001</v>
      </c>
    </row>
    <row r="73" spans="1:94" x14ac:dyDescent="0.3">
      <c r="A73" s="3">
        <v>20074.5</v>
      </c>
      <c r="B73" s="1">
        <v>721.92872899999998</v>
      </c>
      <c r="C73" s="1">
        <v>41.457925000000003</v>
      </c>
      <c r="D73" s="1">
        <v>455.51194900000002</v>
      </c>
      <c r="E73" s="1">
        <v>390.62507900000003</v>
      </c>
      <c r="F73" s="1">
        <v>6.1144489999999996</v>
      </c>
      <c r="G73" s="1">
        <v>71.919477999999998</v>
      </c>
      <c r="H73" s="1">
        <v>15.610709</v>
      </c>
      <c r="I73" s="1">
        <v>66.412079000000006</v>
      </c>
      <c r="J73" s="1">
        <v>554.30174</v>
      </c>
      <c r="K73" s="1">
        <v>355.20788499999998</v>
      </c>
      <c r="L73" s="1">
        <v>707.88797999999997</v>
      </c>
      <c r="M73" s="1">
        <v>152.72797700000001</v>
      </c>
      <c r="N73" s="1">
        <v>8.4030000000000007E-3</v>
      </c>
      <c r="O73" s="1">
        <v>41.497669999999999</v>
      </c>
      <c r="P73" s="1">
        <v>227.519148</v>
      </c>
      <c r="Q73" s="1">
        <v>54.708874000000002</v>
      </c>
      <c r="R73" s="1">
        <v>146.12304399999999</v>
      </c>
      <c r="S73" s="1">
        <v>23.053326999999999</v>
      </c>
      <c r="T73" s="1">
        <v>19.40624</v>
      </c>
      <c r="U73" s="1">
        <v>230.283985</v>
      </c>
      <c r="V73" s="1">
        <v>734.96393</v>
      </c>
      <c r="W73" s="1">
        <v>6130.7957820000001</v>
      </c>
      <c r="X73" s="1">
        <v>27579.271889</v>
      </c>
      <c r="Y73" s="1">
        <v>1272.9553519999999</v>
      </c>
      <c r="Z73" s="1">
        <v>1740.3775579999999</v>
      </c>
      <c r="AA73" s="1">
        <v>1796.4439139999999</v>
      </c>
      <c r="AB73" s="1">
        <v>2471.6224790000001</v>
      </c>
      <c r="AC73" s="1">
        <v>20.211627</v>
      </c>
      <c r="AD73" s="1">
        <v>9.5441850000000006</v>
      </c>
      <c r="AE73" s="1">
        <v>20939.174991</v>
      </c>
      <c r="AF73" s="1">
        <v>2858.0056989999998</v>
      </c>
      <c r="AG73" s="1">
        <v>1.808908</v>
      </c>
      <c r="AH73" s="1">
        <v>8355.1501989999997</v>
      </c>
      <c r="AI73" s="1">
        <v>16091.206799</v>
      </c>
      <c r="AJ73" s="1">
        <v>5960.5181089999996</v>
      </c>
      <c r="AK73" s="1">
        <v>1388.1857359999999</v>
      </c>
      <c r="AL73" s="1">
        <v>13.855556999999999</v>
      </c>
      <c r="AM73" s="1">
        <v>8.8035519999999998</v>
      </c>
      <c r="AN73" s="1">
        <v>1.0702339999999999</v>
      </c>
      <c r="AO73" s="1">
        <v>110.43531900000001</v>
      </c>
      <c r="AP73" s="1">
        <v>145.165144</v>
      </c>
      <c r="AQ73" s="1">
        <v>0</v>
      </c>
      <c r="AR73" s="1">
        <v>130522.895481</v>
      </c>
      <c r="AS73" s="1">
        <v>4.4072750000000003</v>
      </c>
      <c r="AT73" s="1">
        <v>4.5044909999999998</v>
      </c>
      <c r="AU73" s="1">
        <v>3.126544</v>
      </c>
      <c r="AV73" s="1">
        <v>2.4512909999999999</v>
      </c>
      <c r="AW73" s="1">
        <v>1.9087270000000001</v>
      </c>
      <c r="AX73" s="1">
        <v>0.71176200000000001</v>
      </c>
      <c r="AY73" s="1">
        <v>3.894962</v>
      </c>
      <c r="AZ73" s="1">
        <v>1.053482</v>
      </c>
      <c r="BA73" s="1">
        <v>6.1922490000000003</v>
      </c>
      <c r="BB73" s="1">
        <v>2.1442929999999998</v>
      </c>
      <c r="BC73" s="1">
        <v>2.725244</v>
      </c>
      <c r="BD73" s="1">
        <v>2.757806</v>
      </c>
      <c r="BE73" s="1">
        <v>9.8820000000000002E-3</v>
      </c>
      <c r="BF73" s="1">
        <v>4.3296840000000003</v>
      </c>
      <c r="BG73" s="1">
        <v>2.9536099999999998</v>
      </c>
      <c r="BH73" s="1">
        <v>1.3970750000000001</v>
      </c>
      <c r="BI73" s="1">
        <v>1.4074340000000001</v>
      </c>
      <c r="BJ73" s="1">
        <v>6.5013920000000001</v>
      </c>
      <c r="BK73" s="1">
        <v>2.088797</v>
      </c>
      <c r="BL73" s="1">
        <v>3.3151359999999999</v>
      </c>
      <c r="BM73" s="1">
        <v>0.28004600000000002</v>
      </c>
      <c r="BN73" s="1">
        <v>0.57974700000000001</v>
      </c>
      <c r="BO73" s="1">
        <v>0.99068999999999996</v>
      </c>
      <c r="BP73" s="1">
        <v>0.69108800000000004</v>
      </c>
      <c r="BQ73" s="1">
        <v>0.57554400000000006</v>
      </c>
      <c r="BR73" s="1">
        <v>0.23266300000000001</v>
      </c>
      <c r="BS73" s="1">
        <v>1.3550610000000001</v>
      </c>
      <c r="BT73" s="1">
        <v>0.79357699999999998</v>
      </c>
      <c r="BU73" s="1">
        <v>0.53166000000000002</v>
      </c>
      <c r="BV73" s="1">
        <v>20.573202999999999</v>
      </c>
      <c r="BW73" s="1">
        <v>3.6398480000000002</v>
      </c>
      <c r="BX73" s="1">
        <v>1.047E-3</v>
      </c>
      <c r="BY73" s="1">
        <v>0.58913800000000005</v>
      </c>
      <c r="BZ73" s="1">
        <v>1.0842510000000001</v>
      </c>
      <c r="CA73" s="1">
        <v>2.729533</v>
      </c>
      <c r="CB73" s="1">
        <v>3.97525</v>
      </c>
      <c r="CC73" s="1">
        <v>9.2579999999999996E-2</v>
      </c>
      <c r="CD73" s="1">
        <v>0.17995900000000001</v>
      </c>
      <c r="CE73" s="1">
        <v>0.23833099999999999</v>
      </c>
      <c r="CF73" s="1">
        <v>1.9757E-2</v>
      </c>
      <c r="CG73" s="1">
        <v>6.4929999999999996E-3</v>
      </c>
      <c r="CH73" s="1">
        <v>1</v>
      </c>
      <c r="CI73" s="1">
        <v>32.699134000000001</v>
      </c>
      <c r="CJ73" s="1">
        <v>0.25795800000000002</v>
      </c>
      <c r="CK73" s="1">
        <v>9.483276</v>
      </c>
      <c r="CL73" s="1">
        <v>38.104166999999997</v>
      </c>
      <c r="CM73" s="1">
        <v>5.8297000000000002E-2</v>
      </c>
      <c r="CN73" s="1">
        <v>-2.819763</v>
      </c>
      <c r="CO73" s="1">
        <v>29.189796999999999</v>
      </c>
    </row>
    <row r="74" spans="1:94" x14ac:dyDescent="0.3">
      <c r="B74">
        <f t="shared" ref="B74:BM74" si="36">AVERAGE(B69:B73)</f>
        <v>704.41962939999996</v>
      </c>
      <c r="C74">
        <f t="shared" si="36"/>
        <v>40.549627799999996</v>
      </c>
      <c r="D74">
        <f t="shared" si="36"/>
        <v>455.58182999999997</v>
      </c>
      <c r="E74">
        <f t="shared" si="36"/>
        <v>390.59321</v>
      </c>
      <c r="F74">
        <f t="shared" si="36"/>
        <v>6.1254177999999992</v>
      </c>
      <c r="G74">
        <f t="shared" si="36"/>
        <v>73.092211599999999</v>
      </c>
      <c r="H74">
        <f t="shared" si="36"/>
        <v>15.686197799999999</v>
      </c>
      <c r="I74">
        <f t="shared" si="36"/>
        <v>66.535201000000001</v>
      </c>
      <c r="J74">
        <f t="shared" si="36"/>
        <v>555.21124499999996</v>
      </c>
      <c r="K74">
        <f t="shared" si="36"/>
        <v>355.26265580000006</v>
      </c>
      <c r="L74">
        <f t="shared" si="36"/>
        <v>717.83066299999996</v>
      </c>
      <c r="M74">
        <f t="shared" si="36"/>
        <v>154.1783312</v>
      </c>
      <c r="N74">
        <f t="shared" si="36"/>
        <v>7.9634000000000007E-3</v>
      </c>
      <c r="O74">
        <f t="shared" si="36"/>
        <v>41.409195600000004</v>
      </c>
      <c r="P74">
        <f t="shared" si="36"/>
        <v>227.2926276</v>
      </c>
      <c r="Q74">
        <f t="shared" si="36"/>
        <v>54.8575114</v>
      </c>
      <c r="R74">
        <f t="shared" si="36"/>
        <v>145.75312759999997</v>
      </c>
      <c r="S74">
        <f t="shared" si="36"/>
        <v>23.175857599999997</v>
      </c>
      <c r="T74">
        <f t="shared" si="36"/>
        <v>19.436628599999999</v>
      </c>
      <c r="U74">
        <f t="shared" si="36"/>
        <v>223.14646080000003</v>
      </c>
      <c r="V74">
        <f t="shared" si="36"/>
        <v>980.3017855999999</v>
      </c>
      <c r="W74">
        <f t="shared" si="36"/>
        <v>6765.6947868000007</v>
      </c>
      <c r="X74">
        <f t="shared" si="36"/>
        <v>26842.732288599997</v>
      </c>
      <c r="Y74">
        <f t="shared" si="36"/>
        <v>1275.6679547999997</v>
      </c>
      <c r="Z74">
        <f t="shared" si="36"/>
        <v>1770.9178944</v>
      </c>
      <c r="AA74">
        <f t="shared" si="36"/>
        <v>1861.1919226000002</v>
      </c>
      <c r="AB74">
        <f t="shared" si="36"/>
        <v>2496.1621874000002</v>
      </c>
      <c r="AC74">
        <f t="shared" si="36"/>
        <v>20.093431600000002</v>
      </c>
      <c r="AD74">
        <f t="shared" si="36"/>
        <v>9.8061296000000002</v>
      </c>
      <c r="AE74">
        <f t="shared" si="36"/>
        <v>20382.885863799998</v>
      </c>
      <c r="AF74">
        <f t="shared" si="36"/>
        <v>2683.0259529999998</v>
      </c>
      <c r="AG74">
        <f t="shared" si="36"/>
        <v>1.7609528000000001</v>
      </c>
      <c r="AH74">
        <f t="shared" si="36"/>
        <v>8444.5796436000001</v>
      </c>
      <c r="AI74">
        <f t="shared" si="36"/>
        <v>15970.267100600002</v>
      </c>
      <c r="AJ74">
        <f t="shared" si="36"/>
        <v>5867.9532541999997</v>
      </c>
      <c r="AK74">
        <f t="shared" si="36"/>
        <v>830.93744839999999</v>
      </c>
      <c r="AL74">
        <f t="shared" si="36"/>
        <v>14.222412199999999</v>
      </c>
      <c r="AM74">
        <f t="shared" si="36"/>
        <v>6.9748885999999999</v>
      </c>
      <c r="AN74">
        <f t="shared" si="36"/>
        <v>0.75052680000000005</v>
      </c>
      <c r="AO74">
        <f t="shared" si="36"/>
        <v>83.515404200000006</v>
      </c>
      <c r="AP74">
        <f t="shared" si="36"/>
        <v>126.94783040000002</v>
      </c>
      <c r="AQ74">
        <f t="shared" si="36"/>
        <v>0</v>
      </c>
      <c r="AR74">
        <f t="shared" si="36"/>
        <v>127272.56822639999</v>
      </c>
      <c r="AS74">
        <f t="shared" si="36"/>
        <v>4.3003848000000007</v>
      </c>
      <c r="AT74">
        <f t="shared" si="36"/>
        <v>4.4058028000000009</v>
      </c>
      <c r="AU74">
        <f t="shared" si="36"/>
        <v>3.1270237999999999</v>
      </c>
      <c r="AV74">
        <f t="shared" si="36"/>
        <v>2.4510914000000001</v>
      </c>
      <c r="AW74">
        <f t="shared" si="36"/>
        <v>1.9121514000000002</v>
      </c>
      <c r="AX74">
        <f t="shared" si="36"/>
        <v>0.72336840000000002</v>
      </c>
      <c r="AY74">
        <f t="shared" si="36"/>
        <v>3.9137968000000001</v>
      </c>
      <c r="AZ74">
        <f t="shared" si="36"/>
        <v>1.0554348</v>
      </c>
      <c r="BA74">
        <f t="shared" si="36"/>
        <v>6.2024093999999996</v>
      </c>
      <c r="BB74">
        <f t="shared" si="36"/>
        <v>2.1446234</v>
      </c>
      <c r="BC74">
        <f t="shared" si="36"/>
        <v>2.763522</v>
      </c>
      <c r="BD74">
        <f t="shared" si="36"/>
        <v>2.7839952000000001</v>
      </c>
      <c r="BE74">
        <f t="shared" si="36"/>
        <v>9.3653999999999994E-3</v>
      </c>
      <c r="BF74">
        <f t="shared" si="36"/>
        <v>4.3204526000000003</v>
      </c>
      <c r="BG74">
        <f t="shared" si="36"/>
        <v>2.9506695999999999</v>
      </c>
      <c r="BH74">
        <f t="shared" si="36"/>
        <v>1.4008708000000001</v>
      </c>
      <c r="BI74">
        <f t="shared" si="36"/>
        <v>1.4038708</v>
      </c>
      <c r="BJ74">
        <f t="shared" si="36"/>
        <v>6.5359480000000003</v>
      </c>
      <c r="BK74">
        <f t="shared" si="36"/>
        <v>2.0920681999999999</v>
      </c>
      <c r="BL74">
        <f t="shared" si="36"/>
        <v>3.2123854000000001</v>
      </c>
      <c r="BM74">
        <f t="shared" si="36"/>
        <v>0.37352839999999998</v>
      </c>
      <c r="BN74">
        <f t="shared" ref="BN74:CO74" si="37">AVERAGE(BN69:BN73)</f>
        <v>0.63978479999999993</v>
      </c>
      <c r="BO74">
        <f t="shared" si="37"/>
        <v>0.96423219999999998</v>
      </c>
      <c r="BP74">
        <f t="shared" si="37"/>
        <v>0.69256059999999997</v>
      </c>
      <c r="BQ74">
        <f t="shared" si="37"/>
        <v>0.58564399999999994</v>
      </c>
      <c r="BR74">
        <f t="shared" si="37"/>
        <v>0.24104899999999999</v>
      </c>
      <c r="BS74">
        <f t="shared" si="37"/>
        <v>1.3685146000000001</v>
      </c>
      <c r="BT74">
        <f t="shared" si="37"/>
        <v>0.78893579999999996</v>
      </c>
      <c r="BU74">
        <f t="shared" si="37"/>
        <v>0.54625159999999995</v>
      </c>
      <c r="BV74">
        <f t="shared" si="37"/>
        <v>20.026637000000001</v>
      </c>
      <c r="BW74">
        <f t="shared" si="37"/>
        <v>3.4170004000000005</v>
      </c>
      <c r="BX74">
        <f t="shared" si="37"/>
        <v>1.0192000000000001E-3</v>
      </c>
      <c r="BY74">
        <f t="shared" si="37"/>
        <v>0.59544419999999998</v>
      </c>
      <c r="BZ74">
        <f t="shared" si="37"/>
        <v>1.0761020000000001</v>
      </c>
      <c r="CA74">
        <f t="shared" si="37"/>
        <v>2.687144</v>
      </c>
      <c r="CB74">
        <f t="shared" si="37"/>
        <v>2.3794972000000003</v>
      </c>
      <c r="CC74">
        <f t="shared" si="37"/>
        <v>9.5031399999999988E-2</v>
      </c>
      <c r="CD74">
        <f t="shared" si="37"/>
        <v>0.14257819999999999</v>
      </c>
      <c r="CE74">
        <f t="shared" si="37"/>
        <v>0.16713519999999998</v>
      </c>
      <c r="CF74">
        <f t="shared" si="37"/>
        <v>1.4941199999999998E-2</v>
      </c>
      <c r="CG74">
        <f t="shared" si="37"/>
        <v>5.6776000000000005E-3</v>
      </c>
      <c r="CH74">
        <f t="shared" si="37"/>
        <v>1</v>
      </c>
      <c r="CI74">
        <f t="shared" si="37"/>
        <v>31.884848599999998</v>
      </c>
      <c r="CJ74">
        <f t="shared" si="37"/>
        <v>0.25366239999999995</v>
      </c>
      <c r="CK74">
        <f t="shared" si="37"/>
        <v>9.1603499999999993</v>
      </c>
      <c r="CL74">
        <f t="shared" si="37"/>
        <v>38.179166999999993</v>
      </c>
      <c r="CM74">
        <f t="shared" si="37"/>
        <v>5.8855199999999996E-2</v>
      </c>
      <c r="CN74">
        <f t="shared" si="37"/>
        <v>-2.6997325999999999</v>
      </c>
      <c r="CO74">
        <f t="shared" si="37"/>
        <v>29.471533599999997</v>
      </c>
      <c r="CP74">
        <f>SUM(B74:T74)</f>
        <v>4046.9991321999992</v>
      </c>
    </row>
    <row r="75" spans="1:94" x14ac:dyDescent="0.3">
      <c r="A75" t="s">
        <v>117</v>
      </c>
      <c r="B75">
        <f t="shared" ref="B75:T75" si="38">B74/$CP74</f>
        <v>0.17405974313047817</v>
      </c>
      <c r="C75">
        <f t="shared" si="38"/>
        <v>1.0019677908346057E-2</v>
      </c>
      <c r="D75">
        <f t="shared" si="38"/>
        <v>0.11257275208565216</v>
      </c>
      <c r="E75">
        <f t="shared" si="38"/>
        <v>9.6514280641238653E-2</v>
      </c>
      <c r="F75">
        <f t="shared" si="38"/>
        <v>1.513570327026521E-3</v>
      </c>
      <c r="G75">
        <f t="shared" si="38"/>
        <v>1.8060841925673001E-2</v>
      </c>
      <c r="H75">
        <f t="shared" si="38"/>
        <v>3.8760072062266012E-3</v>
      </c>
      <c r="I75">
        <f t="shared" si="38"/>
        <v>1.6440626455936656E-2</v>
      </c>
      <c r="J75">
        <f t="shared" si="38"/>
        <v>0.13719084854317234</v>
      </c>
      <c r="K75">
        <f t="shared" si="38"/>
        <v>8.7784218428254235E-2</v>
      </c>
      <c r="L75">
        <f t="shared" si="38"/>
        <v>0.17737356484427469</v>
      </c>
      <c r="M75">
        <f t="shared" si="38"/>
        <v>3.8096951880537404E-2</v>
      </c>
      <c r="N75">
        <f t="shared" si="38"/>
        <v>1.9677296040513349E-6</v>
      </c>
      <c r="O75">
        <f t="shared" si="38"/>
        <v>1.0232074247441079E-2</v>
      </c>
      <c r="P75">
        <f t="shared" si="38"/>
        <v>5.6163250886698581E-2</v>
      </c>
      <c r="Q75">
        <f t="shared" si="38"/>
        <v>1.3555108268624405E-2</v>
      </c>
      <c r="R75">
        <f t="shared" si="38"/>
        <v>3.6015112145765832E-2</v>
      </c>
      <c r="S75">
        <f t="shared" si="38"/>
        <v>5.7266771854733046E-3</v>
      </c>
      <c r="T75">
        <f t="shared" si="38"/>
        <v>4.8027261595764183E-3</v>
      </c>
    </row>
    <row r="76" spans="1:94" x14ac:dyDescent="0.3">
      <c r="A76" s="3">
        <v>18615</v>
      </c>
      <c r="B76">
        <v>9.9483230000000002</v>
      </c>
      <c r="C76">
        <v>2.8E-3</v>
      </c>
      <c r="D76">
        <v>10.697585</v>
      </c>
      <c r="E76">
        <v>51.839512999999997</v>
      </c>
      <c r="F76">
        <v>0.89898100000000003</v>
      </c>
      <c r="G76">
        <v>5.1033000000000002E-2</v>
      </c>
      <c r="H76">
        <v>1.0414540000000001</v>
      </c>
      <c r="I76">
        <v>26.782322000000001</v>
      </c>
      <c r="J76">
        <v>1.651119</v>
      </c>
      <c r="K76">
        <v>13.700284999999999</v>
      </c>
      <c r="L76">
        <v>9.418825</v>
      </c>
      <c r="M76">
        <v>10.891598999999999</v>
      </c>
      <c r="N76">
        <v>1.9710000000000001E-3</v>
      </c>
      <c r="O76">
        <v>2.9329510000000001</v>
      </c>
      <c r="P76">
        <v>6.7403620000000002</v>
      </c>
      <c r="Q76">
        <v>5.3353890000000002</v>
      </c>
      <c r="R76">
        <v>10.658823999999999</v>
      </c>
      <c r="S76">
        <v>5.8085999999999999E-2</v>
      </c>
      <c r="T76">
        <v>3.560273</v>
      </c>
      <c r="U76">
        <v>0</v>
      </c>
      <c r="V76">
        <v>0</v>
      </c>
      <c r="W76">
        <v>0</v>
      </c>
      <c r="X76">
        <v>1.69574</v>
      </c>
      <c r="Y76">
        <v>0.25822200000000001</v>
      </c>
      <c r="Z76">
        <v>0</v>
      </c>
      <c r="AA76">
        <v>0.61149500000000001</v>
      </c>
      <c r="AB76">
        <v>7.7384149999999998</v>
      </c>
      <c r="AC76">
        <v>3.0095E-2</v>
      </c>
      <c r="AD76">
        <v>0</v>
      </c>
      <c r="AE76">
        <v>93.157293999999993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</row>
    <row r="77" spans="1:94" x14ac:dyDescent="0.3">
      <c r="A77" s="3">
        <v>18980</v>
      </c>
      <c r="B77">
        <v>10.288952</v>
      </c>
      <c r="C77">
        <v>2.8319999999999999E-3</v>
      </c>
      <c r="D77">
        <v>10.730689</v>
      </c>
      <c r="E77">
        <v>51.964188999999998</v>
      </c>
      <c r="F77">
        <v>0.89916799999999997</v>
      </c>
      <c r="G77">
        <v>5.0832000000000002E-2</v>
      </c>
      <c r="H77">
        <v>1.041585</v>
      </c>
      <c r="I77">
        <v>26.822973999999999</v>
      </c>
      <c r="J77">
        <v>1.6560269999999999</v>
      </c>
      <c r="K77">
        <v>13.721628000000001</v>
      </c>
      <c r="L77">
        <v>9.3457740000000005</v>
      </c>
      <c r="M77">
        <v>10.84732</v>
      </c>
      <c r="N77">
        <v>3.2499999999999999E-4</v>
      </c>
      <c r="O77">
        <v>2.949408</v>
      </c>
      <c r="P77">
        <v>6.7494370000000004</v>
      </c>
      <c r="Q77">
        <v>5.3690819999999997</v>
      </c>
      <c r="R77">
        <v>10.686059999999999</v>
      </c>
      <c r="S77">
        <v>5.8118000000000003E-2</v>
      </c>
      <c r="T77">
        <v>3.5616210000000001</v>
      </c>
      <c r="U77">
        <v>0</v>
      </c>
      <c r="V77">
        <v>0</v>
      </c>
      <c r="W77">
        <v>0</v>
      </c>
      <c r="X77">
        <v>1.758189</v>
      </c>
      <c r="Y77">
        <v>0.25720199999999999</v>
      </c>
      <c r="Z77">
        <v>0</v>
      </c>
      <c r="AA77">
        <v>0.64041199999999998</v>
      </c>
      <c r="AB77">
        <v>7.7701390000000004</v>
      </c>
      <c r="AC77">
        <v>3.0550999999999998E-2</v>
      </c>
      <c r="AD77">
        <v>0</v>
      </c>
      <c r="AE77">
        <v>95.645425000000003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</row>
    <row r="78" spans="1:94" x14ac:dyDescent="0.3">
      <c r="A78" s="3">
        <v>19345</v>
      </c>
      <c r="B78">
        <v>10.321410999999999</v>
      </c>
      <c r="C78">
        <v>2.859E-3</v>
      </c>
      <c r="D78">
        <v>10.738132999999999</v>
      </c>
      <c r="E78">
        <v>52.007306</v>
      </c>
      <c r="F78">
        <v>0.89865099999999998</v>
      </c>
      <c r="G78">
        <v>5.0590000000000003E-2</v>
      </c>
      <c r="H78">
        <v>1.0392349999999999</v>
      </c>
      <c r="I78">
        <v>26.840996000000001</v>
      </c>
      <c r="J78">
        <v>1.6556409999999999</v>
      </c>
      <c r="K78">
        <v>13.734223999999999</v>
      </c>
      <c r="L78">
        <v>9.2714200000000009</v>
      </c>
      <c r="M78">
        <v>10.802856999999999</v>
      </c>
      <c r="N78">
        <v>9.7999999999999997E-5</v>
      </c>
      <c r="O78">
        <v>2.9583849999999998</v>
      </c>
      <c r="P78">
        <v>6.7470970000000001</v>
      </c>
      <c r="Q78">
        <v>5.3846990000000003</v>
      </c>
      <c r="R78">
        <v>10.697525000000001</v>
      </c>
      <c r="S78">
        <v>5.7979999999999997E-2</v>
      </c>
      <c r="T78">
        <v>3.5595180000000002</v>
      </c>
      <c r="U78">
        <v>0</v>
      </c>
      <c r="V78">
        <v>0</v>
      </c>
      <c r="W78">
        <v>0</v>
      </c>
      <c r="X78">
        <v>1.7810060000000001</v>
      </c>
      <c r="Y78">
        <v>0.25654100000000002</v>
      </c>
      <c r="Z78">
        <v>0</v>
      </c>
      <c r="AA78">
        <v>0.62719400000000003</v>
      </c>
      <c r="AB78">
        <v>7.7786980000000003</v>
      </c>
      <c r="AC78">
        <v>3.0731000000000001E-2</v>
      </c>
      <c r="AD78">
        <v>0</v>
      </c>
      <c r="AE78">
        <v>95.978742999999994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</row>
    <row r="79" spans="1:94" x14ac:dyDescent="0.3">
      <c r="A79" s="3">
        <v>19710</v>
      </c>
      <c r="B79">
        <v>10.302670000000001</v>
      </c>
      <c r="C79">
        <v>2.8909999999999999E-3</v>
      </c>
      <c r="D79">
        <v>10.73814</v>
      </c>
      <c r="E79">
        <v>52.020764999999997</v>
      </c>
      <c r="F79">
        <v>0.89767799999999998</v>
      </c>
      <c r="G79">
        <v>5.0318000000000002E-2</v>
      </c>
      <c r="H79">
        <v>1.037841</v>
      </c>
      <c r="I79">
        <v>26.854610000000001</v>
      </c>
      <c r="J79">
        <v>1.655119</v>
      </c>
      <c r="K79">
        <v>13.743096</v>
      </c>
      <c r="L79">
        <v>9.2349449999999997</v>
      </c>
      <c r="M79">
        <v>10.769753</v>
      </c>
      <c r="N79">
        <v>4.3999999999999999E-5</v>
      </c>
      <c r="O79">
        <v>2.9623170000000001</v>
      </c>
      <c r="P79">
        <v>6.7518120000000001</v>
      </c>
      <c r="Q79">
        <v>5.3765970000000003</v>
      </c>
      <c r="R79">
        <v>10.720065</v>
      </c>
      <c r="S79">
        <v>5.7827999999999997E-2</v>
      </c>
      <c r="T79">
        <v>3.557585</v>
      </c>
      <c r="U79">
        <v>0</v>
      </c>
      <c r="V79">
        <v>0</v>
      </c>
      <c r="W79">
        <v>0</v>
      </c>
      <c r="X79">
        <v>1.7997510000000001</v>
      </c>
      <c r="Y79">
        <v>0.25733499999999998</v>
      </c>
      <c r="Z79">
        <v>0</v>
      </c>
      <c r="AA79">
        <v>0.61241500000000004</v>
      </c>
      <c r="AB79">
        <v>7.7486600000000001</v>
      </c>
      <c r="AC79">
        <v>3.0698E-2</v>
      </c>
      <c r="AD79">
        <v>0</v>
      </c>
      <c r="AE79">
        <v>95.925724000000002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</row>
    <row r="80" spans="1:94" x14ac:dyDescent="0.3">
      <c r="A80" s="3">
        <v>20074.5</v>
      </c>
      <c r="B80">
        <v>10.546253999999999</v>
      </c>
      <c r="C80">
        <v>2.921E-3</v>
      </c>
      <c r="D80">
        <v>10.765586000000001</v>
      </c>
      <c r="E80">
        <v>52.125501</v>
      </c>
      <c r="F80">
        <v>0.897312</v>
      </c>
      <c r="G80">
        <v>5.0081000000000001E-2</v>
      </c>
      <c r="H80">
        <v>1.037336</v>
      </c>
      <c r="I80">
        <v>26.864191000000002</v>
      </c>
      <c r="J80">
        <v>1.6556390000000001</v>
      </c>
      <c r="K80">
        <v>13.775237000000001</v>
      </c>
      <c r="L80">
        <v>9.1776169999999997</v>
      </c>
      <c r="M80">
        <v>10.762961000000001</v>
      </c>
      <c r="N80">
        <v>1.7279999999999999E-3</v>
      </c>
      <c r="O80">
        <v>2.968553</v>
      </c>
      <c r="P80">
        <v>6.7643449999999996</v>
      </c>
      <c r="Q80">
        <v>5.3574029999999997</v>
      </c>
      <c r="R80">
        <v>10.731930999999999</v>
      </c>
      <c r="S80">
        <v>5.7700000000000001E-2</v>
      </c>
      <c r="T80">
        <v>3.556308</v>
      </c>
      <c r="U80">
        <v>0</v>
      </c>
      <c r="V80">
        <v>0</v>
      </c>
      <c r="W80">
        <v>0</v>
      </c>
      <c r="X80">
        <v>1.819469</v>
      </c>
      <c r="Y80">
        <v>0.25808599999999998</v>
      </c>
      <c r="Z80">
        <v>0</v>
      </c>
      <c r="AA80">
        <v>0.59810200000000002</v>
      </c>
      <c r="AB80">
        <v>7.6910660000000002</v>
      </c>
      <c r="AC80">
        <v>3.0827E-2</v>
      </c>
      <c r="AD80">
        <v>0</v>
      </c>
      <c r="AE80">
        <v>96.640576999999993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 t="s">
        <v>113</v>
      </c>
      <c r="BK80" t="s">
        <v>114</v>
      </c>
    </row>
    <row r="81" spans="1:94" x14ac:dyDescent="0.3">
      <c r="B81">
        <f t="shared" ref="B81:BI81" si="39">AVERAGE(B76:B80)</f>
        <v>10.281521999999999</v>
      </c>
      <c r="C81">
        <f t="shared" si="39"/>
        <v>2.8606E-3</v>
      </c>
      <c r="D81">
        <f t="shared" si="39"/>
        <v>10.7340266</v>
      </c>
      <c r="E81">
        <f t="shared" si="39"/>
        <v>51.9914548</v>
      </c>
      <c r="F81">
        <f t="shared" si="39"/>
        <v>0.89835799999999999</v>
      </c>
      <c r="G81">
        <f t="shared" si="39"/>
        <v>5.0570800000000006E-2</v>
      </c>
      <c r="H81">
        <f t="shared" si="39"/>
        <v>1.0394901999999999</v>
      </c>
      <c r="I81">
        <f t="shared" si="39"/>
        <v>26.833018600000003</v>
      </c>
      <c r="J81">
        <f t="shared" si="39"/>
        <v>1.654709</v>
      </c>
      <c r="K81">
        <f t="shared" si="39"/>
        <v>13.734894000000001</v>
      </c>
      <c r="L81">
        <f t="shared" si="39"/>
        <v>9.2897162000000009</v>
      </c>
      <c r="M81">
        <f t="shared" si="39"/>
        <v>10.814897999999999</v>
      </c>
      <c r="N81">
        <f t="shared" si="39"/>
        <v>8.3320000000000009E-4</v>
      </c>
      <c r="O81">
        <f t="shared" si="39"/>
        <v>2.9543228000000004</v>
      </c>
      <c r="P81">
        <f t="shared" si="39"/>
        <v>6.7506105999999999</v>
      </c>
      <c r="Q81">
        <f t="shared" si="39"/>
        <v>5.3646339999999997</v>
      </c>
      <c r="R81">
        <f t="shared" si="39"/>
        <v>10.698881</v>
      </c>
      <c r="S81">
        <f t="shared" si="39"/>
        <v>5.7942399999999991E-2</v>
      </c>
      <c r="T81">
        <f t="shared" si="39"/>
        <v>3.5590609999999998</v>
      </c>
      <c r="U81">
        <f t="shared" si="39"/>
        <v>0</v>
      </c>
      <c r="V81">
        <f t="shared" si="39"/>
        <v>0</v>
      </c>
      <c r="W81">
        <f t="shared" si="39"/>
        <v>0</v>
      </c>
      <c r="X81">
        <f t="shared" si="39"/>
        <v>1.770831</v>
      </c>
      <c r="Y81">
        <f t="shared" si="39"/>
        <v>0.25747720000000002</v>
      </c>
      <c r="Z81">
        <f t="shared" si="39"/>
        <v>0</v>
      </c>
      <c r="AA81">
        <f t="shared" si="39"/>
        <v>0.61792360000000002</v>
      </c>
      <c r="AB81">
        <f t="shared" si="39"/>
        <v>7.7453956000000002</v>
      </c>
      <c r="AC81">
        <f t="shared" si="39"/>
        <v>3.0580400000000001E-2</v>
      </c>
      <c r="AD81">
        <f t="shared" si="39"/>
        <v>0</v>
      </c>
      <c r="AE81">
        <f t="shared" si="39"/>
        <v>95.4695526</v>
      </c>
      <c r="AF81">
        <f t="shared" si="39"/>
        <v>0</v>
      </c>
      <c r="AG81">
        <f t="shared" si="39"/>
        <v>0</v>
      </c>
      <c r="AH81">
        <f t="shared" si="39"/>
        <v>0</v>
      </c>
      <c r="AI81">
        <f t="shared" si="39"/>
        <v>0</v>
      </c>
      <c r="AJ81">
        <f t="shared" si="39"/>
        <v>0</v>
      </c>
      <c r="AK81">
        <f t="shared" si="39"/>
        <v>0</v>
      </c>
      <c r="AL81">
        <f t="shared" si="39"/>
        <v>0</v>
      </c>
      <c r="AM81">
        <f t="shared" si="39"/>
        <v>0</v>
      </c>
      <c r="AN81">
        <f t="shared" si="39"/>
        <v>0</v>
      </c>
      <c r="AO81">
        <f t="shared" si="39"/>
        <v>0</v>
      </c>
      <c r="AP81">
        <f t="shared" si="39"/>
        <v>0</v>
      </c>
      <c r="AQ81">
        <f t="shared" si="39"/>
        <v>0</v>
      </c>
      <c r="AR81">
        <f t="shared" si="39"/>
        <v>0</v>
      </c>
      <c r="AS81">
        <f t="shared" si="39"/>
        <v>0</v>
      </c>
      <c r="AT81">
        <f t="shared" si="39"/>
        <v>0</v>
      </c>
      <c r="AU81">
        <f t="shared" si="39"/>
        <v>0</v>
      </c>
      <c r="AV81">
        <f t="shared" si="39"/>
        <v>0</v>
      </c>
      <c r="AW81">
        <f t="shared" si="39"/>
        <v>0</v>
      </c>
      <c r="AX81">
        <f t="shared" si="39"/>
        <v>0</v>
      </c>
      <c r="AY81">
        <f t="shared" si="39"/>
        <v>0</v>
      </c>
      <c r="AZ81">
        <f t="shared" si="39"/>
        <v>0</v>
      </c>
      <c r="BA81">
        <f t="shared" si="39"/>
        <v>0</v>
      </c>
      <c r="BB81">
        <f t="shared" si="39"/>
        <v>0</v>
      </c>
      <c r="BC81">
        <f t="shared" si="39"/>
        <v>0</v>
      </c>
      <c r="BD81">
        <f t="shared" si="39"/>
        <v>0</v>
      </c>
      <c r="BE81">
        <f t="shared" si="39"/>
        <v>0</v>
      </c>
      <c r="BF81">
        <f t="shared" si="39"/>
        <v>0</v>
      </c>
      <c r="BG81">
        <f t="shared" si="39"/>
        <v>0</v>
      </c>
      <c r="BH81">
        <f t="shared" si="39"/>
        <v>0</v>
      </c>
      <c r="BI81">
        <f t="shared" si="39"/>
        <v>0</v>
      </c>
      <c r="BJ81">
        <f>SUM(B81:BI81)</f>
        <v>272.60356419999999</v>
      </c>
      <c r="BK81">
        <f>SUM(B81:T81)</f>
        <v>166.71180379999998</v>
      </c>
    </row>
    <row r="82" spans="1:94" x14ac:dyDescent="0.3">
      <c r="A82" t="s">
        <v>118</v>
      </c>
      <c r="B82">
        <f t="shared" ref="B82:T82" si="40">B81/$BK81</f>
        <v>6.167242969990587E-2</v>
      </c>
      <c r="C82">
        <f t="shared" si="40"/>
        <v>1.7158952964313138E-5</v>
      </c>
      <c r="D82">
        <f t="shared" si="40"/>
        <v>6.4386722207608924E-2</v>
      </c>
      <c r="E82">
        <f t="shared" si="40"/>
        <v>0.31186426884549134</v>
      </c>
      <c r="F82">
        <f t="shared" si="40"/>
        <v>5.3886886202595338E-3</v>
      </c>
      <c r="G82">
        <f t="shared" si="40"/>
        <v>3.0334264789473782E-4</v>
      </c>
      <c r="H82">
        <f t="shared" si="40"/>
        <v>6.2352525514453106E-3</v>
      </c>
      <c r="I82">
        <f t="shared" si="40"/>
        <v>0.16095452144582942</v>
      </c>
      <c r="J82">
        <f t="shared" si="40"/>
        <v>9.925565930443133E-3</v>
      </c>
      <c r="K82">
        <f t="shared" si="40"/>
        <v>8.2387051707972711E-2</v>
      </c>
      <c r="L82">
        <f t="shared" si="40"/>
        <v>5.5723206085303012E-2</v>
      </c>
      <c r="M82">
        <f t="shared" si="40"/>
        <v>6.4871819232274419E-2</v>
      </c>
      <c r="N82">
        <f t="shared" si="40"/>
        <v>4.9978464692252351E-6</v>
      </c>
      <c r="O82">
        <f t="shared" si="40"/>
        <v>1.7721137511919841E-2</v>
      </c>
      <c r="P82">
        <f t="shared" si="40"/>
        <v>4.0492697254350028E-2</v>
      </c>
      <c r="Q82">
        <f t="shared" si="40"/>
        <v>3.2179089168969811E-2</v>
      </c>
      <c r="R82">
        <f t="shared" si="40"/>
        <v>6.4175905701525385E-2</v>
      </c>
      <c r="S82">
        <f t="shared" si="40"/>
        <v>3.4756027275376403E-4</v>
      </c>
      <c r="T82">
        <f t="shared" si="40"/>
        <v>2.1348584316619339E-2</v>
      </c>
    </row>
    <row r="83" spans="1:94" x14ac:dyDescent="0.3">
      <c r="A83" s="7" t="s">
        <v>357</v>
      </c>
      <c r="B83" s="7"/>
    </row>
    <row r="84" spans="1:94" x14ac:dyDescent="0.3">
      <c r="A84" s="3">
        <v>18615</v>
      </c>
      <c r="B84">
        <v>750.46431500000006</v>
      </c>
      <c r="C84">
        <v>38.565652999999998</v>
      </c>
      <c r="D84">
        <v>481.61556000000002</v>
      </c>
      <c r="E84">
        <v>657.06956000000002</v>
      </c>
      <c r="F84">
        <v>19.143207</v>
      </c>
      <c r="G84">
        <v>73.661237999999997</v>
      </c>
      <c r="H84">
        <v>16.339396000000001</v>
      </c>
      <c r="I84">
        <v>89.132654000000002</v>
      </c>
      <c r="J84">
        <v>566.04762100000005</v>
      </c>
      <c r="K84">
        <v>393.35810600000002</v>
      </c>
      <c r="L84">
        <v>746.81519500000002</v>
      </c>
      <c r="M84">
        <v>173.88074399999999</v>
      </c>
      <c r="N84">
        <v>6.0629000000000002E-2</v>
      </c>
      <c r="O84">
        <v>45.450516</v>
      </c>
      <c r="P84">
        <v>204.44157899999999</v>
      </c>
      <c r="Q84">
        <v>43.509706000000001</v>
      </c>
      <c r="R84">
        <v>151.07705300000001</v>
      </c>
      <c r="S84">
        <v>22.86365</v>
      </c>
      <c r="T84">
        <v>87.221108999999998</v>
      </c>
      <c r="U84">
        <v>163.73938999999999</v>
      </c>
      <c r="V84">
        <v>1310.9703340000001</v>
      </c>
      <c r="W84">
        <v>8701.9424670000008</v>
      </c>
      <c r="X84">
        <v>24598.902411999999</v>
      </c>
      <c r="Y84">
        <v>1273.073991</v>
      </c>
      <c r="Z84">
        <v>1867.0771099999999</v>
      </c>
      <c r="AA84">
        <v>1573.4395910000001</v>
      </c>
      <c r="AB84">
        <v>2433.113636</v>
      </c>
      <c r="AC84">
        <v>20.260073999999999</v>
      </c>
      <c r="AD84">
        <v>10.218961999999999</v>
      </c>
      <c r="AE84">
        <v>21090.423888000001</v>
      </c>
      <c r="AF84">
        <v>2306.4156619999999</v>
      </c>
      <c r="AG84">
        <v>1.53321</v>
      </c>
      <c r="AH84">
        <v>8511.0343780000003</v>
      </c>
      <c r="AI84">
        <v>16303.724308000001</v>
      </c>
      <c r="AJ84">
        <v>5646.0296420000004</v>
      </c>
      <c r="AK84">
        <v>729.50794399999995</v>
      </c>
      <c r="AL84">
        <v>14.741088</v>
      </c>
      <c r="AM84">
        <v>6.5182440000000001</v>
      </c>
      <c r="AN84">
        <v>0.66263899999999998</v>
      </c>
      <c r="AO84">
        <v>76.950817000000001</v>
      </c>
      <c r="AP84">
        <v>122.042644</v>
      </c>
      <c r="AQ84">
        <v>0</v>
      </c>
      <c r="AR84">
        <v>121320.96419699999</v>
      </c>
      <c r="AS84">
        <v>4.5814810000000001</v>
      </c>
      <c r="AT84">
        <v>4.1902400000000002</v>
      </c>
      <c r="AU84">
        <v>3.305714</v>
      </c>
      <c r="AV84">
        <v>4.1233120000000003</v>
      </c>
      <c r="AW84">
        <v>5.9758709999999997</v>
      </c>
      <c r="AX84">
        <v>0.72899999999999998</v>
      </c>
      <c r="AY84">
        <v>4.0767730000000002</v>
      </c>
      <c r="AZ84">
        <v>1.413894</v>
      </c>
      <c r="BA84">
        <v>6.3234649999999997</v>
      </c>
      <c r="BB84">
        <v>2.3745949999999998</v>
      </c>
      <c r="BC84">
        <v>2.8751069999999999</v>
      </c>
      <c r="BD84">
        <v>3.139761</v>
      </c>
      <c r="BE84">
        <v>7.1303000000000005E-2</v>
      </c>
      <c r="BF84">
        <v>4.7421059999999997</v>
      </c>
      <c r="BG84">
        <v>2.6540219999999999</v>
      </c>
      <c r="BH84">
        <v>1.1110869999999999</v>
      </c>
      <c r="BI84">
        <v>1.4551499999999999</v>
      </c>
      <c r="BJ84">
        <v>6.4479009999999999</v>
      </c>
      <c r="BK84">
        <v>9.3880750000000006</v>
      </c>
      <c r="BL84">
        <v>2.3571689999999998</v>
      </c>
      <c r="BM84">
        <v>0.49952400000000002</v>
      </c>
      <c r="BN84">
        <v>0.822882</v>
      </c>
      <c r="BO84">
        <v>0.88363000000000003</v>
      </c>
      <c r="BP84">
        <v>0.69115199999999999</v>
      </c>
      <c r="BQ84">
        <v>0.61744399999999999</v>
      </c>
      <c r="BR84">
        <v>0.20378099999999999</v>
      </c>
      <c r="BS84">
        <v>1.3339479999999999</v>
      </c>
      <c r="BT84">
        <v>0.79547900000000005</v>
      </c>
      <c r="BU84">
        <v>0.569249</v>
      </c>
      <c r="BV84">
        <v>20.721809</v>
      </c>
      <c r="BW84">
        <v>2.9373640000000001</v>
      </c>
      <c r="BX84">
        <v>8.8800000000000001E-4</v>
      </c>
      <c r="BY84">
        <v>0.60013000000000005</v>
      </c>
      <c r="BZ84">
        <v>1.098571</v>
      </c>
      <c r="CA84">
        <v>2.5855169999999998</v>
      </c>
      <c r="CB84">
        <v>2.0890409999999999</v>
      </c>
      <c r="CC84">
        <v>9.8497000000000001E-2</v>
      </c>
      <c r="CD84">
        <v>0.133243</v>
      </c>
      <c r="CE84">
        <v>0.147563</v>
      </c>
      <c r="CF84">
        <v>1.3767E-2</v>
      </c>
      <c r="CG84">
        <v>5.4580000000000002E-3</v>
      </c>
      <c r="CH84">
        <v>1</v>
      </c>
      <c r="CI84">
        <v>30.393827999999999</v>
      </c>
      <c r="CJ84">
        <v>0.28567999999999999</v>
      </c>
      <c r="CK84">
        <v>11.41046</v>
      </c>
      <c r="CL84">
        <v>38.229166999999997</v>
      </c>
      <c r="CM84">
        <v>6.0567000000000003E-2</v>
      </c>
      <c r="CN84">
        <v>6.2216040000000001</v>
      </c>
      <c r="CO84">
        <v>30.153803</v>
      </c>
    </row>
    <row r="85" spans="1:94" x14ac:dyDescent="0.3">
      <c r="A85" s="3">
        <v>18980</v>
      </c>
      <c r="B85">
        <v>753.23499100000004</v>
      </c>
      <c r="C85">
        <v>38.895521000000002</v>
      </c>
      <c r="D85">
        <v>481.47375499999998</v>
      </c>
      <c r="E85">
        <v>657.20612300000005</v>
      </c>
      <c r="F85">
        <v>19.255644</v>
      </c>
      <c r="G85">
        <v>73.121759999999995</v>
      </c>
      <c r="H85">
        <v>16.324743000000002</v>
      </c>
      <c r="I85">
        <v>89.146567000000005</v>
      </c>
      <c r="J85">
        <v>566.53740800000003</v>
      </c>
      <c r="K85">
        <v>393.35278399999999</v>
      </c>
      <c r="L85">
        <v>739.70724600000005</v>
      </c>
      <c r="M85">
        <v>172.78434799999999</v>
      </c>
      <c r="N85">
        <v>5.5402E-2</v>
      </c>
      <c r="O85">
        <v>45.57696</v>
      </c>
      <c r="P85">
        <v>204.36530200000001</v>
      </c>
      <c r="Q85">
        <v>44.075000000000003</v>
      </c>
      <c r="R85">
        <v>150.74997500000001</v>
      </c>
      <c r="S85">
        <v>22.815655</v>
      </c>
      <c r="T85">
        <v>87.32535</v>
      </c>
      <c r="U85">
        <v>165.79312999999999</v>
      </c>
      <c r="V85">
        <v>1046.472767</v>
      </c>
      <c r="W85">
        <v>8185.3320629999998</v>
      </c>
      <c r="X85">
        <v>25736.862430000001</v>
      </c>
      <c r="Y85">
        <v>1259.4757400000001</v>
      </c>
      <c r="Z85">
        <v>1853.900985</v>
      </c>
      <c r="AA85">
        <v>1710.257619</v>
      </c>
      <c r="AB85">
        <v>2433.4022319999999</v>
      </c>
      <c r="AC85">
        <v>20.504797</v>
      </c>
      <c r="AD85">
        <v>10.055216</v>
      </c>
      <c r="AE85">
        <v>20296.725665000002</v>
      </c>
      <c r="AF85">
        <v>3728.8193649999998</v>
      </c>
      <c r="AG85">
        <v>2.3362210000000001</v>
      </c>
      <c r="AH85">
        <v>8478.1916149999997</v>
      </c>
      <c r="AI85">
        <v>16736.709795999999</v>
      </c>
      <c r="AJ85">
        <v>5761.2007359999998</v>
      </c>
      <c r="AK85">
        <v>356.80002000000002</v>
      </c>
      <c r="AL85">
        <v>14.470808</v>
      </c>
      <c r="AM85">
        <v>4.5640879999999999</v>
      </c>
      <c r="AN85">
        <v>0.50507999999999997</v>
      </c>
      <c r="AO85">
        <v>52.950637</v>
      </c>
      <c r="AP85">
        <v>115.189824</v>
      </c>
      <c r="AQ85">
        <v>0</v>
      </c>
      <c r="AR85">
        <v>116560.64855300001</v>
      </c>
      <c r="AS85">
        <v>4.5983960000000002</v>
      </c>
      <c r="AT85">
        <v>4.2260809999999998</v>
      </c>
      <c r="AU85">
        <v>3.3047409999999999</v>
      </c>
      <c r="AV85">
        <v>4.1241690000000002</v>
      </c>
      <c r="AW85">
        <v>6.0109700000000004</v>
      </c>
      <c r="AX85">
        <v>0.723661</v>
      </c>
      <c r="AY85">
        <v>4.0731169999999999</v>
      </c>
      <c r="AZ85">
        <v>1.4141140000000001</v>
      </c>
      <c r="BA85">
        <v>6.3289369999999998</v>
      </c>
      <c r="BB85">
        <v>2.3745630000000002</v>
      </c>
      <c r="BC85">
        <v>2.8477429999999999</v>
      </c>
      <c r="BD85">
        <v>3.119964</v>
      </c>
      <c r="BE85">
        <v>6.5155000000000005E-2</v>
      </c>
      <c r="BF85">
        <v>4.7552989999999999</v>
      </c>
      <c r="BG85">
        <v>2.6530309999999999</v>
      </c>
      <c r="BH85">
        <v>1.1255230000000001</v>
      </c>
      <c r="BI85">
        <v>1.451999</v>
      </c>
      <c r="BJ85">
        <v>6.4343649999999997</v>
      </c>
      <c r="BK85">
        <v>9.3992950000000004</v>
      </c>
      <c r="BL85">
        <v>2.3867349999999998</v>
      </c>
      <c r="BM85">
        <v>0.39874199999999999</v>
      </c>
      <c r="BN85">
        <v>0.77403</v>
      </c>
      <c r="BO85">
        <v>0.924508</v>
      </c>
      <c r="BP85">
        <v>0.68376999999999999</v>
      </c>
      <c r="BQ85">
        <v>0.61308700000000005</v>
      </c>
      <c r="BR85">
        <v>0.221501</v>
      </c>
      <c r="BS85">
        <v>1.3341069999999999</v>
      </c>
      <c r="BT85">
        <v>0.805087</v>
      </c>
      <c r="BU85">
        <v>0.56012700000000004</v>
      </c>
      <c r="BV85">
        <v>19.941983</v>
      </c>
      <c r="BW85">
        <v>4.7488830000000002</v>
      </c>
      <c r="BX85">
        <v>1.3519999999999999E-3</v>
      </c>
      <c r="BY85">
        <v>0.59781399999999996</v>
      </c>
      <c r="BZ85">
        <v>1.1277459999999999</v>
      </c>
      <c r="CA85">
        <v>2.638258</v>
      </c>
      <c r="CB85">
        <v>1.0217430000000001</v>
      </c>
      <c r="CC85">
        <v>9.6690999999999999E-2</v>
      </c>
      <c r="CD85">
        <v>9.3297000000000005E-2</v>
      </c>
      <c r="CE85">
        <v>0.11247699999999999</v>
      </c>
      <c r="CF85">
        <v>9.4730000000000005E-3</v>
      </c>
      <c r="CG85">
        <v>5.1520000000000003E-3</v>
      </c>
      <c r="CH85">
        <v>1</v>
      </c>
      <c r="CI85">
        <v>29.201253999999999</v>
      </c>
      <c r="CJ85">
        <v>0.29694100000000001</v>
      </c>
      <c r="CK85">
        <v>11.731127000000001</v>
      </c>
      <c r="CL85">
        <v>38.145833000000003</v>
      </c>
      <c r="CM85">
        <v>5.9628E-2</v>
      </c>
      <c r="CN85">
        <v>6.1927529999999997</v>
      </c>
      <c r="CO85">
        <v>30.046876999999999</v>
      </c>
    </row>
    <row r="86" spans="1:94" x14ac:dyDescent="0.3">
      <c r="A86" s="3">
        <v>19345</v>
      </c>
      <c r="B86">
        <v>743.19777599999998</v>
      </c>
      <c r="C86">
        <v>39.358854999999998</v>
      </c>
      <c r="D86">
        <v>480.39629400000001</v>
      </c>
      <c r="E86">
        <v>656.51867400000003</v>
      </c>
      <c r="F86">
        <v>19.346423000000001</v>
      </c>
      <c r="G86">
        <v>72.529854</v>
      </c>
      <c r="H86">
        <v>16.311264999999999</v>
      </c>
      <c r="I86">
        <v>89.328491</v>
      </c>
      <c r="J86">
        <v>566.24923699999999</v>
      </c>
      <c r="K86">
        <v>393.51023300000003</v>
      </c>
      <c r="L86">
        <v>735.82468400000005</v>
      </c>
      <c r="M86">
        <v>171.92712800000001</v>
      </c>
      <c r="N86">
        <v>5.0577999999999998E-2</v>
      </c>
      <c r="O86">
        <v>45.553942999999997</v>
      </c>
      <c r="P86">
        <v>204.007452</v>
      </c>
      <c r="Q86">
        <v>44.415370000000003</v>
      </c>
      <c r="R86">
        <v>150.48478700000001</v>
      </c>
      <c r="S86">
        <v>22.734075000000001</v>
      </c>
      <c r="T86">
        <v>87.441069999999996</v>
      </c>
      <c r="U86">
        <v>168.06534500000001</v>
      </c>
      <c r="V86">
        <v>1059.8258559999999</v>
      </c>
      <c r="W86">
        <v>8276.1071269999993</v>
      </c>
      <c r="X86">
        <v>26128.219327999999</v>
      </c>
      <c r="Y86">
        <v>1246.1734220000001</v>
      </c>
      <c r="Z86">
        <v>1835.781518</v>
      </c>
      <c r="AA86">
        <v>1677.7674509999999</v>
      </c>
      <c r="AB86">
        <v>2446.9095539999998</v>
      </c>
      <c r="AC86">
        <v>20.625139999999998</v>
      </c>
      <c r="AD86">
        <v>10.013641</v>
      </c>
      <c r="AE86">
        <v>19648.493729000002</v>
      </c>
      <c r="AF86">
        <v>2257.929584</v>
      </c>
      <c r="AG86">
        <v>1.6203449999999999</v>
      </c>
      <c r="AH86">
        <v>8391.1425209999998</v>
      </c>
      <c r="AI86">
        <v>16762.742206999999</v>
      </c>
      <c r="AJ86">
        <v>5789.8961879999997</v>
      </c>
      <c r="AK86">
        <v>744.90364699999998</v>
      </c>
      <c r="AL86">
        <v>14.393851</v>
      </c>
      <c r="AM86">
        <v>7.0570680000000001</v>
      </c>
      <c r="AN86">
        <v>0.72483399999999998</v>
      </c>
      <c r="AO86">
        <v>83.437948000000006</v>
      </c>
      <c r="AP86">
        <v>127.94887900000001</v>
      </c>
      <c r="AQ86">
        <v>0</v>
      </c>
      <c r="AR86">
        <v>119277.039626</v>
      </c>
      <c r="AS86">
        <v>4.5371199999999998</v>
      </c>
      <c r="AT86">
        <v>4.2764230000000003</v>
      </c>
      <c r="AU86">
        <v>3.2973460000000001</v>
      </c>
      <c r="AV86">
        <v>4.1198550000000003</v>
      </c>
      <c r="AW86">
        <v>6.0393090000000003</v>
      </c>
      <c r="AX86">
        <v>0.71780299999999997</v>
      </c>
      <c r="AY86">
        <v>4.0697549999999998</v>
      </c>
      <c r="AZ86">
        <v>1.417</v>
      </c>
      <c r="BA86">
        <v>6.3257180000000002</v>
      </c>
      <c r="BB86">
        <v>2.3755130000000002</v>
      </c>
      <c r="BC86">
        <v>2.8327960000000001</v>
      </c>
      <c r="BD86">
        <v>3.1044849999999999</v>
      </c>
      <c r="BE86">
        <v>5.9480999999999999E-2</v>
      </c>
      <c r="BF86">
        <v>4.7528969999999999</v>
      </c>
      <c r="BG86">
        <v>2.6483859999999999</v>
      </c>
      <c r="BH86">
        <v>1.134215</v>
      </c>
      <c r="BI86">
        <v>1.4494450000000001</v>
      </c>
      <c r="BJ86">
        <v>6.411359</v>
      </c>
      <c r="BK86">
        <v>9.4117499999999996</v>
      </c>
      <c r="BL86">
        <v>2.4194450000000001</v>
      </c>
      <c r="BM86">
        <v>0.40383000000000002</v>
      </c>
      <c r="BN86">
        <v>0.78261400000000003</v>
      </c>
      <c r="BO86">
        <v>0.93856600000000001</v>
      </c>
      <c r="BP86">
        <v>0.67654800000000004</v>
      </c>
      <c r="BQ86">
        <v>0.60709400000000002</v>
      </c>
      <c r="BR86">
        <v>0.21729299999999999</v>
      </c>
      <c r="BS86">
        <v>1.341512</v>
      </c>
      <c r="BT86">
        <v>0.80981199999999998</v>
      </c>
      <c r="BU86">
        <v>0.55781099999999995</v>
      </c>
      <c r="BV86">
        <v>19.305081000000001</v>
      </c>
      <c r="BW86">
        <v>2.8756140000000001</v>
      </c>
      <c r="BX86">
        <v>9.3800000000000003E-4</v>
      </c>
      <c r="BY86">
        <v>0.59167599999999998</v>
      </c>
      <c r="BZ86">
        <v>1.1294999999999999</v>
      </c>
      <c r="CA86">
        <v>2.6513990000000001</v>
      </c>
      <c r="CB86">
        <v>2.1331280000000001</v>
      </c>
      <c r="CC86">
        <v>9.6176999999999999E-2</v>
      </c>
      <c r="CD86">
        <v>0.144258</v>
      </c>
      <c r="CE86">
        <v>0.161413</v>
      </c>
      <c r="CF86">
        <v>1.4926999999999999E-2</v>
      </c>
      <c r="CG86">
        <v>5.7229999999999998E-3</v>
      </c>
      <c r="CH86">
        <v>1</v>
      </c>
      <c r="CI86">
        <v>29.881775999999999</v>
      </c>
      <c r="CJ86">
        <v>0.297377</v>
      </c>
      <c r="CK86">
        <v>11.80115</v>
      </c>
      <c r="CL86">
        <v>38.1875</v>
      </c>
      <c r="CM86">
        <v>5.8763999999999997E-2</v>
      </c>
      <c r="CN86">
        <v>6.1483030000000003</v>
      </c>
      <c r="CO86">
        <v>30.087907999999999</v>
      </c>
    </row>
    <row r="87" spans="1:94" x14ac:dyDescent="0.3">
      <c r="A87" s="3">
        <v>19710</v>
      </c>
      <c r="B87">
        <v>769.32484399999998</v>
      </c>
      <c r="C87">
        <v>39.651268999999999</v>
      </c>
      <c r="D87">
        <v>480.01065899999998</v>
      </c>
      <c r="E87">
        <v>657.03719100000001</v>
      </c>
      <c r="F87">
        <v>19.437248</v>
      </c>
      <c r="G87">
        <v>71.902934999999999</v>
      </c>
      <c r="H87">
        <v>16.280822000000001</v>
      </c>
      <c r="I87">
        <v>89.378077000000005</v>
      </c>
      <c r="J87">
        <v>565.26907500000004</v>
      </c>
      <c r="K87">
        <v>393.53926200000001</v>
      </c>
      <c r="L87">
        <v>730.70518100000004</v>
      </c>
      <c r="M87">
        <v>171.10513499999999</v>
      </c>
      <c r="N87">
        <v>4.6018999999999997E-2</v>
      </c>
      <c r="O87">
        <v>45.558489999999999</v>
      </c>
      <c r="P87">
        <v>204.14276100000001</v>
      </c>
      <c r="Q87">
        <v>44.763998000000001</v>
      </c>
      <c r="R87">
        <v>150.18892099999999</v>
      </c>
      <c r="S87">
        <v>22.65992</v>
      </c>
      <c r="T87">
        <v>87.487765999999993</v>
      </c>
      <c r="U87">
        <v>170.343096</v>
      </c>
      <c r="V87">
        <v>704.63051599999994</v>
      </c>
      <c r="W87">
        <v>7082.529321</v>
      </c>
      <c r="X87">
        <v>26380.698199999999</v>
      </c>
      <c r="Y87">
        <v>1252.0379760000001</v>
      </c>
      <c r="Z87">
        <v>1814.754336</v>
      </c>
      <c r="AA87">
        <v>1626.142169</v>
      </c>
      <c r="AB87">
        <v>2448.425506</v>
      </c>
      <c r="AC87">
        <v>20.652650999999999</v>
      </c>
      <c r="AD87">
        <v>9.7681730000000009</v>
      </c>
      <c r="AE87">
        <v>21811.563796999999</v>
      </c>
      <c r="AF87">
        <v>1988.129048</v>
      </c>
      <c r="AG87">
        <v>1.2731669999999999</v>
      </c>
      <c r="AH87">
        <v>8376.7993110000007</v>
      </c>
      <c r="AI87">
        <v>16850.250896000001</v>
      </c>
      <c r="AJ87">
        <v>5849.6090459999996</v>
      </c>
      <c r="AK87">
        <v>806.67853400000001</v>
      </c>
      <c r="AL87">
        <v>14.249974</v>
      </c>
      <c r="AM87">
        <v>7.0582589999999996</v>
      </c>
      <c r="AN87">
        <v>0.68469199999999997</v>
      </c>
      <c r="AO87">
        <v>82.829159000000004</v>
      </c>
      <c r="AP87">
        <v>126.602453</v>
      </c>
      <c r="AQ87">
        <v>0</v>
      </c>
      <c r="AR87">
        <v>119518.55512600001</v>
      </c>
      <c r="AS87">
        <v>4.6966219999999996</v>
      </c>
      <c r="AT87">
        <v>4.3081940000000003</v>
      </c>
      <c r="AU87">
        <v>3.294699</v>
      </c>
      <c r="AV87">
        <v>4.1231090000000004</v>
      </c>
      <c r="AW87">
        <v>6.0676610000000002</v>
      </c>
      <c r="AX87">
        <v>0.71159899999999998</v>
      </c>
      <c r="AY87">
        <v>4.0621590000000003</v>
      </c>
      <c r="AZ87">
        <v>1.4177869999999999</v>
      </c>
      <c r="BA87">
        <v>6.3147679999999999</v>
      </c>
      <c r="BB87">
        <v>2.3756889999999999</v>
      </c>
      <c r="BC87">
        <v>2.8130869999999999</v>
      </c>
      <c r="BD87">
        <v>3.089642</v>
      </c>
      <c r="BE87">
        <v>5.4120000000000001E-2</v>
      </c>
      <c r="BF87">
        <v>4.7533719999999997</v>
      </c>
      <c r="BG87">
        <v>2.6501420000000002</v>
      </c>
      <c r="BH87">
        <v>1.1431180000000001</v>
      </c>
      <c r="BI87">
        <v>1.4465950000000001</v>
      </c>
      <c r="BJ87">
        <v>6.3904459999999998</v>
      </c>
      <c r="BK87">
        <v>9.4167769999999997</v>
      </c>
      <c r="BL87">
        <v>2.4522349999999999</v>
      </c>
      <c r="BM87">
        <v>0.268488</v>
      </c>
      <c r="BN87">
        <v>0.66974599999999995</v>
      </c>
      <c r="BO87">
        <v>0.94763500000000001</v>
      </c>
      <c r="BP87">
        <v>0.679732</v>
      </c>
      <c r="BQ87">
        <v>0.60014100000000004</v>
      </c>
      <c r="BR87">
        <v>0.21060699999999999</v>
      </c>
      <c r="BS87">
        <v>1.3423430000000001</v>
      </c>
      <c r="BT87">
        <v>0.81089299999999997</v>
      </c>
      <c r="BU87">
        <v>0.54413699999999998</v>
      </c>
      <c r="BV87">
        <v>21.430344999999999</v>
      </c>
      <c r="BW87">
        <v>2.532006</v>
      </c>
      <c r="BX87">
        <v>7.3700000000000002E-4</v>
      </c>
      <c r="BY87">
        <v>0.590665</v>
      </c>
      <c r="BZ87">
        <v>1.1353960000000001</v>
      </c>
      <c r="CA87">
        <v>2.678744</v>
      </c>
      <c r="CB87">
        <v>2.3100290000000001</v>
      </c>
      <c r="CC87">
        <v>9.5215999999999995E-2</v>
      </c>
      <c r="CD87">
        <v>0.14428199999999999</v>
      </c>
      <c r="CE87">
        <v>0.152474</v>
      </c>
      <c r="CF87">
        <v>1.4818E-2</v>
      </c>
      <c r="CG87">
        <v>5.6620000000000004E-3</v>
      </c>
      <c r="CH87">
        <v>1</v>
      </c>
      <c r="CI87">
        <v>29.942281000000001</v>
      </c>
      <c r="CJ87">
        <v>0.29567500000000002</v>
      </c>
      <c r="CK87">
        <v>11.700198</v>
      </c>
      <c r="CL87">
        <v>38.25</v>
      </c>
      <c r="CM87">
        <v>5.9414000000000002E-2</v>
      </c>
      <c r="CN87">
        <v>6.1168829999999996</v>
      </c>
      <c r="CO87">
        <v>29.499610000000001</v>
      </c>
    </row>
    <row r="88" spans="1:94" x14ac:dyDescent="0.3">
      <c r="A88" s="3">
        <v>20074.5</v>
      </c>
      <c r="B88">
        <v>774.17938700000002</v>
      </c>
      <c r="C88">
        <v>40.271441000000003</v>
      </c>
      <c r="D88">
        <v>479.54218500000002</v>
      </c>
      <c r="E88">
        <v>657.30229599999996</v>
      </c>
      <c r="F88">
        <v>19.520676999999999</v>
      </c>
      <c r="G88">
        <v>71.201331999999994</v>
      </c>
      <c r="H88">
        <v>16.258123999999999</v>
      </c>
      <c r="I88">
        <v>89.668989999999994</v>
      </c>
      <c r="J88">
        <v>564.69489399999998</v>
      </c>
      <c r="K88">
        <v>393.85121600000002</v>
      </c>
      <c r="L88">
        <v>726.66835900000001</v>
      </c>
      <c r="M88">
        <v>170.32247100000001</v>
      </c>
      <c r="N88">
        <v>4.1782E-2</v>
      </c>
      <c r="O88">
        <v>45.580438999999998</v>
      </c>
      <c r="P88">
        <v>204.24591699999999</v>
      </c>
      <c r="Q88">
        <v>45.113987999999999</v>
      </c>
      <c r="R88">
        <v>150.32492400000001</v>
      </c>
      <c r="S88">
        <v>22.606235999999999</v>
      </c>
      <c r="T88">
        <v>87.549957000000006</v>
      </c>
      <c r="U88">
        <v>172.34971999999999</v>
      </c>
      <c r="V88">
        <v>727.47525800000005</v>
      </c>
      <c r="W88">
        <v>7176.5884169999999</v>
      </c>
      <c r="X88">
        <v>26674.726699999999</v>
      </c>
      <c r="Y88">
        <v>1247.606804</v>
      </c>
      <c r="Z88">
        <v>1798.150275</v>
      </c>
      <c r="AA88">
        <v>1595.7430569999999</v>
      </c>
      <c r="AB88">
        <v>2432.4063799999999</v>
      </c>
      <c r="AC88">
        <v>20.692696999999999</v>
      </c>
      <c r="AD88">
        <v>9.6873190000000005</v>
      </c>
      <c r="AE88">
        <v>20868.777547999998</v>
      </c>
      <c r="AF88">
        <v>2323.2426650000002</v>
      </c>
      <c r="AG88">
        <v>1.605226</v>
      </c>
      <c r="AH88">
        <v>8318.0199749999992</v>
      </c>
      <c r="AI88">
        <v>16886.676331999999</v>
      </c>
      <c r="AJ88">
        <v>5889.9210739999999</v>
      </c>
      <c r="AK88">
        <v>704.01334599999996</v>
      </c>
      <c r="AL88">
        <v>14.105760999999999</v>
      </c>
      <c r="AM88">
        <v>6.6003020000000001</v>
      </c>
      <c r="AN88">
        <v>0.71467199999999997</v>
      </c>
      <c r="AO88">
        <v>77.769484000000006</v>
      </c>
      <c r="AP88">
        <v>126.716032</v>
      </c>
      <c r="AQ88">
        <v>0</v>
      </c>
      <c r="AR88">
        <v>122632.89049799999</v>
      </c>
      <c r="AS88">
        <v>4.7262589999999998</v>
      </c>
      <c r="AT88">
        <v>4.3755769999999998</v>
      </c>
      <c r="AU88">
        <v>3.2914829999999999</v>
      </c>
      <c r="AV88">
        <v>4.1247720000000001</v>
      </c>
      <c r="AW88">
        <v>6.0937049999999999</v>
      </c>
      <c r="AX88">
        <v>0.70465500000000003</v>
      </c>
      <c r="AY88">
        <v>4.0564960000000001</v>
      </c>
      <c r="AZ88">
        <v>1.4224019999999999</v>
      </c>
      <c r="BA88">
        <v>6.3083539999999996</v>
      </c>
      <c r="BB88">
        <v>2.3775719999999998</v>
      </c>
      <c r="BC88">
        <v>2.7975460000000001</v>
      </c>
      <c r="BD88">
        <v>3.07551</v>
      </c>
      <c r="BE88">
        <v>4.9138000000000001E-2</v>
      </c>
      <c r="BF88">
        <v>4.7556620000000001</v>
      </c>
      <c r="BG88">
        <v>2.6514820000000001</v>
      </c>
      <c r="BH88">
        <v>1.1520550000000001</v>
      </c>
      <c r="BI88">
        <v>1.447905</v>
      </c>
      <c r="BJ88">
        <v>6.3753060000000001</v>
      </c>
      <c r="BK88">
        <v>9.42347</v>
      </c>
      <c r="BL88">
        <v>2.4811230000000002</v>
      </c>
      <c r="BM88">
        <v>0.27719300000000002</v>
      </c>
      <c r="BN88">
        <v>0.67864000000000002</v>
      </c>
      <c r="BO88">
        <v>0.95819699999999997</v>
      </c>
      <c r="BP88">
        <v>0.67732599999999998</v>
      </c>
      <c r="BQ88">
        <v>0.59465000000000001</v>
      </c>
      <c r="BR88">
        <v>0.20666999999999999</v>
      </c>
      <c r="BS88">
        <v>1.333561</v>
      </c>
      <c r="BT88">
        <v>0.81246499999999999</v>
      </c>
      <c r="BU88">
        <v>0.53963300000000003</v>
      </c>
      <c r="BV88">
        <v>20.504035999999999</v>
      </c>
      <c r="BW88">
        <v>2.9587940000000001</v>
      </c>
      <c r="BX88">
        <v>9.2900000000000003E-4</v>
      </c>
      <c r="BY88">
        <v>0.58652000000000004</v>
      </c>
      <c r="BZ88">
        <v>1.1378509999999999</v>
      </c>
      <c r="CA88">
        <v>2.6972040000000002</v>
      </c>
      <c r="CB88">
        <v>2.0160339999999999</v>
      </c>
      <c r="CC88">
        <v>9.4252000000000002E-2</v>
      </c>
      <c r="CD88">
        <v>0.13492100000000001</v>
      </c>
      <c r="CE88">
        <v>0.15915099999999999</v>
      </c>
      <c r="CF88">
        <v>1.3913E-2</v>
      </c>
      <c r="CG88">
        <v>5.6670000000000002E-3</v>
      </c>
      <c r="CH88">
        <v>1</v>
      </c>
      <c r="CI88">
        <v>30.722497000000001</v>
      </c>
      <c r="CJ88">
        <v>0.30337199999999998</v>
      </c>
      <c r="CK88">
        <v>12.024096999999999</v>
      </c>
      <c r="CL88">
        <v>38.208333000000003</v>
      </c>
      <c r="CM88">
        <v>5.8561000000000002E-2</v>
      </c>
      <c r="CN88">
        <v>6.045534</v>
      </c>
      <c r="CO88">
        <v>29.599737999999999</v>
      </c>
    </row>
    <row r="89" spans="1:94" x14ac:dyDescent="0.3">
      <c r="B89">
        <f>AVERAGE(B84:B88)</f>
        <v>758.08026260000008</v>
      </c>
      <c r="C89">
        <f t="shared" ref="C89:BN89" si="41">AVERAGE(C84:C88)</f>
        <v>39.348547799999999</v>
      </c>
      <c r="D89">
        <f t="shared" si="41"/>
        <v>480.60769060000001</v>
      </c>
      <c r="E89">
        <f t="shared" si="41"/>
        <v>657.02676880000001</v>
      </c>
      <c r="F89">
        <f t="shared" si="41"/>
        <v>19.340639800000002</v>
      </c>
      <c r="G89">
        <f t="shared" si="41"/>
        <v>72.483423799999997</v>
      </c>
      <c r="H89">
        <f t="shared" si="41"/>
        <v>16.302869999999999</v>
      </c>
      <c r="I89">
        <f t="shared" si="41"/>
        <v>89.330955799999998</v>
      </c>
      <c r="J89">
        <f t="shared" si="41"/>
        <v>565.75964700000009</v>
      </c>
      <c r="K89">
        <f t="shared" si="41"/>
        <v>393.52232020000002</v>
      </c>
      <c r="L89">
        <f t="shared" si="41"/>
        <v>735.94413300000019</v>
      </c>
      <c r="M89">
        <f t="shared" si="41"/>
        <v>172.00396519999998</v>
      </c>
      <c r="N89">
        <f t="shared" si="41"/>
        <v>5.0882000000000004E-2</v>
      </c>
      <c r="O89">
        <f t="shared" si="41"/>
        <v>45.5440696</v>
      </c>
      <c r="P89">
        <f t="shared" si="41"/>
        <v>204.24060220000001</v>
      </c>
      <c r="Q89">
        <f t="shared" si="41"/>
        <v>44.375612400000001</v>
      </c>
      <c r="R89">
        <f t="shared" si="41"/>
        <v>150.56513200000001</v>
      </c>
      <c r="S89">
        <f t="shared" si="41"/>
        <v>22.7359072</v>
      </c>
      <c r="T89">
        <f t="shared" si="41"/>
        <v>87.405050399999993</v>
      </c>
      <c r="U89">
        <f t="shared" si="41"/>
        <v>168.05813619999998</v>
      </c>
      <c r="V89">
        <f t="shared" si="41"/>
        <v>969.87494619999995</v>
      </c>
      <c r="W89">
        <f t="shared" si="41"/>
        <v>7884.499879</v>
      </c>
      <c r="X89">
        <f t="shared" si="41"/>
        <v>25903.881814</v>
      </c>
      <c r="Y89">
        <f t="shared" si="41"/>
        <v>1255.6735866000001</v>
      </c>
      <c r="Z89">
        <f t="shared" si="41"/>
        <v>1833.9328448000001</v>
      </c>
      <c r="AA89">
        <f t="shared" si="41"/>
        <v>1636.6699773999999</v>
      </c>
      <c r="AB89">
        <f t="shared" si="41"/>
        <v>2438.8514616000002</v>
      </c>
      <c r="AC89">
        <f t="shared" si="41"/>
        <v>20.547071800000001</v>
      </c>
      <c r="AD89">
        <f t="shared" si="41"/>
        <v>9.9486622000000011</v>
      </c>
      <c r="AE89">
        <f t="shared" si="41"/>
        <v>20743.1969254</v>
      </c>
      <c r="AF89">
        <f t="shared" si="41"/>
        <v>2520.9072648000001</v>
      </c>
      <c r="AG89">
        <f t="shared" si="41"/>
        <v>1.6736337999999999</v>
      </c>
      <c r="AH89">
        <f t="shared" si="41"/>
        <v>8415.0375600000007</v>
      </c>
      <c r="AI89">
        <f t="shared" si="41"/>
        <v>16708.020707800002</v>
      </c>
      <c r="AJ89">
        <f t="shared" si="41"/>
        <v>5787.3313371999993</v>
      </c>
      <c r="AK89">
        <f t="shared" si="41"/>
        <v>668.38069819999998</v>
      </c>
      <c r="AL89">
        <f t="shared" si="41"/>
        <v>14.392296400000001</v>
      </c>
      <c r="AM89">
        <f t="shared" si="41"/>
        <v>6.3595921999999998</v>
      </c>
      <c r="AN89">
        <f t="shared" si="41"/>
        <v>0.65838339999999995</v>
      </c>
      <c r="AO89">
        <f t="shared" si="41"/>
        <v>74.787609000000003</v>
      </c>
      <c r="AP89">
        <f t="shared" si="41"/>
        <v>123.69996639999999</v>
      </c>
      <c r="AQ89">
        <f t="shared" si="41"/>
        <v>0</v>
      </c>
      <c r="AR89">
        <f t="shared" si="41"/>
        <v>119862.0196</v>
      </c>
      <c r="AS89">
        <f t="shared" si="41"/>
        <v>4.6279756000000001</v>
      </c>
      <c r="AT89">
        <f t="shared" si="41"/>
        <v>4.2753030000000001</v>
      </c>
      <c r="AU89">
        <f t="shared" si="41"/>
        <v>3.2987966000000002</v>
      </c>
      <c r="AV89">
        <f t="shared" si="41"/>
        <v>4.1230434000000002</v>
      </c>
      <c r="AW89">
        <f t="shared" si="41"/>
        <v>6.0375032000000006</v>
      </c>
      <c r="AX89">
        <f t="shared" si="41"/>
        <v>0.71734360000000008</v>
      </c>
      <c r="AY89">
        <f t="shared" si="41"/>
        <v>4.0676600000000001</v>
      </c>
      <c r="AZ89">
        <f t="shared" si="41"/>
        <v>1.4170393999999999</v>
      </c>
      <c r="BA89">
        <f t="shared" si="41"/>
        <v>6.3202483999999997</v>
      </c>
      <c r="BB89">
        <f t="shared" si="41"/>
        <v>2.3755863999999995</v>
      </c>
      <c r="BC89">
        <f t="shared" si="41"/>
        <v>2.8332557999999999</v>
      </c>
      <c r="BD89">
        <f t="shared" si="41"/>
        <v>3.1058724</v>
      </c>
      <c r="BE89">
        <f t="shared" si="41"/>
        <v>5.9839400000000008E-2</v>
      </c>
      <c r="BF89">
        <f t="shared" si="41"/>
        <v>4.7518672000000004</v>
      </c>
      <c r="BG89">
        <f t="shared" si="41"/>
        <v>2.6514126</v>
      </c>
      <c r="BH89">
        <f t="shared" si="41"/>
        <v>1.1331996</v>
      </c>
      <c r="BI89">
        <f t="shared" si="41"/>
        <v>1.4502188</v>
      </c>
      <c r="BJ89">
        <f t="shared" si="41"/>
        <v>6.4118753999999996</v>
      </c>
      <c r="BK89">
        <f t="shared" si="41"/>
        <v>9.4078734000000015</v>
      </c>
      <c r="BL89">
        <f t="shared" si="41"/>
        <v>2.4193414</v>
      </c>
      <c r="BM89">
        <f t="shared" si="41"/>
        <v>0.36955540000000003</v>
      </c>
      <c r="BN89">
        <f t="shared" si="41"/>
        <v>0.74558240000000009</v>
      </c>
      <c r="BO89">
        <f t="shared" ref="BO89:CO89" si="42">AVERAGE(BO84:BO88)</f>
        <v>0.93050720000000009</v>
      </c>
      <c r="BP89">
        <f t="shared" si="42"/>
        <v>0.68170560000000002</v>
      </c>
      <c r="BQ89">
        <f t="shared" si="42"/>
        <v>0.6064832</v>
      </c>
      <c r="BR89">
        <f t="shared" si="42"/>
        <v>0.2119704</v>
      </c>
      <c r="BS89">
        <f t="shared" si="42"/>
        <v>1.3370941999999999</v>
      </c>
      <c r="BT89">
        <f t="shared" si="42"/>
        <v>0.8067472</v>
      </c>
      <c r="BU89">
        <f t="shared" si="42"/>
        <v>0.5541914</v>
      </c>
      <c r="BV89">
        <f t="shared" si="42"/>
        <v>20.380650800000002</v>
      </c>
      <c r="BW89">
        <f t="shared" si="42"/>
        <v>3.2105322000000003</v>
      </c>
      <c r="BX89">
        <f t="shared" si="42"/>
        <v>9.6880000000000002E-4</v>
      </c>
      <c r="BY89">
        <f t="shared" si="42"/>
        <v>0.59336100000000003</v>
      </c>
      <c r="BZ89">
        <f t="shared" si="42"/>
        <v>1.1258127999999998</v>
      </c>
      <c r="CA89">
        <f t="shared" si="42"/>
        <v>2.6502243999999999</v>
      </c>
      <c r="CB89">
        <f t="shared" si="42"/>
        <v>1.9139949999999999</v>
      </c>
      <c r="CC89">
        <f t="shared" si="42"/>
        <v>9.6166599999999991E-2</v>
      </c>
      <c r="CD89">
        <f t="shared" si="42"/>
        <v>0.13000020000000001</v>
      </c>
      <c r="CE89">
        <f t="shared" si="42"/>
        <v>0.14661559999999998</v>
      </c>
      <c r="CF89">
        <f t="shared" si="42"/>
        <v>1.33796E-2</v>
      </c>
      <c r="CG89">
        <f t="shared" si="42"/>
        <v>5.5323999999999998E-3</v>
      </c>
      <c r="CH89">
        <f t="shared" si="42"/>
        <v>1</v>
      </c>
      <c r="CI89">
        <f t="shared" si="42"/>
        <v>30.0283272</v>
      </c>
      <c r="CJ89">
        <f t="shared" si="42"/>
        <v>0.29580900000000004</v>
      </c>
      <c r="CK89">
        <f t="shared" si="42"/>
        <v>11.7334064</v>
      </c>
      <c r="CL89">
        <f t="shared" si="42"/>
        <v>38.204166600000001</v>
      </c>
      <c r="CM89">
        <f t="shared" si="42"/>
        <v>5.9386799999999997E-2</v>
      </c>
      <c r="CN89">
        <f t="shared" si="42"/>
        <v>6.1450154000000001</v>
      </c>
      <c r="CO89">
        <f t="shared" si="42"/>
        <v>29.877587200000001</v>
      </c>
      <c r="CP89">
        <f>SUM(B89:T89)</f>
        <v>4554.6684804000006</v>
      </c>
    </row>
    <row r="90" spans="1:94" x14ac:dyDescent="0.3">
      <c r="A90" t="s">
        <v>117</v>
      </c>
      <c r="B90">
        <f t="shared" ref="B90:T90" si="43">B89/$CP89</f>
        <v>0.166440272406703</v>
      </c>
      <c r="C90">
        <f t="shared" si="43"/>
        <v>8.6391683542562311E-3</v>
      </c>
      <c r="D90">
        <f t="shared" si="43"/>
        <v>0.10551979637336679</v>
      </c>
      <c r="E90">
        <f t="shared" si="43"/>
        <v>0.14425347786065398</v>
      </c>
      <c r="F90">
        <f t="shared" si="43"/>
        <v>4.2463331597520498E-3</v>
      </c>
      <c r="G90">
        <f t="shared" si="43"/>
        <v>1.5914094321445398E-2</v>
      </c>
      <c r="H90">
        <f t="shared" si="43"/>
        <v>3.579375770191785E-3</v>
      </c>
      <c r="I90">
        <f t="shared" si="43"/>
        <v>1.9613053328560757E-2</v>
      </c>
      <c r="J90">
        <f t="shared" si="43"/>
        <v>0.12421532970722687</v>
      </c>
      <c r="K90">
        <f t="shared" si="43"/>
        <v>8.6399772429856428E-2</v>
      </c>
      <c r="L90">
        <f t="shared" si="43"/>
        <v>0.1615801756301192</v>
      </c>
      <c r="M90">
        <f t="shared" si="43"/>
        <v>3.7764321583487505E-2</v>
      </c>
      <c r="N90">
        <f t="shared" si="43"/>
        <v>1.1171394848814867E-5</v>
      </c>
      <c r="O90">
        <f t="shared" si="43"/>
        <v>9.9994258190225574E-3</v>
      </c>
      <c r="P90">
        <f t="shared" si="43"/>
        <v>4.4842034734010577E-2</v>
      </c>
      <c r="Q90">
        <f t="shared" si="43"/>
        <v>9.7428852595881667E-3</v>
      </c>
      <c r="R90">
        <f t="shared" si="43"/>
        <v>3.3057319681536308E-2</v>
      </c>
      <c r="S90">
        <f t="shared" si="43"/>
        <v>4.9917809161827923E-3</v>
      </c>
      <c r="T90">
        <f t="shared" si="43"/>
        <v>1.9190211269190748E-2</v>
      </c>
    </row>
    <row r="91" spans="1:94" x14ac:dyDescent="0.3">
      <c r="A91" s="3">
        <v>18615</v>
      </c>
      <c r="B91">
        <v>2.7796630000000002</v>
      </c>
      <c r="C91">
        <v>1.219E-3</v>
      </c>
      <c r="D91">
        <v>5.1132419999999996</v>
      </c>
      <c r="E91">
        <v>31.972501999999999</v>
      </c>
      <c r="F91">
        <v>0.82042899999999996</v>
      </c>
      <c r="G91">
        <v>3.5497000000000001E-2</v>
      </c>
      <c r="H91">
        <v>0.75351500000000005</v>
      </c>
      <c r="I91">
        <v>23.401444999999999</v>
      </c>
      <c r="J91">
        <v>0.73786099999999999</v>
      </c>
      <c r="K91">
        <v>9.3742979999999996</v>
      </c>
      <c r="L91">
        <v>5.9949440000000003</v>
      </c>
      <c r="M91">
        <v>8.4477919999999997</v>
      </c>
      <c r="N91">
        <v>1.0637000000000001E-2</v>
      </c>
      <c r="O91">
        <v>1.8590310000000001</v>
      </c>
      <c r="P91">
        <v>6.2609209999999997</v>
      </c>
      <c r="Q91">
        <v>3.1119240000000001</v>
      </c>
      <c r="R91">
        <v>7.678331</v>
      </c>
      <c r="S91">
        <v>4.6258000000000001E-2</v>
      </c>
      <c r="T91">
        <v>3.9937079999999998</v>
      </c>
      <c r="U91">
        <v>0</v>
      </c>
      <c r="V91">
        <v>0</v>
      </c>
      <c r="W91">
        <v>0</v>
      </c>
      <c r="X91">
        <v>0.29008</v>
      </c>
      <c r="Y91">
        <v>6.2439000000000001E-2</v>
      </c>
      <c r="Z91">
        <v>0</v>
      </c>
      <c r="AA91">
        <v>9.5549999999999996E-2</v>
      </c>
      <c r="AB91">
        <v>1.6333340000000001</v>
      </c>
      <c r="AC91">
        <v>6.9779999999999998E-3</v>
      </c>
      <c r="AD91">
        <v>0</v>
      </c>
      <c r="AE91">
        <v>22.490309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</row>
    <row r="92" spans="1:94" x14ac:dyDescent="0.3">
      <c r="A92" s="3">
        <v>18980</v>
      </c>
      <c r="B92">
        <v>2.8128820000000001</v>
      </c>
      <c r="C92">
        <v>1.2290000000000001E-3</v>
      </c>
      <c r="D92">
        <v>5.1384869999999996</v>
      </c>
      <c r="E92">
        <v>31.980895</v>
      </c>
      <c r="F92">
        <v>0.82110799999999995</v>
      </c>
      <c r="G92">
        <v>3.5635E-2</v>
      </c>
      <c r="H92">
        <v>0.75838799999999995</v>
      </c>
      <c r="I92">
        <v>23.55057</v>
      </c>
      <c r="J92">
        <v>0.74247099999999999</v>
      </c>
      <c r="K92">
        <v>9.4325700000000001</v>
      </c>
      <c r="L92">
        <v>6.0173019999999999</v>
      </c>
      <c r="M92">
        <v>8.4649210000000004</v>
      </c>
      <c r="N92">
        <v>9.7990000000000004E-3</v>
      </c>
      <c r="O92">
        <v>1.870174</v>
      </c>
      <c r="P92">
        <v>6.2658860000000001</v>
      </c>
      <c r="Q92">
        <v>3.1367769999999999</v>
      </c>
      <c r="R92">
        <v>7.7125700000000004</v>
      </c>
      <c r="S92">
        <v>4.6360999999999999E-2</v>
      </c>
      <c r="T92">
        <v>3.990475</v>
      </c>
      <c r="U92">
        <v>0</v>
      </c>
      <c r="V92">
        <v>0</v>
      </c>
      <c r="W92">
        <v>0</v>
      </c>
      <c r="X92">
        <v>0.29638900000000001</v>
      </c>
      <c r="Y92">
        <v>6.2115999999999998E-2</v>
      </c>
      <c r="Z92">
        <v>0</v>
      </c>
      <c r="AA92">
        <v>9.7852999999999996E-2</v>
      </c>
      <c r="AB92">
        <v>1.6240779999999999</v>
      </c>
      <c r="AC92">
        <v>7.0330000000000002E-3</v>
      </c>
      <c r="AD92">
        <v>0</v>
      </c>
      <c r="AE92">
        <v>22.783265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</row>
    <row r="93" spans="1:94" x14ac:dyDescent="0.3">
      <c r="A93" s="3">
        <v>19345</v>
      </c>
      <c r="B93">
        <v>2.820535</v>
      </c>
      <c r="C93">
        <v>1.232E-3</v>
      </c>
      <c r="D93">
        <v>5.1380670000000004</v>
      </c>
      <c r="E93">
        <v>31.982506000000001</v>
      </c>
      <c r="F93">
        <v>0.82299</v>
      </c>
      <c r="G93">
        <v>3.5722999999999998E-2</v>
      </c>
      <c r="H93">
        <v>0.76027900000000004</v>
      </c>
      <c r="I93">
        <v>23.534872</v>
      </c>
      <c r="J93">
        <v>0.74428300000000003</v>
      </c>
      <c r="K93">
        <v>9.4345239999999997</v>
      </c>
      <c r="L93">
        <v>6.0358390000000002</v>
      </c>
      <c r="M93">
        <v>8.4465540000000008</v>
      </c>
      <c r="N93">
        <v>9.0030000000000006E-3</v>
      </c>
      <c r="O93">
        <v>1.8744289999999999</v>
      </c>
      <c r="P93">
        <v>6.2638179999999997</v>
      </c>
      <c r="Q93">
        <v>3.1451560000000001</v>
      </c>
      <c r="R93">
        <v>7.7455100000000003</v>
      </c>
      <c r="S93">
        <v>4.6343000000000002E-2</v>
      </c>
      <c r="T93">
        <v>3.9906779999999999</v>
      </c>
      <c r="U93">
        <v>0</v>
      </c>
      <c r="V93">
        <v>0</v>
      </c>
      <c r="W93">
        <v>0</v>
      </c>
      <c r="X93">
        <v>0.30724800000000002</v>
      </c>
      <c r="Y93">
        <v>6.1249999999999999E-2</v>
      </c>
      <c r="Z93">
        <v>0</v>
      </c>
      <c r="AA93">
        <v>0.10302</v>
      </c>
      <c r="AB93">
        <v>1.6344320000000001</v>
      </c>
      <c r="AC93">
        <v>7.1139999999999997E-3</v>
      </c>
      <c r="AD93">
        <v>0</v>
      </c>
      <c r="AE93">
        <v>23.221675000000001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</row>
    <row r="94" spans="1:94" x14ac:dyDescent="0.3">
      <c r="A94" s="3">
        <v>19710</v>
      </c>
      <c r="B94">
        <v>2.8081309999999999</v>
      </c>
      <c r="C94">
        <v>1.2340000000000001E-3</v>
      </c>
      <c r="D94">
        <v>5.1402200000000002</v>
      </c>
      <c r="E94">
        <v>31.972466000000001</v>
      </c>
      <c r="F94">
        <v>0.82404299999999997</v>
      </c>
      <c r="G94">
        <v>3.5577999999999999E-2</v>
      </c>
      <c r="H94">
        <v>0.75790900000000005</v>
      </c>
      <c r="I94">
        <v>23.556225999999999</v>
      </c>
      <c r="J94">
        <v>0.742842</v>
      </c>
      <c r="K94">
        <v>9.4342469999999992</v>
      </c>
      <c r="L94">
        <v>6.0059339999999999</v>
      </c>
      <c r="M94">
        <v>8.4423189999999995</v>
      </c>
      <c r="N94">
        <v>8.3350000000000004E-3</v>
      </c>
      <c r="O94">
        <v>1.872614</v>
      </c>
      <c r="P94">
        <v>6.2682120000000001</v>
      </c>
      <c r="Q94">
        <v>3.1494939999999998</v>
      </c>
      <c r="R94">
        <v>7.7105309999999996</v>
      </c>
      <c r="S94">
        <v>4.6309999999999997E-2</v>
      </c>
      <c r="T94">
        <v>3.9900760000000002</v>
      </c>
      <c r="U94">
        <v>0</v>
      </c>
      <c r="V94">
        <v>0</v>
      </c>
      <c r="W94">
        <v>0</v>
      </c>
      <c r="X94">
        <v>0.31029400000000001</v>
      </c>
      <c r="Y94">
        <v>6.1249999999999999E-2</v>
      </c>
      <c r="Z94">
        <v>0</v>
      </c>
      <c r="AA94">
        <v>0.100117</v>
      </c>
      <c r="AB94">
        <v>1.638382</v>
      </c>
      <c r="AC94">
        <v>7.1209999999999997E-3</v>
      </c>
      <c r="AD94">
        <v>0</v>
      </c>
      <c r="AE94">
        <v>23.230471000000001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</row>
    <row r="95" spans="1:94" x14ac:dyDescent="0.3">
      <c r="A95" s="3">
        <v>20074.5</v>
      </c>
      <c r="B95">
        <v>2.847477</v>
      </c>
      <c r="C95">
        <v>1.2290000000000001E-3</v>
      </c>
      <c r="D95">
        <v>5.1093630000000001</v>
      </c>
      <c r="E95">
        <v>31.966967</v>
      </c>
      <c r="F95">
        <v>0.82528000000000001</v>
      </c>
      <c r="G95">
        <v>3.5326999999999997E-2</v>
      </c>
      <c r="H95">
        <v>0.75361800000000001</v>
      </c>
      <c r="I95">
        <v>23.425267999999999</v>
      </c>
      <c r="J95">
        <v>0.73835300000000004</v>
      </c>
      <c r="K95">
        <v>9.3781180000000006</v>
      </c>
      <c r="L95">
        <v>5.9730730000000003</v>
      </c>
      <c r="M95">
        <v>8.3994339999999994</v>
      </c>
      <c r="N95">
        <v>7.6439999999999998E-3</v>
      </c>
      <c r="O95">
        <v>1.8616870000000001</v>
      </c>
      <c r="P95">
        <v>6.2644970000000004</v>
      </c>
      <c r="Q95">
        <v>3.1373449999999998</v>
      </c>
      <c r="R95">
        <v>7.6693350000000002</v>
      </c>
      <c r="S95">
        <v>4.6224000000000001E-2</v>
      </c>
      <c r="T95">
        <v>3.9909469999999998</v>
      </c>
      <c r="U95">
        <v>0</v>
      </c>
      <c r="V95">
        <v>0</v>
      </c>
      <c r="W95">
        <v>0</v>
      </c>
      <c r="X95">
        <v>0.31251099999999998</v>
      </c>
      <c r="Y95">
        <v>6.1032999999999997E-2</v>
      </c>
      <c r="Z95">
        <v>0</v>
      </c>
      <c r="AA95">
        <v>9.6555000000000002E-2</v>
      </c>
      <c r="AB95">
        <v>1.6336090000000001</v>
      </c>
      <c r="AC95">
        <v>7.1419999999999999E-3</v>
      </c>
      <c r="AD95">
        <v>0</v>
      </c>
      <c r="AE95">
        <v>23.360375999999999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 t="s">
        <v>113</v>
      </c>
      <c r="BK95" t="s">
        <v>114</v>
      </c>
    </row>
    <row r="96" spans="1:94" x14ac:dyDescent="0.3">
      <c r="B96">
        <f>AVERAGE(B91:B95)</f>
        <v>2.8137376000000001</v>
      </c>
      <c r="C96">
        <f t="shared" ref="C96:BI96" si="44">AVERAGE(C91:C95)</f>
        <v>1.2286E-3</v>
      </c>
      <c r="D96">
        <f t="shared" si="44"/>
        <v>5.1278758</v>
      </c>
      <c r="E96">
        <f t="shared" si="44"/>
        <v>31.975067200000002</v>
      </c>
      <c r="F96">
        <f t="shared" si="44"/>
        <v>0.82277</v>
      </c>
      <c r="G96">
        <f t="shared" si="44"/>
        <v>3.5552E-2</v>
      </c>
      <c r="H96">
        <f t="shared" si="44"/>
        <v>0.75674180000000002</v>
      </c>
      <c r="I96">
        <f t="shared" si="44"/>
        <v>23.493676199999999</v>
      </c>
      <c r="J96">
        <f t="shared" si="44"/>
        <v>0.74116199999999999</v>
      </c>
      <c r="K96">
        <f t="shared" si="44"/>
        <v>9.4107514000000005</v>
      </c>
      <c r="L96">
        <f t="shared" si="44"/>
        <v>6.0054183999999999</v>
      </c>
      <c r="M96">
        <f t="shared" si="44"/>
        <v>8.4402039999999996</v>
      </c>
      <c r="N96">
        <f t="shared" si="44"/>
        <v>9.0836000000000007E-3</v>
      </c>
      <c r="O96">
        <f t="shared" si="44"/>
        <v>1.8675869999999999</v>
      </c>
      <c r="P96">
        <f t="shared" si="44"/>
        <v>6.2646667999999988</v>
      </c>
      <c r="Q96">
        <f t="shared" si="44"/>
        <v>3.1361392000000001</v>
      </c>
      <c r="R96">
        <f t="shared" si="44"/>
        <v>7.7032554000000006</v>
      </c>
      <c r="S96">
        <f t="shared" si="44"/>
        <v>4.6299199999999999E-2</v>
      </c>
      <c r="T96">
        <f t="shared" si="44"/>
        <v>3.9911768000000003</v>
      </c>
      <c r="U96">
        <f t="shared" si="44"/>
        <v>0</v>
      </c>
      <c r="V96">
        <f t="shared" si="44"/>
        <v>0</v>
      </c>
      <c r="W96">
        <f t="shared" si="44"/>
        <v>0</v>
      </c>
      <c r="X96">
        <f t="shared" si="44"/>
        <v>0.30330440000000003</v>
      </c>
      <c r="Y96">
        <f t="shared" si="44"/>
        <v>6.1617599999999995E-2</v>
      </c>
      <c r="Z96">
        <f t="shared" si="44"/>
        <v>0</v>
      </c>
      <c r="AA96">
        <f t="shared" si="44"/>
        <v>9.8618999999999998E-2</v>
      </c>
      <c r="AB96">
        <f t="shared" si="44"/>
        <v>1.6327670000000001</v>
      </c>
      <c r="AC96">
        <f t="shared" si="44"/>
        <v>7.077599999999999E-3</v>
      </c>
      <c r="AD96">
        <f t="shared" si="44"/>
        <v>0</v>
      </c>
      <c r="AE96">
        <f t="shared" si="44"/>
        <v>23.0172192</v>
      </c>
      <c r="AF96">
        <f t="shared" si="44"/>
        <v>0</v>
      </c>
      <c r="AG96">
        <f t="shared" si="44"/>
        <v>0</v>
      </c>
      <c r="AH96">
        <f t="shared" si="44"/>
        <v>0</v>
      </c>
      <c r="AI96">
        <f t="shared" si="44"/>
        <v>0</v>
      </c>
      <c r="AJ96">
        <f t="shared" si="44"/>
        <v>0</v>
      </c>
      <c r="AK96">
        <f t="shared" si="44"/>
        <v>0</v>
      </c>
      <c r="AL96">
        <f t="shared" si="44"/>
        <v>0</v>
      </c>
      <c r="AM96">
        <f t="shared" si="44"/>
        <v>0</v>
      </c>
      <c r="AN96">
        <f t="shared" si="44"/>
        <v>0</v>
      </c>
      <c r="AO96">
        <f t="shared" si="44"/>
        <v>0</v>
      </c>
      <c r="AP96">
        <f t="shared" si="44"/>
        <v>0</v>
      </c>
      <c r="AQ96">
        <f t="shared" si="44"/>
        <v>0</v>
      </c>
      <c r="AR96">
        <f t="shared" si="44"/>
        <v>0</v>
      </c>
      <c r="AS96">
        <f t="shared" si="44"/>
        <v>0</v>
      </c>
      <c r="AT96">
        <f t="shared" si="44"/>
        <v>0</v>
      </c>
      <c r="AU96">
        <f t="shared" si="44"/>
        <v>0</v>
      </c>
      <c r="AV96">
        <f t="shared" si="44"/>
        <v>0</v>
      </c>
      <c r="AW96">
        <f t="shared" si="44"/>
        <v>0</v>
      </c>
      <c r="AX96">
        <f t="shared" si="44"/>
        <v>0</v>
      </c>
      <c r="AY96">
        <f t="shared" si="44"/>
        <v>0</v>
      </c>
      <c r="AZ96">
        <f t="shared" si="44"/>
        <v>0</v>
      </c>
      <c r="BA96">
        <f t="shared" si="44"/>
        <v>0</v>
      </c>
      <c r="BB96">
        <f t="shared" si="44"/>
        <v>0</v>
      </c>
      <c r="BC96">
        <f t="shared" si="44"/>
        <v>0</v>
      </c>
      <c r="BD96">
        <f t="shared" si="44"/>
        <v>0</v>
      </c>
      <c r="BE96">
        <f t="shared" si="44"/>
        <v>0</v>
      </c>
      <c r="BF96">
        <f t="shared" si="44"/>
        <v>0</v>
      </c>
      <c r="BG96">
        <f t="shared" si="44"/>
        <v>0</v>
      </c>
      <c r="BH96">
        <f t="shared" si="44"/>
        <v>0</v>
      </c>
      <c r="BI96">
        <f t="shared" si="44"/>
        <v>0</v>
      </c>
      <c r="BJ96">
        <f>SUM(B96:BI96)</f>
        <v>137.76299780000002</v>
      </c>
      <c r="BK96">
        <f>SUM(B96:T96)</f>
        <v>112.64239300000001</v>
      </c>
    </row>
    <row r="97" spans="1:61" x14ac:dyDescent="0.3">
      <c r="A97" t="s">
        <v>118</v>
      </c>
      <c r="B97">
        <f t="shared" ref="B97:T97" si="45">B96/$BK96</f>
        <v>2.4979384093873073E-2</v>
      </c>
      <c r="C97">
        <f t="shared" si="45"/>
        <v>1.0907083623480903E-5</v>
      </c>
      <c r="D97">
        <f t="shared" si="45"/>
        <v>4.5523498422126024E-2</v>
      </c>
      <c r="E97">
        <f t="shared" si="45"/>
        <v>0.28386352907115531</v>
      </c>
      <c r="F97">
        <f t="shared" si="45"/>
        <v>7.3042659880281479E-3</v>
      </c>
      <c r="G97">
        <f t="shared" si="45"/>
        <v>3.1561829479244104E-4</v>
      </c>
      <c r="H97">
        <f t="shared" si="45"/>
        <v>6.7180905860194208E-3</v>
      </c>
      <c r="I97">
        <f t="shared" si="45"/>
        <v>0.20856868869964434</v>
      </c>
      <c r="J97">
        <f t="shared" si="45"/>
        <v>6.5797785386182261E-3</v>
      </c>
      <c r="K97">
        <f t="shared" si="45"/>
        <v>8.3545378869925108E-2</v>
      </c>
      <c r="L97">
        <f t="shared" si="45"/>
        <v>5.331401650886447E-2</v>
      </c>
      <c r="M97">
        <f t="shared" si="45"/>
        <v>7.4929196505972656E-2</v>
      </c>
      <c r="N97">
        <f t="shared" si="45"/>
        <v>8.064104248921629E-5</v>
      </c>
      <c r="O97">
        <f t="shared" si="45"/>
        <v>1.657978803770619E-2</v>
      </c>
      <c r="P97">
        <f t="shared" si="45"/>
        <v>5.5615533665020755E-2</v>
      </c>
      <c r="Q97">
        <f t="shared" si="45"/>
        <v>2.7841553401657577E-2</v>
      </c>
      <c r="R97">
        <f t="shared" si="45"/>
        <v>6.8386823067581662E-2</v>
      </c>
      <c r="S97">
        <f t="shared" si="45"/>
        <v>4.1102819965836479E-4</v>
      </c>
      <c r="T97">
        <f t="shared" si="45"/>
        <v>3.5432279923243465E-2</v>
      </c>
    </row>
    <row r="99" spans="1:61" x14ac:dyDescent="0.3">
      <c r="A99" s="7"/>
    </row>
    <row r="100" spans="1:61" x14ac:dyDescent="0.3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x14ac:dyDescent="0.3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</row>
    <row r="102" spans="1:61" x14ac:dyDescent="0.3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</sheetData>
  <conditionalFormatting sqref="B100:BI100 B102:BI102">
    <cfRule type="cellIs" dxfId="11" priority="1" operator="greaterThan">
      <formula>3.5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1"/>
  <sheetViews>
    <sheetView topLeftCell="A46" zoomScale="70" zoomScaleNormal="70" workbookViewId="0">
      <selection activeCell="B35" sqref="B35"/>
    </sheetView>
  </sheetViews>
  <sheetFormatPr defaultRowHeight="14.4" x14ac:dyDescent="0.3"/>
  <cols>
    <col min="2" max="2" width="10.109375" bestFit="1" customWidth="1"/>
    <col min="3" max="5" width="9.5546875" bestFit="1" customWidth="1"/>
    <col min="6" max="6" width="10.33203125" bestFit="1" customWidth="1"/>
    <col min="7" max="7" width="10.109375" bestFit="1" customWidth="1"/>
    <col min="8" max="22" width="9.5546875" bestFit="1" customWidth="1"/>
    <col min="23" max="23" width="9.88671875" bestFit="1" customWidth="1"/>
    <col min="24" max="25" width="10.88671875" bestFit="1" customWidth="1"/>
    <col min="26" max="29" width="9.88671875" bestFit="1" customWidth="1"/>
    <col min="30" max="31" width="9.5546875" bestFit="1" customWidth="1"/>
    <col min="32" max="32" width="10.6640625" bestFit="1" customWidth="1"/>
    <col min="33" max="33" width="14.109375" bestFit="1" customWidth="1"/>
    <col min="34" max="34" width="10.21875" bestFit="1" customWidth="1"/>
    <col min="35" max="35" width="9.88671875" bestFit="1" customWidth="1"/>
    <col min="36" max="36" width="10.88671875" bestFit="1" customWidth="1"/>
    <col min="37" max="38" width="9.88671875" bestFit="1" customWidth="1"/>
    <col min="39" max="44" width="9.5546875" bestFit="1" customWidth="1"/>
    <col min="45" max="45" width="11.88671875" bestFit="1" customWidth="1"/>
    <col min="46" max="94" width="9.5546875" bestFit="1" customWidth="1"/>
  </cols>
  <sheetData>
    <row r="1" spans="1:94" ht="15.6" x14ac:dyDescent="0.3">
      <c r="A1" s="30" t="s">
        <v>432</v>
      </c>
    </row>
    <row r="2" spans="1:94" x14ac:dyDescent="0.3"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  <c r="Y2" s="1" t="s">
        <v>32</v>
      </c>
      <c r="Z2" s="1" t="s">
        <v>33</v>
      </c>
      <c r="AA2" s="1" t="s">
        <v>34</v>
      </c>
      <c r="AB2" s="1" t="s">
        <v>35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40</v>
      </c>
      <c r="AH2" s="1" t="s">
        <v>41</v>
      </c>
      <c r="AI2" s="1" t="s">
        <v>42</v>
      </c>
      <c r="AJ2" s="1" t="s">
        <v>43</v>
      </c>
      <c r="AK2" s="1" t="s">
        <v>44</v>
      </c>
      <c r="AL2" s="1" t="s">
        <v>45</v>
      </c>
      <c r="AM2" s="1" t="s">
        <v>46</v>
      </c>
      <c r="AN2" s="1" t="s">
        <v>47</v>
      </c>
      <c r="AO2" s="1" t="s">
        <v>48</v>
      </c>
      <c r="AP2" s="1" t="s">
        <v>49</v>
      </c>
      <c r="AQ2" s="1" t="s">
        <v>50</v>
      </c>
      <c r="AR2" s="1" t="s">
        <v>51</v>
      </c>
      <c r="AS2" s="1" t="s">
        <v>52</v>
      </c>
      <c r="AT2" s="1" t="s">
        <v>53</v>
      </c>
      <c r="AU2" s="1" t="s">
        <v>54</v>
      </c>
      <c r="AV2" s="1" t="s">
        <v>55</v>
      </c>
      <c r="AW2" s="1" t="s">
        <v>56</v>
      </c>
      <c r="AX2" s="1" t="s">
        <v>57</v>
      </c>
      <c r="AY2" s="1" t="s">
        <v>58</v>
      </c>
      <c r="AZ2" s="1" t="s">
        <v>59</v>
      </c>
      <c r="BA2" s="1" t="s">
        <v>60</v>
      </c>
      <c r="BB2" s="1" t="s">
        <v>61</v>
      </c>
      <c r="BC2" s="1" t="s">
        <v>62</v>
      </c>
      <c r="BD2" s="1" t="s">
        <v>63</v>
      </c>
      <c r="BE2" s="1" t="s">
        <v>64</v>
      </c>
      <c r="BF2" s="1" t="s">
        <v>65</v>
      </c>
      <c r="BG2" s="1" t="s">
        <v>66</v>
      </c>
      <c r="BH2" s="1" t="s">
        <v>67</v>
      </c>
      <c r="BI2" s="1" t="s">
        <v>68</v>
      </c>
      <c r="BJ2" s="1" t="s">
        <v>69</v>
      </c>
      <c r="BK2" s="1" t="s">
        <v>70</v>
      </c>
      <c r="BL2" s="1" t="s">
        <v>71</v>
      </c>
      <c r="BM2" s="1" t="s">
        <v>72</v>
      </c>
      <c r="BN2" s="1" t="s">
        <v>73</v>
      </c>
      <c r="BO2" s="1" t="s">
        <v>74</v>
      </c>
      <c r="BP2" s="1" t="s">
        <v>75</v>
      </c>
      <c r="BQ2" s="1" t="s">
        <v>76</v>
      </c>
      <c r="BR2" s="1" t="s">
        <v>77</v>
      </c>
      <c r="BS2" s="1" t="s">
        <v>78</v>
      </c>
      <c r="BT2" s="1" t="s">
        <v>79</v>
      </c>
      <c r="BU2" s="1" t="s">
        <v>80</v>
      </c>
      <c r="BV2" s="1" t="s">
        <v>81</v>
      </c>
      <c r="BW2" s="1" t="s">
        <v>82</v>
      </c>
      <c r="BX2" s="1" t="s">
        <v>83</v>
      </c>
      <c r="BY2" s="1" t="s">
        <v>84</v>
      </c>
      <c r="BZ2" s="1" t="s">
        <v>85</v>
      </c>
      <c r="CA2" s="1" t="s">
        <v>86</v>
      </c>
      <c r="CB2" s="1" t="s">
        <v>87</v>
      </c>
      <c r="CC2" s="1" t="s">
        <v>88</v>
      </c>
      <c r="CD2" s="1" t="s">
        <v>89</v>
      </c>
      <c r="CE2" s="1" t="s">
        <v>90</v>
      </c>
      <c r="CF2" s="1" t="s">
        <v>91</v>
      </c>
      <c r="CG2" s="1" t="s">
        <v>92</v>
      </c>
      <c r="CH2" s="1" t="s">
        <v>93</v>
      </c>
      <c r="CI2" s="1" t="s">
        <v>94</v>
      </c>
      <c r="CJ2" s="1" t="s">
        <v>95</v>
      </c>
      <c r="CK2" s="1" t="s">
        <v>96</v>
      </c>
      <c r="CL2" s="1" t="s">
        <v>97</v>
      </c>
      <c r="CM2" s="1" t="s">
        <v>98</v>
      </c>
      <c r="CN2" s="1" t="s">
        <v>99</v>
      </c>
      <c r="CO2" s="1" t="s">
        <v>100</v>
      </c>
      <c r="CP2" s="1" t="s">
        <v>101</v>
      </c>
    </row>
    <row r="3" spans="1:94" x14ac:dyDescent="0.3">
      <c r="A3" t="s">
        <v>9</v>
      </c>
      <c r="B3" s="13">
        <v>20074.5</v>
      </c>
      <c r="C3" s="4">
        <v>460.15575179999996</v>
      </c>
      <c r="D3" s="4">
        <v>37.040783599999997</v>
      </c>
      <c r="E3" s="4">
        <v>402.6862734</v>
      </c>
      <c r="F3" s="4">
        <v>292.62432000000001</v>
      </c>
      <c r="G3" s="4">
        <v>2.1131332</v>
      </c>
      <c r="H3" s="4">
        <v>74.751176200000003</v>
      </c>
      <c r="I3" s="4">
        <v>14.724528599999999</v>
      </c>
      <c r="J3" s="4">
        <v>22.041869800000001</v>
      </c>
      <c r="K3" s="4">
        <v>579.99865919999991</v>
      </c>
      <c r="L3" s="4">
        <v>296.10340120000001</v>
      </c>
      <c r="M3" s="4">
        <v>744.65900940000006</v>
      </c>
      <c r="N3" s="4">
        <v>99.098025200000009</v>
      </c>
      <c r="O3" s="4">
        <v>3.3839999999999999E-4</v>
      </c>
      <c r="P3" s="4">
        <v>27.067406999999996</v>
      </c>
      <c r="Q3" s="4">
        <v>196.43724320000001</v>
      </c>
      <c r="R3" s="4">
        <v>15.1871656</v>
      </c>
      <c r="S3" s="4">
        <v>113.33437600000002</v>
      </c>
      <c r="T3" s="4">
        <v>23.241538199999997</v>
      </c>
      <c r="U3" s="4">
        <v>10.8035792</v>
      </c>
      <c r="V3" s="4">
        <v>295.00345900000002</v>
      </c>
      <c r="W3" s="4">
        <v>5968.6424040000002</v>
      </c>
      <c r="X3" s="4">
        <v>9885.3851782000002</v>
      </c>
      <c r="Y3" s="4">
        <v>21185.815708000002</v>
      </c>
      <c r="Z3" s="4">
        <v>2130.7632811999997</v>
      </c>
      <c r="AA3" s="4">
        <v>2082.2284291999999</v>
      </c>
      <c r="AB3" s="4">
        <v>1680.7650507999999</v>
      </c>
      <c r="AC3" s="4">
        <v>3520.4812158</v>
      </c>
      <c r="AD3" s="4">
        <v>20.276161600000002</v>
      </c>
      <c r="AE3" s="4">
        <v>10.691987999999998</v>
      </c>
      <c r="AF3" s="4">
        <v>7470.133259199999</v>
      </c>
      <c r="AG3" s="4">
        <v>1.5799999999999998E-5</v>
      </c>
      <c r="AH3" s="4">
        <v>11841.784377399999</v>
      </c>
      <c r="AI3" s="4">
        <v>8643.1010696000012</v>
      </c>
      <c r="AJ3" s="4">
        <v>16490.764259</v>
      </c>
      <c r="AK3" s="4">
        <v>5858.0439076000002</v>
      </c>
      <c r="AL3" s="4">
        <v>1333.099641</v>
      </c>
      <c r="AM3" s="4">
        <v>24.2516088</v>
      </c>
      <c r="AN3" s="4">
        <v>20.280153800000001</v>
      </c>
      <c r="AO3" s="4">
        <v>1.0489098000000001</v>
      </c>
      <c r="AP3" s="4">
        <v>235.92391579999997</v>
      </c>
      <c r="AQ3" s="4">
        <v>155.90131579999999</v>
      </c>
      <c r="AR3" s="4">
        <v>0</v>
      </c>
      <c r="AS3" s="4">
        <v>370703.31206940004</v>
      </c>
      <c r="AT3" s="4">
        <v>2.8091873999999999</v>
      </c>
      <c r="AU3" s="4">
        <v>4.0245594000000002</v>
      </c>
      <c r="AV3" s="4">
        <v>2.7639591999999999</v>
      </c>
      <c r="AW3" s="4">
        <v>1.8363070000000001</v>
      </c>
      <c r="AX3" s="4">
        <v>0.65964960000000006</v>
      </c>
      <c r="AY3" s="4">
        <v>0.73978680000000008</v>
      </c>
      <c r="AZ3" s="4">
        <v>3.6738548</v>
      </c>
      <c r="BA3" s="4">
        <v>0.34964580000000001</v>
      </c>
      <c r="BB3" s="4">
        <v>6.4793161999999995</v>
      </c>
      <c r="BC3" s="4">
        <v>1.7874950000000003</v>
      </c>
      <c r="BD3" s="4">
        <v>2.8668064000000002</v>
      </c>
      <c r="BE3" s="4">
        <v>1.7894112</v>
      </c>
      <c r="BF3" s="4">
        <v>3.9800000000000002E-4</v>
      </c>
      <c r="BG3" s="4">
        <v>2.8240938</v>
      </c>
      <c r="BH3" s="4">
        <v>2.5501108000000001</v>
      </c>
      <c r="BI3" s="4">
        <v>0.38782759999999999</v>
      </c>
      <c r="BJ3" s="4">
        <v>1.0916184000000002</v>
      </c>
      <c r="BK3" s="4">
        <v>6.5544712000000001</v>
      </c>
      <c r="BL3" s="4">
        <v>1.1628470000000002</v>
      </c>
      <c r="BM3" s="4">
        <v>4.2468285999999997</v>
      </c>
      <c r="BN3" s="4">
        <v>2.2742562000000004</v>
      </c>
      <c r="BO3" s="4">
        <v>0.93479220000000007</v>
      </c>
      <c r="BP3" s="4">
        <v>0.76102720000000001</v>
      </c>
      <c r="BQ3" s="4">
        <v>1.1567921999999999</v>
      </c>
      <c r="BR3" s="4">
        <v>0.68859460000000006</v>
      </c>
      <c r="BS3" s="4">
        <v>0.21768139999999997</v>
      </c>
      <c r="BT3" s="4">
        <v>1.9300949999999997</v>
      </c>
      <c r="BU3" s="4">
        <v>0.7961102000000001</v>
      </c>
      <c r="BV3" s="4">
        <v>0.59559839999999986</v>
      </c>
      <c r="BW3" s="4">
        <v>7.3395715999999993</v>
      </c>
      <c r="BX3" s="4">
        <v>0</v>
      </c>
      <c r="BY3" s="4">
        <v>6.8550404</v>
      </c>
      <c r="BZ3" s="4">
        <v>0.60944219999999993</v>
      </c>
      <c r="CA3" s="4">
        <v>1.1111738</v>
      </c>
      <c r="CB3" s="4">
        <v>2.6826062000000004</v>
      </c>
      <c r="CC3" s="4">
        <v>3.8175037999999999</v>
      </c>
      <c r="CD3" s="4">
        <v>0.16204440000000001</v>
      </c>
      <c r="CE3" s="4">
        <v>0.41455919999999996</v>
      </c>
      <c r="CF3" s="4">
        <v>0.23358180000000001</v>
      </c>
      <c r="CG3" s="4">
        <v>4.2206999999999995E-2</v>
      </c>
      <c r="CH3" s="4">
        <v>6.9725999999999998E-3</v>
      </c>
      <c r="CI3" s="4">
        <v>1</v>
      </c>
      <c r="CJ3" s="4">
        <v>92.870122600000002</v>
      </c>
      <c r="CK3" s="4">
        <v>0.17369180000000001</v>
      </c>
      <c r="CL3" s="4">
        <v>14.106554400000002</v>
      </c>
      <c r="CM3" s="4">
        <v>37.087499999999999</v>
      </c>
      <c r="CN3" s="4">
        <v>6.3301200000000002E-2</v>
      </c>
      <c r="CO3" s="4">
        <v>-3.3549677999999998</v>
      </c>
      <c r="CP3" s="4">
        <v>32.459471800000003</v>
      </c>
    </row>
    <row r="4" spans="1:94" x14ac:dyDescent="0.3">
      <c r="A4" t="s">
        <v>109</v>
      </c>
      <c r="B4" s="3">
        <v>20074.5</v>
      </c>
      <c r="C4" s="5">
        <v>476.02863079999997</v>
      </c>
      <c r="D4" s="5">
        <v>37.175723399999995</v>
      </c>
      <c r="E4" s="5">
        <v>417.65293959999997</v>
      </c>
      <c r="F4" s="5">
        <v>303.65310739999995</v>
      </c>
      <c r="G4" s="5">
        <v>1.3903262000000001</v>
      </c>
      <c r="H4" s="5">
        <v>74.847053000000002</v>
      </c>
      <c r="I4" s="5">
        <v>14.606566000000001</v>
      </c>
      <c r="J4" s="5">
        <v>20.689920000000001</v>
      </c>
      <c r="K4" s="5">
        <v>582.07424299999991</v>
      </c>
      <c r="L4" s="5">
        <v>298.10989179999996</v>
      </c>
      <c r="M4" s="5">
        <v>739.93417580000005</v>
      </c>
      <c r="N4" s="5">
        <v>98.141820800000005</v>
      </c>
      <c r="O4" s="5">
        <v>0</v>
      </c>
      <c r="P4" s="5">
        <v>28.7570698</v>
      </c>
      <c r="Q4" s="5">
        <v>198.10628939999998</v>
      </c>
      <c r="R4" s="5">
        <v>18.721689599999998</v>
      </c>
      <c r="S4" s="5">
        <v>104.47744780000001</v>
      </c>
      <c r="T4" s="5">
        <v>23.2696954</v>
      </c>
      <c r="U4" s="5">
        <v>7.7805843999999995</v>
      </c>
      <c r="V4" s="5">
        <v>289.61135400000001</v>
      </c>
      <c r="W4" s="5">
        <v>5932.3360694000003</v>
      </c>
      <c r="X4" s="5">
        <v>9835.3099075999999</v>
      </c>
      <c r="Y4" s="5">
        <v>21188.334684599999</v>
      </c>
      <c r="Z4" s="5">
        <v>2210.7496137999997</v>
      </c>
      <c r="AA4" s="5">
        <v>2104.7479513999997</v>
      </c>
      <c r="AB4" s="5">
        <v>1486.1428751999999</v>
      </c>
      <c r="AC4" s="5">
        <v>3511.1257415999999</v>
      </c>
      <c r="AD4" s="5">
        <v>20.936723799999999</v>
      </c>
      <c r="AE4" s="5">
        <v>10.628526600000001</v>
      </c>
      <c r="AF4" s="5">
        <v>9750.8227580000002</v>
      </c>
      <c r="AG4" s="5">
        <v>1.6199999999999997E-5</v>
      </c>
      <c r="AH4" s="5">
        <v>11805.482384999999</v>
      </c>
      <c r="AI4" s="5">
        <v>8563.218498799999</v>
      </c>
      <c r="AJ4" s="5">
        <v>17494.813465199997</v>
      </c>
      <c r="AK4" s="5">
        <v>5834.8771690000003</v>
      </c>
      <c r="AL4" s="5">
        <v>1292.7716981999997</v>
      </c>
      <c r="AM4" s="5">
        <v>24.440801999999998</v>
      </c>
      <c r="AN4" s="5">
        <v>24.192510199999997</v>
      </c>
      <c r="AO4" s="5">
        <v>1.3184862000000002</v>
      </c>
      <c r="AP4" s="5">
        <v>281.0062284</v>
      </c>
      <c r="AQ4" s="5">
        <v>162.90410179999998</v>
      </c>
      <c r="AR4" s="5">
        <v>0</v>
      </c>
      <c r="AS4" s="5">
        <v>375366.33777879999</v>
      </c>
      <c r="AT4" s="5">
        <v>2.9060891999999994</v>
      </c>
      <c r="AU4" s="5">
        <v>4.0392212000000001</v>
      </c>
      <c r="AV4" s="5">
        <v>2.8666872000000003</v>
      </c>
      <c r="AW4" s="5">
        <v>1.9055158000000003</v>
      </c>
      <c r="AX4" s="5">
        <v>0.43401359999999994</v>
      </c>
      <c r="AY4" s="5">
        <v>0.74073560000000005</v>
      </c>
      <c r="AZ4" s="5">
        <v>3.6444223999999998</v>
      </c>
      <c r="BA4" s="5">
        <v>0.3282002</v>
      </c>
      <c r="BB4" s="5">
        <v>6.5025029999999999</v>
      </c>
      <c r="BC4" s="5">
        <v>1.7996078</v>
      </c>
      <c r="BD4" s="5">
        <v>2.8486166000000002</v>
      </c>
      <c r="BE4" s="5">
        <v>1.7721450000000001</v>
      </c>
      <c r="BF4" s="5">
        <v>0</v>
      </c>
      <c r="BG4" s="5">
        <v>3.0003856000000004</v>
      </c>
      <c r="BH4" s="5">
        <v>2.5717779999999997</v>
      </c>
      <c r="BI4" s="5">
        <v>0.47808719999999993</v>
      </c>
      <c r="BJ4" s="5">
        <v>1.0063097999999999</v>
      </c>
      <c r="BK4" s="5">
        <v>6.5624115999999999</v>
      </c>
      <c r="BL4" s="5">
        <v>0.83746580000000004</v>
      </c>
      <c r="BM4" s="5">
        <v>4.1692050000000007</v>
      </c>
      <c r="BN4" s="5">
        <v>2.2604219999999997</v>
      </c>
      <c r="BO4" s="5">
        <v>0.93005680000000002</v>
      </c>
      <c r="BP4" s="5">
        <v>0.76111779999999996</v>
      </c>
      <c r="BQ4" s="5">
        <v>1.2002165999999999</v>
      </c>
      <c r="BR4" s="5">
        <v>0.69604199999999994</v>
      </c>
      <c r="BS4" s="5">
        <v>0.19247540000000002</v>
      </c>
      <c r="BT4" s="5">
        <v>1.924966</v>
      </c>
      <c r="BU4" s="5">
        <v>0.82204599999999994</v>
      </c>
      <c r="BV4" s="5">
        <v>0.59206340000000002</v>
      </c>
      <c r="BW4" s="5">
        <v>9.580399400000001</v>
      </c>
      <c r="BX4" s="5">
        <v>0</v>
      </c>
      <c r="BY4" s="5">
        <v>6.8340258000000009</v>
      </c>
      <c r="BZ4" s="5">
        <v>0.60380959999999995</v>
      </c>
      <c r="CA4" s="5">
        <v>1.1788279999999998</v>
      </c>
      <c r="CB4" s="5">
        <v>2.6719974</v>
      </c>
      <c r="CC4" s="5">
        <v>3.7020195999999999</v>
      </c>
      <c r="CD4" s="5">
        <v>0.1633086</v>
      </c>
      <c r="CE4" s="5">
        <v>0.49453420000000003</v>
      </c>
      <c r="CF4" s="5">
        <v>0.29361399999999999</v>
      </c>
      <c r="CG4" s="5">
        <v>5.0272399999999995E-2</v>
      </c>
      <c r="CH4" s="5">
        <v>7.2856000000000006E-3</v>
      </c>
      <c r="CI4" s="5">
        <v>1</v>
      </c>
      <c r="CJ4" s="5">
        <v>94.038322799999989</v>
      </c>
      <c r="CK4" s="5">
        <v>0.16794919999999999</v>
      </c>
      <c r="CL4" s="5">
        <v>13.096280400000001</v>
      </c>
      <c r="CM4" s="5">
        <v>36.924999999999997</v>
      </c>
      <c r="CN4" s="5">
        <v>6.3172199999999984E-2</v>
      </c>
      <c r="CO4" s="5">
        <v>-3.7587747999999999</v>
      </c>
      <c r="CP4" s="5">
        <v>32.611962800000001</v>
      </c>
    </row>
    <row r="5" spans="1:94" x14ac:dyDescent="0.3">
      <c r="A5" t="s">
        <v>364</v>
      </c>
      <c r="B5" s="3">
        <v>20074.5</v>
      </c>
      <c r="C5" s="4">
        <v>514.30526420000001</v>
      </c>
      <c r="D5" s="4">
        <v>36.737939400000002</v>
      </c>
      <c r="E5" s="4">
        <v>442.93311439999997</v>
      </c>
      <c r="F5" s="4">
        <v>532.97416420000002</v>
      </c>
      <c r="G5" s="4">
        <v>17.1745014</v>
      </c>
      <c r="H5" s="4">
        <v>74.446235400000006</v>
      </c>
      <c r="I5" s="4">
        <v>18.641664200000001</v>
      </c>
      <c r="J5" s="4">
        <v>122.81172219999999</v>
      </c>
      <c r="K5" s="4">
        <v>590.45309480000003</v>
      </c>
      <c r="L5" s="4">
        <v>414.01834339999994</v>
      </c>
      <c r="M5" s="4">
        <v>773.71566319999999</v>
      </c>
      <c r="N5" s="4">
        <v>184.62307900000002</v>
      </c>
      <c r="O5" s="4">
        <v>0.13730519999999999</v>
      </c>
      <c r="P5" s="4">
        <v>30.680275200000001</v>
      </c>
      <c r="Q5" s="4">
        <v>205.75366599999998</v>
      </c>
      <c r="R5" s="4">
        <v>13.044381400000001</v>
      </c>
      <c r="S5" s="4">
        <v>88.098014399999997</v>
      </c>
      <c r="T5" s="4">
        <v>23.074362600000004</v>
      </c>
      <c r="U5" s="4">
        <v>70.554937199999998</v>
      </c>
      <c r="V5" s="4">
        <v>201.6272434</v>
      </c>
      <c r="W5" s="4">
        <v>5975.347683</v>
      </c>
      <c r="X5" s="4">
        <v>9913.4616530000003</v>
      </c>
      <c r="Y5" s="4">
        <v>20991.1505206</v>
      </c>
      <c r="Z5" s="4">
        <v>2250.7409961999997</v>
      </c>
      <c r="AA5" s="4">
        <v>2172.3061666000003</v>
      </c>
      <c r="AB5" s="4">
        <v>1072.3082517999999</v>
      </c>
      <c r="AC5" s="4">
        <v>3298.7741258000001</v>
      </c>
      <c r="AD5" s="4">
        <v>20.892815200000001</v>
      </c>
      <c r="AE5" s="4">
        <v>10.6593334</v>
      </c>
      <c r="AF5" s="4">
        <v>11863.5247452</v>
      </c>
      <c r="AG5" s="4">
        <v>2.1399999999999998E-5</v>
      </c>
      <c r="AH5" s="4">
        <v>10513.725881600001</v>
      </c>
      <c r="AI5" s="4">
        <v>8620.8017082000006</v>
      </c>
      <c r="AJ5" s="4">
        <v>17315.3099028</v>
      </c>
      <c r="AK5" s="4">
        <v>5942.3242463999995</v>
      </c>
      <c r="AL5" s="4">
        <v>1391.2081897999999</v>
      </c>
      <c r="AM5" s="4">
        <v>25.106609599999999</v>
      </c>
      <c r="AN5" s="4">
        <v>23.3152042</v>
      </c>
      <c r="AO5" s="4">
        <v>1.7222975999999999</v>
      </c>
      <c r="AP5" s="4">
        <v>274.84451419999994</v>
      </c>
      <c r="AQ5" s="4">
        <v>174.54429519999999</v>
      </c>
      <c r="AR5" s="4">
        <v>0</v>
      </c>
      <c r="AS5" s="4">
        <v>394181.15752820001</v>
      </c>
      <c r="AT5" s="4">
        <v>3.1397628000000002</v>
      </c>
      <c r="AU5" s="4">
        <v>3.9916550000000002</v>
      </c>
      <c r="AV5" s="4">
        <v>3.0402056000000002</v>
      </c>
      <c r="AW5" s="4">
        <v>3.3445753999999992</v>
      </c>
      <c r="AX5" s="4">
        <v>5.3613070000000009</v>
      </c>
      <c r="AY5" s="4">
        <v>0.7367688</v>
      </c>
      <c r="AZ5" s="4">
        <v>4.6512028000000001</v>
      </c>
      <c r="BA5" s="4">
        <v>1.9481382</v>
      </c>
      <c r="BB5" s="4">
        <v>6.596105399999999</v>
      </c>
      <c r="BC5" s="4">
        <v>2.4993154</v>
      </c>
      <c r="BD5" s="4">
        <v>2.9786694000000002</v>
      </c>
      <c r="BE5" s="4">
        <v>3.3337353999999997</v>
      </c>
      <c r="BF5" s="4">
        <v>0.1614766</v>
      </c>
      <c r="BG5" s="4">
        <v>3.2010444000000007</v>
      </c>
      <c r="BH5" s="4">
        <v>2.6710552000000001</v>
      </c>
      <c r="BI5" s="4">
        <v>0.33310839999999997</v>
      </c>
      <c r="BJ5" s="4">
        <v>0.84854600000000002</v>
      </c>
      <c r="BK5" s="4">
        <v>6.507324800000001</v>
      </c>
      <c r="BL5" s="4">
        <v>7.5942053999999999</v>
      </c>
      <c r="BM5" s="4">
        <v>2.9025976</v>
      </c>
      <c r="BN5" s="4">
        <v>2.2768107999999998</v>
      </c>
      <c r="BO5" s="4">
        <v>0.93744719999999992</v>
      </c>
      <c r="BP5" s="4">
        <v>0.7540346</v>
      </c>
      <c r="BQ5" s="4">
        <v>1.2219279999999997</v>
      </c>
      <c r="BR5" s="4">
        <v>0.71838339999999989</v>
      </c>
      <c r="BS5" s="4">
        <v>0.13887820000000001</v>
      </c>
      <c r="BT5" s="4">
        <v>1.8085448</v>
      </c>
      <c r="BU5" s="4">
        <v>0.8203222</v>
      </c>
      <c r="BV5" s="4">
        <v>0.59377960000000007</v>
      </c>
      <c r="BW5" s="4">
        <v>11.656175999999999</v>
      </c>
      <c r="BX5" s="4">
        <v>0</v>
      </c>
      <c r="BY5" s="4">
        <v>6.0862464000000003</v>
      </c>
      <c r="BZ5" s="4">
        <v>0.60787000000000002</v>
      </c>
      <c r="CA5" s="4">
        <v>1.1667328000000001</v>
      </c>
      <c r="CB5" s="4">
        <v>2.7212014</v>
      </c>
      <c r="CC5" s="4">
        <v>3.9839052000000001</v>
      </c>
      <c r="CD5" s="4">
        <v>0.1677572</v>
      </c>
      <c r="CE5" s="4">
        <v>0.47660079999999994</v>
      </c>
      <c r="CF5" s="4">
        <v>0.38353899999999996</v>
      </c>
      <c r="CG5" s="4">
        <v>4.9170000000000005E-2</v>
      </c>
      <c r="CH5" s="4">
        <v>7.8065999999999995E-3</v>
      </c>
      <c r="CI5" s="4">
        <v>1</v>
      </c>
      <c r="CJ5" s="4">
        <v>98.751889200000008</v>
      </c>
      <c r="CK5" s="4">
        <v>0.182335</v>
      </c>
      <c r="CL5" s="4">
        <v>18.138904799999999</v>
      </c>
      <c r="CM5" s="4">
        <v>37.958333400000001</v>
      </c>
      <c r="CN5" s="4">
        <v>6.5481199999999989E-2</v>
      </c>
      <c r="CO5" s="4">
        <v>4.3242010000000004</v>
      </c>
      <c r="CP5" s="4">
        <v>32.431088000000003</v>
      </c>
    </row>
    <row r="6" spans="1:94" x14ac:dyDescent="0.3">
      <c r="A6" t="s">
        <v>363</v>
      </c>
      <c r="B6" s="3">
        <v>20074.5</v>
      </c>
      <c r="C6" s="4">
        <v>514.19345020000003</v>
      </c>
      <c r="D6" s="4">
        <v>36.521309399999993</v>
      </c>
      <c r="E6" s="4">
        <v>440.96392759999998</v>
      </c>
      <c r="F6" s="4">
        <v>547.48449619999997</v>
      </c>
      <c r="G6" s="4">
        <v>13.229877800000001</v>
      </c>
      <c r="H6" s="4">
        <v>74.16253420000001</v>
      </c>
      <c r="I6" s="4">
        <v>18.440919999999998</v>
      </c>
      <c r="J6" s="4">
        <v>94.085608000000008</v>
      </c>
      <c r="K6" s="4">
        <v>593.04804820000004</v>
      </c>
      <c r="L6" s="4">
        <v>409.12102660000005</v>
      </c>
      <c r="M6" s="4">
        <v>774.62457700000016</v>
      </c>
      <c r="N6" s="4">
        <v>177.54049080000001</v>
      </c>
      <c r="O6" s="4">
        <v>2.3367599999999999E-2</v>
      </c>
      <c r="P6" s="4">
        <v>31.475118800000001</v>
      </c>
      <c r="Q6" s="4">
        <v>196.42968139999999</v>
      </c>
      <c r="R6" s="4">
        <v>11.960138599999999</v>
      </c>
      <c r="S6" s="4">
        <v>89.112911400000002</v>
      </c>
      <c r="T6" s="4">
        <v>23.040123000000001</v>
      </c>
      <c r="U6" s="4">
        <v>68.390085200000001</v>
      </c>
      <c r="V6" s="4">
        <v>207.47608899999994</v>
      </c>
      <c r="W6" s="4">
        <v>5940.23297</v>
      </c>
      <c r="X6" s="4">
        <v>9855.939271199999</v>
      </c>
      <c r="Y6" s="4">
        <v>21164.818647399999</v>
      </c>
      <c r="Z6" s="4">
        <v>2211.3273552000001</v>
      </c>
      <c r="AA6" s="4">
        <v>2157.1352641999997</v>
      </c>
      <c r="AB6" s="4">
        <v>1196.9584878000001</v>
      </c>
      <c r="AC6" s="4">
        <v>3347.0476366000003</v>
      </c>
      <c r="AD6" s="4">
        <v>21.205977600000001</v>
      </c>
      <c r="AE6" s="4">
        <v>10.642056000000002</v>
      </c>
      <c r="AF6" s="4">
        <v>10999.9826932</v>
      </c>
      <c r="AG6" s="4">
        <v>1.98E-5</v>
      </c>
      <c r="AH6" s="4">
        <v>9885.2821169999988</v>
      </c>
      <c r="AI6" s="4">
        <v>8615.0369931999994</v>
      </c>
      <c r="AJ6" s="4">
        <v>17786.1272766</v>
      </c>
      <c r="AK6" s="4">
        <v>5925.8799589999999</v>
      </c>
      <c r="AL6" s="4">
        <v>1401.5546213999999</v>
      </c>
      <c r="AM6" s="4">
        <v>25.248996400000003</v>
      </c>
      <c r="AN6" s="4">
        <v>19.6844994</v>
      </c>
      <c r="AO6" s="4">
        <v>1.4243724</v>
      </c>
      <c r="AP6" s="4">
        <v>233.76835540000002</v>
      </c>
      <c r="AQ6" s="4">
        <v>170.43523339999999</v>
      </c>
      <c r="AR6" s="4">
        <v>0</v>
      </c>
      <c r="AS6" s="4">
        <v>388105.01751100004</v>
      </c>
      <c r="AT6" s="4">
        <v>3.1390799999999999</v>
      </c>
      <c r="AU6" s="4">
        <v>3.9681177999999995</v>
      </c>
      <c r="AV6" s="4">
        <v>3.0266896000000001</v>
      </c>
      <c r="AW6" s="4">
        <v>3.4356319999999996</v>
      </c>
      <c r="AX6" s="4">
        <v>4.1299268000000007</v>
      </c>
      <c r="AY6" s="4">
        <v>0.73396120000000009</v>
      </c>
      <c r="AZ6" s="4">
        <v>4.6011159999999993</v>
      </c>
      <c r="BA6" s="4">
        <v>1.4924613999999998</v>
      </c>
      <c r="BB6" s="4">
        <v>6.6250939999999998</v>
      </c>
      <c r="BC6" s="4">
        <v>2.4697514000000003</v>
      </c>
      <c r="BD6" s="4">
        <v>2.9821683999999999</v>
      </c>
      <c r="BE6" s="4">
        <v>3.2058453999999998</v>
      </c>
      <c r="BF6" s="4">
        <v>2.7481200000000001E-2</v>
      </c>
      <c r="BG6" s="4">
        <v>3.2839748000000002</v>
      </c>
      <c r="BH6" s="4">
        <v>2.5500127999999997</v>
      </c>
      <c r="BI6" s="4">
        <v>0.30542060000000004</v>
      </c>
      <c r="BJ6" s="4">
        <v>0.85832120000000001</v>
      </c>
      <c r="BK6" s="4">
        <v>6.4976685999999999</v>
      </c>
      <c r="BL6" s="4">
        <v>7.3611909999999998</v>
      </c>
      <c r="BM6" s="4">
        <v>2.9867968000000005</v>
      </c>
      <c r="BN6" s="4">
        <v>2.2634312000000003</v>
      </c>
      <c r="BO6" s="4">
        <v>0.93200780000000005</v>
      </c>
      <c r="BP6" s="4">
        <v>0.76027300000000009</v>
      </c>
      <c r="BQ6" s="4">
        <v>1.2005300000000001</v>
      </c>
      <c r="BR6" s="4">
        <v>0.71336639999999996</v>
      </c>
      <c r="BS6" s="4">
        <v>0.15502180000000002</v>
      </c>
      <c r="BT6" s="4">
        <v>1.8350101999999999</v>
      </c>
      <c r="BU6" s="4">
        <v>0.83261800000000008</v>
      </c>
      <c r="BV6" s="4">
        <v>0.59281720000000004</v>
      </c>
      <c r="BW6" s="4">
        <v>10.807726600000001</v>
      </c>
      <c r="BX6" s="4">
        <v>0</v>
      </c>
      <c r="BY6" s="4">
        <v>5.7224494000000004</v>
      </c>
      <c r="BZ6" s="4">
        <v>0.60746339999999999</v>
      </c>
      <c r="CA6" s="4">
        <v>1.1984573999999999</v>
      </c>
      <c r="CB6" s="4">
        <v>2.7136708</v>
      </c>
      <c r="CC6" s="4">
        <v>4.0135334</v>
      </c>
      <c r="CD6" s="4">
        <v>0.16870880000000002</v>
      </c>
      <c r="CE6" s="4">
        <v>0.40238300000000005</v>
      </c>
      <c r="CF6" s="4">
        <v>0.31719399999999998</v>
      </c>
      <c r="CG6" s="4">
        <v>4.1821399999999995E-2</v>
      </c>
      <c r="CH6" s="4">
        <v>7.6225999999999985E-3</v>
      </c>
      <c r="CI6" s="4">
        <v>1</v>
      </c>
      <c r="CJ6" s="4">
        <v>97.229669600000008</v>
      </c>
      <c r="CK6" s="4">
        <v>0.18647019999999997</v>
      </c>
      <c r="CL6" s="4">
        <v>19.023851799999999</v>
      </c>
      <c r="CM6" s="4">
        <v>37.916666799999994</v>
      </c>
      <c r="CN6" s="4">
        <v>6.52166E-2</v>
      </c>
      <c r="CO6" s="4">
        <v>4.0750803999999992</v>
      </c>
      <c r="CP6" s="4">
        <v>32.473495800000002</v>
      </c>
    </row>
    <row r="7" spans="1:94" x14ac:dyDescent="0.3">
      <c r="A7" t="s">
        <v>366</v>
      </c>
      <c r="B7" s="3">
        <v>20074.5</v>
      </c>
      <c r="C7" s="5">
        <v>684.57683120000002</v>
      </c>
      <c r="D7" s="5">
        <v>37.229849399999992</v>
      </c>
      <c r="E7" s="5">
        <v>468.75249839999998</v>
      </c>
      <c r="F7" s="5">
        <v>336.39896299999998</v>
      </c>
      <c r="G7" s="5">
        <v>2.647418</v>
      </c>
      <c r="H7" s="5">
        <v>74.997275999999999</v>
      </c>
      <c r="I7" s="5">
        <v>13.932801399999999</v>
      </c>
      <c r="J7" s="5">
        <v>21.373718</v>
      </c>
      <c r="K7" s="5">
        <v>566.57380099999989</v>
      </c>
      <c r="L7" s="5">
        <v>285.71366840000002</v>
      </c>
      <c r="M7" s="5">
        <v>766.7285048</v>
      </c>
      <c r="N7" s="5">
        <v>102.81868799999999</v>
      </c>
      <c r="O7" s="5">
        <v>3.5140000000000003E-4</v>
      </c>
      <c r="P7" s="5">
        <v>34.087868200000003</v>
      </c>
      <c r="Q7" s="5">
        <v>215.15447739999999</v>
      </c>
      <c r="R7" s="5">
        <v>38.6778178</v>
      </c>
      <c r="S7" s="5">
        <v>137.10735700000001</v>
      </c>
      <c r="T7" s="5">
        <v>24.015909600000001</v>
      </c>
      <c r="U7" s="5">
        <v>12.012044799999998</v>
      </c>
      <c r="V7" s="5">
        <v>233.11030479999999</v>
      </c>
      <c r="W7" s="5">
        <v>7975.2870525999997</v>
      </c>
      <c r="X7" s="5">
        <v>14366.8022962</v>
      </c>
      <c r="Y7" s="5">
        <v>22376.324569199998</v>
      </c>
      <c r="Z7" s="5">
        <v>1525.0906804000001</v>
      </c>
      <c r="AA7" s="5">
        <v>1744.7751943999999</v>
      </c>
      <c r="AB7" s="5">
        <v>1637.3614987999997</v>
      </c>
      <c r="AC7" s="5">
        <v>2380.9060003999998</v>
      </c>
      <c r="AD7" s="5">
        <v>17.7579338</v>
      </c>
      <c r="AE7" s="5">
        <v>11.225280999999999</v>
      </c>
      <c r="AF7" s="5">
        <v>23049.649707799999</v>
      </c>
      <c r="AG7" s="5">
        <v>739.1155516</v>
      </c>
      <c r="AH7" s="5">
        <v>0.77335319999999996</v>
      </c>
      <c r="AI7" s="5">
        <v>8266.2678754000008</v>
      </c>
      <c r="AJ7" s="5">
        <v>13059.0930666</v>
      </c>
      <c r="AK7" s="5">
        <v>5224.6441168000001</v>
      </c>
      <c r="AL7" s="5">
        <v>1554.2581706000001</v>
      </c>
      <c r="AM7" s="5">
        <v>15.600241199999999</v>
      </c>
      <c r="AN7" s="5">
        <v>11.5569834</v>
      </c>
      <c r="AO7" s="5">
        <v>0.81050739999999988</v>
      </c>
      <c r="AP7" s="5">
        <v>135.89164019999998</v>
      </c>
      <c r="AQ7" s="5">
        <v>141.79589799999999</v>
      </c>
      <c r="AR7" s="5">
        <v>0</v>
      </c>
      <c r="AS7" s="5">
        <v>103544.0400022</v>
      </c>
      <c r="AT7" s="5">
        <v>4.1792473999999995</v>
      </c>
      <c r="AU7" s="5">
        <v>4.0451017999999994</v>
      </c>
      <c r="AV7" s="5">
        <v>3.217425</v>
      </c>
      <c r="AW7" s="5">
        <v>2.1110060000000006</v>
      </c>
      <c r="AX7" s="5">
        <v>0.82643579999999994</v>
      </c>
      <c r="AY7" s="5">
        <v>0.74222239999999995</v>
      </c>
      <c r="AZ7" s="5">
        <v>3.4763144000000006</v>
      </c>
      <c r="BA7" s="5">
        <v>0.33904679999999998</v>
      </c>
      <c r="BB7" s="5">
        <v>6.3293436000000005</v>
      </c>
      <c r="BC7" s="5">
        <v>1.7247749999999999</v>
      </c>
      <c r="BD7" s="5">
        <v>2.9517700000000002</v>
      </c>
      <c r="BE7" s="5">
        <v>1.8565951999999999</v>
      </c>
      <c r="BF7" s="5">
        <v>4.1339999999999997E-4</v>
      </c>
      <c r="BG7" s="5">
        <v>3.5565775999999998</v>
      </c>
      <c r="BH7" s="5">
        <v>2.7930946000000003</v>
      </c>
      <c r="BI7" s="5">
        <v>0.98769760000000006</v>
      </c>
      <c r="BJ7" s="5">
        <v>1.3205959999999999</v>
      </c>
      <c r="BK7" s="5">
        <v>6.7728558000000003</v>
      </c>
      <c r="BL7" s="5">
        <v>1.2929204000000001</v>
      </c>
      <c r="BM7" s="5">
        <v>3.3558233999999998</v>
      </c>
      <c r="BN7" s="5">
        <v>3.0388557999999999</v>
      </c>
      <c r="BO7" s="5">
        <v>1.3585685999999999</v>
      </c>
      <c r="BP7" s="5">
        <v>0.80379199999999995</v>
      </c>
      <c r="BQ7" s="5">
        <v>0.82797199999999993</v>
      </c>
      <c r="BR7" s="5">
        <v>0.57699840000000002</v>
      </c>
      <c r="BS7" s="5">
        <v>0.21206019999999998</v>
      </c>
      <c r="BT7" s="5">
        <v>1.3053257999999999</v>
      </c>
      <c r="BU7" s="5">
        <v>0.69723620000000008</v>
      </c>
      <c r="BV7" s="5">
        <v>0.62530560000000002</v>
      </c>
      <c r="BW7" s="5">
        <v>22.646791799999999</v>
      </c>
      <c r="BX7" s="5">
        <v>0.94130940000000007</v>
      </c>
      <c r="BY7" s="5">
        <v>4.4759999999999998E-4</v>
      </c>
      <c r="BZ7" s="5">
        <v>0.58287100000000014</v>
      </c>
      <c r="CA7" s="5">
        <v>0.87994240000000001</v>
      </c>
      <c r="CB7" s="5">
        <v>2.3925498000000003</v>
      </c>
      <c r="CC7" s="5">
        <v>4.4508197999999997</v>
      </c>
      <c r="CD7" s="5">
        <v>0.10423780000000001</v>
      </c>
      <c r="CE7" s="5">
        <v>0.23624359999999997</v>
      </c>
      <c r="CF7" s="5">
        <v>0.18049219999999999</v>
      </c>
      <c r="CG7" s="5">
        <v>2.4311199999999998E-2</v>
      </c>
      <c r="CH7" s="5">
        <v>6.3417999999999999E-3</v>
      </c>
      <c r="CI7" s="5">
        <v>1</v>
      </c>
      <c r="CJ7" s="5">
        <v>25.940280000000001</v>
      </c>
      <c r="CK7" s="5">
        <v>0.23777419999999999</v>
      </c>
      <c r="CL7" s="5">
        <v>11.459740399999999</v>
      </c>
      <c r="CM7" s="5">
        <v>37.316666600000005</v>
      </c>
      <c r="CN7" s="5">
        <v>5.4439000000000001E-2</v>
      </c>
      <c r="CO7" s="5">
        <v>-3.2246170000000007</v>
      </c>
      <c r="CP7" s="5">
        <v>33.871377599999995</v>
      </c>
    </row>
    <row r="8" spans="1:94" x14ac:dyDescent="0.3">
      <c r="A8" t="s">
        <v>365</v>
      </c>
      <c r="B8" s="3">
        <v>20074.5</v>
      </c>
      <c r="C8" s="5">
        <v>814.45266579999986</v>
      </c>
      <c r="D8" s="5">
        <v>36.968024999999997</v>
      </c>
      <c r="E8" s="5">
        <v>493.64270239999996</v>
      </c>
      <c r="F8" s="5">
        <v>643.15139060000001</v>
      </c>
      <c r="G8" s="5">
        <v>19.095645999999999</v>
      </c>
      <c r="H8" s="5">
        <v>72.463818599999996</v>
      </c>
      <c r="I8" s="5">
        <v>16.257196</v>
      </c>
      <c r="J8" s="5">
        <v>75.535142400000012</v>
      </c>
      <c r="K8" s="5">
        <v>570.51407440000003</v>
      </c>
      <c r="L8" s="5">
        <v>387.53763160000005</v>
      </c>
      <c r="M8" s="5">
        <v>789.27803440000002</v>
      </c>
      <c r="N8" s="5">
        <v>182.84887339999997</v>
      </c>
      <c r="O8" s="5">
        <v>2.4714E-2</v>
      </c>
      <c r="P8" s="5">
        <v>43.120023599999996</v>
      </c>
      <c r="Q8" s="5">
        <v>214.53865439999998</v>
      </c>
      <c r="R8" s="5">
        <v>36.899749199999995</v>
      </c>
      <c r="S8" s="5">
        <v>149.60383400000001</v>
      </c>
      <c r="T8" s="5">
        <v>23.620905</v>
      </c>
      <c r="U8" s="5">
        <v>84.180649799999998</v>
      </c>
      <c r="V8" s="5">
        <v>173.23253879999999</v>
      </c>
      <c r="W8" s="5">
        <v>7917.2465981999994</v>
      </c>
      <c r="X8" s="5">
        <v>14280.676045800001</v>
      </c>
      <c r="Y8" s="5">
        <v>21384.819921599999</v>
      </c>
      <c r="Z8" s="5">
        <v>1533.3714967999999</v>
      </c>
      <c r="AA8" s="5">
        <v>1767.2058612000001</v>
      </c>
      <c r="AB8" s="5">
        <v>1292.2566124</v>
      </c>
      <c r="AC8" s="5">
        <v>2256.1911508000003</v>
      </c>
      <c r="AD8" s="5">
        <v>18.564559600000003</v>
      </c>
      <c r="AE8" s="5">
        <v>11.135278199999998</v>
      </c>
      <c r="AF8" s="5">
        <v>24306.592230400001</v>
      </c>
      <c r="AG8" s="5">
        <v>983.41272319999985</v>
      </c>
      <c r="AH8" s="5">
        <v>0.95648999999999995</v>
      </c>
      <c r="AI8" s="5">
        <v>8178.1355824000011</v>
      </c>
      <c r="AJ8" s="5">
        <v>14237.8613434</v>
      </c>
      <c r="AK8" s="5">
        <v>5222.5586169999997</v>
      </c>
      <c r="AL8" s="5">
        <v>1495.4617979999998</v>
      </c>
      <c r="AM8" s="5">
        <v>13.418694800000001</v>
      </c>
      <c r="AN8" s="5">
        <v>13.227938799999999</v>
      </c>
      <c r="AO8" s="5">
        <v>1.1400543999999999</v>
      </c>
      <c r="AP8" s="5">
        <v>155.60430939999998</v>
      </c>
      <c r="AQ8" s="5">
        <v>167.9419192</v>
      </c>
      <c r="AR8" s="5">
        <v>0</v>
      </c>
      <c r="AS8" s="5">
        <v>106500.43397819999</v>
      </c>
      <c r="AT8" s="5">
        <v>4.9721213999999998</v>
      </c>
      <c r="AU8" s="5">
        <v>4.0166541999999996</v>
      </c>
      <c r="AV8" s="5">
        <v>3.3882664</v>
      </c>
      <c r="AW8" s="5">
        <v>4.035971</v>
      </c>
      <c r="AX8" s="5">
        <v>5.9610241999999998</v>
      </c>
      <c r="AY8" s="5">
        <v>0.71714959999999994</v>
      </c>
      <c r="AZ8" s="5">
        <v>4.0562640000000005</v>
      </c>
      <c r="BA8" s="5">
        <v>1.198199</v>
      </c>
      <c r="BB8" s="5">
        <v>6.3733612000000006</v>
      </c>
      <c r="BC8" s="5">
        <v>2.3394584000000003</v>
      </c>
      <c r="BD8" s="5">
        <v>3.0385818000000002</v>
      </c>
      <c r="BE8" s="5">
        <v>3.3016986000000004</v>
      </c>
      <c r="BF8" s="5">
        <v>2.9064600000000003E-2</v>
      </c>
      <c r="BG8" s="5">
        <v>4.4989527999999996</v>
      </c>
      <c r="BH8" s="5">
        <v>2.7850999999999999</v>
      </c>
      <c r="BI8" s="5">
        <v>0.94229199999999991</v>
      </c>
      <c r="BJ8" s="5">
        <v>1.4409598000000001</v>
      </c>
      <c r="BK8" s="5">
        <v>6.6614582000000002</v>
      </c>
      <c r="BL8" s="5">
        <v>9.0608138</v>
      </c>
      <c r="BM8" s="5">
        <v>2.4938313999999999</v>
      </c>
      <c r="BN8" s="5">
        <v>3.0167403999999998</v>
      </c>
      <c r="BO8" s="5">
        <v>1.3504242</v>
      </c>
      <c r="BP8" s="5">
        <v>0.76817559999999996</v>
      </c>
      <c r="BQ8" s="5">
        <v>0.83246780000000009</v>
      </c>
      <c r="BR8" s="5">
        <v>0.58441619999999994</v>
      </c>
      <c r="BS8" s="5">
        <v>0.1673644</v>
      </c>
      <c r="BT8" s="5">
        <v>1.2369509999999999</v>
      </c>
      <c r="BU8" s="5">
        <v>0.72890720000000009</v>
      </c>
      <c r="BV8" s="5">
        <v>0.62029200000000007</v>
      </c>
      <c r="BW8" s="5">
        <v>23.881765600000001</v>
      </c>
      <c r="BX8" s="5">
        <v>1.2524372000000001</v>
      </c>
      <c r="BY8" s="5">
        <v>5.5360000000000001E-4</v>
      </c>
      <c r="BZ8" s="5">
        <v>0.57665660000000007</v>
      </c>
      <c r="CA8" s="5">
        <v>0.95936939999999993</v>
      </c>
      <c r="CB8" s="5">
        <v>2.3915949999999997</v>
      </c>
      <c r="CC8" s="5">
        <v>4.2824489999999997</v>
      </c>
      <c r="CD8" s="5">
        <v>8.966120000000001E-2</v>
      </c>
      <c r="CE8" s="5">
        <v>0.27040060000000005</v>
      </c>
      <c r="CF8" s="5">
        <v>0.25387919999999997</v>
      </c>
      <c r="CG8" s="5">
        <v>2.7837800000000003E-2</v>
      </c>
      <c r="CH8" s="5">
        <v>7.5112E-3</v>
      </c>
      <c r="CI8" s="5">
        <v>1</v>
      </c>
      <c r="CJ8" s="5">
        <v>26.680928000000002</v>
      </c>
      <c r="CK8" s="5">
        <v>0.29961380000000004</v>
      </c>
      <c r="CL8" s="5">
        <v>14.185590999999999</v>
      </c>
      <c r="CM8" s="5">
        <v>38.075000000000003</v>
      </c>
      <c r="CN8" s="5">
        <v>5.3621600000000005E-2</v>
      </c>
      <c r="CO8" s="5">
        <v>6.0371082000000005</v>
      </c>
      <c r="CP8" s="5">
        <v>33.961570799999997</v>
      </c>
    </row>
    <row r="9" spans="1:94" x14ac:dyDescent="0.3">
      <c r="A9" t="s">
        <v>321</v>
      </c>
      <c r="B9" s="3">
        <v>20074.5</v>
      </c>
      <c r="C9" s="5">
        <v>813.04348360000006</v>
      </c>
      <c r="D9" s="5">
        <v>36.973619400000004</v>
      </c>
      <c r="E9" s="5">
        <v>492.86162239999993</v>
      </c>
      <c r="F9" s="5">
        <v>653.09351079999999</v>
      </c>
      <c r="G9" s="5">
        <v>19.692767600000003</v>
      </c>
      <c r="H9" s="5">
        <v>72.403509800000009</v>
      </c>
      <c r="I9" s="5">
        <v>16.2942964</v>
      </c>
      <c r="J9" s="5">
        <v>84.969296599999993</v>
      </c>
      <c r="K9" s="5">
        <v>570.52525520000006</v>
      </c>
      <c r="L9" s="5">
        <v>389.58137139999997</v>
      </c>
      <c r="M9" s="5">
        <v>789.66499279999994</v>
      </c>
      <c r="N9" s="5">
        <v>184.11887200000001</v>
      </c>
      <c r="O9" s="5">
        <v>5.2386799999999997E-2</v>
      </c>
      <c r="P9" s="5">
        <v>43.238291000000004</v>
      </c>
      <c r="Q9" s="5">
        <v>214.41067720000001</v>
      </c>
      <c r="R9" s="5">
        <v>37.1240588</v>
      </c>
      <c r="S9" s="5">
        <v>149.8959734</v>
      </c>
      <c r="T9" s="5">
        <v>23.644282400000002</v>
      </c>
      <c r="U9" s="5">
        <v>87.285999599999997</v>
      </c>
      <c r="V9" s="5">
        <v>171.6043616</v>
      </c>
      <c r="W9" s="5">
        <v>7941.3325960000002</v>
      </c>
      <c r="X9" s="5">
        <v>14323.886492600001</v>
      </c>
      <c r="Y9" s="5">
        <v>21484.371266800001</v>
      </c>
      <c r="Z9" s="5">
        <v>1490.9367358</v>
      </c>
      <c r="AA9" s="5">
        <v>1794.3964091999999</v>
      </c>
      <c r="AB9" s="5">
        <v>1298.5247818000003</v>
      </c>
      <c r="AC9" s="5">
        <v>2259.0431817999997</v>
      </c>
      <c r="AD9" s="5">
        <v>18.580856000000001</v>
      </c>
      <c r="AE9" s="5">
        <v>11.139929400000002</v>
      </c>
      <c r="AF9" s="5">
        <v>23891.246117000002</v>
      </c>
      <c r="AG9" s="5">
        <v>693.53109359999996</v>
      </c>
      <c r="AH9" s="5">
        <v>0.83312200000000003</v>
      </c>
      <c r="AI9" s="5">
        <v>8164.937485200001</v>
      </c>
      <c r="AJ9" s="5">
        <v>14261.116365400001</v>
      </c>
      <c r="AK9" s="5">
        <v>5228.1348611999992</v>
      </c>
      <c r="AL9" s="5">
        <v>1966.4052108000001</v>
      </c>
      <c r="AM9" s="5">
        <v>13.843763000000001</v>
      </c>
      <c r="AN9" s="5">
        <v>13.810810399999999</v>
      </c>
      <c r="AO9" s="5">
        <v>1.1055763999999999</v>
      </c>
      <c r="AP9" s="5">
        <v>161.45191299999999</v>
      </c>
      <c r="AQ9" s="5">
        <v>170.05014800000001</v>
      </c>
      <c r="AR9" s="5">
        <v>0</v>
      </c>
      <c r="AS9" s="5">
        <v>107868.0631122</v>
      </c>
      <c r="AT9" s="5">
        <v>4.9635185999999996</v>
      </c>
      <c r="AU9" s="5">
        <v>4.0172621999999993</v>
      </c>
      <c r="AV9" s="5">
        <v>3.3829049999999996</v>
      </c>
      <c r="AW9" s="5">
        <v>4.0983609999999997</v>
      </c>
      <c r="AX9" s="5">
        <v>6.1474256</v>
      </c>
      <c r="AY9" s="5">
        <v>0.71655279999999999</v>
      </c>
      <c r="AZ9" s="5">
        <v>4.0655209999999995</v>
      </c>
      <c r="BA9" s="5">
        <v>1.3478513999999999</v>
      </c>
      <c r="BB9" s="5">
        <v>6.3734864</v>
      </c>
      <c r="BC9" s="5">
        <v>2.3517959999999998</v>
      </c>
      <c r="BD9" s="5">
        <v>3.0400716000000001</v>
      </c>
      <c r="BE9" s="5">
        <v>3.324631000000001</v>
      </c>
      <c r="BF9" s="5">
        <v>6.1609000000000004E-2</v>
      </c>
      <c r="BG9" s="5">
        <v>4.5112922000000006</v>
      </c>
      <c r="BH9" s="5">
        <v>2.7834385999999993</v>
      </c>
      <c r="BI9" s="5">
        <v>0.94801979999999997</v>
      </c>
      <c r="BJ9" s="5">
        <v>1.4437738</v>
      </c>
      <c r="BK9" s="5">
        <v>6.6680508000000005</v>
      </c>
      <c r="BL9" s="5">
        <v>9.3950594000000009</v>
      </c>
      <c r="BM9" s="5">
        <v>2.4703927999999999</v>
      </c>
      <c r="BN9" s="5">
        <v>3.0259181999999996</v>
      </c>
      <c r="BO9" s="5">
        <v>1.3545104000000001</v>
      </c>
      <c r="BP9" s="5">
        <v>0.77175159999999998</v>
      </c>
      <c r="BQ9" s="5">
        <v>0.80943000000000009</v>
      </c>
      <c r="BR9" s="5">
        <v>0.59340859999999995</v>
      </c>
      <c r="BS9" s="5">
        <v>0.16817620000000003</v>
      </c>
      <c r="BT9" s="5">
        <v>1.2385145999999998</v>
      </c>
      <c r="BU9" s="5">
        <v>0.72954699999999995</v>
      </c>
      <c r="BV9" s="5">
        <v>0.62055100000000007</v>
      </c>
      <c r="BW9" s="5">
        <v>23.473678799999998</v>
      </c>
      <c r="BX9" s="5">
        <v>0.8832549999999999</v>
      </c>
      <c r="BY9" s="5">
        <v>4.8199999999999995E-4</v>
      </c>
      <c r="BZ9" s="5">
        <v>0.57572600000000007</v>
      </c>
      <c r="CA9" s="5">
        <v>0.96093639999999991</v>
      </c>
      <c r="CB9" s="5">
        <v>2.3941486000000003</v>
      </c>
      <c r="CC9" s="5">
        <v>5.6310565999999991</v>
      </c>
      <c r="CD9" s="5">
        <v>9.2501399999999998E-2</v>
      </c>
      <c r="CE9" s="5">
        <v>0.28231539999999999</v>
      </c>
      <c r="CF9" s="5">
        <v>0.24620100000000003</v>
      </c>
      <c r="CG9" s="5">
        <v>2.8883800000000005E-2</v>
      </c>
      <c r="CH9" s="5">
        <v>7.6055999999999988E-3</v>
      </c>
      <c r="CI9" s="5">
        <v>1</v>
      </c>
      <c r="CJ9" s="5">
        <v>27.023552200000001</v>
      </c>
      <c r="CK9" s="5">
        <v>0.30033319999999997</v>
      </c>
      <c r="CL9" s="5">
        <v>14.018426</v>
      </c>
      <c r="CM9" s="5">
        <v>38.1</v>
      </c>
      <c r="CN9" s="5">
        <v>5.4375799999999995E-2</v>
      </c>
      <c r="CO9" s="5">
        <v>6.4334757999999992</v>
      </c>
      <c r="CP9" s="5">
        <v>33.966059600000001</v>
      </c>
    </row>
    <row r="10" spans="1:94" s="4" customFormat="1" x14ac:dyDescent="0.3">
      <c r="A10" s="4" t="s">
        <v>367</v>
      </c>
      <c r="B10" s="3">
        <v>20074.5</v>
      </c>
      <c r="C10" s="4">
        <v>820.73192040000004</v>
      </c>
      <c r="D10" s="4">
        <v>37.193513799999998</v>
      </c>
      <c r="E10" s="4">
        <v>440.43135679999995</v>
      </c>
      <c r="F10" s="4">
        <v>818.44201319999991</v>
      </c>
      <c r="G10" s="4">
        <v>33.911474599999998</v>
      </c>
      <c r="H10" s="4">
        <v>70.255406000000022</v>
      </c>
      <c r="I10" s="4">
        <v>17.676932799999996</v>
      </c>
      <c r="J10" s="4">
        <v>220.52847299999999</v>
      </c>
      <c r="K10" s="4">
        <v>559.17103000000009</v>
      </c>
      <c r="L10" s="4">
        <v>476.63802240000007</v>
      </c>
      <c r="M10" s="4">
        <v>801.08621819999996</v>
      </c>
      <c r="N10" s="4">
        <v>241.75802579999998</v>
      </c>
      <c r="O10" s="4">
        <v>12.067741999999999</v>
      </c>
      <c r="P10" s="4">
        <v>48.370693800000005</v>
      </c>
      <c r="Q10" s="4">
        <v>268.74112200000002</v>
      </c>
      <c r="R10" s="4">
        <v>35.729070999999998</v>
      </c>
      <c r="S10" s="4">
        <v>227.92170299999998</v>
      </c>
      <c r="T10" s="4">
        <v>23.472075599999997</v>
      </c>
      <c r="U10" s="4">
        <v>154.94753340000003</v>
      </c>
      <c r="V10" s="4">
        <v>137.94724159999998</v>
      </c>
      <c r="W10" s="4">
        <v>7464.8589437999999</v>
      </c>
      <c r="X10" s="4">
        <v>13864.817117799999</v>
      </c>
      <c r="Y10" s="4">
        <v>21302.482763399999</v>
      </c>
      <c r="Z10" s="4">
        <v>1413.5567517999998</v>
      </c>
      <c r="AA10" s="4">
        <v>1858.6033658000001</v>
      </c>
      <c r="AB10" s="4">
        <v>1091.9763784000002</v>
      </c>
      <c r="AC10" s="4">
        <v>2180.8548878000001</v>
      </c>
      <c r="AD10" s="4">
        <v>19.055700799999997</v>
      </c>
      <c r="AE10" s="4">
        <v>11.0499762</v>
      </c>
      <c r="AF10" s="4">
        <v>22948.5149188</v>
      </c>
      <c r="AG10" s="4">
        <v>1343.2364923999999</v>
      </c>
      <c r="AH10" s="4">
        <v>1.0189295999999999</v>
      </c>
      <c r="AI10" s="4">
        <v>8123.5746665999995</v>
      </c>
      <c r="AJ10" s="4">
        <v>14942.921917200001</v>
      </c>
      <c r="AK10" s="4">
        <v>5297.4870380000002</v>
      </c>
      <c r="AL10" s="4">
        <v>1415.0474098</v>
      </c>
      <c r="AM10" s="4">
        <v>13.492947000000001</v>
      </c>
      <c r="AN10" s="4">
        <v>11.827211399999999</v>
      </c>
      <c r="AO10" s="4">
        <v>1.0325717999999999</v>
      </c>
      <c r="AP10" s="4">
        <v>139.19398940000002</v>
      </c>
      <c r="AQ10" s="4">
        <v>160.36258579999998</v>
      </c>
      <c r="AR10" s="4">
        <v>0</v>
      </c>
      <c r="AS10" s="4">
        <v>116692.27531919999</v>
      </c>
      <c r="AT10" s="4">
        <v>5.0104552</v>
      </c>
      <c r="AU10" s="4">
        <v>4.0411542000000003</v>
      </c>
      <c r="AV10" s="4">
        <v>3.023034</v>
      </c>
      <c r="AW10" s="4">
        <v>5.1359729999999999</v>
      </c>
      <c r="AX10" s="4">
        <v>10.586031999999999</v>
      </c>
      <c r="AY10" s="4">
        <v>0.69529339999999995</v>
      </c>
      <c r="AZ10" s="4">
        <v>4.4104966000000001</v>
      </c>
      <c r="BA10" s="4">
        <v>3.4981998000000005</v>
      </c>
      <c r="BB10" s="4">
        <v>6.2466452000000006</v>
      </c>
      <c r="BC10" s="4">
        <v>2.8773332000000003</v>
      </c>
      <c r="BD10" s="4">
        <v>3.0840412000000001</v>
      </c>
      <c r="BE10" s="4">
        <v>4.3654200000000003</v>
      </c>
      <c r="BF10" s="4">
        <v>14.192172399999999</v>
      </c>
      <c r="BG10" s="4">
        <v>5.0467843999999999</v>
      </c>
      <c r="BH10" s="4">
        <v>3.4887462</v>
      </c>
      <c r="BI10" s="4">
        <v>0.91239680000000001</v>
      </c>
      <c r="BJ10" s="4">
        <v>2.1953049999999998</v>
      </c>
      <c r="BK10" s="4">
        <v>6.6194859999999993</v>
      </c>
      <c r="BL10" s="4">
        <v>16.6778324</v>
      </c>
      <c r="BM10" s="4">
        <v>1.9858691999999998</v>
      </c>
      <c r="BN10" s="4">
        <v>2.8443654</v>
      </c>
      <c r="BO10" s="4">
        <v>1.3110995999999999</v>
      </c>
      <c r="BP10" s="4">
        <v>0.76521819999999996</v>
      </c>
      <c r="BQ10" s="4">
        <v>0.7674204</v>
      </c>
      <c r="BR10" s="4">
        <v>0.61464180000000002</v>
      </c>
      <c r="BS10" s="4">
        <v>0.14142539999999998</v>
      </c>
      <c r="BT10" s="4">
        <v>1.1956482000000002</v>
      </c>
      <c r="BU10" s="4">
        <v>0.74819100000000005</v>
      </c>
      <c r="BV10" s="4">
        <v>0.61554019999999998</v>
      </c>
      <c r="BW10" s="4">
        <v>22.547424400000001</v>
      </c>
      <c r="BX10" s="4">
        <v>1.7106950000000001</v>
      </c>
      <c r="BY10" s="4">
        <v>5.8979999999999992E-4</v>
      </c>
      <c r="BZ10" s="4">
        <v>0.57280960000000003</v>
      </c>
      <c r="CA10" s="4">
        <v>1.0068775999999999</v>
      </c>
      <c r="CB10" s="4">
        <v>2.4259074000000003</v>
      </c>
      <c r="CC10" s="4">
        <v>4.0521718</v>
      </c>
      <c r="CD10" s="4">
        <v>9.0157199999999993E-2</v>
      </c>
      <c r="CE10" s="4">
        <v>0.24176739999999999</v>
      </c>
      <c r="CF10" s="4">
        <v>0.22994379999999998</v>
      </c>
      <c r="CG10" s="4">
        <v>2.4902000000000001E-2</v>
      </c>
      <c r="CH10" s="4">
        <v>7.1720000000000004E-3</v>
      </c>
      <c r="CI10" s="4">
        <v>1</v>
      </c>
      <c r="CJ10" s="4">
        <v>29.234229799999998</v>
      </c>
      <c r="CK10" s="4">
        <v>0.34405239999999998</v>
      </c>
      <c r="CL10" s="4">
        <v>13.1879008</v>
      </c>
      <c r="CM10" s="4">
        <v>38.108333200000004</v>
      </c>
      <c r="CN10" s="4">
        <v>5.6089399999999998E-2</v>
      </c>
      <c r="CO10" s="4">
        <v>15.057281</v>
      </c>
      <c r="CP10" s="4">
        <v>33.244494600000003</v>
      </c>
    </row>
    <row r="11" spans="1:94" x14ac:dyDescent="0.3">
      <c r="A11" t="s">
        <v>102</v>
      </c>
      <c r="B11" s="3">
        <v>20074.5</v>
      </c>
      <c r="C11" s="6">
        <f t="shared" ref="C11:AQ11" si="0">AVERAGE(C3:C10)</f>
        <v>637.18599975000006</v>
      </c>
      <c r="D11" s="6">
        <f t="shared" si="0"/>
        <v>36.980095425000002</v>
      </c>
      <c r="E11" s="6">
        <f t="shared" si="0"/>
        <v>449.99055437499993</v>
      </c>
      <c r="F11" s="6">
        <f t="shared" si="0"/>
        <v>515.97774567499994</v>
      </c>
      <c r="G11" s="6">
        <f t="shared" si="0"/>
        <v>13.656893100000001</v>
      </c>
      <c r="H11" s="6">
        <f t="shared" si="0"/>
        <v>73.540876150000003</v>
      </c>
      <c r="I11" s="6">
        <f t="shared" si="0"/>
        <v>16.321863175000001</v>
      </c>
      <c r="J11" s="6">
        <f t="shared" si="0"/>
        <v>82.754468750000001</v>
      </c>
      <c r="K11" s="6">
        <f t="shared" si="0"/>
        <v>576.54477572500002</v>
      </c>
      <c r="L11" s="6">
        <f t="shared" si="0"/>
        <v>369.60291960000001</v>
      </c>
      <c r="M11" s="6">
        <f t="shared" si="0"/>
        <v>772.46139694999999</v>
      </c>
      <c r="N11" s="6">
        <f t="shared" si="0"/>
        <v>158.86848437500001</v>
      </c>
      <c r="O11" s="6">
        <f t="shared" si="0"/>
        <v>1.538275675</v>
      </c>
      <c r="P11" s="6">
        <f t="shared" si="0"/>
        <v>35.849593425000002</v>
      </c>
      <c r="Q11" s="6">
        <f t="shared" si="0"/>
        <v>213.69647637499997</v>
      </c>
      <c r="R11" s="6">
        <f t="shared" si="0"/>
        <v>25.918009000000001</v>
      </c>
      <c r="S11" s="6">
        <f t="shared" si="0"/>
        <v>132.44395212500001</v>
      </c>
      <c r="T11" s="6">
        <f t="shared" si="0"/>
        <v>23.422361475000002</v>
      </c>
      <c r="U11" s="6">
        <f t="shared" si="0"/>
        <v>61.994426700000005</v>
      </c>
      <c r="V11" s="6">
        <f t="shared" si="0"/>
        <v>213.70157402499996</v>
      </c>
      <c r="W11" s="6">
        <f t="shared" si="0"/>
        <v>6889.4105396249997</v>
      </c>
      <c r="X11" s="6">
        <f t="shared" si="0"/>
        <v>12040.784745299999</v>
      </c>
      <c r="Y11" s="6">
        <f t="shared" si="0"/>
        <v>21384.7647602</v>
      </c>
      <c r="Z11" s="6">
        <f t="shared" si="0"/>
        <v>1845.8171139000001</v>
      </c>
      <c r="AA11" s="6">
        <f t="shared" si="0"/>
        <v>1960.1748302499998</v>
      </c>
      <c r="AB11" s="6">
        <f t="shared" si="0"/>
        <v>1344.536742125</v>
      </c>
      <c r="AC11" s="6">
        <f t="shared" si="0"/>
        <v>2844.3029925750002</v>
      </c>
      <c r="AD11" s="6">
        <f t="shared" si="0"/>
        <v>19.658841049999999</v>
      </c>
      <c r="AE11" s="6">
        <f t="shared" si="0"/>
        <v>10.8965461</v>
      </c>
      <c r="AF11" s="6">
        <f t="shared" si="0"/>
        <v>16785.0583037</v>
      </c>
      <c r="AG11" s="6">
        <f t="shared" si="0"/>
        <v>469.91199174999997</v>
      </c>
      <c r="AH11" s="6">
        <f t="shared" si="0"/>
        <v>5506.2320819749984</v>
      </c>
      <c r="AI11" s="6">
        <f t="shared" si="0"/>
        <v>8396.8842349250008</v>
      </c>
      <c r="AJ11" s="6">
        <f t="shared" si="0"/>
        <v>15698.500949525</v>
      </c>
      <c r="AK11" s="6">
        <f t="shared" si="0"/>
        <v>5566.7437393750006</v>
      </c>
      <c r="AL11" s="6">
        <f t="shared" si="0"/>
        <v>1481.2258424499998</v>
      </c>
      <c r="AM11" s="6">
        <f t="shared" si="0"/>
        <v>19.425457850000001</v>
      </c>
      <c r="AN11" s="6">
        <f t="shared" si="0"/>
        <v>17.236913949999998</v>
      </c>
      <c r="AO11" s="6">
        <f t="shared" si="0"/>
        <v>1.2003470000000001</v>
      </c>
      <c r="AP11" s="6">
        <f t="shared" si="0"/>
        <v>202.21060822499996</v>
      </c>
      <c r="AQ11" s="6">
        <f t="shared" si="0"/>
        <v>162.99193714999998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</row>
    <row r="12" spans="1:94" x14ac:dyDescent="0.3">
      <c r="A12" t="s">
        <v>322</v>
      </c>
      <c r="B12" s="3"/>
      <c r="C12" s="5">
        <f t="shared" ref="C12:AQ12" si="1">STDEV(C3:C10)</f>
        <v>162.92968250206096</v>
      </c>
      <c r="D12" s="5">
        <f t="shared" si="1"/>
        <v>0.24471254309669244</v>
      </c>
      <c r="E12" s="5">
        <f t="shared" si="1"/>
        <v>32.953497712707048</v>
      </c>
      <c r="F12" s="5">
        <f t="shared" si="1"/>
        <v>190.84664736621946</v>
      </c>
      <c r="G12" s="5">
        <f t="shared" si="1"/>
        <v>11.29950311274386</v>
      </c>
      <c r="H12" s="5">
        <f t="shared" si="1"/>
        <v>1.6795462009101294</v>
      </c>
      <c r="I12" s="5">
        <f t="shared" si="1"/>
        <v>1.8092765874867314</v>
      </c>
      <c r="J12" s="5">
        <f t="shared" si="1"/>
        <v>67.693957420279901</v>
      </c>
      <c r="K12" s="5">
        <f t="shared" si="1"/>
        <v>11.845282512376404</v>
      </c>
      <c r="L12" s="5">
        <f t="shared" si="1"/>
        <v>68.93325447788672</v>
      </c>
      <c r="M12" s="5">
        <f t="shared" si="1"/>
        <v>21.607719686223465</v>
      </c>
      <c r="N12" s="5">
        <f t="shared" si="1"/>
        <v>52.775908074347335</v>
      </c>
      <c r="O12" s="5">
        <f t="shared" si="1"/>
        <v>4.2547925032413891</v>
      </c>
      <c r="P12" s="5">
        <f t="shared" si="1"/>
        <v>7.9338533790722394</v>
      </c>
      <c r="Q12" s="5">
        <f t="shared" si="1"/>
        <v>23.710828239680502</v>
      </c>
      <c r="R12" s="5">
        <f t="shared" si="1"/>
        <v>12.146335571977453</v>
      </c>
      <c r="S12" s="5">
        <f t="shared" si="1"/>
        <v>45.869730754733695</v>
      </c>
      <c r="T12" s="5">
        <f t="shared" si="1"/>
        <v>0.33094081369786471</v>
      </c>
      <c r="U12" s="5">
        <f t="shared" si="1"/>
        <v>50.630652845801926</v>
      </c>
      <c r="V12" s="5">
        <f t="shared" si="1"/>
        <v>56.165791746567024</v>
      </c>
      <c r="W12" s="5">
        <f t="shared" si="1"/>
        <v>1012.3177161468222</v>
      </c>
      <c r="X12" s="5">
        <f t="shared" si="1"/>
        <v>2323.0533542828512</v>
      </c>
      <c r="Y12" s="5">
        <f t="shared" si="1"/>
        <v>427.84453170090404</v>
      </c>
      <c r="Z12" s="5">
        <f t="shared" si="1"/>
        <v>382.69867797900599</v>
      </c>
      <c r="AA12" s="5">
        <f t="shared" si="1"/>
        <v>185.5589464278863</v>
      </c>
      <c r="AB12" s="5">
        <f t="shared" si="1"/>
        <v>234.02467894184608</v>
      </c>
      <c r="AC12" s="5">
        <f t="shared" si="1"/>
        <v>621.5729472007007</v>
      </c>
      <c r="AD12" s="5">
        <f t="shared" si="1"/>
        <v>1.3237998815921763</v>
      </c>
      <c r="AE12" s="5">
        <f t="shared" si="1"/>
        <v>0.26255595894657219</v>
      </c>
      <c r="AF12" s="5">
        <f t="shared" si="1"/>
        <v>7350.8169753788297</v>
      </c>
      <c r="AG12" s="5">
        <f t="shared" si="1"/>
        <v>538.7981062579488</v>
      </c>
      <c r="AH12" s="5">
        <f t="shared" si="1"/>
        <v>5919.7704510295471</v>
      </c>
      <c r="AI12" s="5">
        <f t="shared" si="1"/>
        <v>232.81767820707185</v>
      </c>
      <c r="AJ12" s="5">
        <f t="shared" si="1"/>
        <v>1795.3746456060198</v>
      </c>
      <c r="AK12" s="5">
        <f t="shared" si="1"/>
        <v>348.3515382562768</v>
      </c>
      <c r="AL12" s="5">
        <f t="shared" si="1"/>
        <v>212.87890759744474</v>
      </c>
      <c r="AM12" s="5">
        <f t="shared" si="1"/>
        <v>5.7532349102440419</v>
      </c>
      <c r="AN12" s="5">
        <f t="shared" si="1"/>
        <v>5.2087080232033305</v>
      </c>
      <c r="AO12" s="5">
        <f t="shared" si="1"/>
        <v>0.28087872332284924</v>
      </c>
      <c r="AP12" s="5">
        <f t="shared" si="1"/>
        <v>60.733175994910965</v>
      </c>
      <c r="AQ12" s="5">
        <f t="shared" si="1"/>
        <v>10.48570788282051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4" spans="1:94" x14ac:dyDescent="0.3">
      <c r="A14" s="7" t="s">
        <v>323</v>
      </c>
      <c r="C14" s="1" t="s">
        <v>10</v>
      </c>
      <c r="D14" s="1" t="s">
        <v>11</v>
      </c>
      <c r="E14" s="1" t="s">
        <v>12</v>
      </c>
      <c r="F14" s="1" t="s">
        <v>13</v>
      </c>
      <c r="G14" s="1" t="s">
        <v>14</v>
      </c>
      <c r="H14" s="1" t="s">
        <v>15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22</v>
      </c>
      <c r="P14" s="1" t="s">
        <v>23</v>
      </c>
      <c r="Q14" s="1" t="s">
        <v>24</v>
      </c>
      <c r="R14" s="1" t="s">
        <v>25</v>
      </c>
      <c r="S14" s="1" t="s">
        <v>26</v>
      </c>
      <c r="T14" s="1" t="s">
        <v>27</v>
      </c>
      <c r="U14" s="1" t="s">
        <v>28</v>
      </c>
      <c r="V14" s="1" t="s">
        <v>29</v>
      </c>
      <c r="W14" s="1" t="s">
        <v>30</v>
      </c>
      <c r="X14" s="1" t="s">
        <v>31</v>
      </c>
      <c r="Y14" s="1" t="s">
        <v>32</v>
      </c>
      <c r="Z14" s="1" t="s">
        <v>33</v>
      </c>
      <c r="AA14" s="1" t="s">
        <v>34</v>
      </c>
      <c r="AB14" s="1" t="s">
        <v>35</v>
      </c>
      <c r="AC14" s="1" t="s">
        <v>36</v>
      </c>
      <c r="AD14" s="1" t="s">
        <v>37</v>
      </c>
      <c r="AE14" s="1" t="s">
        <v>38</v>
      </c>
      <c r="AF14" s="1" t="s">
        <v>39</v>
      </c>
      <c r="AG14" s="1" t="s">
        <v>40</v>
      </c>
      <c r="AH14" s="1" t="s">
        <v>41</v>
      </c>
      <c r="AI14" s="1" t="s">
        <v>42</v>
      </c>
      <c r="AJ14" s="1" t="s">
        <v>43</v>
      </c>
      <c r="AK14" s="1" t="s">
        <v>44</v>
      </c>
      <c r="AL14" s="1" t="s">
        <v>45</v>
      </c>
      <c r="AM14" s="1" t="s">
        <v>46</v>
      </c>
      <c r="AN14" s="1" t="s">
        <v>47</v>
      </c>
      <c r="AO14" s="1" t="s">
        <v>48</v>
      </c>
      <c r="AP14" s="1" t="s">
        <v>49</v>
      </c>
      <c r="AQ14" s="1" t="s">
        <v>50</v>
      </c>
      <c r="AR14" s="1" t="s">
        <v>51</v>
      </c>
      <c r="AS14" s="1" t="s">
        <v>52</v>
      </c>
      <c r="AT14" s="1" t="s">
        <v>53</v>
      </c>
      <c r="AU14" s="1" t="s">
        <v>54</v>
      </c>
      <c r="AV14" s="1" t="s">
        <v>55</v>
      </c>
      <c r="AW14" s="1" t="s">
        <v>56</v>
      </c>
      <c r="AX14" s="1" t="s">
        <v>57</v>
      </c>
      <c r="AY14" s="1" t="s">
        <v>58</v>
      </c>
      <c r="AZ14" s="1" t="s">
        <v>59</v>
      </c>
      <c r="BA14" s="1" t="s">
        <v>60</v>
      </c>
      <c r="BB14" s="1" t="s">
        <v>61</v>
      </c>
      <c r="BC14" s="1" t="s">
        <v>62</v>
      </c>
      <c r="BD14" s="1" t="s">
        <v>63</v>
      </c>
      <c r="BE14" s="1" t="s">
        <v>64</v>
      </c>
      <c r="BF14" s="1" t="s">
        <v>65</v>
      </c>
      <c r="BG14" s="1" t="s">
        <v>66</v>
      </c>
      <c r="BH14" s="1" t="s">
        <v>67</v>
      </c>
      <c r="BI14" s="1" t="s">
        <v>68</v>
      </c>
      <c r="BJ14" s="1" t="s">
        <v>69</v>
      </c>
      <c r="BK14" s="1" t="s">
        <v>70</v>
      </c>
      <c r="BL14" s="1" t="s">
        <v>71</v>
      </c>
      <c r="BM14" s="1" t="s">
        <v>72</v>
      </c>
      <c r="BN14" s="1" t="s">
        <v>73</v>
      </c>
      <c r="BO14" s="1" t="s">
        <v>74</v>
      </c>
      <c r="BP14" s="1" t="s">
        <v>75</v>
      </c>
      <c r="BQ14" s="1" t="s">
        <v>76</v>
      </c>
      <c r="BR14" s="1" t="s">
        <v>77</v>
      </c>
      <c r="BS14" s="1" t="s">
        <v>78</v>
      </c>
      <c r="BT14" s="1" t="s">
        <v>79</v>
      </c>
      <c r="BU14" s="1" t="s">
        <v>80</v>
      </c>
      <c r="BV14" s="1" t="s">
        <v>81</v>
      </c>
      <c r="BW14" s="1" t="s">
        <v>82</v>
      </c>
      <c r="BX14" s="1" t="s">
        <v>83</v>
      </c>
      <c r="BY14" s="1" t="s">
        <v>84</v>
      </c>
      <c r="BZ14" s="1" t="s">
        <v>85</v>
      </c>
      <c r="CA14" s="1" t="s">
        <v>86</v>
      </c>
      <c r="CB14" s="1" t="s">
        <v>87</v>
      </c>
      <c r="CC14" s="1" t="s">
        <v>88</v>
      </c>
      <c r="CD14" s="1" t="s">
        <v>89</v>
      </c>
      <c r="CE14" s="1" t="s">
        <v>90</v>
      </c>
      <c r="CF14" s="1" t="s">
        <v>91</v>
      </c>
      <c r="CG14" s="1" t="s">
        <v>92</v>
      </c>
      <c r="CH14" s="1" t="s">
        <v>93</v>
      </c>
      <c r="CI14" s="1" t="s">
        <v>94</v>
      </c>
      <c r="CJ14" s="1" t="s">
        <v>95</v>
      </c>
      <c r="CK14" s="1" t="s">
        <v>96</v>
      </c>
      <c r="CL14" s="1" t="s">
        <v>97</v>
      </c>
      <c r="CM14" s="1" t="s">
        <v>98</v>
      </c>
      <c r="CN14" s="1" t="s">
        <v>99</v>
      </c>
      <c r="CO14" s="1" t="s">
        <v>100</v>
      </c>
      <c r="CP14" s="1" t="s">
        <v>101</v>
      </c>
    </row>
    <row r="15" spans="1:94" x14ac:dyDescent="0.3">
      <c r="B15" t="s">
        <v>9</v>
      </c>
      <c r="C15" s="4">
        <f t="shared" ref="C15:AQ15" si="2">_xlfn.NORM.DIST(C3,C$11,C$12,TRUE)</f>
        <v>0.13861922116205075</v>
      </c>
      <c r="D15" s="4">
        <f t="shared" si="2"/>
        <v>0.5979319497410962</v>
      </c>
      <c r="E15" s="4">
        <f t="shared" si="2"/>
        <v>7.5574343220276827E-2</v>
      </c>
      <c r="F15" s="4">
        <f t="shared" si="2"/>
        <v>0.12093423497730518</v>
      </c>
      <c r="G15" s="4">
        <f t="shared" si="2"/>
        <v>0.15348119999304607</v>
      </c>
      <c r="H15" s="4">
        <f t="shared" si="2"/>
        <v>0.76442566470460638</v>
      </c>
      <c r="I15" s="4">
        <f t="shared" si="2"/>
        <v>0.18865645961331787</v>
      </c>
      <c r="J15" s="4">
        <f t="shared" si="2"/>
        <v>0.18489446285440525</v>
      </c>
      <c r="K15" s="4">
        <f t="shared" si="2"/>
        <v>0.61469727752763736</v>
      </c>
      <c r="L15" s="4">
        <f t="shared" si="2"/>
        <v>0.1431571720338066</v>
      </c>
      <c r="M15" s="4">
        <f t="shared" si="2"/>
        <v>9.9101577701836405E-2</v>
      </c>
      <c r="N15" s="4">
        <f t="shared" si="2"/>
        <v>0.12870520266197213</v>
      </c>
      <c r="O15" s="4">
        <f t="shared" si="2"/>
        <v>0.35887780297155103</v>
      </c>
      <c r="P15" s="4">
        <f t="shared" si="2"/>
        <v>0.13416302070618746</v>
      </c>
      <c r="Q15" s="4">
        <f t="shared" si="2"/>
        <v>0.23333583567995875</v>
      </c>
      <c r="R15" s="4">
        <f t="shared" si="2"/>
        <v>0.18849296387140257</v>
      </c>
      <c r="S15" s="4">
        <f t="shared" si="2"/>
        <v>0.33848354064610747</v>
      </c>
      <c r="T15" s="4">
        <f t="shared" si="2"/>
        <v>0.2923983974006753</v>
      </c>
      <c r="U15" s="4">
        <f t="shared" si="2"/>
        <v>0.1559928187341092</v>
      </c>
      <c r="V15" s="4">
        <f t="shared" si="2"/>
        <v>0.92612626903600903</v>
      </c>
      <c r="W15" s="4">
        <f t="shared" si="2"/>
        <v>0.18152614550234544</v>
      </c>
      <c r="X15" s="4">
        <f t="shared" si="2"/>
        <v>0.17674777113257623</v>
      </c>
      <c r="Y15" s="4">
        <f t="shared" si="2"/>
        <v>0.32096460270726468</v>
      </c>
      <c r="Z15" s="4">
        <f t="shared" si="2"/>
        <v>0.77173431327429742</v>
      </c>
      <c r="AA15" s="4">
        <f t="shared" si="2"/>
        <v>0.74465441923879383</v>
      </c>
      <c r="AB15" s="4">
        <f t="shared" si="2"/>
        <v>0.92460144102323849</v>
      </c>
      <c r="AC15" s="4">
        <f t="shared" si="2"/>
        <v>0.86166936677555994</v>
      </c>
      <c r="AD15" s="4">
        <f t="shared" si="2"/>
        <v>0.67950844050738668</v>
      </c>
      <c r="AE15" s="4">
        <f t="shared" si="2"/>
        <v>0.21795956111312398</v>
      </c>
      <c r="AF15" s="4">
        <f t="shared" si="2"/>
        <v>0.10254262786930872</v>
      </c>
      <c r="AG15" s="4">
        <f t="shared" si="2"/>
        <v>0.19156367723862153</v>
      </c>
      <c r="AH15" s="4">
        <f t="shared" si="2"/>
        <v>0.85774348527596445</v>
      </c>
      <c r="AI15" s="4">
        <f t="shared" si="2"/>
        <v>0.85487016490209122</v>
      </c>
      <c r="AJ15" s="4">
        <f t="shared" si="2"/>
        <v>0.67049492614223216</v>
      </c>
      <c r="AK15" s="4">
        <f t="shared" si="2"/>
        <v>0.79848575347495543</v>
      </c>
      <c r="AL15" s="4">
        <f t="shared" si="2"/>
        <v>0.24326960443019563</v>
      </c>
      <c r="AM15" s="4">
        <f t="shared" si="2"/>
        <v>0.79922568687318019</v>
      </c>
      <c r="AN15" s="4">
        <f t="shared" si="2"/>
        <v>0.72047730675511812</v>
      </c>
      <c r="AO15" s="4">
        <f t="shared" si="2"/>
        <v>0.29488991466610182</v>
      </c>
      <c r="AP15" s="4">
        <f t="shared" si="2"/>
        <v>0.71058867937066039</v>
      </c>
      <c r="AQ15" s="4">
        <f t="shared" si="2"/>
        <v>0.24945121566662531</v>
      </c>
      <c r="AR15" s="4" t="e">
        <f t="shared" ref="AR15:BW15" si="3">AR4/AR3</f>
        <v>#DIV/0!</v>
      </c>
      <c r="AS15" s="4">
        <f t="shared" si="3"/>
        <v>1.0125788617408602</v>
      </c>
      <c r="AT15" s="4">
        <f t="shared" si="3"/>
        <v>1.034494601534949</v>
      </c>
      <c r="AU15" s="4">
        <f t="shared" si="3"/>
        <v>1.0036430820228419</v>
      </c>
      <c r="AV15" s="4">
        <f t="shared" si="3"/>
        <v>1.037166974100052</v>
      </c>
      <c r="AW15" s="4">
        <f t="shared" si="3"/>
        <v>1.0376891227882921</v>
      </c>
      <c r="AX15" s="4">
        <f t="shared" si="3"/>
        <v>0.65794567297547046</v>
      </c>
      <c r="AY15" s="4">
        <f t="shared" si="3"/>
        <v>1.0012825316699352</v>
      </c>
      <c r="AZ15" s="4">
        <f t="shared" si="3"/>
        <v>0.99198868719580313</v>
      </c>
      <c r="BA15" s="4">
        <f t="shared" si="3"/>
        <v>0.93866478590619418</v>
      </c>
      <c r="BB15" s="4">
        <f t="shared" si="3"/>
        <v>1.0035785875058854</v>
      </c>
      <c r="BC15" s="4">
        <f t="shared" si="3"/>
        <v>1.0067764105633861</v>
      </c>
      <c r="BD15" s="4">
        <f t="shared" si="3"/>
        <v>0.9936550302106204</v>
      </c>
      <c r="BE15" s="4">
        <f t="shared" si="3"/>
        <v>0.99035090425275085</v>
      </c>
      <c r="BF15" s="4">
        <f t="shared" si="3"/>
        <v>0</v>
      </c>
      <c r="BG15" s="4">
        <f t="shared" si="3"/>
        <v>1.0624242013491196</v>
      </c>
      <c r="BH15" s="4">
        <f t="shared" si="3"/>
        <v>1.0084965719920873</v>
      </c>
      <c r="BI15" s="4">
        <f t="shared" si="3"/>
        <v>1.2327312445014227</v>
      </c>
      <c r="BJ15" s="4">
        <f t="shared" si="3"/>
        <v>0.9218512623092463</v>
      </c>
      <c r="BK15" s="4">
        <f t="shared" si="3"/>
        <v>1.0012114478434202</v>
      </c>
      <c r="BL15" s="4">
        <f t="shared" si="3"/>
        <v>0.72018571660760178</v>
      </c>
      <c r="BM15" s="4">
        <f t="shared" si="3"/>
        <v>0.98172198425903057</v>
      </c>
      <c r="BN15" s="4">
        <f t="shared" si="3"/>
        <v>0.99391704417470617</v>
      </c>
      <c r="BO15" s="4">
        <f t="shared" si="3"/>
        <v>0.9949342752325061</v>
      </c>
      <c r="BP15" s="4">
        <f t="shared" si="3"/>
        <v>1.0001190496213539</v>
      </c>
      <c r="BQ15" s="4">
        <f t="shared" si="3"/>
        <v>1.0375386348559403</v>
      </c>
      <c r="BR15" s="4">
        <f t="shared" si="3"/>
        <v>1.0108153621884342</v>
      </c>
      <c r="BS15" s="4">
        <f t="shared" si="3"/>
        <v>0.88420691891911773</v>
      </c>
      <c r="BT15" s="4">
        <f t="shared" si="3"/>
        <v>0.99734261785041689</v>
      </c>
      <c r="BU15" s="4">
        <f t="shared" si="3"/>
        <v>1.032578153125032</v>
      </c>
      <c r="BV15" s="4">
        <f t="shared" si="3"/>
        <v>0.99406479265223036</v>
      </c>
      <c r="BW15" s="4">
        <f t="shared" si="3"/>
        <v>1.3053077103301236</v>
      </c>
      <c r="BX15" s="4" t="e">
        <f t="shared" ref="BX15:CN15" si="4">BX4/BX3</f>
        <v>#DIV/0!</v>
      </c>
      <c r="BY15" s="4">
        <f t="shared" si="4"/>
        <v>0.99693443090430234</v>
      </c>
      <c r="BZ15" s="4">
        <f t="shared" si="4"/>
        <v>0.99075777817814392</v>
      </c>
      <c r="CA15" s="4">
        <f t="shared" si="4"/>
        <v>1.0608853448488433</v>
      </c>
      <c r="CB15" s="4">
        <f t="shared" si="4"/>
        <v>0.99604533829825626</v>
      </c>
      <c r="CC15" s="4">
        <f t="shared" si="4"/>
        <v>0.96974876619638206</v>
      </c>
      <c r="CD15" s="4">
        <f t="shared" si="4"/>
        <v>1.0078015654968637</v>
      </c>
      <c r="CE15" s="4">
        <f t="shared" si="4"/>
        <v>1.1929157524425946</v>
      </c>
      <c r="CF15" s="4">
        <f t="shared" si="4"/>
        <v>1.2570071812101797</v>
      </c>
      <c r="CG15" s="4">
        <f t="shared" si="4"/>
        <v>1.1910915251024712</v>
      </c>
      <c r="CH15" s="4">
        <f t="shared" si="4"/>
        <v>1.0448899979921409</v>
      </c>
      <c r="CI15" s="4">
        <f t="shared" si="4"/>
        <v>1</v>
      </c>
      <c r="CJ15" s="4">
        <f t="shared" si="4"/>
        <v>1.012578859242294</v>
      </c>
      <c r="CK15" s="4">
        <f t="shared" si="4"/>
        <v>0.96693799016418724</v>
      </c>
      <c r="CL15" s="4">
        <f t="shared" si="4"/>
        <v>0.92838265310202184</v>
      </c>
      <c r="CM15" s="4">
        <f t="shared" si="4"/>
        <v>0.99561846983485003</v>
      </c>
      <c r="CN15" s="4">
        <f t="shared" si="4"/>
        <v>0.9979621239407781</v>
      </c>
      <c r="CO15" s="4">
        <f t="shared" ref="CO15:CP15" si="5">CO4/CO3</f>
        <v>1.1203609167277253</v>
      </c>
      <c r="CP15" s="4">
        <f t="shared" si="5"/>
        <v>1.0046978891381713</v>
      </c>
    </row>
    <row r="16" spans="1:94" x14ac:dyDescent="0.3">
      <c r="B16" t="s">
        <v>106</v>
      </c>
      <c r="C16" s="4">
        <f t="shared" ref="C16:AQ16" si="6">_xlfn.NORM.DIST(C4,C$11,C$12,TRUE)</f>
        <v>0.16130167414798074</v>
      </c>
      <c r="D16" s="4">
        <f t="shared" si="6"/>
        <v>0.78797639187036328</v>
      </c>
      <c r="E16" s="4">
        <f t="shared" si="6"/>
        <v>0.16321981228743446</v>
      </c>
      <c r="F16" s="4">
        <f t="shared" si="6"/>
        <v>0.13295289790138501</v>
      </c>
      <c r="G16" s="4">
        <f t="shared" si="6"/>
        <v>0.13883140153534593</v>
      </c>
      <c r="H16" s="4">
        <f t="shared" si="6"/>
        <v>0.7816259601858413</v>
      </c>
      <c r="I16" s="4">
        <f t="shared" si="6"/>
        <v>0.17155024094054416</v>
      </c>
      <c r="J16" s="4">
        <f t="shared" si="6"/>
        <v>0.17961316367035246</v>
      </c>
      <c r="K16" s="4">
        <f t="shared" si="6"/>
        <v>0.67968121214710009</v>
      </c>
      <c r="L16" s="4">
        <f t="shared" si="6"/>
        <v>0.14983668604617834</v>
      </c>
      <c r="M16" s="4">
        <f t="shared" si="6"/>
        <v>6.6116818586883411E-2</v>
      </c>
      <c r="N16" s="4">
        <f t="shared" si="6"/>
        <v>0.12493787384095235</v>
      </c>
      <c r="O16" s="4">
        <f t="shared" si="6"/>
        <v>0.35884808050943717</v>
      </c>
      <c r="P16" s="4">
        <f t="shared" si="6"/>
        <v>0.18567245393815901</v>
      </c>
      <c r="Q16" s="4">
        <f t="shared" si="6"/>
        <v>0.25542543315330329</v>
      </c>
      <c r="R16" s="4">
        <f t="shared" si="6"/>
        <v>0.2767685041576094</v>
      </c>
      <c r="S16" s="4">
        <f t="shared" si="6"/>
        <v>0.27103223097330464</v>
      </c>
      <c r="T16" s="4">
        <f t="shared" si="6"/>
        <v>0.32228835691928792</v>
      </c>
      <c r="U16" s="4">
        <f t="shared" si="6"/>
        <v>0.14213617131109935</v>
      </c>
      <c r="V16" s="4">
        <f t="shared" si="6"/>
        <v>0.91173721994831025</v>
      </c>
      <c r="W16" s="4">
        <f t="shared" si="6"/>
        <v>0.17221996537761319</v>
      </c>
      <c r="X16" s="4">
        <f t="shared" si="6"/>
        <v>0.17121210870468781</v>
      </c>
      <c r="Y16" s="4">
        <f t="shared" si="6"/>
        <v>0.32307559688938459</v>
      </c>
      <c r="Z16" s="4">
        <f t="shared" si="6"/>
        <v>0.82985099457946587</v>
      </c>
      <c r="AA16" s="4">
        <f t="shared" si="6"/>
        <v>0.78204617521620823</v>
      </c>
      <c r="AB16" s="4">
        <f t="shared" si="6"/>
        <v>0.72744059970844677</v>
      </c>
      <c r="AC16" s="4">
        <f t="shared" si="6"/>
        <v>0.85831931374188297</v>
      </c>
      <c r="AD16" s="4">
        <f t="shared" si="6"/>
        <v>0.83280625530666386</v>
      </c>
      <c r="AE16" s="4">
        <f t="shared" si="6"/>
        <v>0.15367245704636309</v>
      </c>
      <c r="AF16" s="4">
        <f t="shared" si="6"/>
        <v>0.16930066706605357</v>
      </c>
      <c r="AG16" s="4">
        <f t="shared" si="6"/>
        <v>0.19156367744109706</v>
      </c>
      <c r="AH16" s="4">
        <f t="shared" si="6"/>
        <v>0.85635916290409608</v>
      </c>
      <c r="AI16" s="4">
        <f t="shared" si="6"/>
        <v>0.76252242990190022</v>
      </c>
      <c r="AJ16" s="4">
        <f t="shared" si="6"/>
        <v>0.84147111402567609</v>
      </c>
      <c r="AK16" s="4">
        <f t="shared" si="6"/>
        <v>0.77926723968833778</v>
      </c>
      <c r="AL16" s="4">
        <f t="shared" si="6"/>
        <v>0.18800699017013311</v>
      </c>
      <c r="AM16" s="4">
        <f t="shared" si="6"/>
        <v>0.80832579138483607</v>
      </c>
      <c r="AN16" s="4">
        <f t="shared" si="6"/>
        <v>0.90912373670706847</v>
      </c>
      <c r="AO16" s="4">
        <f t="shared" si="6"/>
        <v>0.6629784949513734</v>
      </c>
      <c r="AP16" s="4">
        <f t="shared" si="6"/>
        <v>0.90275432952991863</v>
      </c>
      <c r="AQ16" s="4">
        <f t="shared" si="6"/>
        <v>0.49665822990442193</v>
      </c>
      <c r="AR16" s="4" t="e">
        <f t="shared" ref="AR16:BW16" si="7">AR5/AR3</f>
        <v>#DIV/0!</v>
      </c>
      <c r="AS16" s="4">
        <f t="shared" si="7"/>
        <v>1.0633332497833325</v>
      </c>
      <c r="AT16" s="4">
        <f t="shared" si="7"/>
        <v>1.1176765209754251</v>
      </c>
      <c r="AU16" s="4">
        <f t="shared" si="7"/>
        <v>0.99182409880694022</v>
      </c>
      <c r="AV16" s="4">
        <f t="shared" si="7"/>
        <v>1.0999459036877246</v>
      </c>
      <c r="AW16" s="4">
        <f t="shared" si="7"/>
        <v>1.8213596092592355</v>
      </c>
      <c r="AX16" s="4">
        <f t="shared" si="7"/>
        <v>8.1275073918031637</v>
      </c>
      <c r="AY16" s="4">
        <f t="shared" si="7"/>
        <v>0.99592044626911413</v>
      </c>
      <c r="AZ16" s="4">
        <f t="shared" si="7"/>
        <v>1.266027933384847</v>
      </c>
      <c r="BA16" s="4">
        <f t="shared" si="7"/>
        <v>5.5717477515817437</v>
      </c>
      <c r="BB16" s="4">
        <f t="shared" si="7"/>
        <v>1.0180249267661916</v>
      </c>
      <c r="BC16" s="4">
        <f t="shared" si="7"/>
        <v>1.3982223167057808</v>
      </c>
      <c r="BD16" s="4">
        <f t="shared" si="7"/>
        <v>1.0390200747424032</v>
      </c>
      <c r="BE16" s="4">
        <f t="shared" si="7"/>
        <v>1.8630348351457728</v>
      </c>
      <c r="BF16" s="4">
        <f t="shared" si="7"/>
        <v>405.72010050251254</v>
      </c>
      <c r="BG16" s="4">
        <f t="shared" si="7"/>
        <v>1.1334766571846873</v>
      </c>
      <c r="BH16" s="4">
        <f t="shared" si="7"/>
        <v>1.0474271157159132</v>
      </c>
      <c r="BI16" s="4">
        <f t="shared" si="7"/>
        <v>0.85890844282356382</v>
      </c>
      <c r="BJ16" s="4">
        <f t="shared" si="7"/>
        <v>0.77732841439829148</v>
      </c>
      <c r="BK16" s="4">
        <f t="shared" si="7"/>
        <v>0.99280698647359999</v>
      </c>
      <c r="BL16" s="4">
        <f t="shared" si="7"/>
        <v>6.5307004274853</v>
      </c>
      <c r="BM16" s="4">
        <f t="shared" si="7"/>
        <v>0.6834741576337694</v>
      </c>
      <c r="BN16" s="4">
        <f t="shared" si="7"/>
        <v>1.0011232683459319</v>
      </c>
      <c r="BO16" s="4">
        <f t="shared" si="7"/>
        <v>1.0028402034163313</v>
      </c>
      <c r="BP16" s="4">
        <f t="shared" si="7"/>
        <v>0.9908116293346676</v>
      </c>
      <c r="BQ16" s="4">
        <f t="shared" si="7"/>
        <v>1.0563072607163151</v>
      </c>
      <c r="BR16" s="4">
        <f t="shared" si="7"/>
        <v>1.0432602869671064</v>
      </c>
      <c r="BS16" s="4">
        <f t="shared" si="7"/>
        <v>0.63798836280913307</v>
      </c>
      <c r="BT16" s="4">
        <f t="shared" si="7"/>
        <v>0.93702372163028258</v>
      </c>
      <c r="BU16" s="4">
        <f t="shared" si="7"/>
        <v>1.0304128750014758</v>
      </c>
      <c r="BV16" s="4">
        <f t="shared" si="7"/>
        <v>0.99694626446276591</v>
      </c>
      <c r="BW16" s="4">
        <f t="shared" si="7"/>
        <v>1.5881275686444696</v>
      </c>
      <c r="BX16" s="4" t="e">
        <f t="shared" ref="BX16:CN16" si="8">BX5/BX3</f>
        <v>#DIV/0!</v>
      </c>
      <c r="BY16" s="4">
        <f t="shared" si="8"/>
        <v>0.88784982215422104</v>
      </c>
      <c r="BZ16" s="4">
        <f t="shared" si="8"/>
        <v>0.99742026397253114</v>
      </c>
      <c r="CA16" s="4">
        <f t="shared" si="8"/>
        <v>1.0500002789842597</v>
      </c>
      <c r="CB16" s="4">
        <f t="shared" si="8"/>
        <v>1.0143872030117576</v>
      </c>
      <c r="CC16" s="4">
        <f t="shared" si="8"/>
        <v>1.0435890594267385</v>
      </c>
      <c r="CD16" s="4">
        <f t="shared" si="8"/>
        <v>1.0352545351767786</v>
      </c>
      <c r="CE16" s="4">
        <f t="shared" si="8"/>
        <v>1.1496567920818064</v>
      </c>
      <c r="CF16" s="4">
        <f t="shared" si="8"/>
        <v>1.641990086556401</v>
      </c>
      <c r="CG16" s="4">
        <f t="shared" si="8"/>
        <v>1.1649726348709932</v>
      </c>
      <c r="CH16" s="4">
        <f t="shared" si="8"/>
        <v>1.1196110489630839</v>
      </c>
      <c r="CI16" s="4">
        <f t="shared" si="8"/>
        <v>1</v>
      </c>
      <c r="CJ16" s="4">
        <f t="shared" si="8"/>
        <v>1.0633332490076848</v>
      </c>
      <c r="CK16" s="4">
        <f t="shared" si="8"/>
        <v>1.0497617043521916</v>
      </c>
      <c r="CL16" s="4">
        <f t="shared" si="8"/>
        <v>1.2858494204651418</v>
      </c>
      <c r="CM16" s="4">
        <f t="shared" si="8"/>
        <v>1.0234805096056623</v>
      </c>
      <c r="CN16" s="4">
        <f t="shared" si="8"/>
        <v>1.0344385256519621</v>
      </c>
      <c r="CO16" s="4">
        <f t="shared" ref="CO16:CP16" si="9">CO5/CO3</f>
        <v>-1.2888949336562934</v>
      </c>
      <c r="CP16" s="4">
        <f t="shared" si="9"/>
        <v>0.9991255618645033</v>
      </c>
    </row>
    <row r="17" spans="1:94" x14ac:dyDescent="0.3">
      <c r="B17" t="s">
        <v>368</v>
      </c>
      <c r="C17" s="4">
        <f t="shared" ref="C17:AQ17" si="10">_xlfn.NORM.DIST(C5,C$11,C$12,TRUE)</f>
        <v>0.2253660998610035</v>
      </c>
      <c r="D17" s="4">
        <f t="shared" si="10"/>
        <v>0.16119633232272634</v>
      </c>
      <c r="E17" s="4">
        <f t="shared" si="10"/>
        <v>0.41520973703094644</v>
      </c>
      <c r="F17" s="4">
        <f t="shared" si="10"/>
        <v>0.53548208750020387</v>
      </c>
      <c r="G17" s="4">
        <f t="shared" si="10"/>
        <v>0.62221617116137939</v>
      </c>
      <c r="H17" s="4">
        <f t="shared" si="10"/>
        <v>0.70507379607313214</v>
      </c>
      <c r="I17" s="4">
        <f t="shared" si="10"/>
        <v>0.90010857483676254</v>
      </c>
      <c r="J17" s="4">
        <f t="shared" si="10"/>
        <v>0.72298780040592892</v>
      </c>
      <c r="K17" s="4">
        <f t="shared" si="10"/>
        <v>0.87983557853674887</v>
      </c>
      <c r="L17" s="4">
        <f t="shared" si="10"/>
        <v>0.74031766793350207</v>
      </c>
      <c r="M17" s="4">
        <f t="shared" si="10"/>
        <v>0.52314445877477656</v>
      </c>
      <c r="N17" s="4">
        <f t="shared" si="10"/>
        <v>0.68722475389705706</v>
      </c>
      <c r="O17" s="4">
        <f t="shared" si="10"/>
        <v>0.37097625749507612</v>
      </c>
      <c r="P17" s="4">
        <f t="shared" si="10"/>
        <v>0.25734510299994529</v>
      </c>
      <c r="Q17" s="4">
        <f t="shared" si="10"/>
        <v>0.36881758706216772</v>
      </c>
      <c r="R17" s="4">
        <f t="shared" si="10"/>
        <v>0.14460016987793742</v>
      </c>
      <c r="S17" s="4">
        <f t="shared" si="10"/>
        <v>0.16682701543378531</v>
      </c>
      <c r="T17" s="4">
        <f t="shared" si="10"/>
        <v>0.14650437275996955</v>
      </c>
      <c r="U17" s="4">
        <f t="shared" si="10"/>
        <v>0.5671322076256452</v>
      </c>
      <c r="V17" s="4">
        <f t="shared" si="10"/>
        <v>0.41489278349330716</v>
      </c>
      <c r="W17" s="4">
        <f t="shared" si="10"/>
        <v>0.18327868691118068</v>
      </c>
      <c r="X17" s="4">
        <f t="shared" si="10"/>
        <v>0.1799004866419589</v>
      </c>
      <c r="Y17" s="4">
        <f t="shared" si="10"/>
        <v>0.17878804657500622</v>
      </c>
      <c r="Z17" s="4">
        <f t="shared" si="10"/>
        <v>0.85498936176702256</v>
      </c>
      <c r="AA17" s="4">
        <f t="shared" si="10"/>
        <v>0.87352260898329437</v>
      </c>
      <c r="AB17" s="4">
        <f t="shared" si="10"/>
        <v>0.12236466450654947</v>
      </c>
      <c r="AC17" s="4">
        <f t="shared" si="10"/>
        <v>0.76766019773652527</v>
      </c>
      <c r="AD17" s="4">
        <f t="shared" si="10"/>
        <v>0.82436934104880855</v>
      </c>
      <c r="AE17" s="4">
        <f t="shared" si="10"/>
        <v>0.18313697084088276</v>
      </c>
      <c r="AF17" s="4">
        <f t="shared" si="10"/>
        <v>0.25158128124081913</v>
      </c>
      <c r="AG17" s="4">
        <f t="shared" si="10"/>
        <v>0.19156368007327837</v>
      </c>
      <c r="AH17" s="4">
        <f t="shared" si="10"/>
        <v>0.80119384767359492</v>
      </c>
      <c r="AI17" s="4">
        <f t="shared" si="10"/>
        <v>0.83191787227256819</v>
      </c>
      <c r="AJ17" s="4">
        <f t="shared" si="10"/>
        <v>0.81608386202330396</v>
      </c>
      <c r="AK17" s="4">
        <f t="shared" si="10"/>
        <v>0.85951998118211304</v>
      </c>
      <c r="AL17" s="4">
        <f t="shared" si="10"/>
        <v>0.33619925639498249</v>
      </c>
      <c r="AM17" s="4">
        <f t="shared" si="10"/>
        <v>0.83829406610297208</v>
      </c>
      <c r="AN17" s="4">
        <f t="shared" si="10"/>
        <v>0.87838427008188746</v>
      </c>
      <c r="AO17" s="4">
        <f t="shared" si="10"/>
        <v>0.96843518837195808</v>
      </c>
      <c r="AP17" s="4">
        <f t="shared" si="10"/>
        <v>0.88414217032033104</v>
      </c>
      <c r="AQ17" s="4">
        <f t="shared" si="10"/>
        <v>0.86470920198099721</v>
      </c>
      <c r="AR17" s="4" t="e">
        <f t="shared" ref="AR17:BW17" si="11">AR7/AR3</f>
        <v>#DIV/0!</v>
      </c>
      <c r="AS17" s="4">
        <f t="shared" si="11"/>
        <v>0.27931781732453292</v>
      </c>
      <c r="AT17" s="4">
        <f t="shared" si="11"/>
        <v>1.4877068721011635</v>
      </c>
      <c r="AU17" s="4">
        <f t="shared" si="11"/>
        <v>1.0051042606055209</v>
      </c>
      <c r="AV17" s="4">
        <f t="shared" si="11"/>
        <v>1.1640638544881561</v>
      </c>
      <c r="AW17" s="4">
        <f t="shared" si="11"/>
        <v>1.1495931780470261</v>
      </c>
      <c r="AX17" s="4">
        <f t="shared" si="11"/>
        <v>1.2528405990089282</v>
      </c>
      <c r="AY17" s="4">
        <f t="shared" si="11"/>
        <v>1.0032922998896436</v>
      </c>
      <c r="AZ17" s="4">
        <f t="shared" si="11"/>
        <v>0.94623075468306495</v>
      </c>
      <c r="BA17" s="4">
        <f t="shared" si="11"/>
        <v>0.96968646556028981</v>
      </c>
      <c r="BB17" s="4">
        <f t="shared" si="11"/>
        <v>0.97685363773417955</v>
      </c>
      <c r="BC17" s="4">
        <f t="shared" si="11"/>
        <v>0.96491178996304872</v>
      </c>
      <c r="BD17" s="4">
        <f t="shared" si="11"/>
        <v>1.0296370204838388</v>
      </c>
      <c r="BE17" s="4">
        <f t="shared" si="11"/>
        <v>1.0375453109939179</v>
      </c>
      <c r="BF17" s="4">
        <f t="shared" si="11"/>
        <v>1.0386934673366832</v>
      </c>
      <c r="BG17" s="4">
        <f t="shared" si="11"/>
        <v>1.2593695011121797</v>
      </c>
      <c r="BH17" s="4">
        <f t="shared" si="11"/>
        <v>1.095283624538981</v>
      </c>
      <c r="BI17" s="4">
        <f t="shared" si="11"/>
        <v>2.5467439656177127</v>
      </c>
      <c r="BJ17" s="4">
        <f t="shared" si="11"/>
        <v>1.2097597475454789</v>
      </c>
      <c r="BK17" s="4">
        <f t="shared" si="11"/>
        <v>1.0333184162896314</v>
      </c>
      <c r="BL17" s="4">
        <f t="shared" si="11"/>
        <v>1.1118577078497858</v>
      </c>
      <c r="BM17" s="4">
        <f t="shared" si="11"/>
        <v>0.79019515880626778</v>
      </c>
      <c r="BN17" s="4">
        <f t="shared" si="11"/>
        <v>1.3361976544243341</v>
      </c>
      <c r="BO17" s="4">
        <f t="shared" si="11"/>
        <v>1.453337543894782</v>
      </c>
      <c r="BP17" s="4">
        <f t="shared" si="11"/>
        <v>1.0561935237005982</v>
      </c>
      <c r="BQ17" s="4">
        <f t="shared" si="11"/>
        <v>0.7157482562555314</v>
      </c>
      <c r="BR17" s="4">
        <f t="shared" si="11"/>
        <v>0.83793628355493921</v>
      </c>
      <c r="BS17" s="4">
        <f t="shared" si="11"/>
        <v>0.97417693932508709</v>
      </c>
      <c r="BT17" s="4">
        <f t="shared" si="11"/>
        <v>0.67630132195565507</v>
      </c>
      <c r="BU17" s="4">
        <f t="shared" si="11"/>
        <v>0.87580362618140051</v>
      </c>
      <c r="BV17" s="4">
        <f t="shared" si="11"/>
        <v>1.0498779043059889</v>
      </c>
      <c r="BW17" s="4">
        <f t="shared" si="11"/>
        <v>3.0855740681104606</v>
      </c>
      <c r="BX17" s="4" t="e">
        <f t="shared" ref="BX17:CN17" si="12">BX7/BX3</f>
        <v>#DIV/0!</v>
      </c>
      <c r="BY17" s="4">
        <f t="shared" si="12"/>
        <v>6.5295019997256324E-5</v>
      </c>
      <c r="BZ17" s="4">
        <f t="shared" si="12"/>
        <v>0.95640078747418578</v>
      </c>
      <c r="CA17" s="4">
        <f t="shared" si="12"/>
        <v>0.79190348080561301</v>
      </c>
      <c r="CB17" s="4">
        <f t="shared" si="12"/>
        <v>0.89187514738465901</v>
      </c>
      <c r="CC17" s="4">
        <f t="shared" si="12"/>
        <v>1.1658979357139081</v>
      </c>
      <c r="CD17" s="4">
        <f t="shared" si="12"/>
        <v>0.64326690709459877</v>
      </c>
      <c r="CE17" s="4">
        <f t="shared" si="12"/>
        <v>0.56986698160359239</v>
      </c>
      <c r="CF17" s="4">
        <f t="shared" si="12"/>
        <v>0.77271516873318036</v>
      </c>
      <c r="CG17" s="4">
        <f t="shared" si="12"/>
        <v>0.57599924183192364</v>
      </c>
      <c r="CH17" s="4">
        <f t="shared" si="12"/>
        <v>0.90953159510082326</v>
      </c>
      <c r="CI17" s="4">
        <f t="shared" si="12"/>
        <v>1</v>
      </c>
      <c r="CJ17" s="4">
        <f t="shared" si="12"/>
        <v>0.27931781797820088</v>
      </c>
      <c r="CK17" s="4">
        <f t="shared" si="12"/>
        <v>1.3689431510295822</v>
      </c>
      <c r="CL17" s="4">
        <f t="shared" si="12"/>
        <v>0.8123699150800423</v>
      </c>
      <c r="CM17" s="4">
        <f t="shared" si="12"/>
        <v>1.0061790792045839</v>
      </c>
      <c r="CN17" s="4">
        <f t="shared" si="12"/>
        <v>0.8599994944803574</v>
      </c>
      <c r="CO17" s="4">
        <f t="shared" ref="CO17" si="13">CO7/CO3</f>
        <v>0.96114692963670201</v>
      </c>
      <c r="CP17" s="4">
        <f>CP7/CP3</f>
        <v>1.0434974977011175</v>
      </c>
    </row>
    <row r="18" spans="1:94" x14ac:dyDescent="0.3">
      <c r="B18" t="s">
        <v>369</v>
      </c>
      <c r="C18" s="4">
        <f>_xlfn.NORM.DIST(C6,C$11,C$12,TRUE)</f>
        <v>0.22516014212590357</v>
      </c>
      <c r="D18" s="4">
        <f t="shared" ref="D18:AR19" si="14">_xlfn.NORM.DIST(D6,D$11,D$12,TRUE)</f>
        <v>3.0410417080943664E-2</v>
      </c>
      <c r="E18" s="4">
        <f t="shared" si="14"/>
        <v>0.39207299612693275</v>
      </c>
      <c r="F18" s="4">
        <f t="shared" si="14"/>
        <v>0.56556317548901547</v>
      </c>
      <c r="G18" s="4">
        <f t="shared" si="14"/>
        <v>0.48492730906475312</v>
      </c>
      <c r="H18" s="4">
        <f t="shared" si="14"/>
        <v>0.64435887387867052</v>
      </c>
      <c r="I18" s="4">
        <f t="shared" si="14"/>
        <v>0.87924436562710007</v>
      </c>
      <c r="J18" s="4">
        <f t="shared" si="14"/>
        <v>0.56646751852867749</v>
      </c>
      <c r="K18" s="4">
        <f t="shared" si="14"/>
        <v>0.91822576179787196</v>
      </c>
      <c r="L18" s="4">
        <f t="shared" si="14"/>
        <v>0.71677268735876343</v>
      </c>
      <c r="M18" s="4">
        <f t="shared" si="14"/>
        <v>0.53987207557347483</v>
      </c>
      <c r="N18" s="4">
        <f t="shared" si="14"/>
        <v>0.63825483324378185</v>
      </c>
      <c r="O18" s="4">
        <f t="shared" si="14"/>
        <v>0.36090251051035432</v>
      </c>
      <c r="P18" s="4">
        <f t="shared" si="14"/>
        <v>0.2906906403826397</v>
      </c>
      <c r="Q18" s="4">
        <f t="shared" si="14"/>
        <v>0.23323822809970304</v>
      </c>
      <c r="R18" s="4">
        <f t="shared" si="14"/>
        <v>0.12524861348926875</v>
      </c>
      <c r="S18" s="4">
        <f t="shared" si="14"/>
        <v>0.17241768475821451</v>
      </c>
      <c r="T18" s="4">
        <f t="shared" si="14"/>
        <v>0.1240440778124571</v>
      </c>
      <c r="U18" s="4">
        <f t="shared" si="14"/>
        <v>0.55026064380066042</v>
      </c>
      <c r="V18" s="4">
        <f t="shared" si="14"/>
        <v>0.45587112791722717</v>
      </c>
      <c r="W18" s="4">
        <f t="shared" si="14"/>
        <v>0.17421777435238434</v>
      </c>
      <c r="X18" s="4">
        <f t="shared" si="14"/>
        <v>0.17347905260919633</v>
      </c>
      <c r="Y18" s="4">
        <f t="shared" si="14"/>
        <v>0.3035981966112864</v>
      </c>
      <c r="Z18" s="4">
        <f t="shared" si="14"/>
        <v>0.83023295650753681</v>
      </c>
      <c r="AA18" s="4">
        <f t="shared" si="14"/>
        <v>0.85575591954596986</v>
      </c>
      <c r="AB18" s="4">
        <f t="shared" si="14"/>
        <v>0.26414784706852512</v>
      </c>
      <c r="AC18" s="4">
        <f t="shared" si="14"/>
        <v>0.79069251182273603</v>
      </c>
      <c r="AD18" s="4">
        <f t="shared" si="14"/>
        <v>0.87873950917509058</v>
      </c>
      <c r="AE18" s="4">
        <f t="shared" si="14"/>
        <v>0.16620288551349838</v>
      </c>
      <c r="AF18" s="4">
        <f t="shared" si="14"/>
        <v>0.2156416238890827</v>
      </c>
      <c r="AG18" s="4">
        <f t="shared" si="14"/>
        <v>0.19156367926337645</v>
      </c>
      <c r="AH18" s="4">
        <f t="shared" si="14"/>
        <v>0.77026901449799323</v>
      </c>
      <c r="AI18" s="4">
        <f t="shared" si="14"/>
        <v>0.82562358639893185</v>
      </c>
      <c r="AJ18" s="4">
        <f t="shared" si="14"/>
        <v>0.87754068059278745</v>
      </c>
      <c r="AK18" s="4">
        <f t="shared" si="14"/>
        <v>0.84872002103487432</v>
      </c>
      <c r="AL18" s="4">
        <f t="shared" si="14"/>
        <v>0.35410691005921624</v>
      </c>
      <c r="AM18" s="4">
        <f t="shared" si="14"/>
        <v>0.84428352521052585</v>
      </c>
      <c r="AN18" s="4">
        <f t="shared" si="14"/>
        <v>0.68078769717206511</v>
      </c>
      <c r="AO18" s="4">
        <f t="shared" si="14"/>
        <v>0.78744508900880206</v>
      </c>
      <c r="AP18" s="4">
        <f t="shared" si="14"/>
        <v>0.69833332882061194</v>
      </c>
      <c r="AQ18" s="4">
        <f t="shared" si="14"/>
        <v>0.76110190862154425</v>
      </c>
      <c r="AR18" s="4" t="e">
        <f t="shared" si="14"/>
        <v>#NUM!</v>
      </c>
      <c r="AS18" s="4">
        <f>AS8/AS3</f>
        <v>0.28729291190757383</v>
      </c>
      <c r="AT18" s="4">
        <f t="shared" ref="AT18:CO18" si="15">AT8/AT3</f>
        <v>1.769950057443658</v>
      </c>
      <c r="AU18" s="4">
        <f t="shared" si="15"/>
        <v>0.99803576013811579</v>
      </c>
      <c r="AV18" s="4">
        <f t="shared" si="15"/>
        <v>1.2258742459005907</v>
      </c>
      <c r="AW18" s="4">
        <f t="shared" si="15"/>
        <v>2.1978737760080422</v>
      </c>
      <c r="AX18" s="4">
        <f t="shared" si="15"/>
        <v>9.0366524894428792</v>
      </c>
      <c r="AY18" s="4">
        <f t="shared" si="15"/>
        <v>0.96940037318859962</v>
      </c>
      <c r="AZ18" s="4">
        <f t="shared" si="15"/>
        <v>1.1040893613977343</v>
      </c>
      <c r="BA18" s="4">
        <f t="shared" si="15"/>
        <v>3.4268937307412242</v>
      </c>
      <c r="BB18" s="4">
        <f t="shared" si="15"/>
        <v>0.98364719412829416</v>
      </c>
      <c r="BC18" s="4">
        <f t="shared" si="15"/>
        <v>1.3087915770393763</v>
      </c>
      <c r="BD18" s="4">
        <f t="shared" si="15"/>
        <v>1.0599187304730449</v>
      </c>
      <c r="BE18" s="4">
        <f t="shared" si="15"/>
        <v>1.8451312923491261</v>
      </c>
      <c r="BF18" s="4">
        <f t="shared" si="15"/>
        <v>73.026633165829153</v>
      </c>
      <c r="BG18" s="4">
        <f t="shared" si="15"/>
        <v>1.5930606837492436</v>
      </c>
      <c r="BH18" s="4">
        <f t="shared" si="15"/>
        <v>1.0921486235029474</v>
      </c>
      <c r="BI18" s="4">
        <f t="shared" si="15"/>
        <v>2.4296672026436488</v>
      </c>
      <c r="BJ18" s="4">
        <f t="shared" si="15"/>
        <v>1.3200215386622283</v>
      </c>
      <c r="BK18" s="4">
        <f t="shared" si="15"/>
        <v>1.0163227507964334</v>
      </c>
      <c r="BL18" s="4">
        <f t="shared" si="15"/>
        <v>7.7919225831085246</v>
      </c>
      <c r="BM18" s="4">
        <f t="shared" si="15"/>
        <v>0.58722205082635082</v>
      </c>
      <c r="BN18" s="4">
        <f t="shared" si="15"/>
        <v>1.3264734201889827</v>
      </c>
      <c r="BO18" s="4">
        <f t="shared" si="15"/>
        <v>1.4446250193358479</v>
      </c>
      <c r="BP18" s="4">
        <f t="shared" si="15"/>
        <v>1.0093930939656295</v>
      </c>
      <c r="BQ18" s="4">
        <f t="shared" si="15"/>
        <v>0.71963469324914198</v>
      </c>
      <c r="BR18" s="4">
        <f t="shared" si="15"/>
        <v>0.84870865963805098</v>
      </c>
      <c r="BS18" s="4">
        <f t="shared" si="15"/>
        <v>0.76885025546509722</v>
      </c>
      <c r="BT18" s="4">
        <f t="shared" si="15"/>
        <v>0.64087570819052952</v>
      </c>
      <c r="BU18" s="4">
        <f t="shared" si="15"/>
        <v>0.91558580709052595</v>
      </c>
      <c r="BV18" s="4">
        <f t="shared" si="15"/>
        <v>1.0414601516726711</v>
      </c>
      <c r="BW18" s="4">
        <f t="shared" si="15"/>
        <v>3.2538364500729178</v>
      </c>
      <c r="BX18" s="4" t="e">
        <f t="shared" si="15"/>
        <v>#DIV/0!</v>
      </c>
      <c r="BY18" s="4">
        <f t="shared" si="15"/>
        <v>8.0758094438072164E-5</v>
      </c>
      <c r="BZ18" s="4">
        <f t="shared" si="15"/>
        <v>0.94620392220952232</v>
      </c>
      <c r="CA18" s="4">
        <f t="shared" si="15"/>
        <v>0.86338374788894401</v>
      </c>
      <c r="CB18" s="4">
        <f t="shared" si="15"/>
        <v>0.89151922484932722</v>
      </c>
      <c r="CC18" s="4">
        <f t="shared" si="15"/>
        <v>1.1217929894398533</v>
      </c>
      <c r="CD18" s="4">
        <f t="shared" si="15"/>
        <v>0.55331254890634918</v>
      </c>
      <c r="CE18" s="4">
        <f t="shared" si="15"/>
        <v>0.65226052153709302</v>
      </c>
      <c r="CF18" s="4">
        <f t="shared" si="15"/>
        <v>1.0868963249705241</v>
      </c>
      <c r="CG18" s="4">
        <f t="shared" si="15"/>
        <v>0.65955410240007595</v>
      </c>
      <c r="CH18" s="4">
        <f t="shared" si="15"/>
        <v>1.0772452169922266</v>
      </c>
      <c r="CI18" s="4">
        <f t="shared" si="15"/>
        <v>1</v>
      </c>
      <c r="CJ18" s="4">
        <f t="shared" si="15"/>
        <v>0.28729291243554361</v>
      </c>
      <c r="CK18" s="4">
        <f t="shared" si="15"/>
        <v>1.7249737753883605</v>
      </c>
      <c r="CL18" s="4">
        <f t="shared" si="15"/>
        <v>1.0056028281434903</v>
      </c>
      <c r="CM18" s="4">
        <f t="shared" si="15"/>
        <v>1.0266262217728346</v>
      </c>
      <c r="CN18" s="4">
        <f t="shared" si="15"/>
        <v>0.84708662710975469</v>
      </c>
      <c r="CO18" s="4">
        <f t="shared" si="15"/>
        <v>-1.7994533956480896</v>
      </c>
      <c r="CP18" s="4">
        <f>CP8/CP3</f>
        <v>1.0462761381101708</v>
      </c>
    </row>
    <row r="19" spans="1:94" x14ac:dyDescent="0.3">
      <c r="B19" t="s">
        <v>370</v>
      </c>
      <c r="C19" s="4">
        <f>_xlfn.NORM.DIST(C7,C$11,C$12,TRUE)</f>
        <v>0.61442339390671918</v>
      </c>
      <c r="D19" s="4">
        <f t="shared" ref="D19:AQ19" si="16">_xlfn.NORM.DIST(D7,D$11,D$12,TRUE)</f>
        <v>0.84627834761596588</v>
      </c>
      <c r="E19" s="4">
        <f t="shared" si="16"/>
        <v>0.71543934205216675</v>
      </c>
      <c r="F19" s="4">
        <f t="shared" si="16"/>
        <v>0.17336305309460581</v>
      </c>
      <c r="G19" s="4">
        <f t="shared" si="16"/>
        <v>0.16494569278712359</v>
      </c>
      <c r="H19" s="4">
        <f t="shared" si="16"/>
        <v>0.80706704631974502</v>
      </c>
      <c r="I19" s="4">
        <f t="shared" si="16"/>
        <v>9.3342178636971432E-2</v>
      </c>
      <c r="J19" s="4">
        <f t="shared" si="16"/>
        <v>0.18227241917586684</v>
      </c>
      <c r="K19" s="4">
        <f t="shared" si="16"/>
        <v>0.1999590327473732</v>
      </c>
      <c r="L19" s="4">
        <f t="shared" si="16"/>
        <v>0.11180906122746137</v>
      </c>
      <c r="M19" s="4">
        <f t="shared" si="16"/>
        <v>0.39538269206050847</v>
      </c>
      <c r="N19" s="4">
        <f t="shared" si="16"/>
        <v>0.14411017841036983</v>
      </c>
      <c r="O19" s="4">
        <f t="shared" si="16"/>
        <v>0.35887894480894855</v>
      </c>
      <c r="P19" s="4">
        <f t="shared" si="16"/>
        <v>0.41213683839053694</v>
      </c>
      <c r="Q19" s="4">
        <f t="shared" si="16"/>
        <v>0.52451588366793311</v>
      </c>
      <c r="R19" s="4">
        <f t="shared" si="16"/>
        <v>0.85325742988209829</v>
      </c>
      <c r="S19" s="4">
        <f t="shared" si="16"/>
        <v>0.54048921582458687</v>
      </c>
      <c r="T19" s="4">
        <f t="shared" si="16"/>
        <v>0.9635548886966242</v>
      </c>
      <c r="U19" s="4">
        <f t="shared" si="16"/>
        <v>0.16177326213932114</v>
      </c>
      <c r="V19" s="4">
        <f t="shared" si="16"/>
        <v>0.63516382813341732</v>
      </c>
      <c r="W19" s="4">
        <f t="shared" si="16"/>
        <v>0.85828899377043477</v>
      </c>
      <c r="X19" s="4">
        <f t="shared" si="16"/>
        <v>0.84165330170293662</v>
      </c>
      <c r="Y19" s="4">
        <f t="shared" si="16"/>
        <v>0.98976365891862639</v>
      </c>
      <c r="Z19" s="4">
        <f t="shared" si="16"/>
        <v>0.20099705091385867</v>
      </c>
      <c r="AA19" s="4">
        <f t="shared" si="16"/>
        <v>0.12285854070083875</v>
      </c>
      <c r="AB19" s="4">
        <f t="shared" si="16"/>
        <v>0.89457943249479766</v>
      </c>
      <c r="AC19" s="4">
        <f t="shared" si="16"/>
        <v>0.22797777508536804</v>
      </c>
      <c r="AD19" s="4">
        <f t="shared" si="16"/>
        <v>7.5508627555651561E-2</v>
      </c>
      <c r="AE19" s="4">
        <f t="shared" si="16"/>
        <v>0.89472536500058575</v>
      </c>
      <c r="AF19" s="4">
        <f t="shared" si="16"/>
        <v>0.80295695114988164</v>
      </c>
      <c r="AG19" s="4">
        <f t="shared" si="16"/>
        <v>0.6913347090671691</v>
      </c>
      <c r="AH19" s="4">
        <f t="shared" si="16"/>
        <v>0.17618238444011633</v>
      </c>
      <c r="AI19" s="4">
        <f t="shared" si="16"/>
        <v>0.28739050845317388</v>
      </c>
      <c r="AJ19" s="4">
        <f t="shared" si="16"/>
        <v>7.0765253512442922E-2</v>
      </c>
      <c r="AK19" s="4">
        <f t="shared" si="16"/>
        <v>0.16303690497759887</v>
      </c>
      <c r="AL19" s="4">
        <f t="shared" si="16"/>
        <v>0.63422703187408014</v>
      </c>
      <c r="AM19" s="4">
        <f t="shared" si="16"/>
        <v>0.25306330069322019</v>
      </c>
      <c r="AN19" s="4">
        <f t="shared" si="16"/>
        <v>0.13775347323296375</v>
      </c>
      <c r="AO19" s="4">
        <f t="shared" si="16"/>
        <v>8.2579401144774384E-2</v>
      </c>
      <c r="AP19" s="4">
        <f t="shared" si="16"/>
        <v>0.13742255818430463</v>
      </c>
      <c r="AQ19" s="4">
        <f t="shared" si="16"/>
        <v>2.1618056757132041E-2</v>
      </c>
      <c r="AR19" s="4" t="e">
        <f t="shared" si="14"/>
        <v>#NUM!</v>
      </c>
      <c r="AS19" s="4">
        <f>AS9/AS3</f>
        <v>0.29098219411647941</v>
      </c>
      <c r="AT19" s="4">
        <f t="shared" ref="AT19:CO19" si="17">AT9/AT3</f>
        <v>1.7668876771980395</v>
      </c>
      <c r="AU19" s="4">
        <f t="shared" si="17"/>
        <v>0.99818683257600793</v>
      </c>
      <c r="AV19" s="4">
        <f t="shared" si="17"/>
        <v>1.2239344922312889</v>
      </c>
      <c r="AW19" s="4">
        <f t="shared" si="17"/>
        <v>2.2318495763507951</v>
      </c>
      <c r="AX19" s="4">
        <f t="shared" si="17"/>
        <v>9.3192288754514507</v>
      </c>
      <c r="AY19" s="4">
        <f t="shared" si="17"/>
        <v>0.96859365427985455</v>
      </c>
      <c r="AZ19" s="4">
        <f t="shared" si="17"/>
        <v>1.1066090581478614</v>
      </c>
      <c r="BA19" s="4">
        <f t="shared" si="17"/>
        <v>3.8549051640259941</v>
      </c>
      <c r="BB19" s="4">
        <f t="shared" si="17"/>
        <v>0.98366651715500475</v>
      </c>
      <c r="BC19" s="4">
        <f t="shared" si="17"/>
        <v>1.3156937501923078</v>
      </c>
      <c r="BD19" s="4">
        <f t="shared" si="17"/>
        <v>1.060438402816458</v>
      </c>
      <c r="BE19" s="4">
        <f t="shared" si="17"/>
        <v>1.8579469045460322</v>
      </c>
      <c r="BF19" s="4">
        <f t="shared" si="17"/>
        <v>154.7964824120603</v>
      </c>
      <c r="BG19" s="4">
        <f t="shared" si="17"/>
        <v>1.5974300145413018</v>
      </c>
      <c r="BH19" s="4">
        <f t="shared" si="17"/>
        <v>1.091497122399544</v>
      </c>
      <c r="BI19" s="4">
        <f t="shared" si="17"/>
        <v>2.4444361360563303</v>
      </c>
      <c r="BJ19" s="4">
        <f t="shared" si="17"/>
        <v>1.3225993625611292</v>
      </c>
      <c r="BK19" s="4">
        <f t="shared" si="17"/>
        <v>1.017328568016288</v>
      </c>
      <c r="BL19" s="4">
        <f t="shared" si="17"/>
        <v>8.0793598813945415</v>
      </c>
      <c r="BM19" s="4">
        <f t="shared" si="17"/>
        <v>0.58170296771572083</v>
      </c>
      <c r="BN19" s="4">
        <f t="shared" si="17"/>
        <v>1.3305089373835715</v>
      </c>
      <c r="BO19" s="4">
        <f t="shared" si="17"/>
        <v>1.4489962582058344</v>
      </c>
      <c r="BP19" s="4">
        <f t="shared" si="17"/>
        <v>1.0140920061727097</v>
      </c>
      <c r="BQ19" s="4">
        <f t="shared" si="17"/>
        <v>0.69971944831578237</v>
      </c>
      <c r="BR19" s="4">
        <f t="shared" si="17"/>
        <v>0.86176772225631726</v>
      </c>
      <c r="BS19" s="4">
        <f t="shared" si="17"/>
        <v>0.77257955893337715</v>
      </c>
      <c r="BT19" s="4">
        <f t="shared" si="17"/>
        <v>0.64168582375478933</v>
      </c>
      <c r="BU19" s="4">
        <f t="shared" si="17"/>
        <v>0.91638946467461391</v>
      </c>
      <c r="BV19" s="4">
        <f t="shared" si="17"/>
        <v>1.0418950084486462</v>
      </c>
      <c r="BW19" s="4">
        <f t="shared" si="17"/>
        <v>3.1982355482437148</v>
      </c>
      <c r="BX19" s="4" t="e">
        <f t="shared" si="17"/>
        <v>#DIV/0!</v>
      </c>
      <c r="BY19" s="4">
        <f t="shared" si="17"/>
        <v>7.0313225287483346E-5</v>
      </c>
      <c r="BZ19" s="4">
        <f t="shared" si="17"/>
        <v>0.94467695213754499</v>
      </c>
      <c r="CA19" s="4">
        <f t="shared" si="17"/>
        <v>0.86479396832430711</v>
      </c>
      <c r="CB19" s="4">
        <f t="shared" si="17"/>
        <v>0.89247113497314656</v>
      </c>
      <c r="CC19" s="4">
        <f t="shared" si="17"/>
        <v>1.4750624740700977</v>
      </c>
      <c r="CD19" s="4">
        <f t="shared" si="17"/>
        <v>0.57083984389463627</v>
      </c>
      <c r="CE19" s="4">
        <f t="shared" si="17"/>
        <v>0.6810014106549801</v>
      </c>
      <c r="CF19" s="4">
        <f t="shared" si="17"/>
        <v>1.0540247570658332</v>
      </c>
      <c r="CG19" s="4">
        <f t="shared" si="17"/>
        <v>0.68433672139692492</v>
      </c>
      <c r="CH19" s="4">
        <f t="shared" si="17"/>
        <v>1.090783925651837</v>
      </c>
      <c r="CI19" s="4">
        <f t="shared" si="17"/>
        <v>1</v>
      </c>
      <c r="CJ19" s="4">
        <f t="shared" si="17"/>
        <v>0.29098219581762458</v>
      </c>
      <c r="CK19" s="4">
        <f t="shared" si="17"/>
        <v>1.72911559440342</v>
      </c>
      <c r="CL19" s="4">
        <f t="shared" si="17"/>
        <v>0.99375266294652354</v>
      </c>
      <c r="CM19" s="4">
        <f t="shared" si="17"/>
        <v>1.0273003033367039</v>
      </c>
      <c r="CN19" s="4">
        <f t="shared" si="17"/>
        <v>0.85900109318622697</v>
      </c>
      <c r="CO19" s="4">
        <f t="shared" si="17"/>
        <v>-1.9175968842383524</v>
      </c>
      <c r="CP19" s="4">
        <f>CP9/CP3</f>
        <v>1.0464144274830744</v>
      </c>
    </row>
    <row r="20" spans="1:94" x14ac:dyDescent="0.3">
      <c r="B20" t="s">
        <v>371</v>
      </c>
      <c r="C20" s="4">
        <f>_xlfn.NORM.DIST(C8,C$11,C$12,TRUE)</f>
        <v>0.8617013237927007</v>
      </c>
      <c r="D20" s="4">
        <f t="shared" ref="D20:AQ20" si="18">_xlfn.NORM.DIST(D8,D$11,D$12,TRUE)</f>
        <v>0.48033018282189804</v>
      </c>
      <c r="E20" s="4">
        <f t="shared" si="18"/>
        <v>0.90735786473015301</v>
      </c>
      <c r="F20" s="4">
        <f t="shared" si="18"/>
        <v>0.74741128476258289</v>
      </c>
      <c r="G20" s="4">
        <f t="shared" si="18"/>
        <v>0.68485784936063987</v>
      </c>
      <c r="H20" s="4">
        <f t="shared" si="18"/>
        <v>0.26067074587210548</v>
      </c>
      <c r="I20" s="4">
        <f t="shared" si="18"/>
        <v>0.48574403791725995</v>
      </c>
      <c r="J20" s="4">
        <f t="shared" si="18"/>
        <v>0.45753469768660376</v>
      </c>
      <c r="K20" s="4">
        <f t="shared" si="18"/>
        <v>0.30533313701246506</v>
      </c>
      <c r="L20" s="4">
        <f t="shared" si="18"/>
        <v>0.60263562033319906</v>
      </c>
      <c r="M20" s="4">
        <f t="shared" si="18"/>
        <v>0.78179503650897142</v>
      </c>
      <c r="N20" s="4">
        <f t="shared" si="18"/>
        <v>0.67522281787063454</v>
      </c>
      <c r="O20" s="4">
        <f t="shared" si="18"/>
        <v>0.36102100619395766</v>
      </c>
      <c r="P20" s="4">
        <f t="shared" si="18"/>
        <v>0.8202663748069785</v>
      </c>
      <c r="Q20" s="4">
        <f t="shared" si="18"/>
        <v>0.51416693619791076</v>
      </c>
      <c r="R20" s="4">
        <f t="shared" si="18"/>
        <v>0.81703400985539198</v>
      </c>
      <c r="S20" s="4">
        <f t="shared" si="18"/>
        <v>0.64583516715693401</v>
      </c>
      <c r="T20" s="4">
        <f t="shared" si="18"/>
        <v>0.72572577396503624</v>
      </c>
      <c r="U20" s="4">
        <f t="shared" si="18"/>
        <v>0.66937842246941515</v>
      </c>
      <c r="V20" s="4">
        <f t="shared" si="18"/>
        <v>0.23559993045404512</v>
      </c>
      <c r="W20" s="4">
        <f t="shared" si="18"/>
        <v>0.84502561085407712</v>
      </c>
      <c r="X20" s="4">
        <f t="shared" si="18"/>
        <v>0.83252751912115841</v>
      </c>
      <c r="Y20" s="4">
        <f t="shared" si="18"/>
        <v>0.50005143507282312</v>
      </c>
      <c r="Z20" s="4">
        <f t="shared" si="18"/>
        <v>0.20712791731843908</v>
      </c>
      <c r="AA20" s="4">
        <f t="shared" si="18"/>
        <v>0.14918539306360276</v>
      </c>
      <c r="AB20" s="4">
        <f t="shared" si="18"/>
        <v>0.4116137375034547</v>
      </c>
      <c r="AC20" s="4">
        <f t="shared" si="18"/>
        <v>0.17203169468968779</v>
      </c>
      <c r="AD20" s="4">
        <f t="shared" si="18"/>
        <v>0.20422581234522377</v>
      </c>
      <c r="AE20" s="4">
        <f t="shared" si="18"/>
        <v>0.81839402136620909</v>
      </c>
      <c r="AF20" s="4">
        <f t="shared" si="18"/>
        <v>0.84689907678670617</v>
      </c>
      <c r="AG20" s="4">
        <f t="shared" si="18"/>
        <v>0.82971725321178025</v>
      </c>
      <c r="AH20" s="4">
        <f t="shared" si="18"/>
        <v>0.17619039331469907</v>
      </c>
      <c r="AI20" s="4">
        <f t="shared" si="18"/>
        <v>0.1737189237103815</v>
      </c>
      <c r="AJ20" s="4">
        <f t="shared" si="18"/>
        <v>0.20794939067414017</v>
      </c>
      <c r="AK20" s="4">
        <f t="shared" si="18"/>
        <v>0.16156662174599021</v>
      </c>
      <c r="AL20" s="4">
        <f t="shared" si="18"/>
        <v>0.52665879124762904</v>
      </c>
      <c r="AM20" s="4">
        <f t="shared" si="18"/>
        <v>0.14822718264596851</v>
      </c>
      <c r="AN20" s="4">
        <f t="shared" si="18"/>
        <v>0.22074847035276343</v>
      </c>
      <c r="AO20" s="4">
        <f t="shared" si="18"/>
        <v>0.41501735297640174</v>
      </c>
      <c r="AP20" s="4">
        <f t="shared" si="18"/>
        <v>0.22142353012908947</v>
      </c>
      <c r="AQ20" s="4">
        <f t="shared" si="18"/>
        <v>0.68156138092250929</v>
      </c>
      <c r="AR20" s="6" t="e">
        <f t="shared" ref="AR20:BW20" si="19">AR9/AR3</f>
        <v>#DIV/0!</v>
      </c>
      <c r="AS20" s="6">
        <f t="shared" si="19"/>
        <v>0.29098219411647941</v>
      </c>
      <c r="AT20" s="6">
        <f t="shared" si="19"/>
        <v>1.7668876771980395</v>
      </c>
      <c r="AU20" s="6">
        <f t="shared" si="19"/>
        <v>0.99818683257600793</v>
      </c>
      <c r="AV20" s="6">
        <f t="shared" si="19"/>
        <v>1.2239344922312889</v>
      </c>
      <c r="AW20" s="6">
        <f t="shared" si="19"/>
        <v>2.2318495763507951</v>
      </c>
      <c r="AX20" s="6">
        <f t="shared" si="19"/>
        <v>9.3192288754514507</v>
      </c>
      <c r="AY20" s="6">
        <f t="shared" si="19"/>
        <v>0.96859365427985455</v>
      </c>
      <c r="AZ20" s="6">
        <f t="shared" si="19"/>
        <v>1.1066090581478614</v>
      </c>
      <c r="BA20" s="6">
        <f t="shared" si="19"/>
        <v>3.8549051640259941</v>
      </c>
      <c r="BB20" s="6">
        <f t="shared" si="19"/>
        <v>0.98366651715500475</v>
      </c>
      <c r="BC20" s="6">
        <f t="shared" si="19"/>
        <v>1.3156937501923078</v>
      </c>
      <c r="BD20" s="6">
        <f t="shared" si="19"/>
        <v>1.060438402816458</v>
      </c>
      <c r="BE20" s="6">
        <f t="shared" si="19"/>
        <v>1.8579469045460322</v>
      </c>
      <c r="BF20" s="6">
        <f t="shared" si="19"/>
        <v>154.7964824120603</v>
      </c>
      <c r="BG20" s="6">
        <f t="shared" si="19"/>
        <v>1.5974300145413018</v>
      </c>
      <c r="BH20" s="6">
        <f t="shared" si="19"/>
        <v>1.091497122399544</v>
      </c>
      <c r="BI20" s="6">
        <f t="shared" si="19"/>
        <v>2.4444361360563303</v>
      </c>
      <c r="BJ20" s="6">
        <f t="shared" si="19"/>
        <v>1.3225993625611292</v>
      </c>
      <c r="BK20" s="6">
        <f t="shared" si="19"/>
        <v>1.017328568016288</v>
      </c>
      <c r="BL20" s="6">
        <f t="shared" si="19"/>
        <v>8.0793598813945415</v>
      </c>
      <c r="BM20" s="6">
        <f t="shared" si="19"/>
        <v>0.58170296771572083</v>
      </c>
      <c r="BN20" s="6">
        <f t="shared" si="19"/>
        <v>1.3305089373835715</v>
      </c>
      <c r="BO20" s="6">
        <f t="shared" si="19"/>
        <v>1.4489962582058344</v>
      </c>
      <c r="BP20" s="6">
        <f t="shared" si="19"/>
        <v>1.0140920061727097</v>
      </c>
      <c r="BQ20" s="6">
        <f t="shared" si="19"/>
        <v>0.69971944831578237</v>
      </c>
      <c r="BR20" s="6">
        <f t="shared" si="19"/>
        <v>0.86176772225631726</v>
      </c>
      <c r="BS20" s="6">
        <f t="shared" si="19"/>
        <v>0.77257955893337715</v>
      </c>
      <c r="BT20" s="6">
        <f t="shared" si="19"/>
        <v>0.64168582375478933</v>
      </c>
      <c r="BU20" s="6">
        <f t="shared" si="19"/>
        <v>0.91638946467461391</v>
      </c>
      <c r="BV20" s="6">
        <f t="shared" si="19"/>
        <v>1.0418950084486462</v>
      </c>
      <c r="BW20" s="6">
        <f t="shared" si="19"/>
        <v>3.1982355482437148</v>
      </c>
      <c r="BX20" s="6" t="e">
        <f t="shared" ref="BX20:CN20" si="20">BX9/BX3</f>
        <v>#DIV/0!</v>
      </c>
      <c r="BY20" s="6">
        <f t="shared" si="20"/>
        <v>7.0313225287483346E-5</v>
      </c>
      <c r="BZ20" s="6">
        <f t="shared" si="20"/>
        <v>0.94467695213754499</v>
      </c>
      <c r="CA20" s="6">
        <f t="shared" si="20"/>
        <v>0.86479396832430711</v>
      </c>
      <c r="CB20" s="6">
        <f t="shared" si="20"/>
        <v>0.89247113497314656</v>
      </c>
      <c r="CC20" s="6">
        <f t="shared" si="20"/>
        <v>1.4750624740700977</v>
      </c>
      <c r="CD20" s="6">
        <f t="shared" si="20"/>
        <v>0.57083984389463627</v>
      </c>
      <c r="CE20" s="6">
        <f t="shared" si="20"/>
        <v>0.6810014106549801</v>
      </c>
      <c r="CF20" s="6">
        <f t="shared" si="20"/>
        <v>1.0540247570658332</v>
      </c>
      <c r="CG20" s="6">
        <f t="shared" si="20"/>
        <v>0.68433672139692492</v>
      </c>
      <c r="CH20" s="6">
        <f t="shared" si="20"/>
        <v>1.090783925651837</v>
      </c>
      <c r="CI20" s="6">
        <f t="shared" si="20"/>
        <v>1</v>
      </c>
      <c r="CJ20" s="6">
        <f t="shared" si="20"/>
        <v>0.29098219581762458</v>
      </c>
      <c r="CK20" s="6">
        <f t="shared" si="20"/>
        <v>1.72911559440342</v>
      </c>
      <c r="CL20" s="6">
        <f t="shared" si="20"/>
        <v>0.99375266294652354</v>
      </c>
      <c r="CM20" s="6">
        <f t="shared" si="20"/>
        <v>1.0273003033367039</v>
      </c>
      <c r="CN20" s="6">
        <f t="shared" si="20"/>
        <v>0.85900109318622697</v>
      </c>
      <c r="CO20" s="6">
        <f t="shared" ref="CO20:CP20" si="21">CO9/CO3</f>
        <v>-1.9175968842383524</v>
      </c>
      <c r="CP20" s="6">
        <f t="shared" si="21"/>
        <v>1.0464144274830744</v>
      </c>
    </row>
    <row r="21" spans="1:94" x14ac:dyDescent="0.3">
      <c r="B21" t="s">
        <v>326</v>
      </c>
      <c r="C21" s="4">
        <f>_xlfn.NORM.DIST(C9,C$11,C$12,TRUE)</f>
        <v>0.85978321951980119</v>
      </c>
      <c r="D21" s="4">
        <f t="shared" ref="D21:AQ21" si="22">_xlfn.NORM.DIST(D9,D$11,D$12,TRUE)</f>
        <v>0.48944370148872252</v>
      </c>
      <c r="E21" s="4">
        <f t="shared" si="22"/>
        <v>0.90336333265963509</v>
      </c>
      <c r="F21" s="4">
        <f t="shared" si="22"/>
        <v>0.76376328233925028</v>
      </c>
      <c r="G21" s="4">
        <f t="shared" si="22"/>
        <v>0.70338861777798922</v>
      </c>
      <c r="H21" s="4">
        <f t="shared" si="22"/>
        <v>0.24914375246029058</v>
      </c>
      <c r="I21" s="4">
        <f t="shared" si="22"/>
        <v>0.4939218101501866</v>
      </c>
      <c r="J21" s="4">
        <f t="shared" si="22"/>
        <v>0.51305036501944179</v>
      </c>
      <c r="K21" s="4">
        <f t="shared" si="22"/>
        <v>0.30566400593680421</v>
      </c>
      <c r="L21" s="4">
        <f t="shared" si="22"/>
        <v>0.61402422536687351</v>
      </c>
      <c r="M21" s="4">
        <f t="shared" si="22"/>
        <v>0.78703577321379825</v>
      </c>
      <c r="N21" s="4">
        <f t="shared" si="22"/>
        <v>0.68383336752935286</v>
      </c>
      <c r="O21" s="4">
        <f t="shared" si="22"/>
        <v>0.36345940882170663</v>
      </c>
      <c r="P21" s="4">
        <f t="shared" si="22"/>
        <v>0.82414753744417979</v>
      </c>
      <c r="Q21" s="4">
        <f t="shared" si="22"/>
        <v>0.51201484080363735</v>
      </c>
      <c r="R21" s="4">
        <f t="shared" si="22"/>
        <v>0.82188873142885277</v>
      </c>
      <c r="S21" s="4">
        <f t="shared" si="22"/>
        <v>0.64820143451442513</v>
      </c>
      <c r="T21" s="4">
        <f t="shared" si="22"/>
        <v>0.74875462154617822</v>
      </c>
      <c r="U21" s="4">
        <f t="shared" si="22"/>
        <v>0.6912972693999424</v>
      </c>
      <c r="V21" s="4">
        <f t="shared" si="22"/>
        <v>0.22677284583855734</v>
      </c>
      <c r="W21" s="4">
        <f t="shared" si="22"/>
        <v>0.85062610233883507</v>
      </c>
      <c r="X21" s="4">
        <f t="shared" si="22"/>
        <v>0.8371475793672789</v>
      </c>
      <c r="Y21" s="4">
        <f t="shared" si="22"/>
        <v>0.59204554551909327</v>
      </c>
      <c r="Z21" s="4">
        <f t="shared" si="22"/>
        <v>0.1768827564271411</v>
      </c>
      <c r="AA21" s="4">
        <f t="shared" si="22"/>
        <v>0.18582141722242701</v>
      </c>
      <c r="AB21" s="4">
        <f t="shared" si="22"/>
        <v>0.42206575659171686</v>
      </c>
      <c r="AC21" s="4">
        <f t="shared" si="22"/>
        <v>0.17320420471438139</v>
      </c>
      <c r="AD21" s="4">
        <f t="shared" si="22"/>
        <v>0.20773335192372233</v>
      </c>
      <c r="AE21" s="4">
        <f t="shared" si="22"/>
        <v>0.82303072717195369</v>
      </c>
      <c r="AF21" s="4">
        <f t="shared" si="22"/>
        <v>0.83315819188858109</v>
      </c>
      <c r="AG21" s="4">
        <f t="shared" si="22"/>
        <v>0.66094120018234348</v>
      </c>
      <c r="AH21" s="4">
        <f t="shared" si="22"/>
        <v>0.17618499820307651</v>
      </c>
      <c r="AI21" s="4">
        <f t="shared" si="22"/>
        <v>0.15956211532175127</v>
      </c>
      <c r="AJ21" s="4">
        <f t="shared" si="22"/>
        <v>0.21168039275745956</v>
      </c>
      <c r="AK21" s="4">
        <f t="shared" si="22"/>
        <v>0.16551728907118748</v>
      </c>
      <c r="AL21" s="4">
        <f t="shared" si="22"/>
        <v>0.9886704233062259</v>
      </c>
      <c r="AM21" s="4">
        <f t="shared" si="22"/>
        <v>0.16597746192022736</v>
      </c>
      <c r="AN21" s="4">
        <f t="shared" si="22"/>
        <v>0.25534471469096093</v>
      </c>
      <c r="AO21" s="4">
        <f t="shared" si="22"/>
        <v>0.36790484949568669</v>
      </c>
      <c r="AP21" s="4">
        <f t="shared" si="22"/>
        <v>0.25107494799302238</v>
      </c>
      <c r="AQ21" s="4">
        <f t="shared" si="22"/>
        <v>0.74956668301672025</v>
      </c>
      <c r="AR21" s="6" t="e">
        <f t="shared" ref="AR21:BB21" si="23">AR10/AR3</f>
        <v>#DIV/0!</v>
      </c>
      <c r="AS21" s="6">
        <f t="shared" si="23"/>
        <v>0.3147861686689053</v>
      </c>
      <c r="AT21" s="6">
        <f t="shared" si="23"/>
        <v>1.7835959252843012</v>
      </c>
      <c r="AU21" s="6">
        <f t="shared" si="23"/>
        <v>1.0041233830466014</v>
      </c>
      <c r="AV21" s="6">
        <f t="shared" si="23"/>
        <v>1.0937332215323583</v>
      </c>
      <c r="AW21" s="6">
        <f t="shared" si="23"/>
        <v>2.7969032411247134</v>
      </c>
      <c r="AX21" s="6">
        <f t="shared" si="23"/>
        <v>16.047962433388875</v>
      </c>
      <c r="AY21" s="6">
        <f t="shared" si="23"/>
        <v>0.93985645594108991</v>
      </c>
      <c r="AZ21" s="6">
        <f t="shared" si="23"/>
        <v>1.2005092307948588</v>
      </c>
      <c r="BA21" s="6">
        <f t="shared" si="23"/>
        <v>10.004981612820748</v>
      </c>
      <c r="BB21" s="6">
        <f t="shared" si="23"/>
        <v>0.96409019211008729</v>
      </c>
      <c r="BC21" s="6">
        <f t="shared" ref="BC21:CN21" si="24">BD10/BC3</f>
        <v>1.7253425603987702</v>
      </c>
      <c r="BD21" s="6">
        <f t="shared" si="24"/>
        <v>1.522746705183859</v>
      </c>
      <c r="BE21" s="6">
        <f t="shared" si="24"/>
        <v>7.9311968093191769</v>
      </c>
      <c r="BF21" s="6">
        <f t="shared" si="24"/>
        <v>12680.362814070351</v>
      </c>
      <c r="BG21" s="6">
        <f t="shared" si="24"/>
        <v>1.2353506813406836</v>
      </c>
      <c r="BH21" s="6">
        <f t="shared" si="24"/>
        <v>0.35778712046551076</v>
      </c>
      <c r="BI21" s="6">
        <f t="shared" si="24"/>
        <v>5.660517714572145</v>
      </c>
      <c r="BJ21" s="6">
        <f t="shared" si="24"/>
        <v>6.0639194062687087</v>
      </c>
      <c r="BK21" s="6">
        <f t="shared" si="24"/>
        <v>2.5444970144959975</v>
      </c>
      <c r="BL21" s="6">
        <f t="shared" si="24"/>
        <v>1.7077648220273169</v>
      </c>
      <c r="BM21" s="6">
        <f t="shared" si="24"/>
        <v>0.66976223151553615</v>
      </c>
      <c r="BN21" s="6">
        <f t="shared" si="24"/>
        <v>0.57649599899958492</v>
      </c>
      <c r="BO21" s="6">
        <f t="shared" si="24"/>
        <v>0.81859711709190541</v>
      </c>
      <c r="BP21" s="6">
        <f t="shared" si="24"/>
        <v>1.0084007509849844</v>
      </c>
      <c r="BQ21" s="6">
        <f t="shared" si="24"/>
        <v>0.53133293948558791</v>
      </c>
      <c r="BR21" s="6">
        <f t="shared" si="24"/>
        <v>0.20538267363699914</v>
      </c>
      <c r="BS21" s="6">
        <f t="shared" si="24"/>
        <v>5.4926521053245718</v>
      </c>
      <c r="BT21" s="6">
        <f t="shared" si="24"/>
        <v>0.38764464961569256</v>
      </c>
      <c r="BU21" s="6">
        <f t="shared" si="24"/>
        <v>0.77318466714783951</v>
      </c>
      <c r="BV21" s="6">
        <f t="shared" si="24"/>
        <v>37.856757842197034</v>
      </c>
      <c r="BW21" s="6">
        <f t="shared" si="24"/>
        <v>0.23307831754104016</v>
      </c>
      <c r="BX21" s="6" t="e">
        <f t="shared" si="24"/>
        <v>#DIV/0!</v>
      </c>
      <c r="BY21" s="6">
        <f t="shared" si="24"/>
        <v>8.3560353634093837E-2</v>
      </c>
      <c r="BZ21" s="6">
        <f t="shared" si="24"/>
        <v>1.6521297671871098</v>
      </c>
      <c r="CA21" s="6">
        <f t="shared" si="24"/>
        <v>2.1831934842236205</v>
      </c>
      <c r="CB21" s="6">
        <f t="shared" si="24"/>
        <v>1.5105354636099773</v>
      </c>
      <c r="CC21" s="6">
        <f t="shared" si="24"/>
        <v>2.3616793780270762E-2</v>
      </c>
      <c r="CD21" s="6">
        <f t="shared" si="24"/>
        <v>1.4919824443177301</v>
      </c>
      <c r="CE21" s="6">
        <f t="shared" si="24"/>
        <v>0.55467059951871767</v>
      </c>
      <c r="CF21" s="6">
        <f t="shared" si="24"/>
        <v>0.10660933343265613</v>
      </c>
      <c r="CG21" s="6">
        <f t="shared" si="24"/>
        <v>0.16992442011988537</v>
      </c>
      <c r="CH21" s="6">
        <f t="shared" si="24"/>
        <v>143.41852393655165</v>
      </c>
      <c r="CI21" s="6">
        <f t="shared" si="24"/>
        <v>29.234229799999998</v>
      </c>
      <c r="CJ21" s="6">
        <f t="shared" si="24"/>
        <v>3.7046618478352258E-3</v>
      </c>
      <c r="CK21" s="6">
        <f t="shared" si="24"/>
        <v>75.927020158694873</v>
      </c>
      <c r="CL21" s="6">
        <f t="shared" si="24"/>
        <v>2.7014628887689258</v>
      </c>
      <c r="CM21" s="6">
        <f t="shared" si="24"/>
        <v>1.5123532187394674E-3</v>
      </c>
      <c r="CN21" s="6">
        <f t="shared" si="24"/>
        <v>237.86722842536949</v>
      </c>
      <c r="CO21" s="6">
        <f t="shared" ref="CO21" si="25">CP10/CO3</f>
        <v>-9.9090353713677981</v>
      </c>
      <c r="CP21" s="6">
        <f>CP10/CP3</f>
        <v>1.0241847065422673</v>
      </c>
    </row>
    <row r="22" spans="1:94" x14ac:dyDescent="0.3">
      <c r="G22" s="6"/>
      <c r="J22" s="6"/>
    </row>
    <row r="23" spans="1:94" x14ac:dyDescent="0.3">
      <c r="B23" s="7" t="s">
        <v>355</v>
      </c>
      <c r="G23" s="6"/>
      <c r="J23" s="6"/>
      <c r="K23" s="7" t="s">
        <v>354</v>
      </c>
    </row>
    <row r="24" spans="1:94" x14ac:dyDescent="0.3">
      <c r="B24" t="s">
        <v>345</v>
      </c>
      <c r="C24" t="s">
        <v>347</v>
      </c>
      <c r="D24" t="s">
        <v>346</v>
      </c>
      <c r="F24" t="s">
        <v>348</v>
      </c>
      <c r="G24" t="s">
        <v>351</v>
      </c>
      <c r="H24" t="s">
        <v>350</v>
      </c>
      <c r="I24" t="s">
        <v>349</v>
      </c>
      <c r="K24" t="s">
        <v>345</v>
      </c>
      <c r="L24" t="s">
        <v>347</v>
      </c>
      <c r="M24" t="s">
        <v>346</v>
      </c>
      <c r="N24" t="s">
        <v>348</v>
      </c>
      <c r="O24" t="s">
        <v>351</v>
      </c>
      <c r="P24" t="s">
        <v>350</v>
      </c>
      <c r="Q24" t="s">
        <v>349</v>
      </c>
      <c r="W24" s="6"/>
    </row>
    <row r="25" spans="1:94" x14ac:dyDescent="0.3">
      <c r="A25" t="s">
        <v>9</v>
      </c>
      <c r="B25" s="6">
        <f t="shared" ref="B25:B31" si="26">AVERAGE(P15:U15)</f>
        <v>0.22381109617307349</v>
      </c>
      <c r="C25" s="6">
        <f t="shared" ref="C25:C31" si="27">AVERAGE(F15:G15)</f>
        <v>0.13720771748517563</v>
      </c>
      <c r="D25" s="6">
        <f t="shared" ref="D25:D31" si="28">AVERAGE(J15,L15:O15)</f>
        <v>0.18294724364471429</v>
      </c>
      <c r="F25" s="6">
        <f t="shared" ref="F25:F31" si="29">C15</f>
        <v>0.13861922116205075</v>
      </c>
      <c r="G25" s="6">
        <f>AVERAGE(W15:Y15)</f>
        <v>0.22641283978072879</v>
      </c>
      <c r="H25" s="6">
        <f t="shared" ref="H25:H31" si="30">AVERAGE(AI15:AM15)</f>
        <v>0.67326922716453086</v>
      </c>
      <c r="I25" s="25">
        <f t="shared" ref="I25:I31" si="31">AVERAGE(Z15:AA15,AC15:AD15)</f>
        <v>0.76439163494900952</v>
      </c>
      <c r="J25" s="25"/>
      <c r="K25" s="6">
        <f t="shared" ref="K25:K31" si="32">STDEV(P15:U15)/SQRT(6)</f>
        <v>3.2572060999556049E-2</v>
      </c>
      <c r="L25" s="6">
        <f t="shared" ref="L25:L31" si="33">_xlfn.STDEV.P(F15:G15)/SQRT(2)</f>
        <v>1.1507089834835805E-2</v>
      </c>
      <c r="M25" s="6">
        <f t="shared" ref="M25:M31" si="34">_xlfn.STDEV.P(J15,L15:O15)/SQRT(5)</f>
        <v>4.1236342162652359E-2</v>
      </c>
      <c r="N25" s="6"/>
      <c r="O25" s="6">
        <f t="shared" ref="O25:O31" si="35">_xlfn.STDEV.P(W15:Y15)/SQRT(3)</f>
        <v>3.8617023073571219E-2</v>
      </c>
      <c r="P25" s="6">
        <f t="shared" ref="P25:P31" si="36">_xlfn.STDEV.P(AI15:AM15)/SQRT(3)</f>
        <v>0.1289523118801624</v>
      </c>
      <c r="Q25" s="25">
        <f t="shared" ref="Q25:Q31" si="37">_xlfn.STDEV.P(Z15:AA15,AC15:AD15)/SQRT(4)</f>
        <v>3.2702815644177388E-2</v>
      </c>
      <c r="W25" s="6"/>
    </row>
    <row r="26" spans="1:94" x14ac:dyDescent="0.3">
      <c r="A26" t="s">
        <v>106</v>
      </c>
      <c r="B26" s="6">
        <f t="shared" si="26"/>
        <v>0.24222052507546063</v>
      </c>
      <c r="C26" s="6">
        <f t="shared" si="27"/>
        <v>0.13589214971836547</v>
      </c>
      <c r="D26" s="6">
        <f t="shared" si="28"/>
        <v>0.17587052453076074</v>
      </c>
      <c r="F26" s="6">
        <f t="shared" si="29"/>
        <v>0.16130167414798074</v>
      </c>
      <c r="G26" s="6">
        <f t="shared" ref="G26:G31" si="38">AVERAGE(Y16:AE16)</f>
        <v>0.64388734178405926</v>
      </c>
      <c r="H26" s="6">
        <f t="shared" si="30"/>
        <v>0.67591871303417661</v>
      </c>
      <c r="I26" s="25">
        <f t="shared" si="31"/>
        <v>0.82575568471105532</v>
      </c>
      <c r="J26" s="25"/>
      <c r="K26" s="6">
        <f t="shared" si="32"/>
        <v>2.697126048636414E-2</v>
      </c>
      <c r="L26" s="6">
        <f t="shared" si="33"/>
        <v>2.0783648914017637E-3</v>
      </c>
      <c r="M26" s="6">
        <f t="shared" si="34"/>
        <v>4.4187131593080492E-2</v>
      </c>
      <c r="O26" s="6">
        <f t="shared" si="35"/>
        <v>4.1195539302530927E-2</v>
      </c>
      <c r="P26" s="6">
        <f t="shared" si="36"/>
        <v>0.1416987892012391</v>
      </c>
      <c r="Q26" s="25">
        <f t="shared" si="37"/>
        <v>1.3778137720178864E-2</v>
      </c>
    </row>
    <row r="27" spans="1:94" x14ac:dyDescent="0.3">
      <c r="A27" t="s">
        <v>368</v>
      </c>
      <c r="B27" s="6">
        <f t="shared" si="26"/>
        <v>0.27520440929324175</v>
      </c>
      <c r="C27" s="6">
        <f t="shared" si="27"/>
        <v>0.57884912933079158</v>
      </c>
      <c r="D27" s="6">
        <f t="shared" si="28"/>
        <v>0.60893018770126806</v>
      </c>
      <c r="F27" s="6">
        <f t="shared" si="29"/>
        <v>0.2253660998610035</v>
      </c>
      <c r="G27" s="6">
        <f t="shared" si="38"/>
        <v>0.54354731306544135</v>
      </c>
      <c r="H27" s="6">
        <f t="shared" si="30"/>
        <v>0.73640300759518795</v>
      </c>
      <c r="I27" s="25">
        <f t="shared" si="31"/>
        <v>0.83013537738391274</v>
      </c>
      <c r="J27" s="25"/>
      <c r="K27" s="6">
        <f t="shared" si="32"/>
        <v>6.8232701731931619E-2</v>
      </c>
      <c r="L27" s="6">
        <f t="shared" si="33"/>
        <v>3.066512935840927E-2</v>
      </c>
      <c r="M27" s="6">
        <f t="shared" si="34"/>
        <v>6.3366588123859716E-2</v>
      </c>
      <c r="O27" s="6">
        <f t="shared" si="35"/>
        <v>1.1024486313792408E-3</v>
      </c>
      <c r="P27" s="6">
        <f t="shared" si="36"/>
        <v>0.11580867768306184</v>
      </c>
      <c r="Q27" s="25">
        <f t="shared" si="37"/>
        <v>2.0057055573671146E-2</v>
      </c>
    </row>
    <row r="28" spans="1:94" x14ac:dyDescent="0.3">
      <c r="A28" t="s">
        <v>369</v>
      </c>
      <c r="B28" s="6">
        <f t="shared" si="26"/>
        <v>0.24931664805715725</v>
      </c>
      <c r="C28" s="6">
        <f t="shared" si="27"/>
        <v>0.52524524227688429</v>
      </c>
      <c r="D28" s="6">
        <f t="shared" si="28"/>
        <v>0.5644539250430104</v>
      </c>
      <c r="F28" s="6">
        <f t="shared" si="29"/>
        <v>0.22516014212590357</v>
      </c>
      <c r="G28" s="6">
        <f t="shared" si="38"/>
        <v>0.58419568946352041</v>
      </c>
      <c r="H28" s="6">
        <f t="shared" si="30"/>
        <v>0.75005494465926714</v>
      </c>
      <c r="I28" s="25">
        <f t="shared" si="31"/>
        <v>0.83885522426283332</v>
      </c>
      <c r="J28" s="25"/>
      <c r="K28" s="6">
        <f t="shared" si="32"/>
        <v>6.5710769289122187E-2</v>
      </c>
      <c r="L28" s="6">
        <f t="shared" si="33"/>
        <v>2.8509083977724274E-2</v>
      </c>
      <c r="M28" s="6">
        <f t="shared" si="34"/>
        <v>5.3174836020424041E-2</v>
      </c>
      <c r="O28" s="6">
        <f t="shared" si="35"/>
        <v>3.5313847357208709E-2</v>
      </c>
      <c r="P28" s="6">
        <f t="shared" si="36"/>
        <v>0.11470306629828779</v>
      </c>
      <c r="Q28" s="25">
        <f t="shared" si="37"/>
        <v>1.6337036249820289E-2</v>
      </c>
    </row>
    <row r="29" spans="1:94" x14ac:dyDescent="0.3">
      <c r="A29" t="s">
        <v>370</v>
      </c>
      <c r="B29" s="6">
        <f t="shared" si="26"/>
        <v>0.57595458643351671</v>
      </c>
      <c r="C29" s="6">
        <f t="shared" si="27"/>
        <v>0.16915437294086472</v>
      </c>
      <c r="D29" s="6">
        <f t="shared" si="28"/>
        <v>0.23849065913663098</v>
      </c>
      <c r="F29" s="6">
        <f t="shared" si="29"/>
        <v>0.61442339390671918</v>
      </c>
      <c r="G29" s="6">
        <f t="shared" si="38"/>
        <v>0.4866300643813895</v>
      </c>
      <c r="H29" s="6">
        <f t="shared" si="30"/>
        <v>0.28169659990210316</v>
      </c>
      <c r="I29" s="25">
        <f t="shared" si="31"/>
        <v>0.15683549856392925</v>
      </c>
      <c r="J29" s="25"/>
      <c r="K29" s="6">
        <f t="shared" si="32"/>
        <v>0.11964071463089293</v>
      </c>
      <c r="L29" s="6">
        <f t="shared" si="33"/>
        <v>2.9759862765555796E-3</v>
      </c>
      <c r="M29" s="6">
        <f t="shared" si="34"/>
        <v>5.185550779515459E-2</v>
      </c>
      <c r="O29" s="6">
        <f t="shared" si="35"/>
        <v>3.824822036090092E-2</v>
      </c>
      <c r="P29" s="6">
        <f t="shared" si="36"/>
        <v>0.11066530560624481</v>
      </c>
      <c r="Q29" s="25">
        <f t="shared" si="37"/>
        <v>3.039321452667898E-2</v>
      </c>
    </row>
    <row r="30" spans="1:94" x14ac:dyDescent="0.3">
      <c r="A30" t="s">
        <v>371</v>
      </c>
      <c r="B30" s="6">
        <f t="shared" si="26"/>
        <v>0.69873444740861113</v>
      </c>
      <c r="C30" s="6">
        <f t="shared" si="27"/>
        <v>0.71613456706161138</v>
      </c>
      <c r="D30" s="6">
        <f t="shared" si="28"/>
        <v>0.57564183571867322</v>
      </c>
      <c r="F30" s="6">
        <f t="shared" si="29"/>
        <v>0.8617013237927007</v>
      </c>
      <c r="G30" s="6">
        <f t="shared" si="38"/>
        <v>0.35180428733706293</v>
      </c>
      <c r="H30" s="6">
        <f t="shared" si="30"/>
        <v>0.24362418200482186</v>
      </c>
      <c r="I30" s="25">
        <f t="shared" si="31"/>
        <v>0.18314270435423835</v>
      </c>
      <c r="J30" s="25"/>
      <c r="K30" s="6">
        <f t="shared" si="32"/>
        <v>4.7335189097691001E-2</v>
      </c>
      <c r="L30" s="6">
        <f t="shared" si="33"/>
        <v>2.2115979179614279E-2</v>
      </c>
      <c r="M30" s="6">
        <f t="shared" si="34"/>
        <v>6.7277210147345792E-2</v>
      </c>
      <c r="O30" s="6">
        <f t="shared" si="35"/>
        <v>9.2236357159812057E-2</v>
      </c>
      <c r="P30" s="6">
        <f t="shared" si="36"/>
        <v>8.2503356127789793E-2</v>
      </c>
      <c r="Q30" s="25">
        <f t="shared" si="37"/>
        <v>1.1980039152044944E-2</v>
      </c>
    </row>
    <row r="31" spans="1:94" x14ac:dyDescent="0.3">
      <c r="A31" t="s">
        <v>326</v>
      </c>
      <c r="B31" s="6">
        <f t="shared" si="26"/>
        <v>0.70771740585620257</v>
      </c>
      <c r="C31" s="6">
        <f t="shared" si="27"/>
        <v>0.73357595005861975</v>
      </c>
      <c r="D31" s="6">
        <f t="shared" si="28"/>
        <v>0.59228062799023451</v>
      </c>
      <c r="F31" s="6">
        <f t="shared" si="29"/>
        <v>0.85978321951980119</v>
      </c>
      <c r="G31" s="6">
        <f t="shared" si="38"/>
        <v>0.36868339422434798</v>
      </c>
      <c r="H31" s="6">
        <f t="shared" si="30"/>
        <v>0.33828153647537029</v>
      </c>
      <c r="I31" s="25">
        <f t="shared" si="31"/>
        <v>0.18591043257191794</v>
      </c>
      <c r="J31" s="25"/>
      <c r="K31" s="6">
        <f t="shared" si="32"/>
        <v>4.8437721488645058E-2</v>
      </c>
      <c r="L31" s="6">
        <f t="shared" si="33"/>
        <v>2.1345667361565412E-2</v>
      </c>
      <c r="M31" s="6">
        <f t="shared" si="34"/>
        <v>6.4937151045373009E-2</v>
      </c>
      <c r="O31" s="6">
        <f t="shared" si="35"/>
        <v>6.8616103806618825E-2</v>
      </c>
      <c r="P31" s="6">
        <f t="shared" si="36"/>
        <v>0.18806211110351909</v>
      </c>
      <c r="Q31" s="25">
        <f t="shared" si="37"/>
        <v>6.7044523252761589E-3</v>
      </c>
    </row>
    <row r="32" spans="1:94" x14ac:dyDescent="0.3">
      <c r="B32" s="6"/>
      <c r="C32" s="6"/>
      <c r="D32" s="6"/>
      <c r="F32" s="6"/>
      <c r="G32" s="6"/>
      <c r="H32" s="6"/>
      <c r="I32" s="25"/>
      <c r="J32" s="25"/>
      <c r="K32" s="6"/>
      <c r="L32" s="6"/>
      <c r="M32" s="6"/>
      <c r="O32" s="6"/>
      <c r="P32" s="6"/>
      <c r="Q32" s="25"/>
    </row>
    <row r="33" spans="1:17" x14ac:dyDescent="0.3">
      <c r="A33" s="7" t="s">
        <v>422</v>
      </c>
    </row>
    <row r="34" spans="1:17" x14ac:dyDescent="0.3">
      <c r="B34" t="s">
        <v>345</v>
      </c>
      <c r="C34" t="s">
        <v>347</v>
      </c>
      <c r="D34" t="s">
        <v>346</v>
      </c>
      <c r="E34" t="s">
        <v>372</v>
      </c>
      <c r="F34" t="s">
        <v>348</v>
      </c>
      <c r="G34" t="s">
        <v>351</v>
      </c>
      <c r="H34" t="s">
        <v>350</v>
      </c>
      <c r="I34" t="s">
        <v>349</v>
      </c>
    </row>
    <row r="35" spans="1:17" x14ac:dyDescent="0.3">
      <c r="A35" t="s">
        <v>9</v>
      </c>
      <c r="B35" s="6">
        <f t="shared" ref="B35:B41" si="39">AVERAGE(P3:U3)</f>
        <v>64.345218200000005</v>
      </c>
      <c r="C35" s="6">
        <f t="shared" ref="C35:C41" si="40">AVERAGE(F3:G3)</f>
        <v>147.3687266</v>
      </c>
      <c r="D35" s="6">
        <f t="shared" ref="D35:D41" si="41">AVERAGE(J3,L3:O3)</f>
        <v>232.38052880000001</v>
      </c>
      <c r="E35" s="6">
        <f t="shared" ref="E35:E41" si="42">AVERAGE(D3,E3,H3,I3,K3)</f>
        <v>221.84028419999996</v>
      </c>
      <c r="F35" s="6">
        <f t="shared" ref="F35:F41" si="43">C3</f>
        <v>460.15575179999996</v>
      </c>
      <c r="G35" s="6">
        <f t="shared" ref="G35:G41" si="44">AVERAGE(W3:Y3)</f>
        <v>12346.614430066669</v>
      </c>
      <c r="H35" s="6">
        <f t="shared" ref="H35:H41" si="45">AVERAGE(AI3:AM3)</f>
        <v>6469.8520972000006</v>
      </c>
      <c r="I35" s="25">
        <f t="shared" ref="I35:I41" si="46">AVERAGE(Z3:AA3,AB3:AE3)</f>
        <v>1574.2010210999999</v>
      </c>
      <c r="J35" s="25"/>
      <c r="K35" s="6"/>
      <c r="L35" s="6"/>
      <c r="M35" s="6"/>
      <c r="N35" s="6"/>
      <c r="O35" s="6"/>
      <c r="P35" s="6"/>
      <c r="Q35" s="25"/>
    </row>
    <row r="36" spans="1:17" x14ac:dyDescent="0.3">
      <c r="A36" t="s">
        <v>106</v>
      </c>
      <c r="B36" s="6">
        <f t="shared" si="39"/>
        <v>63.51879606666666</v>
      </c>
      <c r="C36" s="6">
        <f t="shared" si="40"/>
        <v>152.52171679999998</v>
      </c>
      <c r="D36" s="6">
        <f t="shared" si="41"/>
        <v>231.37516168000002</v>
      </c>
      <c r="E36" s="6">
        <f t="shared" si="42"/>
        <v>225.27130499999998</v>
      </c>
      <c r="F36" s="6">
        <f t="shared" si="43"/>
        <v>476.02863079999997</v>
      </c>
      <c r="G36" s="6">
        <f t="shared" si="44"/>
        <v>12318.660220533333</v>
      </c>
      <c r="H36" s="6">
        <f t="shared" si="45"/>
        <v>6642.0243266399975</v>
      </c>
      <c r="I36" s="25">
        <f t="shared" si="46"/>
        <v>1557.3885720666665</v>
      </c>
      <c r="J36" s="25"/>
      <c r="K36" s="6"/>
      <c r="L36" s="6"/>
      <c r="M36" s="6"/>
      <c r="N36" s="6"/>
      <c r="O36" s="6"/>
      <c r="P36" s="6"/>
      <c r="Q36" s="25"/>
    </row>
    <row r="37" spans="1:17" x14ac:dyDescent="0.3">
      <c r="A37" t="s">
        <v>368</v>
      </c>
      <c r="B37" s="6">
        <f t="shared" si="39"/>
        <v>71.867606133333325</v>
      </c>
      <c r="C37" s="6">
        <f t="shared" si="40"/>
        <v>275.07433280000004</v>
      </c>
      <c r="D37" s="6">
        <f t="shared" si="41"/>
        <v>299.06122259999995</v>
      </c>
      <c r="E37" s="6">
        <f t="shared" si="42"/>
        <v>232.64240964000001</v>
      </c>
      <c r="F37" s="6">
        <f t="shared" si="43"/>
        <v>514.30526420000001</v>
      </c>
      <c r="G37" s="6">
        <f t="shared" si="44"/>
        <v>12293.3199522</v>
      </c>
      <c r="H37" s="6">
        <f t="shared" si="45"/>
        <v>6658.9501313600003</v>
      </c>
      <c r="I37" s="25">
        <f t="shared" si="46"/>
        <v>1470.9469481666667</v>
      </c>
      <c r="J37" s="25"/>
      <c r="K37" s="6"/>
      <c r="L37" s="6"/>
      <c r="M37" s="6"/>
      <c r="N37" s="6"/>
      <c r="O37" s="6"/>
      <c r="P37" s="6"/>
      <c r="Q37" s="25"/>
    </row>
    <row r="38" spans="1:17" x14ac:dyDescent="0.3">
      <c r="A38" t="s">
        <v>369</v>
      </c>
      <c r="B38" s="6">
        <f t="shared" si="39"/>
        <v>70.068009733333326</v>
      </c>
      <c r="C38" s="6">
        <f t="shared" si="40"/>
        <v>280.35718700000001</v>
      </c>
      <c r="D38" s="6">
        <f t="shared" si="41"/>
        <v>291.07901400000003</v>
      </c>
      <c r="E38" s="6">
        <f t="shared" si="42"/>
        <v>232.62734787999997</v>
      </c>
      <c r="F38" s="6">
        <f t="shared" si="43"/>
        <v>514.19345020000003</v>
      </c>
      <c r="G38" s="6">
        <f t="shared" si="44"/>
        <v>12320.3302962</v>
      </c>
      <c r="H38" s="6">
        <f t="shared" si="45"/>
        <v>6750.7695693199985</v>
      </c>
      <c r="I38" s="25">
        <f t="shared" si="46"/>
        <v>1490.7194629000003</v>
      </c>
      <c r="J38" s="25"/>
      <c r="K38" s="6"/>
      <c r="L38" s="6"/>
      <c r="M38" s="6"/>
      <c r="N38" s="6"/>
      <c r="O38" s="6"/>
      <c r="P38" s="6"/>
      <c r="Q38" s="25"/>
    </row>
    <row r="39" spans="1:17" x14ac:dyDescent="0.3">
      <c r="A39" t="s">
        <v>370</v>
      </c>
      <c r="B39" s="6">
        <f t="shared" si="39"/>
        <v>76.842579133333331</v>
      </c>
      <c r="C39" s="6">
        <f t="shared" si="40"/>
        <v>169.5231905</v>
      </c>
      <c r="D39" s="6">
        <f t="shared" si="41"/>
        <v>235.32698611999999</v>
      </c>
      <c r="E39" s="6">
        <f t="shared" si="42"/>
        <v>232.29724523999994</v>
      </c>
      <c r="F39" s="6">
        <f t="shared" si="43"/>
        <v>684.57683120000002</v>
      </c>
      <c r="G39" s="6">
        <f t="shared" si="44"/>
        <v>14906.137972666666</v>
      </c>
      <c r="H39" s="6">
        <f t="shared" si="45"/>
        <v>5623.9726941200006</v>
      </c>
      <c r="I39" s="25">
        <f t="shared" si="46"/>
        <v>1219.5194314666664</v>
      </c>
      <c r="J39" s="25"/>
      <c r="K39" s="6"/>
      <c r="L39" s="6"/>
      <c r="M39" s="6"/>
      <c r="N39" s="6"/>
      <c r="O39" s="6"/>
      <c r="P39" s="6"/>
      <c r="Q39" s="25"/>
    </row>
    <row r="40" spans="1:17" x14ac:dyDescent="0.3">
      <c r="A40" t="s">
        <v>371</v>
      </c>
      <c r="B40" s="6">
        <f t="shared" si="39"/>
        <v>91.993969333333325</v>
      </c>
      <c r="C40" s="6">
        <f t="shared" si="40"/>
        <v>331.1235183</v>
      </c>
      <c r="D40" s="6">
        <f t="shared" si="41"/>
        <v>287.04487915999999</v>
      </c>
      <c r="E40" s="6">
        <f t="shared" si="42"/>
        <v>237.96916327999998</v>
      </c>
      <c r="F40" s="6">
        <f t="shared" si="43"/>
        <v>814.45266579999986</v>
      </c>
      <c r="G40" s="6">
        <f t="shared" si="44"/>
        <v>14527.5808552</v>
      </c>
      <c r="H40" s="6">
        <f t="shared" si="45"/>
        <v>5829.4872071199998</v>
      </c>
      <c r="I40" s="25">
        <f t="shared" si="46"/>
        <v>1146.4541598333335</v>
      </c>
      <c r="J40" s="25"/>
      <c r="K40" s="6"/>
      <c r="L40" s="6"/>
      <c r="M40" s="6"/>
      <c r="N40" s="6"/>
      <c r="O40" s="6"/>
      <c r="P40" s="6"/>
      <c r="Q40" s="25"/>
    </row>
    <row r="41" spans="1:17" x14ac:dyDescent="0.3">
      <c r="A41" t="s">
        <v>326</v>
      </c>
      <c r="B41" s="6">
        <f t="shared" si="39"/>
        <v>92.599880400000004</v>
      </c>
      <c r="C41" s="6">
        <f t="shared" si="40"/>
        <v>336.39313920000001</v>
      </c>
      <c r="D41" s="6">
        <f t="shared" si="41"/>
        <v>289.67738392000001</v>
      </c>
      <c r="E41" s="6">
        <f t="shared" si="42"/>
        <v>237.81166063999999</v>
      </c>
      <c r="F41" s="6">
        <f t="shared" si="43"/>
        <v>813.04348360000006</v>
      </c>
      <c r="G41" s="6">
        <f t="shared" si="44"/>
        <v>14583.196785133334</v>
      </c>
      <c r="H41" s="6">
        <f t="shared" si="45"/>
        <v>5926.8875371200002</v>
      </c>
      <c r="I41" s="25">
        <f t="shared" si="46"/>
        <v>1145.4369823333332</v>
      </c>
      <c r="J41" s="25"/>
      <c r="K41" s="6"/>
      <c r="L41" s="6"/>
      <c r="M41" s="6"/>
      <c r="N41" s="6"/>
      <c r="O41" s="6"/>
      <c r="P41" s="6"/>
      <c r="Q41" s="25"/>
    </row>
    <row r="42" spans="1:17" x14ac:dyDescent="0.3">
      <c r="B42" s="6"/>
      <c r="C42" s="6"/>
      <c r="D42" s="6"/>
      <c r="E42" s="6"/>
      <c r="F42" s="6"/>
      <c r="G42" s="6"/>
      <c r="H42" s="6"/>
      <c r="I42" s="25"/>
      <c r="J42" s="6"/>
      <c r="K42" s="6"/>
      <c r="L42" s="6"/>
      <c r="M42" s="6"/>
      <c r="N42" s="6"/>
      <c r="O42" s="6"/>
      <c r="P42" s="25"/>
    </row>
    <row r="43" spans="1:17" x14ac:dyDescent="0.3">
      <c r="A43" s="7" t="s">
        <v>352</v>
      </c>
    </row>
    <row r="44" spans="1:17" x14ac:dyDescent="0.3">
      <c r="B44" t="s">
        <v>345</v>
      </c>
      <c r="C44" t="s">
        <v>347</v>
      </c>
      <c r="D44" t="s">
        <v>346</v>
      </c>
      <c r="E44" t="s">
        <v>356</v>
      </c>
      <c r="F44" t="s">
        <v>353</v>
      </c>
      <c r="G44" t="s">
        <v>351</v>
      </c>
      <c r="H44" t="s">
        <v>350</v>
      </c>
      <c r="I44" t="s">
        <v>349</v>
      </c>
    </row>
    <row r="45" spans="1:17" x14ac:dyDescent="0.3">
      <c r="A45" t="s">
        <v>9</v>
      </c>
      <c r="B45" s="6">
        <f>B35/B$35-1</f>
        <v>0</v>
      </c>
      <c r="C45" s="6">
        <f t="shared" ref="C45:I45" si="47">C35/C$35-1</f>
        <v>0</v>
      </c>
      <c r="D45" s="6">
        <f t="shared" si="47"/>
        <v>0</v>
      </c>
      <c r="E45" s="6">
        <f>E35/E$35-1</f>
        <v>0</v>
      </c>
      <c r="F45" s="6">
        <f t="shared" si="47"/>
        <v>0</v>
      </c>
      <c r="G45" s="6">
        <f t="shared" si="47"/>
        <v>0</v>
      </c>
      <c r="H45" s="6">
        <f t="shared" si="47"/>
        <v>0</v>
      </c>
      <c r="I45" s="6">
        <f t="shared" si="47"/>
        <v>0</v>
      </c>
      <c r="K45" s="6"/>
      <c r="L45" s="6"/>
      <c r="M45" s="6"/>
      <c r="N45" s="6"/>
      <c r="O45" s="6"/>
      <c r="P45" s="6"/>
      <c r="Q45" s="6"/>
    </row>
    <row r="46" spans="1:17" x14ac:dyDescent="0.3">
      <c r="A46" t="s">
        <v>106</v>
      </c>
      <c r="B46" s="6">
        <f t="shared" ref="B46:I46" si="48">B36/B$35-1</f>
        <v>-1.2843567190410798E-2</v>
      </c>
      <c r="C46" s="6">
        <f t="shared" si="48"/>
        <v>3.4966646715938854E-2</v>
      </c>
      <c r="D46" s="6">
        <f t="shared" si="48"/>
        <v>-4.3263827877131344E-3</v>
      </c>
      <c r="E46" s="6">
        <f>E36/E$35-1</f>
        <v>1.5466175642413038E-2</v>
      </c>
      <c r="F46" s="6">
        <f t="shared" si="48"/>
        <v>3.4494579146103765E-2</v>
      </c>
      <c r="G46" s="6">
        <f t="shared" si="48"/>
        <v>-2.2641194225083705E-3</v>
      </c>
      <c r="H46" s="6">
        <f>H36/H$35-1</f>
        <v>2.6611462959795995E-2</v>
      </c>
      <c r="I46" s="6">
        <f t="shared" si="48"/>
        <v>-1.0679988646929872E-2</v>
      </c>
      <c r="K46" s="6"/>
      <c r="L46" s="6"/>
      <c r="M46" s="6"/>
      <c r="N46" s="6"/>
      <c r="O46" s="6"/>
      <c r="P46" s="6"/>
      <c r="Q46" s="6"/>
    </row>
    <row r="47" spans="1:17" x14ac:dyDescent="0.3">
      <c r="A47" t="s">
        <v>368</v>
      </c>
      <c r="B47" s="6">
        <f t="shared" ref="B47:I48" si="49">B37/B$35-1</f>
        <v>0.11690671263172936</v>
      </c>
      <c r="C47" s="6">
        <f t="shared" si="49"/>
        <v>0.8665719596439807</v>
      </c>
      <c r="D47" s="6">
        <f t="shared" si="49"/>
        <v>0.28694613160721905</v>
      </c>
      <c r="E47" s="6">
        <f>E37/E$35-1</f>
        <v>4.869325460411611E-2</v>
      </c>
      <c r="F47" s="6">
        <f t="shared" si="49"/>
        <v>0.11767648712024648</v>
      </c>
      <c r="G47" s="6">
        <f t="shared" si="49"/>
        <v>-4.3165256490788062E-3</v>
      </c>
      <c r="H47" s="6">
        <f t="shared" si="49"/>
        <v>2.9227566769545854E-2</v>
      </c>
      <c r="I47" s="6">
        <f t="shared" si="49"/>
        <v>-6.5591415295349398E-2</v>
      </c>
      <c r="K47" s="6"/>
      <c r="L47" s="6"/>
      <c r="M47" s="6"/>
      <c r="N47" s="6"/>
      <c r="O47" s="6"/>
      <c r="P47" s="6"/>
      <c r="Q47" s="6"/>
    </row>
    <row r="48" spans="1:17" x14ac:dyDescent="0.3">
      <c r="A48" t="s">
        <v>369</v>
      </c>
      <c r="B48" s="6">
        <f t="shared" si="49"/>
        <v>8.8938878341286332E-2</v>
      </c>
      <c r="C48" s="6">
        <f t="shared" si="49"/>
        <v>0.90241982453283964</v>
      </c>
      <c r="D48" s="6">
        <f t="shared" si="49"/>
        <v>0.25259640083924295</v>
      </c>
      <c r="E48" s="6">
        <f>E38/E$35-1</f>
        <v>4.8625359992213735E-2</v>
      </c>
      <c r="F48" s="6">
        <f t="shared" si="49"/>
        <v>0.11743349548195314</v>
      </c>
      <c r="G48" s="6">
        <f t="shared" si="49"/>
        <v>-2.1288535424466293E-3</v>
      </c>
      <c r="H48" s="6">
        <f t="shared" si="49"/>
        <v>4.3419458111194187E-2</v>
      </c>
      <c r="I48" s="6">
        <f t="shared" si="49"/>
        <v>-5.3031065970002622E-2</v>
      </c>
      <c r="K48" s="6"/>
      <c r="L48" s="6"/>
      <c r="M48" s="6"/>
      <c r="N48" s="6"/>
      <c r="O48" s="6"/>
      <c r="P48" s="6"/>
      <c r="Q48" s="6"/>
    </row>
    <row r="49" spans="1:17" x14ac:dyDescent="0.3">
      <c r="A49" t="s">
        <v>370</v>
      </c>
      <c r="B49" s="6">
        <f t="shared" ref="B49:I49" si="50">B39/B$35-1</f>
        <v>0.19422361572368296</v>
      </c>
      <c r="C49" s="6">
        <f t="shared" si="50"/>
        <v>0.15033355048343067</v>
      </c>
      <c r="D49" s="6">
        <f t="shared" si="50"/>
        <v>1.267945010373861E-2</v>
      </c>
      <c r="E49" s="6">
        <f t="shared" ref="E49:E51" si="51">E39/E$35-1</f>
        <v>4.713734062192465E-2</v>
      </c>
      <c r="F49" s="6">
        <f t="shared" si="50"/>
        <v>0.48770677867684564</v>
      </c>
      <c r="G49" s="6">
        <f t="shared" si="50"/>
        <v>0.20730569963916623</v>
      </c>
      <c r="H49" s="6">
        <f t="shared" si="50"/>
        <v>-0.1307416909029615</v>
      </c>
      <c r="I49" s="6">
        <f t="shared" si="50"/>
        <v>-0.22530895665757711</v>
      </c>
      <c r="K49" s="6"/>
      <c r="L49" s="6"/>
      <c r="M49" s="6"/>
      <c r="N49" s="6"/>
      <c r="O49" s="6"/>
      <c r="P49" s="6"/>
      <c r="Q49" s="6"/>
    </row>
    <row r="50" spans="1:17" x14ac:dyDescent="0.3">
      <c r="A50" t="s">
        <v>371</v>
      </c>
      <c r="B50" s="6">
        <f t="shared" ref="B50:I50" si="52">B40/B$35-1</f>
        <v>0.42969395250777653</v>
      </c>
      <c r="C50" s="6">
        <f t="shared" si="52"/>
        <v>1.2469049298279002</v>
      </c>
      <c r="D50" s="6">
        <f t="shared" si="52"/>
        <v>0.23523636271198622</v>
      </c>
      <c r="E50" s="6">
        <f t="shared" si="51"/>
        <v>7.270491533205492E-2</v>
      </c>
      <c r="F50" s="6">
        <f t="shared" si="52"/>
        <v>0.76994998457389685</v>
      </c>
      <c r="G50" s="6">
        <f t="shared" si="52"/>
        <v>0.17664489625773094</v>
      </c>
      <c r="H50" s="6">
        <f t="shared" si="52"/>
        <v>-9.8976743279361123E-2</v>
      </c>
      <c r="I50" s="6">
        <f t="shared" si="52"/>
        <v>-0.27172315068616271</v>
      </c>
      <c r="K50" s="6"/>
      <c r="L50" s="6"/>
      <c r="M50" s="6"/>
      <c r="N50" s="6"/>
      <c r="O50" s="6"/>
      <c r="P50" s="6"/>
      <c r="Q50" s="6"/>
    </row>
    <row r="51" spans="1:17" x14ac:dyDescent="0.3">
      <c r="A51" t="s">
        <v>326</v>
      </c>
      <c r="B51" s="6">
        <f t="shared" ref="B51:I51" si="53">B41/B$35-1</f>
        <v>0.43911051963765035</v>
      </c>
      <c r="C51" s="6">
        <f t="shared" si="53"/>
        <v>1.2826629975100836</v>
      </c>
      <c r="D51" s="6">
        <f t="shared" si="53"/>
        <v>0.24656478499243351</v>
      </c>
      <c r="E51" s="6">
        <f t="shared" si="51"/>
        <v>7.1994933190768107E-2</v>
      </c>
      <c r="F51" s="6">
        <f t="shared" si="53"/>
        <v>0.76688758191026074</v>
      </c>
      <c r="G51" s="6">
        <f t="shared" si="53"/>
        <v>0.18114944527789767</v>
      </c>
      <c r="H51" s="6">
        <f t="shared" si="53"/>
        <v>-8.3922252305424827E-2</v>
      </c>
      <c r="I51" s="6">
        <f t="shared" si="53"/>
        <v>-0.27236930545697435</v>
      </c>
      <c r="K51" s="6"/>
      <c r="L51" s="6"/>
      <c r="M51" s="6"/>
      <c r="N51" s="6"/>
      <c r="O51" s="6"/>
      <c r="P51" s="6"/>
      <c r="Q51" s="6"/>
    </row>
  </sheetData>
  <conditionalFormatting sqref="C19:AQ21 AR19:CP19 C15:CP18">
    <cfRule type="cellIs" dxfId="10" priority="1" operator="greaterThan">
      <formula>20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05"/>
  <sheetViews>
    <sheetView workbookViewId="0">
      <pane xSplit="2772" ySplit="576" topLeftCell="A15" activePane="topRight"/>
      <selection pane="topRight"/>
      <selection pane="bottomLeft" sqref="A1:XFD1"/>
      <selection pane="bottomRight" activeCell="G42" sqref="G42"/>
    </sheetView>
  </sheetViews>
  <sheetFormatPr defaultRowHeight="14.4" x14ac:dyDescent="0.3"/>
  <cols>
    <col min="1" max="1" width="21.88671875" customWidth="1"/>
    <col min="11" max="11" width="9" customWidth="1"/>
  </cols>
  <sheetData>
    <row r="1" spans="1:26" x14ac:dyDescent="0.3">
      <c r="A1" s="7" t="s">
        <v>437</v>
      </c>
      <c r="J1" s="7" t="s">
        <v>387</v>
      </c>
      <c r="T1" s="7" t="s">
        <v>388</v>
      </c>
    </row>
    <row r="2" spans="1:26" x14ac:dyDescent="0.3">
      <c r="B2" t="s">
        <v>124</v>
      </c>
      <c r="C2" t="s">
        <v>359</v>
      </c>
      <c r="D2" t="s">
        <v>311</v>
      </c>
      <c r="E2" t="s">
        <v>342</v>
      </c>
      <c r="F2" t="s">
        <v>384</v>
      </c>
      <c r="G2" t="s">
        <v>373</v>
      </c>
      <c r="H2" t="s">
        <v>316</v>
      </c>
      <c r="J2" t="s">
        <v>102</v>
      </c>
      <c r="K2" t="s">
        <v>295</v>
      </c>
      <c r="L2" t="s">
        <v>124</v>
      </c>
      <c r="M2" t="s">
        <v>359</v>
      </c>
      <c r="N2" t="s">
        <v>123</v>
      </c>
      <c r="O2" t="s">
        <v>385</v>
      </c>
      <c r="P2" t="s">
        <v>383</v>
      </c>
      <c r="Q2" t="s">
        <v>386</v>
      </c>
      <c r="R2" t="s">
        <v>316</v>
      </c>
      <c r="T2" t="s">
        <v>0</v>
      </c>
      <c r="U2" t="s">
        <v>296</v>
      </c>
      <c r="V2" t="s">
        <v>123</v>
      </c>
      <c r="W2" t="s">
        <v>385</v>
      </c>
      <c r="X2" t="s">
        <v>383</v>
      </c>
      <c r="Y2" t="s">
        <v>386</v>
      </c>
      <c r="Z2" t="s">
        <v>316</v>
      </c>
    </row>
    <row r="3" spans="1:26" x14ac:dyDescent="0.3">
      <c r="A3" t="s">
        <v>125</v>
      </c>
      <c r="B3">
        <v>683276.03091660095</v>
      </c>
      <c r="C3">
        <v>706510.614095164</v>
      </c>
      <c r="D3">
        <v>692677.24562597799</v>
      </c>
      <c r="E3">
        <v>701147.53235258302</v>
      </c>
      <c r="F3">
        <v>696626.76631319197</v>
      </c>
      <c r="G3">
        <v>725399.56538034498</v>
      </c>
      <c r="H3">
        <v>704168.00947562302</v>
      </c>
      <c r="J3">
        <f>AVERAGE(B3:H3)</f>
        <v>701400.8234513551</v>
      </c>
      <c r="K3">
        <f>STDEV(B3:H3)</f>
        <v>13147.696791537115</v>
      </c>
      <c r="L3">
        <f t="shared" ref="L3:L18" si="0">NORMDIST(B3,$J3,$K3,TRUE)</f>
        <v>8.4016358757862827E-2</v>
      </c>
      <c r="M3">
        <f t="shared" ref="M3:M18" si="1">NORMDIST(C3,$J3,$K3,TRUE)</f>
        <v>0.65123072650872338</v>
      </c>
      <c r="N3">
        <f t="shared" ref="N3:N18" si="2">NORMDIST(D3,$J3,$K3,TRUE)</f>
        <v>0.25350321744619253</v>
      </c>
      <c r="O3">
        <f t="shared" ref="O3:O18" si="3">NORMDIST(E3,$J3,$K3,TRUE)</f>
        <v>0.49231483050338953</v>
      </c>
      <c r="P3">
        <f t="shared" ref="P3:P18" si="4">NORMDIST(F3,$J3,$K3,TRUE)</f>
        <v>0.35826144386598269</v>
      </c>
      <c r="Q3">
        <f t="shared" ref="Q3:Q34" si="5">NORMDIST(G3,$J3,$K3,TRUE)</f>
        <v>0.96602355440034793</v>
      </c>
      <c r="R3">
        <f t="shared" ref="R3:R34" si="6">NORMDIST(H3,$J3,$K3,TRUE)</f>
        <v>0.5833492796487969</v>
      </c>
      <c r="T3">
        <f t="shared" ref="T3:Z3" si="7">B3/$B3</f>
        <v>1</v>
      </c>
      <c r="U3">
        <f t="shared" si="7"/>
        <v>1.0340046805789371</v>
      </c>
      <c r="V3">
        <f t="shared" si="7"/>
        <v>1.0137590289780332</v>
      </c>
      <c r="W3">
        <f t="shared" si="7"/>
        <v>1.0261556100716833</v>
      </c>
      <c r="X3">
        <f t="shared" si="7"/>
        <v>1.0195393000668871</v>
      </c>
      <c r="Y3">
        <f t="shared" si="7"/>
        <v>1.061649366519174</v>
      </c>
      <c r="Z3">
        <f t="shared" si="7"/>
        <v>1.0305761911931783</v>
      </c>
    </row>
    <row r="4" spans="1:26" x14ac:dyDescent="0.3">
      <c r="A4" t="s">
        <v>126</v>
      </c>
      <c r="B4">
        <v>682211.88004305097</v>
      </c>
      <c r="C4">
        <v>677410.849903733</v>
      </c>
      <c r="D4">
        <v>682537.127705561</v>
      </c>
      <c r="E4">
        <v>678919.20811099</v>
      </c>
      <c r="F4">
        <v>672242.66859581601</v>
      </c>
      <c r="G4">
        <v>703745.03997163801</v>
      </c>
      <c r="H4">
        <v>680684.71129957202</v>
      </c>
      <c r="J4">
        <f t="shared" ref="J4:J67" si="8">AVERAGE(B4:H4)</f>
        <v>682535.9265186229</v>
      </c>
      <c r="K4">
        <f t="shared" ref="K4:K67" si="9">STDEV(B4:H4)</f>
        <v>9988.7997262377266</v>
      </c>
      <c r="L4">
        <f t="shared" si="0"/>
        <v>0.48706019024442843</v>
      </c>
      <c r="M4">
        <f t="shared" si="1"/>
        <v>0.30394686643394542</v>
      </c>
      <c r="N4">
        <f t="shared" si="2"/>
        <v>0.50004797415788182</v>
      </c>
      <c r="O4">
        <f t="shared" si="3"/>
        <v>0.35864710429965113</v>
      </c>
      <c r="P4">
        <f t="shared" si="4"/>
        <v>0.15139237787430454</v>
      </c>
      <c r="Q4">
        <f t="shared" si="5"/>
        <v>0.98313519947005767</v>
      </c>
      <c r="R4">
        <f t="shared" si="6"/>
        <v>0.42648545917052977</v>
      </c>
      <c r="T4">
        <f t="shared" ref="T4:T67" si="10">B4/$B4</f>
        <v>1</v>
      </c>
      <c r="U4">
        <f t="shared" ref="U4:U67" si="11">C4/$B4</f>
        <v>0.99296255272040268</v>
      </c>
      <c r="V4">
        <f t="shared" ref="V4:V67" si="12">D4/$B4</f>
        <v>1.0004767546154276</v>
      </c>
      <c r="W4">
        <f t="shared" ref="W4:W67" si="13">E4/$B4</f>
        <v>0.99517353475015247</v>
      </c>
      <c r="X4">
        <f t="shared" ref="X4:X67" si="14">F4/$B4</f>
        <v>0.98538692781690362</v>
      </c>
      <c r="Y4">
        <f t="shared" ref="Y4:Y35" si="15">G4/$B4</f>
        <v>1.031563742230974</v>
      </c>
      <c r="Z4">
        <f t="shared" ref="Z4:Z18" si="16">H4/$B4</f>
        <v>0.99776144510502718</v>
      </c>
    </row>
    <row r="5" spans="1:26" x14ac:dyDescent="0.3">
      <c r="A5" t="s">
        <v>127</v>
      </c>
      <c r="B5">
        <v>593771.20337360201</v>
      </c>
      <c r="C5">
        <v>641033.39687239495</v>
      </c>
      <c r="D5">
        <v>616871.65822596499</v>
      </c>
      <c r="E5">
        <v>634213.68160224403</v>
      </c>
      <c r="F5">
        <v>637918.24331082404</v>
      </c>
      <c r="G5">
        <v>676654.99231499003</v>
      </c>
      <c r="H5">
        <v>652078.641582718</v>
      </c>
      <c r="J5">
        <f t="shared" si="8"/>
        <v>636077.40246896259</v>
      </c>
      <c r="K5">
        <f t="shared" si="9"/>
        <v>26117.298149287599</v>
      </c>
      <c r="L5">
        <f t="shared" si="0"/>
        <v>5.263186594241747E-2</v>
      </c>
      <c r="M5">
        <f t="shared" si="1"/>
        <v>0.57525103769857378</v>
      </c>
      <c r="N5">
        <f t="shared" si="2"/>
        <v>0.23105864738002319</v>
      </c>
      <c r="O5">
        <f t="shared" si="3"/>
        <v>0.47155576708433999</v>
      </c>
      <c r="P5">
        <f t="shared" si="4"/>
        <v>0.52809561791256154</v>
      </c>
      <c r="Q5">
        <f t="shared" si="5"/>
        <v>0.93986809123829451</v>
      </c>
      <c r="R5">
        <f t="shared" si="6"/>
        <v>0.72995213689434446</v>
      </c>
      <c r="T5">
        <f t="shared" si="10"/>
        <v>1</v>
      </c>
      <c r="U5">
        <f t="shared" si="11"/>
        <v>1.0795966413161595</v>
      </c>
      <c r="V5">
        <f t="shared" si="12"/>
        <v>1.038904639903576</v>
      </c>
      <c r="W5">
        <f t="shared" si="13"/>
        <v>1.0681112152271142</v>
      </c>
      <c r="X5">
        <f t="shared" si="14"/>
        <v>1.0743502542501115</v>
      </c>
      <c r="Y5">
        <f t="shared" si="15"/>
        <v>1.1395887649493122</v>
      </c>
      <c r="Z5">
        <f t="shared" si="16"/>
        <v>1.0981984944332654</v>
      </c>
    </row>
    <row r="6" spans="1:26" x14ac:dyDescent="0.3">
      <c r="A6" t="s">
        <v>128</v>
      </c>
      <c r="B6">
        <v>604409.81106640096</v>
      </c>
      <c r="C6">
        <v>598889.95477796101</v>
      </c>
      <c r="D6">
        <v>619657.58286578197</v>
      </c>
      <c r="E6">
        <v>609292.52655679605</v>
      </c>
      <c r="F6">
        <v>596391.01827450597</v>
      </c>
      <c r="G6">
        <v>644382.77838328003</v>
      </c>
      <c r="H6">
        <v>618480.159476817</v>
      </c>
      <c r="J6">
        <f t="shared" si="8"/>
        <v>613071.97591450613</v>
      </c>
      <c r="K6">
        <f t="shared" si="9"/>
        <v>16440.22722981172</v>
      </c>
      <c r="L6">
        <f t="shared" si="0"/>
        <v>0.29913554853022861</v>
      </c>
      <c r="M6">
        <f t="shared" si="1"/>
        <v>0.19416732190889516</v>
      </c>
      <c r="N6">
        <f t="shared" si="2"/>
        <v>0.6556348818912312</v>
      </c>
      <c r="O6">
        <f t="shared" si="3"/>
        <v>0.40908849309016626</v>
      </c>
      <c r="P6">
        <f t="shared" si="4"/>
        <v>0.15513807270964347</v>
      </c>
      <c r="Q6">
        <f t="shared" si="5"/>
        <v>0.97157899377250301</v>
      </c>
      <c r="R6">
        <f t="shared" si="6"/>
        <v>0.62890718629449105</v>
      </c>
      <c r="T6">
        <f t="shared" si="10"/>
        <v>1</v>
      </c>
      <c r="U6">
        <f t="shared" si="11"/>
        <v>0.99086736153620525</v>
      </c>
      <c r="V6">
        <f t="shared" si="12"/>
        <v>1.0252275385346217</v>
      </c>
      <c r="W6">
        <f t="shared" si="13"/>
        <v>1.0080784848309794</v>
      </c>
      <c r="X6">
        <f t="shared" si="14"/>
        <v>0.98673285468720817</v>
      </c>
      <c r="Y6">
        <f t="shared" si="15"/>
        <v>1.0661355368245133</v>
      </c>
      <c r="Z6">
        <f t="shared" si="16"/>
        <v>1.0232794838084953</v>
      </c>
    </row>
    <row r="7" spans="1:26" x14ac:dyDescent="0.3">
      <c r="A7" t="s">
        <v>129</v>
      </c>
      <c r="B7">
        <v>550035.32460598799</v>
      </c>
      <c r="C7">
        <v>592295.07681554602</v>
      </c>
      <c r="D7">
        <v>558866.49334662396</v>
      </c>
      <c r="E7">
        <v>592530.67310461297</v>
      </c>
      <c r="F7">
        <v>555533.44402308203</v>
      </c>
      <c r="G7">
        <v>614490.46085112297</v>
      </c>
      <c r="H7">
        <v>588714.31886719796</v>
      </c>
      <c r="J7">
        <f t="shared" si="8"/>
        <v>578923.68451631058</v>
      </c>
      <c r="K7">
        <f t="shared" si="9"/>
        <v>24182.390206382097</v>
      </c>
      <c r="L7">
        <f t="shared" si="0"/>
        <v>0.11612105578028033</v>
      </c>
      <c r="M7">
        <f t="shared" si="1"/>
        <v>0.70984748943868159</v>
      </c>
      <c r="N7">
        <f t="shared" si="2"/>
        <v>0.20343534629136883</v>
      </c>
      <c r="O7">
        <f t="shared" si="3"/>
        <v>0.71317417836258157</v>
      </c>
      <c r="P7">
        <f t="shared" si="4"/>
        <v>0.1667113593888524</v>
      </c>
      <c r="Q7">
        <f t="shared" si="5"/>
        <v>0.92932357247035102</v>
      </c>
      <c r="R7">
        <f t="shared" si="6"/>
        <v>0.65721209691469906</v>
      </c>
      <c r="T7">
        <f t="shared" si="10"/>
        <v>1</v>
      </c>
      <c r="U7">
        <f t="shared" si="11"/>
        <v>1.0768309785191166</v>
      </c>
      <c r="V7">
        <f t="shared" si="12"/>
        <v>1.0160556392391018</v>
      </c>
      <c r="W7">
        <f t="shared" si="13"/>
        <v>1.0772593078982082</v>
      </c>
      <c r="X7">
        <f t="shared" si="14"/>
        <v>1.0099959387536293</v>
      </c>
      <c r="Y7">
        <f t="shared" si="15"/>
        <v>1.1171836305082892</v>
      </c>
      <c r="Z7">
        <f t="shared" si="16"/>
        <v>1.0703209276402696</v>
      </c>
    </row>
    <row r="8" spans="1:26" x14ac:dyDescent="0.3">
      <c r="A8" t="s">
        <v>130</v>
      </c>
      <c r="B8">
        <v>552312.49868710199</v>
      </c>
      <c r="C8">
        <v>607369.33800492098</v>
      </c>
      <c r="D8">
        <v>564594.23517438502</v>
      </c>
      <c r="E8">
        <v>609233.90083947999</v>
      </c>
      <c r="F8">
        <v>521512.52548818802</v>
      </c>
      <c r="G8">
        <v>588432.23061523295</v>
      </c>
      <c r="H8">
        <v>571811.54807468201</v>
      </c>
      <c r="J8">
        <f t="shared" si="8"/>
        <v>573609.46812628454</v>
      </c>
      <c r="K8">
        <f t="shared" si="9"/>
        <v>31306.821912012492</v>
      </c>
      <c r="L8">
        <f t="shared" si="0"/>
        <v>0.2481679947891946</v>
      </c>
      <c r="M8">
        <f t="shared" si="1"/>
        <v>0.85956233331640652</v>
      </c>
      <c r="N8">
        <f t="shared" si="2"/>
        <v>0.38668720551178692</v>
      </c>
      <c r="O8">
        <f t="shared" si="3"/>
        <v>0.87242154761005186</v>
      </c>
      <c r="P8">
        <f t="shared" si="4"/>
        <v>4.8048584061127927E-2</v>
      </c>
      <c r="Q8">
        <f t="shared" si="5"/>
        <v>0.68206015630309913</v>
      </c>
      <c r="R8">
        <f t="shared" si="6"/>
        <v>0.47710172390071065</v>
      </c>
      <c r="T8">
        <f t="shared" si="10"/>
        <v>1</v>
      </c>
      <c r="U8">
        <f t="shared" si="11"/>
        <v>1.0996842176280532</v>
      </c>
      <c r="V8">
        <f t="shared" si="12"/>
        <v>1.0222369338308981</v>
      </c>
      <c r="W8">
        <f t="shared" si="13"/>
        <v>1.103060137671491</v>
      </c>
      <c r="X8">
        <f t="shared" si="14"/>
        <v>0.94423451710376216</v>
      </c>
      <c r="Y8">
        <f t="shared" si="15"/>
        <v>1.0653972742134044</v>
      </c>
      <c r="Z8">
        <f t="shared" si="16"/>
        <v>1.0353043782893399</v>
      </c>
    </row>
    <row r="9" spans="1:26" x14ac:dyDescent="0.3">
      <c r="A9" t="s">
        <v>131</v>
      </c>
      <c r="B9">
        <v>561536.26790442201</v>
      </c>
      <c r="C9">
        <v>620239.95693498198</v>
      </c>
      <c r="D9">
        <v>572420.71788817795</v>
      </c>
      <c r="E9">
        <v>623220.42582515394</v>
      </c>
      <c r="F9">
        <v>504380.97411639203</v>
      </c>
      <c r="G9">
        <v>560618.72953595198</v>
      </c>
      <c r="H9">
        <v>551982.01779141603</v>
      </c>
      <c r="J9">
        <f t="shared" si="8"/>
        <v>570628.44142807077</v>
      </c>
      <c r="K9">
        <f t="shared" si="9"/>
        <v>41129.28709128061</v>
      </c>
      <c r="L9">
        <f t="shared" si="0"/>
        <v>0.41252159562553703</v>
      </c>
      <c r="M9">
        <f t="shared" si="1"/>
        <v>0.88613622535983172</v>
      </c>
      <c r="N9">
        <f t="shared" si="2"/>
        <v>0.51737906683835622</v>
      </c>
      <c r="O9">
        <f t="shared" si="3"/>
        <v>0.89949849022956962</v>
      </c>
      <c r="P9">
        <f t="shared" si="4"/>
        <v>5.3621172199258896E-2</v>
      </c>
      <c r="Q9">
        <f t="shared" si="5"/>
        <v>0.40385866305261464</v>
      </c>
      <c r="R9">
        <f t="shared" si="6"/>
        <v>0.32514432932694531</v>
      </c>
      <c r="T9">
        <f t="shared" si="10"/>
        <v>1</v>
      </c>
      <c r="U9">
        <f t="shared" si="11"/>
        <v>1.104541224469141</v>
      </c>
      <c r="V9">
        <f t="shared" si="12"/>
        <v>1.0193833428148378</v>
      </c>
      <c r="W9">
        <f t="shared" si="13"/>
        <v>1.1098489295285039</v>
      </c>
      <c r="X9">
        <f t="shared" si="14"/>
        <v>0.89821620248799627</v>
      </c>
      <c r="Y9">
        <f t="shared" si="15"/>
        <v>0.99836602117990669</v>
      </c>
      <c r="Z9">
        <f t="shared" si="16"/>
        <v>0.98298551552393731</v>
      </c>
    </row>
    <row r="10" spans="1:26" x14ac:dyDescent="0.3">
      <c r="A10" t="s">
        <v>132</v>
      </c>
      <c r="B10">
        <v>547521.71422405902</v>
      </c>
      <c r="C10">
        <v>609520.49280645698</v>
      </c>
      <c r="D10">
        <v>572399.23519460903</v>
      </c>
      <c r="E10">
        <v>613047.87385327998</v>
      </c>
      <c r="F10">
        <v>462938.20472719998</v>
      </c>
      <c r="G10">
        <v>518186.50493204099</v>
      </c>
      <c r="H10">
        <v>471624.81197578303</v>
      </c>
      <c r="J10">
        <f t="shared" si="8"/>
        <v>542176.97681620414</v>
      </c>
      <c r="K10">
        <f t="shared" si="9"/>
        <v>61007.811001662725</v>
      </c>
      <c r="L10">
        <f t="shared" si="0"/>
        <v>0.53490565089131359</v>
      </c>
      <c r="M10">
        <f t="shared" si="1"/>
        <v>0.86517105016151652</v>
      </c>
      <c r="N10">
        <f t="shared" si="2"/>
        <v>0.68983525382909971</v>
      </c>
      <c r="O10">
        <f t="shared" si="3"/>
        <v>0.87731507617471893</v>
      </c>
      <c r="P10">
        <f t="shared" si="4"/>
        <v>9.7001146999738164E-2</v>
      </c>
      <c r="Q10">
        <f t="shared" si="5"/>
        <v>0.34707256529366592</v>
      </c>
      <c r="R10">
        <f t="shared" si="6"/>
        <v>0.12374963612176278</v>
      </c>
      <c r="T10">
        <f t="shared" si="10"/>
        <v>1</v>
      </c>
      <c r="U10">
        <f t="shared" si="11"/>
        <v>1.1132352872438345</v>
      </c>
      <c r="V10">
        <f t="shared" si="12"/>
        <v>1.0454365924204598</v>
      </c>
      <c r="W10">
        <f t="shared" si="13"/>
        <v>1.1196777368402344</v>
      </c>
      <c r="X10">
        <f t="shared" si="14"/>
        <v>0.84551569864817189</v>
      </c>
      <c r="Y10">
        <f t="shared" si="15"/>
        <v>0.94642183400234359</v>
      </c>
      <c r="Z10">
        <f t="shared" si="16"/>
        <v>0.86138101873121842</v>
      </c>
    </row>
    <row r="11" spans="1:26" x14ac:dyDescent="0.3">
      <c r="A11" t="s">
        <v>133</v>
      </c>
      <c r="B11">
        <v>523429.4086506</v>
      </c>
      <c r="C11">
        <v>592292.60004368902</v>
      </c>
      <c r="D11">
        <v>547093.49498692795</v>
      </c>
      <c r="E11">
        <v>595638.93180850695</v>
      </c>
      <c r="F11">
        <v>403670.08146016102</v>
      </c>
      <c r="G11">
        <v>506041.81785475701</v>
      </c>
      <c r="H11">
        <v>451521.09273289202</v>
      </c>
      <c r="J11">
        <f t="shared" si="8"/>
        <v>517098.2039339334</v>
      </c>
      <c r="K11">
        <f t="shared" si="9"/>
        <v>70770.974434471529</v>
      </c>
      <c r="L11">
        <f t="shared" si="0"/>
        <v>0.53564201648379772</v>
      </c>
      <c r="M11">
        <f t="shared" si="1"/>
        <v>0.85599637680266705</v>
      </c>
      <c r="N11">
        <f t="shared" si="2"/>
        <v>0.6641573115543935</v>
      </c>
      <c r="O11">
        <f t="shared" si="3"/>
        <v>0.86645465107757325</v>
      </c>
      <c r="P11">
        <f t="shared" si="4"/>
        <v>5.4495018509675176E-2</v>
      </c>
      <c r="Q11">
        <f t="shared" si="5"/>
        <v>0.43792677437358596</v>
      </c>
      <c r="R11">
        <f t="shared" si="6"/>
        <v>0.17706446230038322</v>
      </c>
      <c r="T11">
        <f t="shared" si="10"/>
        <v>1</v>
      </c>
      <c r="U11">
        <f t="shared" si="11"/>
        <v>1.1315615635174534</v>
      </c>
      <c r="V11">
        <f t="shared" si="12"/>
        <v>1.0452096996180134</v>
      </c>
      <c r="W11">
        <f t="shared" si="13"/>
        <v>1.1379546543708023</v>
      </c>
      <c r="X11">
        <f t="shared" si="14"/>
        <v>0.77120252471259054</v>
      </c>
      <c r="Y11">
        <f t="shared" si="15"/>
        <v>0.96678140259511181</v>
      </c>
      <c r="Z11">
        <f t="shared" si="16"/>
        <v>0.86262079522224877</v>
      </c>
    </row>
    <row r="12" spans="1:26" x14ac:dyDescent="0.3">
      <c r="A12" t="s">
        <v>134</v>
      </c>
      <c r="B12">
        <v>505292.36667326803</v>
      </c>
      <c r="C12">
        <v>581384.89280940697</v>
      </c>
      <c r="D12">
        <v>530624.47720045398</v>
      </c>
      <c r="E12">
        <v>584576.33946031204</v>
      </c>
      <c r="F12">
        <v>392554.06396436202</v>
      </c>
      <c r="G12">
        <v>485363.58644108003</v>
      </c>
      <c r="H12">
        <v>473912.459338599</v>
      </c>
      <c r="J12">
        <f t="shared" si="8"/>
        <v>507672.59798392601</v>
      </c>
      <c r="K12">
        <f t="shared" si="9"/>
        <v>66795.531230704408</v>
      </c>
      <c r="L12">
        <f t="shared" si="0"/>
        <v>0.48578686384784242</v>
      </c>
      <c r="M12">
        <f t="shared" si="1"/>
        <v>0.86510608509396947</v>
      </c>
      <c r="N12">
        <f t="shared" si="2"/>
        <v>0.63443170012654226</v>
      </c>
      <c r="O12">
        <f t="shared" si="3"/>
        <v>0.87520188100960072</v>
      </c>
      <c r="P12">
        <f t="shared" si="4"/>
        <v>4.2403893193884996E-2</v>
      </c>
      <c r="Q12">
        <f t="shared" si="5"/>
        <v>0.3691937101148659</v>
      </c>
      <c r="R12">
        <f t="shared" si="6"/>
        <v>0.30663014348252798</v>
      </c>
      <c r="T12">
        <f t="shared" si="10"/>
        <v>1</v>
      </c>
      <c r="U12">
        <f t="shared" si="11"/>
        <v>1.1505910857848796</v>
      </c>
      <c r="V12">
        <f t="shared" si="12"/>
        <v>1.050133570578093</v>
      </c>
      <c r="W12">
        <f t="shared" si="13"/>
        <v>1.1569071254905985</v>
      </c>
      <c r="X12">
        <f t="shared" si="14"/>
        <v>0.77688500728568333</v>
      </c>
      <c r="Y12">
        <f t="shared" si="15"/>
        <v>0.96055990245133793</v>
      </c>
      <c r="Z12">
        <f t="shared" si="16"/>
        <v>0.93789752348473554</v>
      </c>
    </row>
    <row r="13" spans="1:26" x14ac:dyDescent="0.3">
      <c r="A13" t="s">
        <v>135</v>
      </c>
      <c r="B13">
        <v>128357.042880947</v>
      </c>
      <c r="C13">
        <v>128263.48941753</v>
      </c>
      <c r="D13">
        <v>128538.262962824</v>
      </c>
      <c r="E13">
        <v>128253.02295059399</v>
      </c>
      <c r="F13">
        <v>127886.17610182</v>
      </c>
      <c r="G13">
        <v>127736.711394716</v>
      </c>
      <c r="H13">
        <v>127822.18769478799</v>
      </c>
      <c r="J13">
        <f t="shared" si="8"/>
        <v>128122.41334331698</v>
      </c>
      <c r="K13">
        <f t="shared" si="9"/>
        <v>305.41030370644228</v>
      </c>
      <c r="L13">
        <f t="shared" si="0"/>
        <v>0.77882878817787637</v>
      </c>
      <c r="M13">
        <f t="shared" si="1"/>
        <v>0.67793176600158678</v>
      </c>
      <c r="N13">
        <f t="shared" si="2"/>
        <v>0.91333944734242678</v>
      </c>
      <c r="O13">
        <f t="shared" si="3"/>
        <v>0.66554808327428194</v>
      </c>
      <c r="P13">
        <f t="shared" si="4"/>
        <v>0.21961096746878431</v>
      </c>
      <c r="Q13">
        <f t="shared" si="5"/>
        <v>0.10331298597106271</v>
      </c>
      <c r="R13">
        <f t="shared" si="6"/>
        <v>0.16279782133182696</v>
      </c>
      <c r="T13">
        <f t="shared" si="10"/>
        <v>1</v>
      </c>
      <c r="U13">
        <f t="shared" si="11"/>
        <v>0.99927114662883143</v>
      </c>
      <c r="V13">
        <f t="shared" si="12"/>
        <v>1.0014118436963766</v>
      </c>
      <c r="W13">
        <f t="shared" si="13"/>
        <v>0.99918960480844443</v>
      </c>
      <c r="X13">
        <f t="shared" si="14"/>
        <v>0.99633158595306892</v>
      </c>
      <c r="Y13">
        <f t="shared" si="15"/>
        <v>0.99516714102858872</v>
      </c>
      <c r="Z13">
        <f t="shared" si="16"/>
        <v>0.99583306709040431</v>
      </c>
    </row>
    <row r="14" spans="1:26" x14ac:dyDescent="0.3">
      <c r="A14" t="s">
        <v>136</v>
      </c>
      <c r="B14">
        <v>112745.089226685</v>
      </c>
      <c r="C14">
        <v>112754.435086224</v>
      </c>
      <c r="D14">
        <v>113009.841183998</v>
      </c>
      <c r="E14">
        <v>112750.43693378499</v>
      </c>
      <c r="F14">
        <v>112174.499082471</v>
      </c>
      <c r="G14">
        <v>111786.31308954</v>
      </c>
      <c r="H14">
        <v>112148.293178206</v>
      </c>
      <c r="J14">
        <f t="shared" si="8"/>
        <v>112481.27254012984</v>
      </c>
      <c r="K14">
        <f t="shared" si="9"/>
        <v>444.22313284753233</v>
      </c>
      <c r="L14">
        <f t="shared" si="0"/>
        <v>0.72370490512861729</v>
      </c>
      <c r="M14">
        <f t="shared" si="1"/>
        <v>0.73069686022738511</v>
      </c>
      <c r="N14">
        <f t="shared" si="2"/>
        <v>0.88295163696892209</v>
      </c>
      <c r="O14">
        <f t="shared" si="3"/>
        <v>0.72771659399083111</v>
      </c>
      <c r="P14">
        <f t="shared" si="4"/>
        <v>0.24491345328502889</v>
      </c>
      <c r="Q14">
        <f t="shared" si="5"/>
        <v>5.8857397400369223E-2</v>
      </c>
      <c r="R14">
        <f t="shared" si="6"/>
        <v>0.22675480886338611</v>
      </c>
      <c r="T14">
        <f t="shared" si="10"/>
        <v>1</v>
      </c>
      <c r="U14">
        <f t="shared" si="11"/>
        <v>1.0000828937171728</v>
      </c>
      <c r="V14">
        <f t="shared" si="12"/>
        <v>1.0023482349353654</v>
      </c>
      <c r="W14">
        <f t="shared" si="13"/>
        <v>1.0000474318405943</v>
      </c>
      <c r="X14">
        <f t="shared" si="14"/>
        <v>0.99493911310791749</v>
      </c>
      <c r="Y14">
        <f t="shared" si="15"/>
        <v>0.99149607185801869</v>
      </c>
      <c r="Z14">
        <f t="shared" si="16"/>
        <v>0.99470667811279057</v>
      </c>
    </row>
    <row r="15" spans="1:26" x14ac:dyDescent="0.3">
      <c r="A15" t="s">
        <v>137</v>
      </c>
      <c r="B15">
        <v>82436.990811986703</v>
      </c>
      <c r="C15">
        <v>82600.936608228105</v>
      </c>
      <c r="D15">
        <v>82594.400326985706</v>
      </c>
      <c r="E15">
        <v>82583.046416439305</v>
      </c>
      <c r="F15">
        <v>81535.122764950502</v>
      </c>
      <c r="G15">
        <v>81111.747971550707</v>
      </c>
      <c r="H15">
        <v>81536.816223559799</v>
      </c>
      <c r="J15">
        <f t="shared" si="8"/>
        <v>82057.008731957263</v>
      </c>
      <c r="K15">
        <f t="shared" si="9"/>
        <v>637.9958726546563</v>
      </c>
      <c r="L15">
        <f t="shared" si="0"/>
        <v>0.72427443519306334</v>
      </c>
      <c r="M15">
        <f t="shared" si="1"/>
        <v>0.80304750420288784</v>
      </c>
      <c r="N15">
        <f t="shared" si="2"/>
        <v>0.80019333889216537</v>
      </c>
      <c r="O15">
        <f t="shared" si="3"/>
        <v>0.79517673219603413</v>
      </c>
      <c r="P15">
        <f t="shared" si="4"/>
        <v>0.20667620257081712</v>
      </c>
      <c r="Q15">
        <f t="shared" si="5"/>
        <v>6.922211186198636E-2</v>
      </c>
      <c r="R15">
        <f t="shared" si="6"/>
        <v>0.20743484379488825</v>
      </c>
      <c r="T15">
        <f t="shared" si="10"/>
        <v>1</v>
      </c>
      <c r="U15">
        <f t="shared" si="11"/>
        <v>1.0019887406688013</v>
      </c>
      <c r="V15">
        <f t="shared" si="12"/>
        <v>1.0019094524611896</v>
      </c>
      <c r="W15">
        <f t="shared" si="13"/>
        <v>1.0017717241133377</v>
      </c>
      <c r="X15">
        <f t="shared" si="14"/>
        <v>0.98905991062806886</v>
      </c>
      <c r="Y15">
        <f t="shared" si="15"/>
        <v>0.98392417254217268</v>
      </c>
      <c r="Z15">
        <f t="shared" si="16"/>
        <v>0.98908045308834813</v>
      </c>
    </row>
    <row r="16" spans="1:26" x14ac:dyDescent="0.3">
      <c r="A16" t="s">
        <v>138</v>
      </c>
      <c r="B16">
        <v>54209.261326121399</v>
      </c>
      <c r="C16">
        <v>54397.993869559403</v>
      </c>
      <c r="D16">
        <v>54253.447563871901</v>
      </c>
      <c r="E16">
        <v>54379.223241889602</v>
      </c>
      <c r="F16">
        <v>53220.464786470497</v>
      </c>
      <c r="G16">
        <v>52901.857555677103</v>
      </c>
      <c r="H16">
        <v>53227.2192651847</v>
      </c>
      <c r="J16">
        <f t="shared" si="8"/>
        <v>53798.495372682097</v>
      </c>
      <c r="K16">
        <f t="shared" si="9"/>
        <v>650.22926662866723</v>
      </c>
      <c r="L16">
        <f t="shared" si="0"/>
        <v>0.73621664012889887</v>
      </c>
      <c r="M16">
        <f t="shared" si="1"/>
        <v>0.8217305431933678</v>
      </c>
      <c r="N16">
        <f t="shared" si="2"/>
        <v>0.75793630865412331</v>
      </c>
      <c r="O16">
        <f t="shared" si="3"/>
        <v>0.81410152831967519</v>
      </c>
      <c r="P16">
        <f t="shared" si="4"/>
        <v>0.18701114092892043</v>
      </c>
      <c r="Q16">
        <f t="shared" si="5"/>
        <v>8.3954096589747715E-2</v>
      </c>
      <c r="R16">
        <f t="shared" si="6"/>
        <v>0.18981549020420063</v>
      </c>
      <c r="T16">
        <f t="shared" si="10"/>
        <v>1</v>
      </c>
      <c r="U16">
        <f t="shared" si="11"/>
        <v>1.0034815553435159</v>
      </c>
      <c r="V16">
        <f t="shared" si="12"/>
        <v>1.0008151049593663</v>
      </c>
      <c r="W16">
        <f t="shared" si="13"/>
        <v>1.0031352929667445</v>
      </c>
      <c r="X16">
        <f t="shared" si="14"/>
        <v>0.98175963819720158</v>
      </c>
      <c r="Y16">
        <f t="shared" si="15"/>
        <v>0.97588228028825197</v>
      </c>
      <c r="Z16">
        <f t="shared" si="16"/>
        <v>0.9818842382848797</v>
      </c>
    </row>
    <row r="17" spans="1:26" x14ac:dyDescent="0.3">
      <c r="A17" t="s">
        <v>139</v>
      </c>
      <c r="B17">
        <v>40328.705482328398</v>
      </c>
      <c r="C17">
        <v>40481.1647879191</v>
      </c>
      <c r="D17">
        <v>40351.220045370603</v>
      </c>
      <c r="E17">
        <v>40465.024527084599</v>
      </c>
      <c r="F17">
        <v>39495.956816274098</v>
      </c>
      <c r="G17">
        <v>39206.410281458098</v>
      </c>
      <c r="H17">
        <v>39494.064316373602</v>
      </c>
      <c r="J17">
        <f t="shared" si="8"/>
        <v>39974.649465258357</v>
      </c>
      <c r="K17">
        <f t="shared" si="9"/>
        <v>549.92222471712898</v>
      </c>
      <c r="L17">
        <f t="shared" si="0"/>
        <v>0.74015692003668576</v>
      </c>
      <c r="M17">
        <f t="shared" si="1"/>
        <v>0.82149232771866376</v>
      </c>
      <c r="N17">
        <f t="shared" si="2"/>
        <v>0.75325565961483454</v>
      </c>
      <c r="O17">
        <f t="shared" si="3"/>
        <v>0.81372771226401119</v>
      </c>
      <c r="P17">
        <f t="shared" si="4"/>
        <v>0.19202088461389752</v>
      </c>
      <c r="Q17">
        <f t="shared" si="5"/>
        <v>8.1207377266838396E-2</v>
      </c>
      <c r="R17">
        <f t="shared" si="6"/>
        <v>0.19108233805851293</v>
      </c>
      <c r="T17">
        <f t="shared" si="10"/>
        <v>1</v>
      </c>
      <c r="U17">
        <f t="shared" si="11"/>
        <v>1.0037804165486419</v>
      </c>
      <c r="V17">
        <f t="shared" si="12"/>
        <v>1.0005582763635215</v>
      </c>
      <c r="W17">
        <f t="shared" si="13"/>
        <v>1.0033801988713953</v>
      </c>
      <c r="X17">
        <f t="shared" si="14"/>
        <v>0.97935096958618717</v>
      </c>
      <c r="Y17">
        <f t="shared" si="15"/>
        <v>0.97217130608464297</v>
      </c>
      <c r="Z17">
        <f t="shared" si="16"/>
        <v>0.97930404271665683</v>
      </c>
    </row>
    <row r="18" spans="1:26" x14ac:dyDescent="0.3">
      <c r="A18" t="s">
        <v>140</v>
      </c>
      <c r="B18">
        <v>32074.086796941301</v>
      </c>
      <c r="C18">
        <v>32206.524972880001</v>
      </c>
      <c r="D18">
        <v>32091.260349645501</v>
      </c>
      <c r="E18">
        <v>32193.1583639286</v>
      </c>
      <c r="F18">
        <v>31381.5894648658</v>
      </c>
      <c r="G18">
        <v>31108.2661177466</v>
      </c>
      <c r="H18">
        <v>31378.0177842753</v>
      </c>
      <c r="J18">
        <f t="shared" si="8"/>
        <v>31776.12912146901</v>
      </c>
      <c r="K18">
        <f t="shared" si="9"/>
        <v>466.80395858414158</v>
      </c>
      <c r="L18">
        <f t="shared" si="0"/>
        <v>0.73835849958651933</v>
      </c>
      <c r="M18">
        <f t="shared" si="1"/>
        <v>0.82173716568795796</v>
      </c>
      <c r="N18">
        <f t="shared" si="2"/>
        <v>0.75018835483043045</v>
      </c>
      <c r="O18">
        <f t="shared" si="3"/>
        <v>0.81417080691916155</v>
      </c>
      <c r="P18">
        <f t="shared" si="4"/>
        <v>0.19900141439238153</v>
      </c>
      <c r="Q18">
        <f t="shared" si="5"/>
        <v>7.6256085791176612E-2</v>
      </c>
      <c r="R18">
        <f t="shared" si="6"/>
        <v>0.19687268308870429</v>
      </c>
      <c r="T18">
        <f t="shared" si="10"/>
        <v>1</v>
      </c>
      <c r="U18">
        <f t="shared" si="11"/>
        <v>1.0041291331777318</v>
      </c>
      <c r="V18">
        <f t="shared" si="12"/>
        <v>1.0005354338788481</v>
      </c>
      <c r="W18">
        <f t="shared" si="13"/>
        <v>1.0037123914935173</v>
      </c>
      <c r="X18">
        <f t="shared" si="14"/>
        <v>0.97840944509317906</v>
      </c>
      <c r="Y18">
        <f t="shared" si="15"/>
        <v>0.96988781986813088</v>
      </c>
      <c r="Z18">
        <f t="shared" si="16"/>
        <v>0.97829808789030337</v>
      </c>
    </row>
    <row r="19" spans="1:26" x14ac:dyDescent="0.3">
      <c r="A19" t="s">
        <v>141</v>
      </c>
      <c r="B19">
        <v>26608.338774048701</v>
      </c>
      <c r="C19">
        <v>26721.2546606457</v>
      </c>
      <c r="D19">
        <v>26623.3070609319</v>
      </c>
      <c r="E19">
        <v>26710.217348909198</v>
      </c>
      <c r="F19">
        <v>26023.896641224699</v>
      </c>
      <c r="G19">
        <v>25769.2753258128</v>
      </c>
      <c r="H19">
        <v>26019.717125912299</v>
      </c>
      <c r="J19">
        <f t="shared" si="8"/>
        <v>26353.715276783616</v>
      </c>
      <c r="K19">
        <f t="shared" si="9"/>
        <v>400.33255654882049</v>
      </c>
      <c r="L19">
        <f t="shared" ref="L19:L50" si="17">NORMDIST(B19,$J19,$K19,TRUE)</f>
        <v>0.73762155047452227</v>
      </c>
      <c r="M19">
        <f t="shared" ref="M19:M82" si="18">NORMDIST(C19,$J19,$K19,TRUE)</f>
        <v>0.82071286130248144</v>
      </c>
      <c r="N19">
        <f t="shared" ref="N19:N82" si="19">NORMDIST(D19,$J19,$K19,TRUE)</f>
        <v>0.74965980391590514</v>
      </c>
      <c r="O19">
        <f t="shared" ref="O19:O82" si="20">NORMDIST(E19,$J19,$K19,TRUE)</f>
        <v>0.8134052412173759</v>
      </c>
      <c r="P19">
        <f t="shared" ref="P19:P82" si="21">NORMDIST(F19,$J19,$K19,TRUE)</f>
        <v>0.20500909012120552</v>
      </c>
      <c r="Q19">
        <f t="shared" si="5"/>
        <v>7.2160684419361937E-2</v>
      </c>
      <c r="R19">
        <f t="shared" si="6"/>
        <v>0.20205548413215171</v>
      </c>
      <c r="T19">
        <f t="shared" si="10"/>
        <v>1</v>
      </c>
      <c r="U19">
        <f t="shared" si="11"/>
        <v>1.004243627817424</v>
      </c>
      <c r="V19">
        <f t="shared" si="12"/>
        <v>1.0005625412022263</v>
      </c>
      <c r="W19">
        <f t="shared" si="13"/>
        <v>1.0038288213227298</v>
      </c>
      <c r="X19">
        <f t="shared" si="14"/>
        <v>0.97803537688741349</v>
      </c>
      <c r="Y19">
        <f t="shared" si="15"/>
        <v>0.96846614682107679</v>
      </c>
      <c r="Z19">
        <f t="shared" ref="Z19:Z50" si="22">H19/$B19</f>
        <v>0.9778783014928204</v>
      </c>
    </row>
    <row r="20" spans="1:26" x14ac:dyDescent="0.3">
      <c r="A20" t="s">
        <v>142</v>
      </c>
      <c r="B20">
        <v>22722.778666505299</v>
      </c>
      <c r="C20">
        <v>22818.265721600601</v>
      </c>
      <c r="D20">
        <v>22747.031803313301</v>
      </c>
      <c r="E20">
        <v>22809.064891298702</v>
      </c>
      <c r="F20">
        <v>22224.571931241</v>
      </c>
      <c r="G20">
        <v>21983.733960272901</v>
      </c>
      <c r="H20">
        <v>22219.135830932399</v>
      </c>
      <c r="J20">
        <f t="shared" si="8"/>
        <v>22503.511829309173</v>
      </c>
      <c r="K20">
        <f t="shared" si="9"/>
        <v>348.48692427973589</v>
      </c>
      <c r="L20">
        <f t="shared" si="17"/>
        <v>0.73538986905354231</v>
      </c>
      <c r="M20">
        <f t="shared" si="18"/>
        <v>0.8167905034677323</v>
      </c>
      <c r="N20">
        <f t="shared" si="19"/>
        <v>0.75765907456351655</v>
      </c>
      <c r="O20">
        <f t="shared" si="20"/>
        <v>0.80970214748563873</v>
      </c>
      <c r="P20">
        <f t="shared" si="21"/>
        <v>0.21173042944318349</v>
      </c>
      <c r="Q20">
        <f t="shared" si="5"/>
        <v>6.7911514039001378E-2</v>
      </c>
      <c r="R20">
        <f t="shared" si="6"/>
        <v>0.20724131360402531</v>
      </c>
      <c r="T20">
        <f t="shared" si="10"/>
        <v>1</v>
      </c>
      <c r="U20">
        <f t="shared" si="11"/>
        <v>1.0042022613737842</v>
      </c>
      <c r="V20">
        <f t="shared" si="12"/>
        <v>1.0010673490757427</v>
      </c>
      <c r="W20">
        <f t="shared" si="13"/>
        <v>1.003797344772829</v>
      </c>
      <c r="X20">
        <f t="shared" si="14"/>
        <v>0.97807456814255356</v>
      </c>
      <c r="Y20">
        <f t="shared" si="15"/>
        <v>0.96747560159436863</v>
      </c>
      <c r="Z20">
        <f t="shared" si="22"/>
        <v>0.97783533242282117</v>
      </c>
    </row>
    <row r="21" spans="1:26" x14ac:dyDescent="0.3">
      <c r="A21" t="s">
        <v>143</v>
      </c>
      <c r="B21">
        <v>19814.375580941902</v>
      </c>
      <c r="C21">
        <v>19898.971423047999</v>
      </c>
      <c r="D21">
        <v>19843.9334474563</v>
      </c>
      <c r="E21">
        <v>19891.221964762201</v>
      </c>
      <c r="F21">
        <v>19385.288962786501</v>
      </c>
      <c r="G21">
        <v>19156.9567285497</v>
      </c>
      <c r="H21">
        <v>19377.400648015999</v>
      </c>
      <c r="J21">
        <f t="shared" si="8"/>
        <v>19624.021250794372</v>
      </c>
      <c r="K21">
        <f t="shared" si="9"/>
        <v>307.55868247801942</v>
      </c>
      <c r="L21">
        <f t="shared" si="17"/>
        <v>0.7320155870972922</v>
      </c>
      <c r="M21">
        <f t="shared" si="18"/>
        <v>0.81433271345749159</v>
      </c>
      <c r="N21">
        <f t="shared" si="19"/>
        <v>0.76270325218098589</v>
      </c>
      <c r="O21">
        <f t="shared" si="20"/>
        <v>0.80751615767774876</v>
      </c>
      <c r="P21">
        <f t="shared" si="21"/>
        <v>0.21881042531952691</v>
      </c>
      <c r="Q21">
        <f t="shared" si="5"/>
        <v>6.4429186931791241E-2</v>
      </c>
      <c r="R21">
        <f t="shared" si="6"/>
        <v>0.21131547070302131</v>
      </c>
      <c r="T21">
        <f t="shared" si="10"/>
        <v>1</v>
      </c>
      <c r="U21">
        <f t="shared" si="11"/>
        <v>1.0042694175125793</v>
      </c>
      <c r="V21">
        <f t="shared" si="12"/>
        <v>1.0014917384801583</v>
      </c>
      <c r="W21">
        <f t="shared" si="13"/>
        <v>1.0038783146865458</v>
      </c>
      <c r="X21">
        <f t="shared" si="14"/>
        <v>0.97834468129451879</v>
      </c>
      <c r="Y21">
        <f t="shared" si="15"/>
        <v>0.96682111683476268</v>
      </c>
      <c r="Z21">
        <f t="shared" si="22"/>
        <v>0.97794657060269918</v>
      </c>
    </row>
    <row r="22" spans="1:26" x14ac:dyDescent="0.3">
      <c r="A22" t="s">
        <v>144</v>
      </c>
      <c r="B22">
        <v>17547.265480518301</v>
      </c>
      <c r="C22">
        <v>17619.1127966247</v>
      </c>
      <c r="D22">
        <v>17579.478940865902</v>
      </c>
      <c r="E22">
        <v>17611.3842040813</v>
      </c>
      <c r="F22">
        <v>17170.1917857236</v>
      </c>
      <c r="G22">
        <v>16958.686633163499</v>
      </c>
      <c r="H22">
        <v>17160.824463745299</v>
      </c>
      <c r="J22">
        <f t="shared" si="8"/>
        <v>17378.134900674657</v>
      </c>
      <c r="K22">
        <f t="shared" si="9"/>
        <v>273.25847763825595</v>
      </c>
      <c r="L22">
        <f t="shared" si="17"/>
        <v>0.73202203002425104</v>
      </c>
      <c r="M22">
        <f t="shared" si="18"/>
        <v>0.81107589209505271</v>
      </c>
      <c r="N22">
        <f t="shared" si="19"/>
        <v>0.76938601431319742</v>
      </c>
      <c r="O22">
        <f t="shared" si="20"/>
        <v>0.80333247898351157</v>
      </c>
      <c r="P22">
        <f t="shared" si="21"/>
        <v>0.22333573213515515</v>
      </c>
      <c r="Q22">
        <f t="shared" si="5"/>
        <v>6.2393485186870733E-2</v>
      </c>
      <c r="R22">
        <f t="shared" si="6"/>
        <v>0.21323230871793747</v>
      </c>
      <c r="T22">
        <f t="shared" si="10"/>
        <v>1</v>
      </c>
      <c r="U22">
        <f t="shared" si="11"/>
        <v>1.0040945021425798</v>
      </c>
      <c r="V22">
        <f t="shared" si="12"/>
        <v>1.0018358108494663</v>
      </c>
      <c r="W22">
        <f t="shared" si="13"/>
        <v>1.0036540578721047</v>
      </c>
      <c r="X22">
        <f t="shared" si="14"/>
        <v>0.97851097111322882</v>
      </c>
      <c r="Y22">
        <f t="shared" si="15"/>
        <v>0.96645751738307795</v>
      </c>
      <c r="Z22">
        <f t="shared" si="22"/>
        <v>0.97797713739488101</v>
      </c>
    </row>
    <row r="23" spans="1:26" x14ac:dyDescent="0.3">
      <c r="A23" t="s">
        <v>145</v>
      </c>
      <c r="B23">
        <v>232675.68788211499</v>
      </c>
      <c r="C23">
        <v>233802.217902918</v>
      </c>
      <c r="D23">
        <v>232939.25613495201</v>
      </c>
      <c r="E23">
        <v>233646.83379672799</v>
      </c>
      <c r="F23">
        <v>233349.896015281</v>
      </c>
      <c r="G23">
        <v>232052.157665009</v>
      </c>
      <c r="H23">
        <v>233729.22651405001</v>
      </c>
      <c r="J23">
        <f t="shared" si="8"/>
        <v>233170.753701579</v>
      </c>
      <c r="K23">
        <f t="shared" si="9"/>
        <v>647.98682180317337</v>
      </c>
      <c r="L23">
        <f t="shared" si="17"/>
        <v>0.22243183367120847</v>
      </c>
      <c r="M23">
        <f t="shared" si="18"/>
        <v>0.83509623002408584</v>
      </c>
      <c r="N23">
        <f t="shared" si="19"/>
        <v>0.36044985981794025</v>
      </c>
      <c r="O23">
        <f t="shared" si="20"/>
        <v>0.7687408532555805</v>
      </c>
      <c r="P23">
        <f t="shared" si="21"/>
        <v>0.60890253797020677</v>
      </c>
      <c r="Q23">
        <f t="shared" si="5"/>
        <v>4.2150004128371991E-2</v>
      </c>
      <c r="R23">
        <f t="shared" si="6"/>
        <v>0.80561724731381334</v>
      </c>
      <c r="T23">
        <f t="shared" si="10"/>
        <v>1</v>
      </c>
      <c r="U23">
        <f t="shared" si="11"/>
        <v>1.0048416318484197</v>
      </c>
      <c r="V23">
        <f t="shared" si="12"/>
        <v>1.0011327709191971</v>
      </c>
      <c r="W23">
        <f t="shared" si="13"/>
        <v>1.0041738177437129</v>
      </c>
      <c r="X23">
        <f t="shared" si="14"/>
        <v>1.0028976303424859</v>
      </c>
      <c r="Y23">
        <f t="shared" si="15"/>
        <v>0.99732017460534206</v>
      </c>
      <c r="Z23">
        <f t="shared" si="22"/>
        <v>1.0045279274406564</v>
      </c>
    </row>
    <row r="24" spans="1:26" x14ac:dyDescent="0.3">
      <c r="A24" t="s">
        <v>146</v>
      </c>
      <c r="B24">
        <v>212940.68967879901</v>
      </c>
      <c r="C24">
        <v>215859.90814439501</v>
      </c>
      <c r="D24">
        <v>213008.58362220501</v>
      </c>
      <c r="E24">
        <v>215326.46907823699</v>
      </c>
      <c r="F24">
        <v>213877.94699802101</v>
      </c>
      <c r="G24">
        <v>211532.72127606199</v>
      </c>
      <c r="H24">
        <v>215026.43748127</v>
      </c>
      <c r="J24">
        <f t="shared" si="8"/>
        <v>213938.96518271274</v>
      </c>
      <c r="K24">
        <f t="shared" si="9"/>
        <v>1552.078268498133</v>
      </c>
      <c r="L24">
        <f t="shared" si="17"/>
        <v>0.2600516056526756</v>
      </c>
      <c r="M24">
        <f t="shared" si="18"/>
        <v>0.89207865537746112</v>
      </c>
      <c r="N24">
        <f t="shared" si="19"/>
        <v>0.27443894664896484</v>
      </c>
      <c r="O24">
        <f t="shared" si="20"/>
        <v>0.81432973347501081</v>
      </c>
      <c r="P24">
        <f t="shared" si="21"/>
        <v>0.48432007902594848</v>
      </c>
      <c r="Q24">
        <f t="shared" si="5"/>
        <v>6.0530361071881013E-2</v>
      </c>
      <c r="R24">
        <f t="shared" si="6"/>
        <v>0.7582410080588734</v>
      </c>
      <c r="T24">
        <f t="shared" si="10"/>
        <v>1</v>
      </c>
      <c r="U24">
        <f t="shared" si="11"/>
        <v>1.0137090683325924</v>
      </c>
      <c r="V24">
        <f t="shared" si="12"/>
        <v>1.0003188396896263</v>
      </c>
      <c r="W24">
        <f t="shared" si="13"/>
        <v>1.0112039620188922</v>
      </c>
      <c r="X24">
        <f t="shared" si="14"/>
        <v>1.0044014947102677</v>
      </c>
      <c r="Y24">
        <f t="shared" si="15"/>
        <v>0.99338797857346661</v>
      </c>
      <c r="Z24">
        <f t="shared" si="22"/>
        <v>1.0097949706353311</v>
      </c>
    </row>
    <row r="25" spans="1:26" x14ac:dyDescent="0.3">
      <c r="A25" t="s">
        <v>147</v>
      </c>
      <c r="B25">
        <v>188122.76676561401</v>
      </c>
      <c r="C25">
        <v>194170.973643195</v>
      </c>
      <c r="D25">
        <v>190059.86254716199</v>
      </c>
      <c r="E25">
        <v>194359.459114703</v>
      </c>
      <c r="F25">
        <v>189163.794310825</v>
      </c>
      <c r="G25">
        <v>187381.105440549</v>
      </c>
      <c r="H25">
        <v>193030.26702184</v>
      </c>
      <c r="J25">
        <f t="shared" si="8"/>
        <v>190898.31840626971</v>
      </c>
      <c r="K25">
        <f t="shared" si="9"/>
        <v>2916.07693726553</v>
      </c>
      <c r="L25">
        <f t="shared" si="17"/>
        <v>0.17059663556899304</v>
      </c>
      <c r="M25">
        <f t="shared" si="18"/>
        <v>0.8691283264630929</v>
      </c>
      <c r="N25">
        <f t="shared" si="19"/>
        <v>0.38685375858633297</v>
      </c>
      <c r="O25">
        <f t="shared" si="20"/>
        <v>0.8823697801302357</v>
      </c>
      <c r="P25">
        <f t="shared" si="21"/>
        <v>0.27598382298489565</v>
      </c>
      <c r="Q25">
        <f t="shared" si="5"/>
        <v>0.11388070406772634</v>
      </c>
      <c r="R25">
        <f t="shared" si="6"/>
        <v>0.76764146202727712</v>
      </c>
      <c r="T25">
        <f t="shared" si="10"/>
        <v>1</v>
      </c>
      <c r="U25">
        <f t="shared" si="11"/>
        <v>1.0321503185476566</v>
      </c>
      <c r="V25">
        <f t="shared" si="12"/>
        <v>1.0102969768882968</v>
      </c>
      <c r="W25">
        <f t="shared" si="13"/>
        <v>1.0331522465691747</v>
      </c>
      <c r="X25">
        <f t="shared" si="14"/>
        <v>1.005533766928423</v>
      </c>
      <c r="Y25">
        <f t="shared" si="15"/>
        <v>0.99605756741825369</v>
      </c>
      <c r="Z25">
        <f t="shared" si="22"/>
        <v>1.0260866897749827</v>
      </c>
    </row>
    <row r="26" spans="1:26" x14ac:dyDescent="0.3">
      <c r="A26" t="s">
        <v>148</v>
      </c>
      <c r="B26">
        <v>161093.41459897399</v>
      </c>
      <c r="C26">
        <v>169893.44810233399</v>
      </c>
      <c r="D26">
        <v>164153.74000533301</v>
      </c>
      <c r="E26">
        <v>170514.10906713901</v>
      </c>
      <c r="F26">
        <v>162105.44083875199</v>
      </c>
      <c r="G26">
        <v>159180.31359778199</v>
      </c>
      <c r="H26">
        <v>167813.606592784</v>
      </c>
      <c r="J26">
        <f t="shared" si="8"/>
        <v>164964.86754329968</v>
      </c>
      <c r="K26">
        <f t="shared" si="9"/>
        <v>4481.1412831835423</v>
      </c>
      <c r="L26">
        <f t="shared" si="17"/>
        <v>0.19380946079875677</v>
      </c>
      <c r="M26">
        <f t="shared" si="18"/>
        <v>0.8643011281584817</v>
      </c>
      <c r="N26">
        <f t="shared" si="19"/>
        <v>0.4281802002122726</v>
      </c>
      <c r="O26">
        <f t="shared" si="20"/>
        <v>0.89220768018693275</v>
      </c>
      <c r="P26">
        <f t="shared" si="21"/>
        <v>0.26170353419584053</v>
      </c>
      <c r="Q26">
        <f t="shared" si="5"/>
        <v>9.8375033923236987E-2</v>
      </c>
      <c r="R26">
        <f t="shared" si="6"/>
        <v>0.73751965165973543</v>
      </c>
      <c r="T26">
        <f t="shared" si="10"/>
        <v>1</v>
      </c>
      <c r="U26">
        <f t="shared" si="11"/>
        <v>1.0546268978484739</v>
      </c>
      <c r="V26">
        <f t="shared" si="12"/>
        <v>1.0189972098733979</v>
      </c>
      <c r="W26">
        <f t="shared" si="13"/>
        <v>1.058479699444058</v>
      </c>
      <c r="X26">
        <f t="shared" si="14"/>
        <v>1.006282232220959</v>
      </c>
      <c r="Y26">
        <f t="shared" si="15"/>
        <v>0.98812427555803894</v>
      </c>
      <c r="Z26">
        <f t="shared" si="22"/>
        <v>1.0417161186293011</v>
      </c>
    </row>
    <row r="27" spans="1:26" x14ac:dyDescent="0.3">
      <c r="A27" t="s">
        <v>149</v>
      </c>
      <c r="B27">
        <v>140519.774134551</v>
      </c>
      <c r="C27">
        <v>150343.64119417901</v>
      </c>
      <c r="D27">
        <v>143958.57470072201</v>
      </c>
      <c r="E27">
        <v>151261.09556419801</v>
      </c>
      <c r="F27">
        <v>141679.54550212799</v>
      </c>
      <c r="G27">
        <v>138189.06784405699</v>
      </c>
      <c r="H27">
        <v>148720.70369663599</v>
      </c>
      <c r="J27">
        <f t="shared" si="8"/>
        <v>144953.20037663871</v>
      </c>
      <c r="K27">
        <f t="shared" si="9"/>
        <v>5166.4837947065398</v>
      </c>
      <c r="L27">
        <f t="shared" si="17"/>
        <v>0.19541507042153738</v>
      </c>
      <c r="M27">
        <f t="shared" si="18"/>
        <v>0.85160643885792653</v>
      </c>
      <c r="N27">
        <f t="shared" si="19"/>
        <v>0.42366940603147113</v>
      </c>
      <c r="O27">
        <f t="shared" si="20"/>
        <v>0.88894300948379534</v>
      </c>
      <c r="P27">
        <f t="shared" si="21"/>
        <v>0.26316016398604231</v>
      </c>
      <c r="Q27">
        <f t="shared" si="5"/>
        <v>9.5227670877242265E-2</v>
      </c>
      <c r="R27">
        <f t="shared" si="6"/>
        <v>0.76706645088855174</v>
      </c>
      <c r="T27">
        <f t="shared" si="10"/>
        <v>1</v>
      </c>
      <c r="U27">
        <f t="shared" si="11"/>
        <v>1.0699109226451036</v>
      </c>
      <c r="V27">
        <f t="shared" si="12"/>
        <v>1.0244720046509488</v>
      </c>
      <c r="W27">
        <f t="shared" si="13"/>
        <v>1.0764399280870032</v>
      </c>
      <c r="X27">
        <f t="shared" si="14"/>
        <v>1.0082534388823206</v>
      </c>
      <c r="Y27">
        <f t="shared" si="15"/>
        <v>0.9834136775066098</v>
      </c>
      <c r="Z27">
        <f t="shared" si="22"/>
        <v>1.0583613915734906</v>
      </c>
    </row>
    <row r="28" spans="1:26" x14ac:dyDescent="0.3">
      <c r="A28" t="s">
        <v>150</v>
      </c>
      <c r="B28">
        <v>123754.49035023899</v>
      </c>
      <c r="C28">
        <v>134411.71579016</v>
      </c>
      <c r="D28">
        <v>127699.763808085</v>
      </c>
      <c r="E28">
        <v>135344.49550640601</v>
      </c>
      <c r="F28">
        <v>124648.61807873601</v>
      </c>
      <c r="G28">
        <v>121147.322549344</v>
      </c>
      <c r="H28">
        <v>132875.88118243701</v>
      </c>
      <c r="J28">
        <f t="shared" si="8"/>
        <v>128554.61246648674</v>
      </c>
      <c r="K28">
        <f t="shared" si="9"/>
        <v>5671.2463208249746</v>
      </c>
      <c r="L28">
        <f t="shared" si="17"/>
        <v>0.19866584042370844</v>
      </c>
      <c r="M28">
        <f t="shared" si="18"/>
        <v>0.84914465036055198</v>
      </c>
      <c r="N28">
        <f t="shared" si="19"/>
        <v>0.44009284423946848</v>
      </c>
      <c r="O28">
        <f t="shared" si="20"/>
        <v>0.8843948658357268</v>
      </c>
      <c r="P28">
        <f t="shared" si="21"/>
        <v>0.24549454863818326</v>
      </c>
      <c r="Q28">
        <f t="shared" si="5"/>
        <v>9.575702524702337E-2</v>
      </c>
      <c r="R28">
        <f t="shared" si="6"/>
        <v>0.776958369873754</v>
      </c>
      <c r="T28">
        <f t="shared" si="10"/>
        <v>1</v>
      </c>
      <c r="U28">
        <f t="shared" si="11"/>
        <v>1.0861158686829049</v>
      </c>
      <c r="V28">
        <f t="shared" si="12"/>
        <v>1.0318798408581413</v>
      </c>
      <c r="W28">
        <f t="shared" si="13"/>
        <v>1.0936532090542008</v>
      </c>
      <c r="X28">
        <f t="shared" si="14"/>
        <v>1.0072250124093802</v>
      </c>
      <c r="Y28">
        <f t="shared" si="15"/>
        <v>0.97893274180584133</v>
      </c>
      <c r="Z28">
        <f t="shared" si="22"/>
        <v>1.0737055342911879</v>
      </c>
    </row>
    <row r="29" spans="1:26" x14ac:dyDescent="0.3">
      <c r="A29" t="s">
        <v>151</v>
      </c>
      <c r="B29">
        <v>110024.563717575</v>
      </c>
      <c r="C29">
        <v>121217.43806439399</v>
      </c>
      <c r="D29">
        <v>114081.059558942</v>
      </c>
      <c r="E29">
        <v>122241.785338145</v>
      </c>
      <c r="F29">
        <v>110844.23649600999</v>
      </c>
      <c r="G29">
        <v>107184.64605229499</v>
      </c>
      <c r="H29">
        <v>119773.424069698</v>
      </c>
      <c r="J29">
        <f t="shared" si="8"/>
        <v>115052.45047100841</v>
      </c>
      <c r="K29">
        <f t="shared" si="9"/>
        <v>6025.1674432865739</v>
      </c>
      <c r="L29">
        <f t="shared" si="17"/>
        <v>0.2020050415737169</v>
      </c>
      <c r="M29">
        <f t="shared" si="18"/>
        <v>0.84689477616199105</v>
      </c>
      <c r="N29">
        <f t="shared" si="19"/>
        <v>0.43595918782710397</v>
      </c>
      <c r="O29">
        <f t="shared" si="20"/>
        <v>0.88360788673330781</v>
      </c>
      <c r="P29">
        <f t="shared" si="21"/>
        <v>0.24245124040546617</v>
      </c>
      <c r="Q29">
        <f t="shared" si="5"/>
        <v>9.5806316406667341E-2</v>
      </c>
      <c r="R29">
        <f t="shared" si="6"/>
        <v>0.78334564009747143</v>
      </c>
      <c r="T29">
        <f t="shared" si="10"/>
        <v>1</v>
      </c>
      <c r="U29">
        <f t="shared" si="11"/>
        <v>1.1017306860270792</v>
      </c>
      <c r="V29">
        <f t="shared" si="12"/>
        <v>1.0368690018328972</v>
      </c>
      <c r="W29">
        <f t="shared" si="13"/>
        <v>1.1110408549488158</v>
      </c>
      <c r="X29">
        <f t="shared" si="14"/>
        <v>1.0074499071001912</v>
      </c>
      <c r="Y29">
        <f t="shared" si="15"/>
        <v>0.97418833059343124</v>
      </c>
      <c r="Z29">
        <f t="shared" si="22"/>
        <v>1.0886062168548798</v>
      </c>
    </row>
    <row r="30" spans="1:26" x14ac:dyDescent="0.3">
      <c r="A30" t="s">
        <v>152</v>
      </c>
      <c r="B30">
        <v>98733.718110720103</v>
      </c>
      <c r="C30">
        <v>110613.33171385599</v>
      </c>
      <c r="D30">
        <v>103009.531766124</v>
      </c>
      <c r="E30">
        <v>111822.311810247</v>
      </c>
      <c r="F30">
        <v>99349.322870039396</v>
      </c>
      <c r="G30">
        <v>95712.363326897394</v>
      </c>
      <c r="H30">
        <v>108608.73275851</v>
      </c>
      <c r="J30">
        <f t="shared" si="8"/>
        <v>103978.47319377055</v>
      </c>
      <c r="K30">
        <f t="shared" si="9"/>
        <v>6392.5785600967265</v>
      </c>
      <c r="L30">
        <f t="shared" si="17"/>
        <v>0.20598141534089115</v>
      </c>
      <c r="M30">
        <f t="shared" si="18"/>
        <v>0.85034173811398328</v>
      </c>
      <c r="N30">
        <f t="shared" si="19"/>
        <v>0.4397619195394229</v>
      </c>
      <c r="O30">
        <f t="shared" si="20"/>
        <v>0.89009295900386665</v>
      </c>
      <c r="P30">
        <f t="shared" si="21"/>
        <v>0.23448852714543866</v>
      </c>
      <c r="Q30">
        <f t="shared" si="5"/>
        <v>9.7991847742489022E-2</v>
      </c>
      <c r="R30">
        <f t="shared" si="6"/>
        <v>0.76556472827574318</v>
      </c>
      <c r="T30">
        <f t="shared" si="10"/>
        <v>1</v>
      </c>
      <c r="U30">
        <f t="shared" si="11"/>
        <v>1.1203197228915667</v>
      </c>
      <c r="V30">
        <f t="shared" si="12"/>
        <v>1.0433065191630786</v>
      </c>
      <c r="W30">
        <f t="shared" si="13"/>
        <v>1.1325645782411369</v>
      </c>
      <c r="X30">
        <f t="shared" si="14"/>
        <v>1.0062350002724394</v>
      </c>
      <c r="Y30">
        <f t="shared" si="15"/>
        <v>0.96939895669243858</v>
      </c>
      <c r="Z30">
        <f t="shared" si="22"/>
        <v>1.1000166390646409</v>
      </c>
    </row>
    <row r="31" spans="1:26" x14ac:dyDescent="0.3">
      <c r="A31" t="s">
        <v>153</v>
      </c>
      <c r="B31">
        <v>89267.764790607107</v>
      </c>
      <c r="C31">
        <v>101166.013709987</v>
      </c>
      <c r="D31">
        <v>93459.007316807605</v>
      </c>
      <c r="E31">
        <v>102399.970025884</v>
      </c>
      <c r="F31">
        <v>89528.386584042601</v>
      </c>
      <c r="G31">
        <v>86621.453069337003</v>
      </c>
      <c r="H31">
        <v>99160.768997954103</v>
      </c>
      <c r="J31">
        <f t="shared" si="8"/>
        <v>94514.766356374181</v>
      </c>
      <c r="K31">
        <f t="shared" si="9"/>
        <v>6374.6228551994118</v>
      </c>
      <c r="L31">
        <f t="shared" si="17"/>
        <v>0.20522335697333369</v>
      </c>
      <c r="M31">
        <f t="shared" si="18"/>
        <v>0.8516172237667492</v>
      </c>
      <c r="N31">
        <f t="shared" si="19"/>
        <v>0.43422837371158096</v>
      </c>
      <c r="O31">
        <f t="shared" si="20"/>
        <v>0.89195049482944688</v>
      </c>
      <c r="P31">
        <f t="shared" si="21"/>
        <v>0.21704161934437841</v>
      </c>
      <c r="Q31">
        <f t="shared" si="5"/>
        <v>0.10781353373075546</v>
      </c>
      <c r="R31">
        <f t="shared" si="6"/>
        <v>0.76694651193146812</v>
      </c>
      <c r="T31">
        <f t="shared" si="10"/>
        <v>1</v>
      </c>
      <c r="U31">
        <f t="shared" si="11"/>
        <v>1.1332871831986528</v>
      </c>
      <c r="V31">
        <f t="shared" si="12"/>
        <v>1.04695135512838</v>
      </c>
      <c r="W31">
        <f t="shared" si="13"/>
        <v>1.1471102728524765</v>
      </c>
      <c r="X31">
        <f t="shared" si="14"/>
        <v>1.0029195510165043</v>
      </c>
      <c r="Y31">
        <f t="shared" si="15"/>
        <v>0.97035534912879828</v>
      </c>
      <c r="Z31">
        <f t="shared" si="22"/>
        <v>1.1108239265377904</v>
      </c>
    </row>
    <row r="32" spans="1:26" x14ac:dyDescent="0.3">
      <c r="A32" t="s">
        <v>154</v>
      </c>
      <c r="B32">
        <v>81269.890872052594</v>
      </c>
      <c r="C32">
        <v>92820.102559118197</v>
      </c>
      <c r="D32">
        <v>85279.401562326399</v>
      </c>
      <c r="E32">
        <v>94035.715608279104</v>
      </c>
      <c r="F32">
        <v>81774.378653833905</v>
      </c>
      <c r="G32">
        <v>78835.818778878995</v>
      </c>
      <c r="H32">
        <v>91300.426765680706</v>
      </c>
      <c r="J32">
        <f t="shared" si="8"/>
        <v>86473.676400024255</v>
      </c>
      <c r="K32">
        <f t="shared" si="9"/>
        <v>6187.1510087398356</v>
      </c>
      <c r="L32">
        <f t="shared" si="17"/>
        <v>0.2001562421238248</v>
      </c>
      <c r="M32">
        <f t="shared" si="18"/>
        <v>0.84749360415618546</v>
      </c>
      <c r="N32">
        <f t="shared" si="19"/>
        <v>0.42346969364355669</v>
      </c>
      <c r="O32">
        <f t="shared" si="20"/>
        <v>0.88918715245812963</v>
      </c>
      <c r="P32">
        <f t="shared" si="21"/>
        <v>0.2237691917857545</v>
      </c>
      <c r="Q32">
        <f t="shared" si="5"/>
        <v>0.1085137494970952</v>
      </c>
      <c r="R32">
        <f t="shared" si="6"/>
        <v>0.7823413099843507</v>
      </c>
      <c r="T32">
        <f t="shared" si="10"/>
        <v>1</v>
      </c>
      <c r="U32">
        <f t="shared" si="11"/>
        <v>1.1421216586256981</v>
      </c>
      <c r="V32">
        <f t="shared" si="12"/>
        <v>1.0493357459601635</v>
      </c>
      <c r="W32">
        <f t="shared" si="13"/>
        <v>1.157079388187249</v>
      </c>
      <c r="X32">
        <f t="shared" si="14"/>
        <v>1.0062075607136665</v>
      </c>
      <c r="Y32">
        <f t="shared" si="15"/>
        <v>0.97004952182099413</v>
      </c>
      <c r="Z32">
        <f t="shared" si="22"/>
        <v>1.1234225342989534</v>
      </c>
    </row>
    <row r="33" spans="1:26" x14ac:dyDescent="0.3">
      <c r="A33" s="7" t="s">
        <v>409</v>
      </c>
      <c r="B33">
        <v>126185.920640788</v>
      </c>
      <c r="C33">
        <v>132787.26653301201</v>
      </c>
      <c r="D33">
        <v>127656.457405636</v>
      </c>
      <c r="E33">
        <v>134315.576672756</v>
      </c>
      <c r="F33">
        <v>126365.457768048</v>
      </c>
      <c r="G33">
        <v>136304.76113972199</v>
      </c>
      <c r="H33">
        <v>134365.65016693901</v>
      </c>
      <c r="J33">
        <f t="shared" si="8"/>
        <v>131140.15576098586</v>
      </c>
      <c r="K33">
        <f t="shared" si="9"/>
        <v>4269.1055957146136</v>
      </c>
      <c r="L33">
        <f t="shared" si="17"/>
        <v>0.12292559800093293</v>
      </c>
      <c r="M33">
        <f t="shared" si="18"/>
        <v>0.65018539504551898</v>
      </c>
      <c r="N33">
        <f t="shared" si="19"/>
        <v>0.20724282076098591</v>
      </c>
      <c r="O33">
        <f t="shared" si="20"/>
        <v>0.77150552388708638</v>
      </c>
      <c r="P33">
        <f t="shared" si="21"/>
        <v>0.13169158267657194</v>
      </c>
      <c r="Q33">
        <f t="shared" si="5"/>
        <v>0.88681504857494731</v>
      </c>
      <c r="R33">
        <f t="shared" si="6"/>
        <v>0.77503848840180667</v>
      </c>
      <c r="T33">
        <f t="shared" si="10"/>
        <v>1</v>
      </c>
      <c r="U33">
        <f t="shared" si="11"/>
        <v>1.0523144409352607</v>
      </c>
      <c r="V33">
        <f t="shared" si="12"/>
        <v>1.0116537309184768</v>
      </c>
      <c r="W33">
        <f t="shared" si="13"/>
        <v>1.0644260151266052</v>
      </c>
      <c r="X33">
        <f t="shared" si="14"/>
        <v>1.0014227984100625</v>
      </c>
      <c r="Y33">
        <f t="shared" si="15"/>
        <v>1.0801899328193609</v>
      </c>
      <c r="Z33">
        <f t="shared" si="22"/>
        <v>1.0648228382739795</v>
      </c>
    </row>
    <row r="34" spans="1:26" x14ac:dyDescent="0.3">
      <c r="A34" s="7" t="s">
        <v>410</v>
      </c>
      <c r="B34">
        <v>105102.702213243</v>
      </c>
      <c r="C34">
        <v>121787.13607900499</v>
      </c>
      <c r="D34">
        <v>109794.541787735</v>
      </c>
      <c r="E34">
        <v>125507.975581665</v>
      </c>
      <c r="F34">
        <v>106419.074004168</v>
      </c>
      <c r="G34">
        <v>132210.98342841899</v>
      </c>
      <c r="H34">
        <v>126877.384000123</v>
      </c>
      <c r="J34">
        <f t="shared" si="8"/>
        <v>118242.82815633687</v>
      </c>
      <c r="K34">
        <f t="shared" si="9"/>
        <v>10945.676594772478</v>
      </c>
      <c r="L34">
        <f t="shared" si="17"/>
        <v>0.11497542206649358</v>
      </c>
      <c r="M34">
        <f t="shared" si="18"/>
        <v>0.62695865583587795</v>
      </c>
      <c r="N34">
        <f t="shared" si="19"/>
        <v>0.22010526582760753</v>
      </c>
      <c r="O34">
        <f t="shared" si="20"/>
        <v>0.74657350600686312</v>
      </c>
      <c r="P34">
        <f t="shared" si="21"/>
        <v>0.14002179933811476</v>
      </c>
      <c r="Q34">
        <f t="shared" si="5"/>
        <v>0.89904600696912085</v>
      </c>
      <c r="R34">
        <f t="shared" si="6"/>
        <v>0.78490173069517799</v>
      </c>
      <c r="T34">
        <f t="shared" si="10"/>
        <v>1</v>
      </c>
      <c r="U34">
        <f t="shared" si="11"/>
        <v>1.1587440999557834</v>
      </c>
      <c r="V34">
        <f t="shared" si="12"/>
        <v>1.0446405228000011</v>
      </c>
      <c r="W34">
        <f t="shared" si="13"/>
        <v>1.1941460394331416</v>
      </c>
      <c r="X34">
        <f t="shared" si="14"/>
        <v>1.0125246236605241</v>
      </c>
      <c r="Y34">
        <f t="shared" si="15"/>
        <v>1.2579218292615917</v>
      </c>
      <c r="Z34">
        <f t="shared" si="22"/>
        <v>1.2071752802577931</v>
      </c>
    </row>
    <row r="35" spans="1:26" x14ac:dyDescent="0.3">
      <c r="A35" s="7" t="s">
        <v>411</v>
      </c>
      <c r="B35">
        <v>88467.310403811498</v>
      </c>
      <c r="C35">
        <v>111622.160699923</v>
      </c>
      <c r="D35">
        <v>91358.015553828896</v>
      </c>
      <c r="E35">
        <v>115960.67023964701</v>
      </c>
      <c r="F35">
        <v>90223.780411555694</v>
      </c>
      <c r="G35">
        <v>127882.033084365</v>
      </c>
      <c r="H35">
        <v>118360.575967866</v>
      </c>
      <c r="J35">
        <f t="shared" si="8"/>
        <v>106267.79233728528</v>
      </c>
      <c r="K35">
        <f t="shared" si="9"/>
        <v>15982.286450270814</v>
      </c>
      <c r="L35">
        <f t="shared" si="17"/>
        <v>0.13269040169124069</v>
      </c>
      <c r="M35">
        <f t="shared" si="18"/>
        <v>0.63119459338345041</v>
      </c>
      <c r="N35">
        <f t="shared" si="19"/>
        <v>0.1754373882887682</v>
      </c>
      <c r="O35">
        <f t="shared" si="20"/>
        <v>0.72790074122260195</v>
      </c>
      <c r="P35">
        <f t="shared" si="21"/>
        <v>0.15772253905949732</v>
      </c>
      <c r="Q35">
        <f t="shared" ref="Q35:Q66" si="23">NORMDIST(G35,$J35,$K35,TRUE)</f>
        <v>0.91187427025746715</v>
      </c>
      <c r="R35">
        <f t="shared" ref="R35:R66" si="24">NORMDIST(H35,$J35,$K35,TRUE)</f>
        <v>0.77536621021579111</v>
      </c>
      <c r="T35">
        <f t="shared" si="10"/>
        <v>1</v>
      </c>
      <c r="U35">
        <f t="shared" si="11"/>
        <v>1.2617334040157946</v>
      </c>
      <c r="V35">
        <f t="shared" si="12"/>
        <v>1.0326754044722586</v>
      </c>
      <c r="W35">
        <f t="shared" si="13"/>
        <v>1.3107742250820253</v>
      </c>
      <c r="X35">
        <f t="shared" si="14"/>
        <v>1.0198544524494613</v>
      </c>
      <c r="Y35">
        <f t="shared" si="15"/>
        <v>1.4455286647762196</v>
      </c>
      <c r="Z35">
        <f t="shared" si="22"/>
        <v>1.3379018241608778</v>
      </c>
    </row>
    <row r="36" spans="1:26" x14ac:dyDescent="0.3">
      <c r="A36" s="7" t="s">
        <v>412</v>
      </c>
      <c r="B36">
        <v>75207.621456780296</v>
      </c>
      <c r="C36">
        <v>101880.223217926</v>
      </c>
      <c r="D36">
        <v>75157.656574237204</v>
      </c>
      <c r="E36">
        <v>106407.106157613</v>
      </c>
      <c r="F36">
        <v>76751.176988187101</v>
      </c>
      <c r="G36">
        <v>122639.32815507</v>
      </c>
      <c r="H36">
        <v>109279.100949239</v>
      </c>
      <c r="J36">
        <f t="shared" si="8"/>
        <v>95331.744785578936</v>
      </c>
      <c r="K36">
        <f t="shared" si="9"/>
        <v>19420.739461217439</v>
      </c>
      <c r="L36">
        <f t="shared" si="17"/>
        <v>0.15005018321737956</v>
      </c>
      <c r="M36">
        <f t="shared" si="18"/>
        <v>0.63201314869142555</v>
      </c>
      <c r="N36">
        <f t="shared" si="19"/>
        <v>0.14945098780266144</v>
      </c>
      <c r="O36">
        <f t="shared" si="20"/>
        <v>0.71575788027544907</v>
      </c>
      <c r="P36">
        <f t="shared" si="21"/>
        <v>0.16934964771518687</v>
      </c>
      <c r="Q36">
        <f t="shared" si="23"/>
        <v>0.92015340765120901</v>
      </c>
      <c r="R36">
        <f t="shared" si="24"/>
        <v>0.76367318732130918</v>
      </c>
      <c r="T36">
        <f t="shared" si="10"/>
        <v>1</v>
      </c>
      <c r="U36">
        <f t="shared" si="11"/>
        <v>1.3546529094325062</v>
      </c>
      <c r="V36">
        <f t="shared" si="12"/>
        <v>0.99933564070269387</v>
      </c>
      <c r="W36">
        <f t="shared" si="13"/>
        <v>1.4148447204750674</v>
      </c>
      <c r="X36">
        <f t="shared" si="14"/>
        <v>1.0205239243245292</v>
      </c>
      <c r="Y36">
        <f t="shared" ref="Y36:Y67" si="25">G36/$B36</f>
        <v>1.6306768619926024</v>
      </c>
      <c r="Z36">
        <f t="shared" si="22"/>
        <v>1.4530322703004059</v>
      </c>
    </row>
    <row r="37" spans="1:26" x14ac:dyDescent="0.3">
      <c r="A37" s="7" t="s">
        <v>413</v>
      </c>
      <c r="B37">
        <v>64234.492278535901</v>
      </c>
      <c r="C37">
        <v>93473.015263000401</v>
      </c>
      <c r="D37">
        <v>61885.586869025603</v>
      </c>
      <c r="E37">
        <v>97958.417514994493</v>
      </c>
      <c r="F37">
        <v>65655.913118818702</v>
      </c>
      <c r="G37">
        <v>118353.791652103</v>
      </c>
      <c r="H37">
        <v>101385.80211078899</v>
      </c>
      <c r="J37">
        <f t="shared" si="8"/>
        <v>86135.288401038153</v>
      </c>
      <c r="K37">
        <f t="shared" si="9"/>
        <v>22178.579924622853</v>
      </c>
      <c r="L37">
        <f t="shared" si="17"/>
        <v>0.16170488425100493</v>
      </c>
      <c r="M37">
        <f t="shared" si="18"/>
        <v>0.62962014556626145</v>
      </c>
      <c r="N37">
        <f t="shared" si="19"/>
        <v>0.13711264645822199</v>
      </c>
      <c r="O37">
        <f t="shared" si="20"/>
        <v>0.70301357832419042</v>
      </c>
      <c r="P37">
        <f t="shared" si="21"/>
        <v>0.17790321767837469</v>
      </c>
      <c r="Q37">
        <f t="shared" si="23"/>
        <v>0.92684446381332863</v>
      </c>
      <c r="R37">
        <f t="shared" si="24"/>
        <v>0.75415506078910777</v>
      </c>
      <c r="T37">
        <f t="shared" si="10"/>
        <v>1</v>
      </c>
      <c r="U37">
        <f t="shared" si="11"/>
        <v>1.4551841533623302</v>
      </c>
      <c r="V37">
        <f t="shared" si="12"/>
        <v>0.9634323347754522</v>
      </c>
      <c r="W37">
        <f t="shared" si="13"/>
        <v>1.5250127157575046</v>
      </c>
      <c r="X37">
        <f t="shared" si="14"/>
        <v>1.0221286226427879</v>
      </c>
      <c r="Y37">
        <f t="shared" si="25"/>
        <v>1.8425270824729658</v>
      </c>
      <c r="Z37">
        <f t="shared" si="22"/>
        <v>1.5783701017072924</v>
      </c>
    </row>
    <row r="38" spans="1:26" x14ac:dyDescent="0.3">
      <c r="A38" s="7" t="s">
        <v>414</v>
      </c>
      <c r="B38">
        <v>54999.1610226056</v>
      </c>
      <c r="C38">
        <v>85858.122500694604</v>
      </c>
      <c r="D38">
        <v>50912.423066374497</v>
      </c>
      <c r="E38">
        <v>90174.323034405796</v>
      </c>
      <c r="F38">
        <v>56388.268307071899</v>
      </c>
      <c r="G38">
        <v>114990.848076436</v>
      </c>
      <c r="H38">
        <v>94513.803277850297</v>
      </c>
      <c r="J38">
        <f t="shared" si="8"/>
        <v>78262.42132649124</v>
      </c>
      <c r="K38">
        <f t="shared" si="9"/>
        <v>24427.965806269178</v>
      </c>
      <c r="L38">
        <f t="shared" si="17"/>
        <v>0.1704671523002261</v>
      </c>
      <c r="M38">
        <f t="shared" si="18"/>
        <v>0.62207796372706015</v>
      </c>
      <c r="N38">
        <f t="shared" si="19"/>
        <v>0.13143822071083119</v>
      </c>
      <c r="O38">
        <f t="shared" si="20"/>
        <v>0.68709537378556229</v>
      </c>
      <c r="P38">
        <f t="shared" si="21"/>
        <v>0.18527185812242719</v>
      </c>
      <c r="Q38">
        <f t="shared" si="23"/>
        <v>0.93365009096178264</v>
      </c>
      <c r="R38">
        <f t="shared" si="24"/>
        <v>0.74706356813792207</v>
      </c>
      <c r="T38">
        <f t="shared" si="10"/>
        <v>1</v>
      </c>
      <c r="U38">
        <f t="shared" si="11"/>
        <v>1.5610805856730332</v>
      </c>
      <c r="V38">
        <f t="shared" si="12"/>
        <v>0.92569454005759499</v>
      </c>
      <c r="W38">
        <f t="shared" si="13"/>
        <v>1.6395581561206469</v>
      </c>
      <c r="X38">
        <f t="shared" si="14"/>
        <v>1.0252568813530691</v>
      </c>
      <c r="Y38">
        <f t="shared" si="25"/>
        <v>2.0907745852554513</v>
      </c>
      <c r="Z38">
        <f t="shared" si="22"/>
        <v>1.7184590004746345</v>
      </c>
    </row>
    <row r="39" spans="1:26" x14ac:dyDescent="0.3">
      <c r="A39" s="7" t="s">
        <v>415</v>
      </c>
      <c r="B39">
        <v>47324.735924271503</v>
      </c>
      <c r="C39">
        <v>79306.333324325096</v>
      </c>
      <c r="D39">
        <v>41899.301455574598</v>
      </c>
      <c r="E39">
        <v>83454.222628565898</v>
      </c>
      <c r="F39">
        <v>48729.897538881101</v>
      </c>
      <c r="G39">
        <v>112162.699466883</v>
      </c>
      <c r="H39">
        <v>88429.576044465401</v>
      </c>
      <c r="J39">
        <f t="shared" si="8"/>
        <v>71615.252340423802</v>
      </c>
      <c r="K39">
        <f t="shared" si="9"/>
        <v>26213.664640883897</v>
      </c>
      <c r="L39">
        <f t="shared" si="17"/>
        <v>0.17705786694003442</v>
      </c>
      <c r="M39">
        <f t="shared" si="18"/>
        <v>0.6153916674208999</v>
      </c>
      <c r="N39">
        <f t="shared" si="19"/>
        <v>0.12848006069959703</v>
      </c>
      <c r="O39">
        <f t="shared" si="20"/>
        <v>0.6742335000432329</v>
      </c>
      <c r="P39">
        <f t="shared" si="21"/>
        <v>0.1913229559201417</v>
      </c>
      <c r="Q39">
        <f t="shared" si="23"/>
        <v>0.93904495304607438</v>
      </c>
      <c r="R39">
        <f t="shared" si="24"/>
        <v>0.73937947616992938</v>
      </c>
      <c r="T39">
        <f t="shared" si="10"/>
        <v>1</v>
      </c>
      <c r="U39">
        <f t="shared" si="11"/>
        <v>1.6757902981483124</v>
      </c>
      <c r="V39">
        <f t="shared" si="12"/>
        <v>0.88535732185851768</v>
      </c>
      <c r="W39">
        <f t="shared" si="13"/>
        <v>1.7634376821903113</v>
      </c>
      <c r="X39">
        <f t="shared" si="14"/>
        <v>1.0296919060860292</v>
      </c>
      <c r="Y39">
        <f t="shared" si="25"/>
        <v>2.3700649834869543</v>
      </c>
      <c r="Z39">
        <f t="shared" si="22"/>
        <v>1.8685698782549867</v>
      </c>
    </row>
    <row r="40" spans="1:26" x14ac:dyDescent="0.3">
      <c r="A40" s="7" t="s">
        <v>416</v>
      </c>
      <c r="B40">
        <v>40917.573984280702</v>
      </c>
      <c r="C40">
        <v>73542.277008995006</v>
      </c>
      <c r="D40">
        <v>34639.025082421103</v>
      </c>
      <c r="E40">
        <v>77525.306245520595</v>
      </c>
      <c r="F40">
        <v>42259.002423753802</v>
      </c>
      <c r="G40">
        <v>110044.82556184</v>
      </c>
      <c r="H40">
        <v>82904.667327006697</v>
      </c>
      <c r="J40">
        <f t="shared" si="8"/>
        <v>65976.096804831133</v>
      </c>
      <c r="K40">
        <f t="shared" si="9"/>
        <v>27663.763517564312</v>
      </c>
      <c r="L40">
        <f t="shared" si="17"/>
        <v>0.18251429839015082</v>
      </c>
      <c r="M40">
        <f t="shared" si="18"/>
        <v>0.60776751092227821</v>
      </c>
      <c r="N40">
        <f t="shared" si="19"/>
        <v>0.12865246306741407</v>
      </c>
      <c r="O40">
        <f t="shared" si="20"/>
        <v>0.66183819450294967</v>
      </c>
      <c r="P40">
        <f t="shared" si="21"/>
        <v>0.19563006826489598</v>
      </c>
      <c r="Q40">
        <f t="shared" si="23"/>
        <v>0.94442133768024827</v>
      </c>
      <c r="R40">
        <f t="shared" si="24"/>
        <v>0.72971135685368349</v>
      </c>
      <c r="T40">
        <f t="shared" si="10"/>
        <v>1</v>
      </c>
      <c r="U40">
        <f t="shared" si="11"/>
        <v>1.7973274035564213</v>
      </c>
      <c r="V40">
        <f t="shared" si="12"/>
        <v>0.84655617891051826</v>
      </c>
      <c r="W40">
        <f t="shared" si="13"/>
        <v>1.8946701550610865</v>
      </c>
      <c r="X40">
        <f t="shared" si="14"/>
        <v>1.0327836748089816</v>
      </c>
      <c r="Y40">
        <f t="shared" si="25"/>
        <v>2.689426934356272</v>
      </c>
      <c r="Z40">
        <f t="shared" si="22"/>
        <v>2.0261383863778475</v>
      </c>
    </row>
    <row r="41" spans="1:26" x14ac:dyDescent="0.3">
      <c r="A41" s="7" t="s">
        <v>417</v>
      </c>
      <c r="B41">
        <v>35476.916691101003</v>
      </c>
      <c r="C41">
        <v>68366.162652531493</v>
      </c>
      <c r="D41">
        <v>28709.791769901101</v>
      </c>
      <c r="E41">
        <v>72111.794384851499</v>
      </c>
      <c r="F41">
        <v>36786.0840871252</v>
      </c>
      <c r="G41">
        <v>108922.54737452899</v>
      </c>
      <c r="H41">
        <v>78257.904389761607</v>
      </c>
      <c r="J41">
        <f t="shared" si="8"/>
        <v>61233.028764257273</v>
      </c>
      <c r="K41">
        <f t="shared" si="9"/>
        <v>29017.68734640424</v>
      </c>
      <c r="L41">
        <f t="shared" si="17"/>
        <v>0.18737785829625095</v>
      </c>
      <c r="M41">
        <f t="shared" si="18"/>
        <v>0.59708929269973721</v>
      </c>
      <c r="N41">
        <f t="shared" si="19"/>
        <v>0.13118493936896544</v>
      </c>
      <c r="O41">
        <f t="shared" si="20"/>
        <v>0.64613302431504871</v>
      </c>
      <c r="P41">
        <f t="shared" si="21"/>
        <v>0.19975847489590343</v>
      </c>
      <c r="Q41">
        <f t="shared" si="23"/>
        <v>0.94985649501794756</v>
      </c>
      <c r="R41">
        <f t="shared" si="24"/>
        <v>0.72129969317007003</v>
      </c>
      <c r="T41">
        <f t="shared" si="10"/>
        <v>1</v>
      </c>
      <c r="U41">
        <f t="shared" si="11"/>
        <v>1.9270604389834249</v>
      </c>
      <c r="V41">
        <f t="shared" si="12"/>
        <v>0.80925273241410633</v>
      </c>
      <c r="W41">
        <f t="shared" si="13"/>
        <v>2.0326398433305775</v>
      </c>
      <c r="X41">
        <f t="shared" si="14"/>
        <v>1.0369019497219325</v>
      </c>
      <c r="Y41">
        <f t="shared" si="25"/>
        <v>3.0702371438567271</v>
      </c>
      <c r="Z41">
        <f t="shared" si="22"/>
        <v>2.2058823508016903</v>
      </c>
    </row>
    <row r="42" spans="1:26" x14ac:dyDescent="0.3">
      <c r="A42" s="7" t="s">
        <v>418</v>
      </c>
      <c r="B42">
        <v>30870.767681700199</v>
      </c>
      <c r="C42">
        <v>63775.569878442198</v>
      </c>
      <c r="D42">
        <v>23827.515311218402</v>
      </c>
      <c r="E42">
        <v>67310.751278616095</v>
      </c>
      <c r="F42">
        <v>32059.467872159301</v>
      </c>
      <c r="G42">
        <v>107755.50058872301</v>
      </c>
      <c r="H42">
        <v>73935.006301963993</v>
      </c>
      <c r="J42">
        <f t="shared" si="8"/>
        <v>57076.368416117599</v>
      </c>
      <c r="K42">
        <f t="shared" si="9"/>
        <v>30056.266837973202</v>
      </c>
      <c r="L42">
        <f t="shared" si="17"/>
        <v>0.1916356266345739</v>
      </c>
      <c r="M42">
        <f t="shared" si="18"/>
        <v>0.58818892426320579</v>
      </c>
      <c r="N42">
        <f t="shared" si="19"/>
        <v>0.13431558500653895</v>
      </c>
      <c r="O42">
        <f t="shared" si="20"/>
        <v>0.63326279439271471</v>
      </c>
      <c r="P42">
        <f t="shared" si="21"/>
        <v>0.20260977402630032</v>
      </c>
      <c r="Q42">
        <f t="shared" si="23"/>
        <v>0.95411576850764734</v>
      </c>
      <c r="R42">
        <f t="shared" si="24"/>
        <v>0.71256802751330495</v>
      </c>
      <c r="T42">
        <f t="shared" si="10"/>
        <v>1</v>
      </c>
      <c r="U42">
        <f t="shared" si="11"/>
        <v>2.0658886923711828</v>
      </c>
      <c r="V42">
        <f t="shared" si="12"/>
        <v>0.77184719074359309</v>
      </c>
      <c r="W42">
        <f t="shared" si="13"/>
        <v>2.1804041924916904</v>
      </c>
      <c r="X42">
        <f t="shared" si="14"/>
        <v>1.0385056893536129</v>
      </c>
      <c r="Y42">
        <f t="shared" si="25"/>
        <v>3.4905351787736429</v>
      </c>
      <c r="Z42">
        <f t="shared" si="22"/>
        <v>2.3949843769447861</v>
      </c>
    </row>
    <row r="43" spans="1:26" x14ac:dyDescent="0.3">
      <c r="A43" s="7" t="s">
        <v>399</v>
      </c>
      <c r="B43">
        <v>53.180156435200203</v>
      </c>
      <c r="C43">
        <v>76.215119771880396</v>
      </c>
      <c r="D43">
        <v>22.9297116902565</v>
      </c>
      <c r="E43">
        <v>68.999639787373098</v>
      </c>
      <c r="F43">
        <v>56.149089774852101</v>
      </c>
      <c r="G43">
        <v>84.9811178290187</v>
      </c>
      <c r="H43">
        <v>74.158485434134207</v>
      </c>
      <c r="J43">
        <f t="shared" si="8"/>
        <v>62.373331531816454</v>
      </c>
      <c r="K43">
        <f t="shared" si="9"/>
        <v>20.674298523180088</v>
      </c>
      <c r="L43">
        <f t="shared" si="17"/>
        <v>0.32828026639926711</v>
      </c>
      <c r="M43">
        <f t="shared" si="18"/>
        <v>0.74841703612808197</v>
      </c>
      <c r="N43">
        <f t="shared" si="19"/>
        <v>2.8204804709018094E-2</v>
      </c>
      <c r="O43">
        <f t="shared" si="20"/>
        <v>0.6257089198675736</v>
      </c>
      <c r="P43">
        <f t="shared" si="21"/>
        <v>0.38168368055683549</v>
      </c>
      <c r="Q43">
        <f t="shared" si="23"/>
        <v>0.86291751419727225</v>
      </c>
      <c r="R43">
        <f t="shared" si="24"/>
        <v>0.7156743347696719</v>
      </c>
      <c r="T43">
        <f t="shared" si="10"/>
        <v>1</v>
      </c>
      <c r="U43">
        <f t="shared" si="11"/>
        <v>1.4331495971575074</v>
      </c>
      <c r="V43">
        <f t="shared" si="12"/>
        <v>0.4311704445284259</v>
      </c>
      <c r="W43">
        <f t="shared" si="13"/>
        <v>1.2974696656157616</v>
      </c>
      <c r="X43">
        <f t="shared" si="14"/>
        <v>1.0558278414105369</v>
      </c>
      <c r="Y43">
        <f t="shared" si="25"/>
        <v>1.5979854804031619</v>
      </c>
      <c r="Z43">
        <f t="shared" si="22"/>
        <v>1.3944766319838868</v>
      </c>
    </row>
    <row r="44" spans="1:26" x14ac:dyDescent="0.3">
      <c r="A44" s="7" t="s">
        <v>400</v>
      </c>
      <c r="B44">
        <v>29.7816837674679</v>
      </c>
      <c r="C44">
        <v>42.2820967466171</v>
      </c>
      <c r="D44">
        <v>10.4255584192227</v>
      </c>
      <c r="E44">
        <v>35.8165441750524</v>
      </c>
      <c r="F44">
        <v>31.129085621732099</v>
      </c>
      <c r="G44">
        <v>47.547610832335003</v>
      </c>
      <c r="H44">
        <v>39.155726606555199</v>
      </c>
      <c r="J44">
        <f t="shared" si="8"/>
        <v>33.734043738426053</v>
      </c>
      <c r="K44">
        <f t="shared" si="9"/>
        <v>11.995191698379008</v>
      </c>
      <c r="L44">
        <f t="shared" si="17"/>
        <v>0.37089065139344835</v>
      </c>
      <c r="M44">
        <f t="shared" si="18"/>
        <v>0.76196055294670617</v>
      </c>
      <c r="N44">
        <f t="shared" si="19"/>
        <v>2.5998874788483079E-2</v>
      </c>
      <c r="O44">
        <f t="shared" si="20"/>
        <v>0.56891451190564724</v>
      </c>
      <c r="P44">
        <f t="shared" si="21"/>
        <v>0.41403915511527634</v>
      </c>
      <c r="Q44">
        <f t="shared" si="23"/>
        <v>0.87525561989849354</v>
      </c>
      <c r="R44">
        <f t="shared" si="24"/>
        <v>0.67436119123258198</v>
      </c>
      <c r="T44">
        <f t="shared" si="10"/>
        <v>1</v>
      </c>
      <c r="U44">
        <f t="shared" si="11"/>
        <v>1.4197349309310732</v>
      </c>
      <c r="V44">
        <f t="shared" si="12"/>
        <v>0.35006611784022384</v>
      </c>
      <c r="W44">
        <f t="shared" si="13"/>
        <v>1.2026366425318336</v>
      </c>
      <c r="X44">
        <f t="shared" si="14"/>
        <v>1.0452426351976793</v>
      </c>
      <c r="Y44">
        <f t="shared" si="25"/>
        <v>1.5965387049161324</v>
      </c>
      <c r="Z44">
        <f t="shared" si="22"/>
        <v>1.3147586587876894</v>
      </c>
    </row>
    <row r="45" spans="1:26" x14ac:dyDescent="0.3">
      <c r="A45" s="7" t="s">
        <v>401</v>
      </c>
      <c r="B45">
        <v>17.045578423281899</v>
      </c>
      <c r="C45">
        <v>30.1845951621621</v>
      </c>
      <c r="D45">
        <v>5.9598428281274298</v>
      </c>
      <c r="E45">
        <v>25.8366746718245</v>
      </c>
      <c r="F45">
        <v>17.519437645868798</v>
      </c>
      <c r="G45">
        <v>38.226777312034102</v>
      </c>
      <c r="H45">
        <v>28.754925828267201</v>
      </c>
      <c r="J45">
        <f t="shared" si="8"/>
        <v>23.361118838795147</v>
      </c>
      <c r="K45">
        <f t="shared" si="9"/>
        <v>10.642562803822704</v>
      </c>
      <c r="L45">
        <f t="shared" si="17"/>
        <v>0.276449085650185</v>
      </c>
      <c r="M45">
        <f t="shared" si="18"/>
        <v>0.73928729827808826</v>
      </c>
      <c r="N45">
        <f t="shared" si="19"/>
        <v>5.1017769645063479E-2</v>
      </c>
      <c r="O45">
        <f t="shared" si="20"/>
        <v>0.59196747887203438</v>
      </c>
      <c r="P45">
        <f t="shared" si="21"/>
        <v>0.29153773329162819</v>
      </c>
      <c r="Q45">
        <f t="shared" si="23"/>
        <v>0.91876493002519277</v>
      </c>
      <c r="R45">
        <f t="shared" si="24"/>
        <v>0.69385757008030247</v>
      </c>
      <c r="T45">
        <f t="shared" si="10"/>
        <v>1</v>
      </c>
      <c r="U45">
        <f t="shared" si="11"/>
        <v>1.7708167134377866</v>
      </c>
      <c r="V45">
        <f t="shared" si="12"/>
        <v>0.34964157156363257</v>
      </c>
      <c r="W45">
        <f t="shared" si="13"/>
        <v>1.5157405651036859</v>
      </c>
      <c r="X45">
        <f t="shared" si="14"/>
        <v>1.0277995390253036</v>
      </c>
      <c r="Y45">
        <f t="shared" si="25"/>
        <v>2.2426213040574567</v>
      </c>
      <c r="Z45">
        <f t="shared" si="22"/>
        <v>1.6869433887319396</v>
      </c>
    </row>
    <row r="46" spans="1:26" x14ac:dyDescent="0.3">
      <c r="A46" s="7" t="s">
        <v>402</v>
      </c>
      <c r="B46">
        <v>10.6246317378687</v>
      </c>
      <c r="C46">
        <v>23.972667529379201</v>
      </c>
      <c r="D46">
        <v>3.5369329543671602</v>
      </c>
      <c r="E46">
        <v>20.435406068426701</v>
      </c>
      <c r="F46">
        <v>10.821859411926599</v>
      </c>
      <c r="G46">
        <v>34.333128166392697</v>
      </c>
      <c r="H46">
        <v>23.255954007112098</v>
      </c>
      <c r="J46">
        <f t="shared" si="8"/>
        <v>18.140082839353308</v>
      </c>
      <c r="K46">
        <f t="shared" si="9"/>
        <v>10.416051664112945</v>
      </c>
      <c r="L46">
        <f t="shared" si="17"/>
        <v>0.23529300419487079</v>
      </c>
      <c r="M46">
        <f t="shared" si="18"/>
        <v>0.71224704518667337</v>
      </c>
      <c r="N46">
        <f t="shared" si="19"/>
        <v>8.0459838734811537E-2</v>
      </c>
      <c r="O46">
        <f t="shared" si="20"/>
        <v>0.58720617564457744</v>
      </c>
      <c r="P46">
        <f t="shared" si="21"/>
        <v>0.24115535819324263</v>
      </c>
      <c r="Q46">
        <f t="shared" si="23"/>
        <v>0.93998219407373096</v>
      </c>
      <c r="R46">
        <f t="shared" si="24"/>
        <v>0.68834075005838646</v>
      </c>
      <c r="T46">
        <f t="shared" si="10"/>
        <v>1</v>
      </c>
      <c r="U46">
        <f t="shared" si="11"/>
        <v>2.2563292658826888</v>
      </c>
      <c r="V46">
        <f t="shared" si="12"/>
        <v>0.33289934574962204</v>
      </c>
      <c r="W46">
        <f t="shared" si="13"/>
        <v>1.9233990007945481</v>
      </c>
      <c r="X46">
        <f t="shared" si="14"/>
        <v>1.0185632480187461</v>
      </c>
      <c r="Y46">
        <f t="shared" si="25"/>
        <v>3.2314652416630412</v>
      </c>
      <c r="Z46">
        <f t="shared" si="22"/>
        <v>2.1888715374691414</v>
      </c>
    </row>
    <row r="47" spans="1:26" x14ac:dyDescent="0.3">
      <c r="A47" s="7" t="s">
        <v>403</v>
      </c>
      <c r="B47">
        <v>6.6242627623574002</v>
      </c>
      <c r="C47">
        <v>19.065170897058099</v>
      </c>
      <c r="D47">
        <v>2.1008710131841402</v>
      </c>
      <c r="E47">
        <v>16.181393037630102</v>
      </c>
      <c r="F47">
        <v>6.6642958249081401</v>
      </c>
      <c r="G47">
        <v>31.111256083788401</v>
      </c>
      <c r="H47">
        <v>18.708776586860399</v>
      </c>
      <c r="J47">
        <f t="shared" si="8"/>
        <v>14.350860886540953</v>
      </c>
      <c r="K47">
        <f t="shared" si="9"/>
        <v>9.9525850592290421</v>
      </c>
      <c r="L47">
        <f t="shared" si="17"/>
        <v>0.21877388624512056</v>
      </c>
      <c r="M47">
        <f t="shared" si="18"/>
        <v>0.68213484912443345</v>
      </c>
      <c r="N47">
        <f t="shared" si="19"/>
        <v>0.10919229409722613</v>
      </c>
      <c r="O47">
        <f t="shared" si="20"/>
        <v>0.57296396993086163</v>
      </c>
      <c r="P47">
        <f t="shared" si="21"/>
        <v>0.2199629204157677</v>
      </c>
      <c r="Q47">
        <f t="shared" si="23"/>
        <v>0.95391151475597058</v>
      </c>
      <c r="R47">
        <f t="shared" si="24"/>
        <v>0.6692589106092045</v>
      </c>
      <c r="T47">
        <f t="shared" si="10"/>
        <v>1</v>
      </c>
      <c r="U47">
        <f t="shared" si="11"/>
        <v>2.8780819211152955</v>
      </c>
      <c r="V47">
        <f t="shared" si="12"/>
        <v>0.31714789834763374</v>
      </c>
      <c r="W47">
        <f t="shared" si="13"/>
        <v>2.4427462523952737</v>
      </c>
      <c r="X47">
        <f t="shared" si="14"/>
        <v>1.0060433989391588</v>
      </c>
      <c r="Y47">
        <f t="shared" si="25"/>
        <v>4.6965612929153684</v>
      </c>
      <c r="Z47">
        <f t="shared" si="22"/>
        <v>2.8242805664614727</v>
      </c>
    </row>
    <row r="48" spans="1:26" x14ac:dyDescent="0.3">
      <c r="A48" s="7" t="s">
        <v>404</v>
      </c>
      <c r="B48">
        <v>4.1254821071452197</v>
      </c>
      <c r="C48">
        <v>15.140419076603999</v>
      </c>
      <c r="D48">
        <v>1.2522142148317701</v>
      </c>
      <c r="E48">
        <v>12.766341036634101</v>
      </c>
      <c r="F48">
        <v>4.1388950261781696</v>
      </c>
      <c r="G48">
        <v>28.1621243628442</v>
      </c>
      <c r="H48">
        <v>15.046353868831901</v>
      </c>
      <c r="J48">
        <f t="shared" si="8"/>
        <v>11.518832813295623</v>
      </c>
      <c r="K48">
        <f t="shared" si="9"/>
        <v>9.2973409826196249</v>
      </c>
      <c r="L48">
        <f t="shared" si="17"/>
        <v>0.21324529681500271</v>
      </c>
      <c r="M48">
        <f t="shared" si="18"/>
        <v>0.65155766139047933</v>
      </c>
      <c r="N48">
        <f t="shared" si="19"/>
        <v>0.1347416573994582</v>
      </c>
      <c r="O48">
        <f t="shared" si="20"/>
        <v>0.55336949742789354</v>
      </c>
      <c r="P48">
        <f t="shared" si="21"/>
        <v>0.21366506367253937</v>
      </c>
      <c r="Q48">
        <f t="shared" si="23"/>
        <v>0.96328213144459873</v>
      </c>
      <c r="R48">
        <f t="shared" si="24"/>
        <v>0.64780896243659303</v>
      </c>
      <c r="T48">
        <f t="shared" si="10"/>
        <v>1</v>
      </c>
      <c r="U48">
        <f t="shared" si="11"/>
        <v>3.6699756982053606</v>
      </c>
      <c r="V48">
        <f t="shared" si="12"/>
        <v>0.30353160729093215</v>
      </c>
      <c r="W48">
        <f t="shared" si="13"/>
        <v>3.0945088852823175</v>
      </c>
      <c r="X48">
        <f t="shared" si="14"/>
        <v>1.003251236748723</v>
      </c>
      <c r="Y48">
        <f t="shared" si="25"/>
        <v>6.8263838337992517</v>
      </c>
      <c r="Z48">
        <f t="shared" si="22"/>
        <v>3.6471746763298372</v>
      </c>
    </row>
    <row r="49" spans="1:26" x14ac:dyDescent="0.3">
      <c r="A49" s="7" t="s">
        <v>405</v>
      </c>
      <c r="B49">
        <v>2.5739434378369199</v>
      </c>
      <c r="C49">
        <v>11.9685438341757</v>
      </c>
      <c r="D49">
        <v>0.74648822918116398</v>
      </c>
      <c r="E49">
        <v>10.064600678300099</v>
      </c>
      <c r="F49">
        <v>2.5800316408685098</v>
      </c>
      <c r="G49">
        <v>25.573474635384599</v>
      </c>
      <c r="H49">
        <v>12.0733887185266</v>
      </c>
      <c r="J49">
        <f t="shared" si="8"/>
        <v>9.368638739181943</v>
      </c>
      <c r="K49">
        <f t="shared" si="9"/>
        <v>8.5999108366288386</v>
      </c>
      <c r="L49">
        <f t="shared" si="17"/>
        <v>0.21473788491396151</v>
      </c>
      <c r="M49">
        <f t="shared" si="18"/>
        <v>0.61879504919737116</v>
      </c>
      <c r="N49">
        <f t="shared" si="19"/>
        <v>0.15803031818407137</v>
      </c>
      <c r="O49">
        <f t="shared" si="20"/>
        <v>0.53224985545508119</v>
      </c>
      <c r="P49">
        <f t="shared" si="21"/>
        <v>0.21494464872460053</v>
      </c>
      <c r="Q49">
        <f t="shared" si="23"/>
        <v>0.9702379841882065</v>
      </c>
      <c r="R49">
        <f t="shared" si="24"/>
        <v>0.62343278645928724</v>
      </c>
      <c r="T49">
        <f t="shared" si="10"/>
        <v>1</v>
      </c>
      <c r="U49">
        <f t="shared" si="11"/>
        <v>4.649886107922315</v>
      </c>
      <c r="V49">
        <f t="shared" si="12"/>
        <v>0.29001734001136198</v>
      </c>
      <c r="W49">
        <f t="shared" si="13"/>
        <v>3.9101871977257385</v>
      </c>
      <c r="X49">
        <f t="shared" si="14"/>
        <v>1.0023653212196093</v>
      </c>
      <c r="Y49">
        <f t="shared" si="25"/>
        <v>9.935523158533714</v>
      </c>
      <c r="Z49">
        <f t="shared" si="22"/>
        <v>4.6906192813128733</v>
      </c>
    </row>
    <row r="50" spans="1:26" x14ac:dyDescent="0.3">
      <c r="A50" s="7" t="s">
        <v>406</v>
      </c>
      <c r="B50">
        <v>1.6204340390980501</v>
      </c>
      <c r="C50">
        <v>9.5660603507026192</v>
      </c>
      <c r="D50">
        <v>0.449233574171086</v>
      </c>
      <c r="E50">
        <v>8.0145571561478306</v>
      </c>
      <c r="F50">
        <v>1.6154737667474099</v>
      </c>
      <c r="G50">
        <v>23.4210332337484</v>
      </c>
      <c r="H50">
        <v>9.6855866114077003</v>
      </c>
      <c r="J50">
        <f t="shared" si="8"/>
        <v>7.7674826760032989</v>
      </c>
      <c r="K50">
        <f t="shared" si="9"/>
        <v>7.9707683203698751</v>
      </c>
      <c r="L50">
        <f t="shared" si="17"/>
        <v>0.22029449048718455</v>
      </c>
      <c r="M50">
        <f t="shared" si="18"/>
        <v>0.58926189716797006</v>
      </c>
      <c r="N50">
        <f t="shared" si="19"/>
        <v>0.17927384274764116</v>
      </c>
      <c r="O50">
        <f t="shared" si="20"/>
        <v>0.51236426275878943</v>
      </c>
      <c r="P50">
        <f t="shared" si="21"/>
        <v>0.22011013193185427</v>
      </c>
      <c r="Q50">
        <f t="shared" si="23"/>
        <v>0.97522739897099153</v>
      </c>
      <c r="R50">
        <f t="shared" si="24"/>
        <v>0.59508381446387104</v>
      </c>
      <c r="T50">
        <f t="shared" si="10"/>
        <v>1</v>
      </c>
      <c r="U50">
        <f t="shared" si="11"/>
        <v>5.9033938561468293</v>
      </c>
      <c r="V50">
        <f t="shared" si="12"/>
        <v>0.27723039835742647</v>
      </c>
      <c r="W50">
        <f t="shared" si="13"/>
        <v>4.9459323630407157</v>
      </c>
      <c r="X50">
        <f t="shared" si="14"/>
        <v>0.99693892362727643</v>
      </c>
      <c r="Y50">
        <f t="shared" si="25"/>
        <v>14.453555447887767</v>
      </c>
      <c r="Z50">
        <f t="shared" si="22"/>
        <v>5.9771557358785152</v>
      </c>
    </row>
    <row r="51" spans="1:26" x14ac:dyDescent="0.3">
      <c r="A51" s="7" t="s">
        <v>407</v>
      </c>
      <c r="B51">
        <v>1.01922115871943</v>
      </c>
      <c r="C51">
        <v>7.5977771911560401</v>
      </c>
      <c r="D51">
        <v>0.26537320478978799</v>
      </c>
      <c r="E51">
        <v>6.3387834516781103</v>
      </c>
      <c r="F51">
        <v>1.0137606197496001</v>
      </c>
      <c r="G51">
        <v>21.505321984162599</v>
      </c>
      <c r="H51">
        <v>7.7134699749667996</v>
      </c>
      <c r="J51">
        <f t="shared" si="8"/>
        <v>6.4933867978889088</v>
      </c>
      <c r="K51">
        <f t="shared" si="9"/>
        <v>7.380958916296172</v>
      </c>
      <c r="L51">
        <f t="shared" ref="L51:L82" si="26">NORMDIST(B51,$J51,$K51,TRUE)</f>
        <v>0.22914653056745396</v>
      </c>
      <c r="M51">
        <f t="shared" si="18"/>
        <v>0.5594705289468902</v>
      </c>
      <c r="N51">
        <f t="shared" si="19"/>
        <v>0.1993920847923088</v>
      </c>
      <c r="O51">
        <f t="shared" si="20"/>
        <v>0.49164426975513137</v>
      </c>
      <c r="P51">
        <f t="shared" si="21"/>
        <v>0.22892241628533636</v>
      </c>
      <c r="Q51">
        <f t="shared" si="23"/>
        <v>0.97901781362957374</v>
      </c>
      <c r="R51">
        <f t="shared" si="24"/>
        <v>0.56564663938494086</v>
      </c>
      <c r="T51">
        <f t="shared" si="10"/>
        <v>1</v>
      </c>
      <c r="U51">
        <f t="shared" si="11"/>
        <v>7.4544931942955746</v>
      </c>
      <c r="V51">
        <f t="shared" si="12"/>
        <v>0.26036861825279239</v>
      </c>
      <c r="W51">
        <f t="shared" si="13"/>
        <v>6.219242406272536</v>
      </c>
      <c r="X51">
        <f t="shared" si="14"/>
        <v>0.99464243954992981</v>
      </c>
      <c r="Y51">
        <f t="shared" si="25"/>
        <v>21.099760145464717</v>
      </c>
      <c r="Z51">
        <f t="shared" ref="Z51:Z82" si="27">H51/$B51</f>
        <v>7.5680041657084107</v>
      </c>
    </row>
    <row r="52" spans="1:26" x14ac:dyDescent="0.3">
      <c r="A52" s="7" t="s">
        <v>408</v>
      </c>
      <c r="B52">
        <v>0.63174217339970595</v>
      </c>
      <c r="C52">
        <v>5.93454416209432</v>
      </c>
      <c r="D52">
        <v>0.15030270396520401</v>
      </c>
      <c r="E52">
        <v>4.9109588434420903</v>
      </c>
      <c r="F52">
        <v>0.62967782159584595</v>
      </c>
      <c r="G52">
        <v>19.571361153539399</v>
      </c>
      <c r="H52">
        <v>6.0326784701216001</v>
      </c>
      <c r="J52">
        <f t="shared" si="8"/>
        <v>5.4087521897368811</v>
      </c>
      <c r="K52">
        <f t="shared" si="9"/>
        <v>6.7676152814410413</v>
      </c>
      <c r="L52">
        <f t="shared" si="26"/>
        <v>0.24013663317066281</v>
      </c>
      <c r="M52">
        <f t="shared" si="18"/>
        <v>0.53096361242457513</v>
      </c>
      <c r="N52">
        <f t="shared" si="19"/>
        <v>0.21857884413571674</v>
      </c>
      <c r="O52">
        <f t="shared" si="20"/>
        <v>0.47068215688846093</v>
      </c>
      <c r="P52">
        <f t="shared" si="21"/>
        <v>0.24004178710556245</v>
      </c>
      <c r="Q52">
        <f t="shared" si="23"/>
        <v>0.98181216341751054</v>
      </c>
      <c r="R52">
        <f t="shared" si="24"/>
        <v>0.53672762232755655</v>
      </c>
      <c r="T52">
        <f t="shared" si="10"/>
        <v>1</v>
      </c>
      <c r="U52">
        <f t="shared" si="11"/>
        <v>9.3939338103038263</v>
      </c>
      <c r="V52">
        <f t="shared" si="12"/>
        <v>0.23791779351432796</v>
      </c>
      <c r="W52">
        <f t="shared" si="13"/>
        <v>7.7736757972225892</v>
      </c>
      <c r="X52">
        <f t="shared" si="14"/>
        <v>0.99673228748881726</v>
      </c>
      <c r="Y52">
        <f t="shared" si="25"/>
        <v>30.979981988880954</v>
      </c>
      <c r="Z52">
        <f t="shared" si="27"/>
        <v>9.5492729853017089</v>
      </c>
    </row>
    <row r="53" spans="1:26" x14ac:dyDescent="0.3">
      <c r="A53" t="s">
        <v>155</v>
      </c>
      <c r="B53">
        <v>44501.409936649499</v>
      </c>
      <c r="C53">
        <v>44482.375746557103</v>
      </c>
      <c r="D53">
        <v>44577.4927618621</v>
      </c>
      <c r="E53">
        <v>44471.286353498603</v>
      </c>
      <c r="F53">
        <v>45561.809575752399</v>
      </c>
      <c r="G53">
        <v>45065.144465751699</v>
      </c>
      <c r="H53">
        <v>45474.290340894302</v>
      </c>
      <c r="J53">
        <f t="shared" si="8"/>
        <v>44876.258454423674</v>
      </c>
      <c r="K53">
        <f t="shared" si="9"/>
        <v>485.14924557283769</v>
      </c>
      <c r="L53">
        <f t="shared" si="26"/>
        <v>0.21986602127111618</v>
      </c>
      <c r="M53">
        <f t="shared" si="18"/>
        <v>0.2084304005384057</v>
      </c>
      <c r="N53">
        <f t="shared" si="19"/>
        <v>0.26900592543552165</v>
      </c>
      <c r="O53">
        <f t="shared" si="20"/>
        <v>0.20193285853457585</v>
      </c>
      <c r="P53">
        <f t="shared" si="21"/>
        <v>0.92118281536205338</v>
      </c>
      <c r="Q53">
        <f t="shared" si="23"/>
        <v>0.6514861533919698</v>
      </c>
      <c r="R53">
        <f t="shared" si="24"/>
        <v>0.89115168644588816</v>
      </c>
      <c r="T53">
        <f t="shared" si="10"/>
        <v>1</v>
      </c>
      <c r="U53">
        <f t="shared" si="11"/>
        <v>0.99957227894308309</v>
      </c>
      <c r="V53">
        <f t="shared" si="12"/>
        <v>1.0017096722400685</v>
      </c>
      <c r="W53">
        <f t="shared" si="13"/>
        <v>0.99932308699446204</v>
      </c>
      <c r="X53">
        <f t="shared" si="14"/>
        <v>1.0238284503931998</v>
      </c>
      <c r="Y53">
        <f t="shared" si="25"/>
        <v>1.0126677902993346</v>
      </c>
      <c r="Z53">
        <f t="shared" si="27"/>
        <v>1.0218617883260275</v>
      </c>
    </row>
    <row r="54" spans="1:26" x14ac:dyDescent="0.3">
      <c r="A54" t="s">
        <v>156</v>
      </c>
      <c r="B54">
        <v>39899.557381395301</v>
      </c>
      <c r="C54">
        <v>39885.844329298197</v>
      </c>
      <c r="D54">
        <v>39923.698912127998</v>
      </c>
      <c r="E54">
        <v>39861.758486699197</v>
      </c>
      <c r="F54">
        <v>41052.012565358003</v>
      </c>
      <c r="G54">
        <v>40532.815898456603</v>
      </c>
      <c r="H54">
        <v>40929.487033081801</v>
      </c>
      <c r="J54">
        <f t="shared" si="8"/>
        <v>40297.88208663102</v>
      </c>
      <c r="K54">
        <f t="shared" si="9"/>
        <v>529.38423506822494</v>
      </c>
      <c r="L54">
        <f t="shared" si="26"/>
        <v>0.2258961844368432</v>
      </c>
      <c r="M54">
        <f t="shared" si="18"/>
        <v>0.21818606373437061</v>
      </c>
      <c r="N54">
        <f t="shared" si="19"/>
        <v>0.23983693582168908</v>
      </c>
      <c r="O54">
        <f t="shared" si="20"/>
        <v>0.20501755049746151</v>
      </c>
      <c r="P54">
        <f t="shared" si="21"/>
        <v>0.92285529172216707</v>
      </c>
      <c r="Q54">
        <f t="shared" si="23"/>
        <v>0.67140168564273628</v>
      </c>
      <c r="R54">
        <f t="shared" si="24"/>
        <v>0.88358364248766041</v>
      </c>
      <c r="T54">
        <f t="shared" si="10"/>
        <v>1</v>
      </c>
      <c r="U54">
        <f t="shared" si="11"/>
        <v>0.999656310671168</v>
      </c>
      <c r="V54">
        <f t="shared" si="12"/>
        <v>1.0006050576075802</v>
      </c>
      <c r="W54">
        <f t="shared" si="13"/>
        <v>0.99905264877164457</v>
      </c>
      <c r="X54">
        <f t="shared" si="14"/>
        <v>1.0288839089854185</v>
      </c>
      <c r="Y54">
        <f t="shared" si="25"/>
        <v>1.0158713168421407</v>
      </c>
      <c r="Z54">
        <f t="shared" si="27"/>
        <v>1.0258130595746093</v>
      </c>
    </row>
    <row r="55" spans="1:26" x14ac:dyDescent="0.3">
      <c r="A55" t="s">
        <v>157</v>
      </c>
      <c r="B55">
        <v>39593.409912267503</v>
      </c>
      <c r="C55">
        <v>39562.663629081697</v>
      </c>
      <c r="D55">
        <v>39638.126034622997</v>
      </c>
      <c r="E55">
        <v>39545.1104090402</v>
      </c>
      <c r="F55">
        <v>40253.919082606699</v>
      </c>
      <c r="G55">
        <v>40243.403923752499</v>
      </c>
      <c r="H55">
        <v>40277.8987388401</v>
      </c>
      <c r="J55">
        <f t="shared" si="8"/>
        <v>39873.504532887382</v>
      </c>
      <c r="K55">
        <f t="shared" si="9"/>
        <v>361.33923691598284</v>
      </c>
      <c r="L55">
        <f t="shared" si="26"/>
        <v>0.21912346167136285</v>
      </c>
      <c r="M55">
        <f t="shared" si="18"/>
        <v>0.19482651996951075</v>
      </c>
      <c r="N55">
        <f t="shared" si="19"/>
        <v>0.25739226274264304</v>
      </c>
      <c r="O55">
        <f t="shared" si="20"/>
        <v>0.18172125992240626</v>
      </c>
      <c r="P55">
        <f t="shared" si="21"/>
        <v>0.85378151149011872</v>
      </c>
      <c r="Q55">
        <f t="shared" si="23"/>
        <v>0.84700915785098529</v>
      </c>
      <c r="R55">
        <f t="shared" si="24"/>
        <v>0.86846274966966308</v>
      </c>
      <c r="T55">
        <f t="shared" si="10"/>
        <v>1</v>
      </c>
      <c r="U55">
        <f t="shared" si="11"/>
        <v>0.99922344947672015</v>
      </c>
      <c r="V55">
        <f t="shared" si="12"/>
        <v>1.0011293829567742</v>
      </c>
      <c r="W55">
        <f t="shared" si="13"/>
        <v>0.99878011256584553</v>
      </c>
      <c r="X55">
        <f t="shared" si="14"/>
        <v>1.0166823007112238</v>
      </c>
      <c r="Y55">
        <f t="shared" si="25"/>
        <v>1.0164167222001155</v>
      </c>
      <c r="Z55">
        <f t="shared" si="27"/>
        <v>1.0172879483754824</v>
      </c>
    </row>
    <row r="56" spans="1:26" x14ac:dyDescent="0.3">
      <c r="A56" t="s">
        <v>158</v>
      </c>
      <c r="B56">
        <v>39153.768942660601</v>
      </c>
      <c r="C56">
        <v>39074.515739135997</v>
      </c>
      <c r="D56">
        <v>39244.323122906797</v>
      </c>
      <c r="E56">
        <v>39069.391455980702</v>
      </c>
      <c r="F56">
        <v>38780.754885095601</v>
      </c>
      <c r="G56">
        <v>39263.729477245797</v>
      </c>
      <c r="H56">
        <v>38659.993856371198</v>
      </c>
      <c r="J56">
        <f t="shared" si="8"/>
        <v>39035.211068485238</v>
      </c>
      <c r="K56">
        <f t="shared" si="9"/>
        <v>230.30904799565943</v>
      </c>
      <c r="L56">
        <f t="shared" si="26"/>
        <v>0.69664568167737972</v>
      </c>
      <c r="M56">
        <f t="shared" si="18"/>
        <v>0.56775466105119077</v>
      </c>
      <c r="N56">
        <f t="shared" si="19"/>
        <v>0.81805106923217619</v>
      </c>
      <c r="O56">
        <f t="shared" si="20"/>
        <v>0.55899077548973453</v>
      </c>
      <c r="P56">
        <f t="shared" si="21"/>
        <v>0.13461301830283678</v>
      </c>
      <c r="Q56">
        <f t="shared" si="23"/>
        <v>0.8394561245320028</v>
      </c>
      <c r="R56">
        <f t="shared" si="24"/>
        <v>5.1636395096475128E-2</v>
      </c>
      <c r="T56">
        <f t="shared" si="10"/>
        <v>1</v>
      </c>
      <c r="U56">
        <f t="shared" si="11"/>
        <v>0.99797584739183942</v>
      </c>
      <c r="V56">
        <f t="shared" si="12"/>
        <v>1.0023127832311318</v>
      </c>
      <c r="W56">
        <f t="shared" si="13"/>
        <v>0.99784497153253704</v>
      </c>
      <c r="X56">
        <f t="shared" si="14"/>
        <v>0.99047309958560392</v>
      </c>
      <c r="Y56">
        <f t="shared" si="25"/>
        <v>1.0028084278360592</v>
      </c>
      <c r="Z56">
        <f t="shared" si="27"/>
        <v>0.98738882361459201</v>
      </c>
    </row>
    <row r="57" spans="1:26" x14ac:dyDescent="0.3">
      <c r="A57" t="s">
        <v>159</v>
      </c>
      <c r="B57">
        <v>38592.890448136299</v>
      </c>
      <c r="C57">
        <v>38478.423833492598</v>
      </c>
      <c r="D57">
        <v>38732.672826636401</v>
      </c>
      <c r="E57">
        <v>38485.014564281497</v>
      </c>
      <c r="F57">
        <v>38204.795562040097</v>
      </c>
      <c r="G57">
        <v>37610.313050947101</v>
      </c>
      <c r="H57">
        <v>37938.681958685898</v>
      </c>
      <c r="J57">
        <f t="shared" si="8"/>
        <v>38291.827463459987</v>
      </c>
      <c r="K57">
        <f t="shared" si="9"/>
        <v>398.72112436288342</v>
      </c>
      <c r="L57">
        <f t="shared" si="26"/>
        <v>0.77489697925936696</v>
      </c>
      <c r="M57">
        <f t="shared" si="18"/>
        <v>0.68010311711321658</v>
      </c>
      <c r="N57">
        <f t="shared" si="19"/>
        <v>0.86556062849466398</v>
      </c>
      <c r="O57">
        <f t="shared" si="20"/>
        <v>0.68599044341818227</v>
      </c>
      <c r="P57">
        <f t="shared" si="21"/>
        <v>0.41360640208134969</v>
      </c>
      <c r="Q57">
        <f t="shared" si="23"/>
        <v>4.3702248570563429E-2</v>
      </c>
      <c r="R57">
        <f t="shared" si="24"/>
        <v>0.18789081749556852</v>
      </c>
      <c r="T57">
        <f t="shared" si="10"/>
        <v>1</v>
      </c>
      <c r="U57">
        <f t="shared" si="11"/>
        <v>0.99703399736805076</v>
      </c>
      <c r="V57">
        <f t="shared" si="12"/>
        <v>1.0036219722564692</v>
      </c>
      <c r="W57">
        <f t="shared" si="13"/>
        <v>0.99720477314339095</v>
      </c>
      <c r="X57">
        <f t="shared" si="14"/>
        <v>0.98994387614947499</v>
      </c>
      <c r="Y57">
        <f t="shared" si="25"/>
        <v>0.97453993764707392</v>
      </c>
      <c r="Z57">
        <f t="shared" si="27"/>
        <v>0.98304847131547279</v>
      </c>
    </row>
    <row r="58" spans="1:26" x14ac:dyDescent="0.3">
      <c r="A58" t="s">
        <v>160</v>
      </c>
      <c r="B58">
        <v>38029.303844259397</v>
      </c>
      <c r="C58">
        <v>37874.891315426903</v>
      </c>
      <c r="D58">
        <v>38217.992429289698</v>
      </c>
      <c r="E58">
        <v>37889.387720817402</v>
      </c>
      <c r="F58">
        <v>37762.843535245302</v>
      </c>
      <c r="G58">
        <v>36975.261391653097</v>
      </c>
      <c r="H58">
        <v>37492.154602576302</v>
      </c>
      <c r="J58">
        <f t="shared" si="8"/>
        <v>37748.833548466871</v>
      </c>
      <c r="K58">
        <f t="shared" si="9"/>
        <v>408.02653529795219</v>
      </c>
      <c r="L58">
        <f t="shared" si="26"/>
        <v>0.75407913556397188</v>
      </c>
      <c r="M58">
        <f t="shared" si="18"/>
        <v>0.62131832588991665</v>
      </c>
      <c r="N58">
        <f t="shared" si="19"/>
        <v>0.87489190571830289</v>
      </c>
      <c r="O58">
        <f t="shared" si="20"/>
        <v>0.6347547449905544</v>
      </c>
      <c r="P58">
        <f t="shared" si="21"/>
        <v>0.51369537897615247</v>
      </c>
      <c r="Q58">
        <f t="shared" si="23"/>
        <v>2.8987501791935086E-2</v>
      </c>
      <c r="R58">
        <f t="shared" si="24"/>
        <v>0.26465025647144652</v>
      </c>
      <c r="T58">
        <f t="shared" si="10"/>
        <v>1</v>
      </c>
      <c r="U58">
        <f t="shared" si="11"/>
        <v>0.99593964355842912</v>
      </c>
      <c r="V58">
        <f t="shared" si="12"/>
        <v>1.004961662874583</v>
      </c>
      <c r="W58">
        <f t="shared" si="13"/>
        <v>0.99632083395438975</v>
      </c>
      <c r="X58">
        <f t="shared" si="14"/>
        <v>0.99299328985601931</v>
      </c>
      <c r="Y58">
        <f t="shared" si="25"/>
        <v>0.97228341447103794</v>
      </c>
      <c r="Z58">
        <f t="shared" si="27"/>
        <v>0.98587538588971102</v>
      </c>
    </row>
    <row r="59" spans="1:26" x14ac:dyDescent="0.3">
      <c r="A59" t="s">
        <v>161</v>
      </c>
      <c r="B59">
        <v>37449.049928446999</v>
      </c>
      <c r="C59">
        <v>37250.991638022198</v>
      </c>
      <c r="D59">
        <v>37686.1866007672</v>
      </c>
      <c r="E59">
        <v>37270.896753357498</v>
      </c>
      <c r="F59">
        <v>37365.0630718959</v>
      </c>
      <c r="G59">
        <v>36481.8859307569</v>
      </c>
      <c r="H59">
        <v>37046.440212307898</v>
      </c>
      <c r="J59">
        <f t="shared" si="8"/>
        <v>37221.50201936494</v>
      </c>
      <c r="K59">
        <f t="shared" si="9"/>
        <v>380.63711044709555</v>
      </c>
      <c r="L59">
        <f t="shared" si="26"/>
        <v>0.72501597340448087</v>
      </c>
      <c r="M59">
        <f t="shared" si="18"/>
        <v>0.5308769083737308</v>
      </c>
      <c r="N59">
        <f t="shared" si="19"/>
        <v>0.88892051451002174</v>
      </c>
      <c r="O59">
        <f t="shared" si="20"/>
        <v>0.55162523544404052</v>
      </c>
      <c r="P59">
        <f t="shared" si="21"/>
        <v>0.64697260875068474</v>
      </c>
      <c r="Q59">
        <f t="shared" si="23"/>
        <v>2.6002019587340969E-2</v>
      </c>
      <c r="R59">
        <f t="shared" si="24"/>
        <v>0.32278758837396504</v>
      </c>
      <c r="T59">
        <f t="shared" si="10"/>
        <v>1</v>
      </c>
      <c r="U59">
        <f t="shared" si="11"/>
        <v>0.99471125994375753</v>
      </c>
      <c r="V59">
        <f t="shared" si="12"/>
        <v>1.0063322480215997</v>
      </c>
      <c r="W59">
        <f t="shared" si="13"/>
        <v>0.99524278518600884</v>
      </c>
      <c r="X59">
        <f t="shared" si="14"/>
        <v>0.99775730341059199</v>
      </c>
      <c r="Y59">
        <f t="shared" si="25"/>
        <v>0.97417387091159757</v>
      </c>
      <c r="Z59">
        <f t="shared" si="27"/>
        <v>0.9892491340392251</v>
      </c>
    </row>
    <row r="60" spans="1:26" x14ac:dyDescent="0.3">
      <c r="A60" t="s">
        <v>162</v>
      </c>
      <c r="B60">
        <v>36816.153950483698</v>
      </c>
      <c r="C60">
        <v>36598.262425555899</v>
      </c>
      <c r="D60">
        <v>37094.865438735898</v>
      </c>
      <c r="E60">
        <v>36621.014768249101</v>
      </c>
      <c r="F60">
        <v>36847.005692032297</v>
      </c>
      <c r="G60">
        <v>35892.599221632001</v>
      </c>
      <c r="H60">
        <v>36489.501150037097</v>
      </c>
      <c r="J60">
        <f t="shared" si="8"/>
        <v>36622.77180667514</v>
      </c>
      <c r="K60">
        <f t="shared" si="9"/>
        <v>379.04853584004104</v>
      </c>
      <c r="L60">
        <f t="shared" si="26"/>
        <v>0.69503654420146299</v>
      </c>
      <c r="M60">
        <f t="shared" si="18"/>
        <v>0.47422224779791955</v>
      </c>
      <c r="N60">
        <f t="shared" si="19"/>
        <v>0.89352050707396902</v>
      </c>
      <c r="O60">
        <f t="shared" si="20"/>
        <v>0.49815075289853</v>
      </c>
      <c r="P60">
        <f t="shared" si="21"/>
        <v>0.72293084243462191</v>
      </c>
      <c r="Q60">
        <f t="shared" si="23"/>
        <v>2.7031587765606744E-2</v>
      </c>
      <c r="R60">
        <f t="shared" si="24"/>
        <v>0.36257191139168121</v>
      </c>
      <c r="T60">
        <f t="shared" si="10"/>
        <v>1</v>
      </c>
      <c r="U60">
        <f t="shared" si="11"/>
        <v>0.99408163261103111</v>
      </c>
      <c r="V60">
        <f t="shared" si="12"/>
        <v>1.0075703586155973</v>
      </c>
      <c r="W60">
        <f t="shared" si="13"/>
        <v>0.99469963151237761</v>
      </c>
      <c r="X60">
        <f t="shared" si="14"/>
        <v>1.0008379946908657</v>
      </c>
      <c r="Y60">
        <f t="shared" si="25"/>
        <v>0.97491441582698068</v>
      </c>
      <c r="Z60">
        <f t="shared" si="27"/>
        <v>0.99112745994907736</v>
      </c>
    </row>
    <row r="61" spans="1:26" x14ac:dyDescent="0.3">
      <c r="A61" t="s">
        <v>163</v>
      </c>
      <c r="B61">
        <v>36054.460240513399</v>
      </c>
      <c r="C61">
        <v>35796.571480152401</v>
      </c>
      <c r="D61">
        <v>36304.084536122602</v>
      </c>
      <c r="E61">
        <v>35823.158194370597</v>
      </c>
      <c r="F61">
        <v>36196.116677654201</v>
      </c>
      <c r="G61">
        <v>35173.287106215197</v>
      </c>
      <c r="H61">
        <v>35804.190024914002</v>
      </c>
      <c r="J61">
        <f t="shared" si="8"/>
        <v>35878.838322848911</v>
      </c>
      <c r="K61">
        <f t="shared" si="9"/>
        <v>370.94158392039401</v>
      </c>
      <c r="L61">
        <f t="shared" si="26"/>
        <v>0.68205355671719103</v>
      </c>
      <c r="M61">
        <f t="shared" si="18"/>
        <v>0.41224318522729692</v>
      </c>
      <c r="N61">
        <f t="shared" si="19"/>
        <v>0.87418447934651811</v>
      </c>
      <c r="O61">
        <f t="shared" si="20"/>
        <v>0.44034094928017331</v>
      </c>
      <c r="P61">
        <f t="shared" si="21"/>
        <v>0.8038164218803725</v>
      </c>
      <c r="Q61">
        <f t="shared" si="23"/>
        <v>2.8581996014447504E-2</v>
      </c>
      <c r="R61">
        <f t="shared" si="24"/>
        <v>0.42025544354689492</v>
      </c>
      <c r="T61">
        <f t="shared" si="10"/>
        <v>1</v>
      </c>
      <c r="U61">
        <f t="shared" si="11"/>
        <v>0.9928472439015682</v>
      </c>
      <c r="V61">
        <f t="shared" si="12"/>
        <v>1.0069235343961329</v>
      </c>
      <c r="W61">
        <f t="shared" si="13"/>
        <v>0.99358464820718928</v>
      </c>
      <c r="X61">
        <f t="shared" si="14"/>
        <v>1.0039289573660466</v>
      </c>
      <c r="Y61">
        <f t="shared" si="25"/>
        <v>0.97555994103309163</v>
      </c>
      <c r="Z61">
        <f t="shared" si="27"/>
        <v>0.99305855048363267</v>
      </c>
    </row>
    <row r="62" spans="1:26" x14ac:dyDescent="0.3">
      <c r="A62" t="s">
        <v>164</v>
      </c>
      <c r="B62">
        <v>35024.796307620498</v>
      </c>
      <c r="C62">
        <v>34737.691823423302</v>
      </c>
      <c r="D62">
        <v>35258.088305437901</v>
      </c>
      <c r="E62">
        <v>34766.744890541297</v>
      </c>
      <c r="F62">
        <v>35174.238533598997</v>
      </c>
      <c r="G62">
        <v>34086.793477157298</v>
      </c>
      <c r="H62">
        <v>34739.496600389997</v>
      </c>
      <c r="J62">
        <f t="shared" si="8"/>
        <v>34826.835705452759</v>
      </c>
      <c r="K62">
        <f t="shared" si="9"/>
        <v>390.02224010993774</v>
      </c>
      <c r="L62">
        <f t="shared" si="26"/>
        <v>0.69411984763769863</v>
      </c>
      <c r="M62">
        <f t="shared" si="18"/>
        <v>0.40960506105405997</v>
      </c>
      <c r="N62">
        <f t="shared" si="19"/>
        <v>0.86557458532910636</v>
      </c>
      <c r="O62">
        <f t="shared" si="20"/>
        <v>0.43877718183969133</v>
      </c>
      <c r="P62">
        <f t="shared" si="21"/>
        <v>0.81346182486352947</v>
      </c>
      <c r="Q62">
        <f t="shared" si="23"/>
        <v>2.8885210883765746E-2</v>
      </c>
      <c r="R62">
        <f t="shared" si="24"/>
        <v>0.41140446456446866</v>
      </c>
      <c r="T62">
        <f t="shared" si="10"/>
        <v>1</v>
      </c>
      <c r="U62">
        <f t="shared" si="11"/>
        <v>0.99180282215846238</v>
      </c>
      <c r="V62">
        <f t="shared" si="12"/>
        <v>1.0066607667256195</v>
      </c>
      <c r="W62">
        <f t="shared" si="13"/>
        <v>0.99263232211794317</v>
      </c>
      <c r="X62">
        <f t="shared" si="14"/>
        <v>1.0042667550345177</v>
      </c>
      <c r="Y62">
        <f t="shared" si="25"/>
        <v>0.97321889263181482</v>
      </c>
      <c r="Z62">
        <f t="shared" si="27"/>
        <v>0.99185435070843153</v>
      </c>
    </row>
    <row r="63" spans="1:26" x14ac:dyDescent="0.3">
      <c r="A63" t="s">
        <v>165</v>
      </c>
      <c r="B63">
        <v>7452.7060783425004</v>
      </c>
      <c r="C63">
        <v>7540.32904955504</v>
      </c>
      <c r="D63">
        <v>7301.6379209507504</v>
      </c>
      <c r="E63">
        <v>7506.6593640207302</v>
      </c>
      <c r="F63">
        <v>7425.8461535614797</v>
      </c>
      <c r="G63">
        <v>7505.6469583142398</v>
      </c>
      <c r="H63">
        <v>7430.9640295054096</v>
      </c>
      <c r="J63">
        <f t="shared" si="8"/>
        <v>7451.9699363214504</v>
      </c>
      <c r="K63">
        <f t="shared" si="9"/>
        <v>78.955099034051543</v>
      </c>
      <c r="L63">
        <f t="shared" si="26"/>
        <v>0.50371950545797417</v>
      </c>
      <c r="M63">
        <f t="shared" si="18"/>
        <v>0.86845250782401662</v>
      </c>
      <c r="N63">
        <f t="shared" si="19"/>
        <v>2.8453849367043121E-2</v>
      </c>
      <c r="O63">
        <f t="shared" si="20"/>
        <v>0.75574007198773629</v>
      </c>
      <c r="P63">
        <f t="shared" si="21"/>
        <v>0.3703717763191729</v>
      </c>
      <c r="Q63">
        <f t="shared" si="23"/>
        <v>0.75169786370297664</v>
      </c>
      <c r="R63">
        <f t="shared" si="24"/>
        <v>0.3951008253290767</v>
      </c>
      <c r="T63">
        <f t="shared" si="10"/>
        <v>1</v>
      </c>
      <c r="U63">
        <f t="shared" si="11"/>
        <v>1.0117572020540526</v>
      </c>
      <c r="V63">
        <f t="shared" si="12"/>
        <v>0.97972975778143823</v>
      </c>
      <c r="W63">
        <f t="shared" si="13"/>
        <v>1.0072394221791487</v>
      </c>
      <c r="X63">
        <f t="shared" si="14"/>
        <v>0.99639595007522497</v>
      </c>
      <c r="Y63">
        <f t="shared" si="25"/>
        <v>1.0071035781386288</v>
      </c>
      <c r="Z63">
        <f t="shared" si="27"/>
        <v>0.99708266385276179</v>
      </c>
    </row>
    <row r="64" spans="1:26" x14ac:dyDescent="0.3">
      <c r="A64" t="s">
        <v>166</v>
      </c>
      <c r="B64">
        <v>6556.2758893959399</v>
      </c>
      <c r="C64">
        <v>6815.1011283585403</v>
      </c>
      <c r="D64">
        <v>6095.8153256922296</v>
      </c>
      <c r="E64">
        <v>6637.4734562854801</v>
      </c>
      <c r="F64">
        <v>6453.3368746409997</v>
      </c>
      <c r="G64">
        <v>6576.0810301192696</v>
      </c>
      <c r="H64">
        <v>6380.3902897235303</v>
      </c>
      <c r="J64">
        <f t="shared" si="8"/>
        <v>6502.0677134594271</v>
      </c>
      <c r="K64">
        <f t="shared" si="9"/>
        <v>226.18658377562667</v>
      </c>
      <c r="L64">
        <f t="shared" si="26"/>
        <v>0.59470358957367209</v>
      </c>
      <c r="M64">
        <f t="shared" si="18"/>
        <v>0.91681480444828634</v>
      </c>
      <c r="N64">
        <f t="shared" si="19"/>
        <v>3.6239776613327897E-2</v>
      </c>
      <c r="O64">
        <f t="shared" si="20"/>
        <v>0.72529558548860373</v>
      </c>
      <c r="P64">
        <f t="shared" si="21"/>
        <v>0.41471007325249815</v>
      </c>
      <c r="Q64">
        <f t="shared" si="23"/>
        <v>0.62825015983110089</v>
      </c>
      <c r="R64">
        <f t="shared" si="24"/>
        <v>0.29530524834789212</v>
      </c>
      <c r="T64">
        <f t="shared" si="10"/>
        <v>1</v>
      </c>
      <c r="U64">
        <f t="shared" si="11"/>
        <v>1.0394774782710443</v>
      </c>
      <c r="V64">
        <f t="shared" si="12"/>
        <v>0.92976797019044688</v>
      </c>
      <c r="W64">
        <f t="shared" si="13"/>
        <v>1.012384708675983</v>
      </c>
      <c r="X64">
        <f t="shared" si="14"/>
        <v>0.9842991636576135</v>
      </c>
      <c r="Y64">
        <f t="shared" si="25"/>
        <v>1.0030207912323157</v>
      </c>
      <c r="Z64">
        <f t="shared" si="27"/>
        <v>0.97317294106599672</v>
      </c>
    </row>
    <row r="65" spans="1:26" x14ac:dyDescent="0.3">
      <c r="A65" t="s">
        <v>167</v>
      </c>
      <c r="B65">
        <v>5525.0766812040301</v>
      </c>
      <c r="C65">
        <v>5856.88648575774</v>
      </c>
      <c r="D65">
        <v>5008.0600568590698</v>
      </c>
      <c r="E65">
        <v>5726.9985272144704</v>
      </c>
      <c r="F65">
        <v>5341.0722741520603</v>
      </c>
      <c r="G65">
        <v>5653.2300300820898</v>
      </c>
      <c r="H65">
        <v>5374.3272734468501</v>
      </c>
      <c r="J65">
        <f t="shared" si="8"/>
        <v>5497.9501898166154</v>
      </c>
      <c r="K65">
        <f t="shared" si="9"/>
        <v>284.6142796197168</v>
      </c>
      <c r="L65">
        <f t="shared" si="26"/>
        <v>0.53796556661901085</v>
      </c>
      <c r="M65">
        <f t="shared" si="18"/>
        <v>0.89636942955006249</v>
      </c>
      <c r="N65">
        <f t="shared" si="19"/>
        <v>4.2603433842531888E-2</v>
      </c>
      <c r="O65">
        <f t="shared" si="20"/>
        <v>0.78952308559147177</v>
      </c>
      <c r="P65">
        <f t="shared" si="21"/>
        <v>0.29075006647111268</v>
      </c>
      <c r="Q65">
        <f t="shared" si="23"/>
        <v>0.70732264011772839</v>
      </c>
      <c r="R65">
        <f t="shared" si="24"/>
        <v>0.33201625221865461</v>
      </c>
      <c r="T65">
        <f t="shared" si="10"/>
        <v>1</v>
      </c>
      <c r="U65">
        <f t="shared" si="11"/>
        <v>1.0600552397186642</v>
      </c>
      <c r="V65">
        <f t="shared" si="12"/>
        <v>0.90642362917716257</v>
      </c>
      <c r="W65">
        <f t="shared" si="13"/>
        <v>1.0365464332282239</v>
      </c>
      <c r="X65">
        <f t="shared" si="14"/>
        <v>0.96669649714040329</v>
      </c>
      <c r="Y65">
        <f t="shared" si="25"/>
        <v>1.0231948543472762</v>
      </c>
      <c r="Z65">
        <f t="shared" si="27"/>
        <v>0.97271541800134287</v>
      </c>
    </row>
    <row r="66" spans="1:26" x14ac:dyDescent="0.3">
      <c r="A66" t="s">
        <v>168</v>
      </c>
      <c r="B66">
        <v>4358.6512414100998</v>
      </c>
      <c r="C66">
        <v>4668.1577858701003</v>
      </c>
      <c r="D66">
        <v>3893.7947405692198</v>
      </c>
      <c r="E66">
        <v>4581.7925455226296</v>
      </c>
      <c r="F66">
        <v>4163.4121763808098</v>
      </c>
      <c r="G66">
        <v>4497.3224644784896</v>
      </c>
      <c r="H66">
        <v>4230.9671855380902</v>
      </c>
      <c r="J66">
        <f t="shared" si="8"/>
        <v>4342.0140199670632</v>
      </c>
      <c r="K66">
        <f t="shared" si="9"/>
        <v>268.75997588367028</v>
      </c>
      <c r="L66">
        <f t="shared" si="26"/>
        <v>0.52468021658283215</v>
      </c>
      <c r="M66">
        <f t="shared" si="18"/>
        <v>0.88753315576863856</v>
      </c>
      <c r="N66">
        <f t="shared" si="19"/>
        <v>4.7684592934786309E-2</v>
      </c>
      <c r="O66">
        <f t="shared" si="20"/>
        <v>0.81384803128229999</v>
      </c>
      <c r="P66">
        <f t="shared" si="21"/>
        <v>0.2531722720892301</v>
      </c>
      <c r="Q66">
        <f t="shared" si="23"/>
        <v>0.71832420183140222</v>
      </c>
      <c r="R66">
        <f t="shared" si="24"/>
        <v>0.33973656922291584</v>
      </c>
      <c r="T66">
        <f t="shared" si="10"/>
        <v>1</v>
      </c>
      <c r="U66">
        <f t="shared" si="11"/>
        <v>1.0710097062870003</v>
      </c>
      <c r="V66">
        <f t="shared" si="12"/>
        <v>0.89334854405775055</v>
      </c>
      <c r="W66">
        <f t="shared" si="13"/>
        <v>1.0511950352881043</v>
      </c>
      <c r="X66">
        <f t="shared" si="14"/>
        <v>0.95520654114869563</v>
      </c>
      <c r="Y66">
        <f t="shared" si="25"/>
        <v>1.0318151683600927</v>
      </c>
      <c r="Z66">
        <f t="shared" si="27"/>
        <v>0.97070560391275962</v>
      </c>
    </row>
    <row r="67" spans="1:26" x14ac:dyDescent="0.3">
      <c r="A67" t="s">
        <v>169</v>
      </c>
      <c r="B67">
        <v>3546.3916628277002</v>
      </c>
      <c r="C67">
        <v>3804.9425243926598</v>
      </c>
      <c r="D67">
        <v>3113.2557013047099</v>
      </c>
      <c r="E67">
        <v>3735.8760644218</v>
      </c>
      <c r="F67">
        <v>3357.8982961051101</v>
      </c>
      <c r="G67">
        <v>3696.7094841395101</v>
      </c>
      <c r="H67">
        <v>3431.4067082774</v>
      </c>
      <c r="J67">
        <f t="shared" si="8"/>
        <v>3526.6400630669846</v>
      </c>
      <c r="K67">
        <f t="shared" si="9"/>
        <v>244.60018542219413</v>
      </c>
      <c r="L67">
        <f t="shared" si="26"/>
        <v>0.53217983294092208</v>
      </c>
      <c r="M67">
        <f t="shared" si="18"/>
        <v>0.87239489862728181</v>
      </c>
      <c r="N67">
        <f t="shared" si="19"/>
        <v>4.551004778950541E-2</v>
      </c>
      <c r="O67">
        <f t="shared" si="20"/>
        <v>0.80384078757474997</v>
      </c>
      <c r="P67">
        <f t="shared" si="21"/>
        <v>0.24513869536319421</v>
      </c>
      <c r="Q67">
        <f t="shared" ref="Q67:Q98" si="28">NORMDIST(G67,$J67,$K67,TRUE)</f>
        <v>0.75656494956294218</v>
      </c>
      <c r="R67">
        <f t="shared" ref="R67:R98" si="29">NORMDIST(H67,$J67,$K67,TRUE)</f>
        <v>0.34851123864470868</v>
      </c>
      <c r="T67">
        <f t="shared" si="10"/>
        <v>1</v>
      </c>
      <c r="U67">
        <f t="shared" si="11"/>
        <v>1.0729053319956221</v>
      </c>
      <c r="V67">
        <f t="shared" si="12"/>
        <v>0.87786572868896517</v>
      </c>
      <c r="W67">
        <f t="shared" si="13"/>
        <v>1.0534301959877199</v>
      </c>
      <c r="X67">
        <f t="shared" si="14"/>
        <v>0.94684925280579535</v>
      </c>
      <c r="Y67">
        <f t="shared" si="25"/>
        <v>1.0423861309193228</v>
      </c>
      <c r="Z67">
        <f t="shared" si="27"/>
        <v>0.96757691606498486</v>
      </c>
    </row>
    <row r="68" spans="1:26" x14ac:dyDescent="0.3">
      <c r="A68" t="s">
        <v>170</v>
      </c>
      <c r="B68">
        <v>2924.3592356499498</v>
      </c>
      <c r="C68">
        <v>3136.8653792283699</v>
      </c>
      <c r="D68">
        <v>2521.3773815975501</v>
      </c>
      <c r="E68">
        <v>3097.2286227785098</v>
      </c>
      <c r="F68">
        <v>2757.5781419322898</v>
      </c>
      <c r="G68">
        <v>3102.1981126697101</v>
      </c>
      <c r="H68">
        <v>2835.6772077240598</v>
      </c>
      <c r="J68">
        <f t="shared" ref="J68:J131" si="30">AVERAGE(B68:H68)</f>
        <v>2910.7548687972057</v>
      </c>
      <c r="K68">
        <f t="shared" ref="K68:K131" si="31">STDEV(B68:H68)</f>
        <v>224.88834661389708</v>
      </c>
      <c r="L68">
        <f t="shared" si="26"/>
        <v>0.52411885182270557</v>
      </c>
      <c r="M68">
        <f t="shared" si="18"/>
        <v>0.84265617149753214</v>
      </c>
      <c r="N68">
        <f t="shared" si="19"/>
        <v>4.1687923466534375E-2</v>
      </c>
      <c r="O68">
        <f t="shared" si="20"/>
        <v>0.79649976983203319</v>
      </c>
      <c r="P68">
        <f t="shared" si="21"/>
        <v>0.2478966895517099</v>
      </c>
      <c r="Q68">
        <f t="shared" si="28"/>
        <v>0.80269344469318804</v>
      </c>
      <c r="R68">
        <f t="shared" si="29"/>
        <v>0.36924857934659877</v>
      </c>
      <c r="T68">
        <f t="shared" ref="T68:T131" si="32">B68/$B68</f>
        <v>1</v>
      </c>
      <c r="U68">
        <f t="shared" ref="U68:U131" si="33">C68/$B68</f>
        <v>1.0726675919250357</v>
      </c>
      <c r="V68">
        <f t="shared" ref="V68:V131" si="34">D68/$B68</f>
        <v>0.86219823845860866</v>
      </c>
      <c r="W68">
        <f t="shared" ref="W68:W131" si="35">E68/$B68</f>
        <v>1.0591135948761572</v>
      </c>
      <c r="X68">
        <f t="shared" ref="X68:X131" si="36">F68/$B68</f>
        <v>0.94296832903273853</v>
      </c>
      <c r="Y68">
        <f t="shared" ref="Y68:Y99" si="37">G68/$B68</f>
        <v>1.0608129380452929</v>
      </c>
      <c r="Z68">
        <f t="shared" si="27"/>
        <v>0.96967471477348088</v>
      </c>
    </row>
    <row r="69" spans="1:26" x14ac:dyDescent="0.3">
      <c r="A69" t="s">
        <v>171</v>
      </c>
      <c r="B69">
        <v>2446.1332786852399</v>
      </c>
      <c r="C69">
        <v>2624.4132377463902</v>
      </c>
      <c r="D69">
        <v>2064.3772912312602</v>
      </c>
      <c r="E69">
        <v>2594.8235624017202</v>
      </c>
      <c r="F69">
        <v>2298.0800233575701</v>
      </c>
      <c r="G69">
        <v>2649.7371473593298</v>
      </c>
      <c r="H69">
        <v>2380.3718477750599</v>
      </c>
      <c r="J69">
        <f t="shared" si="30"/>
        <v>2436.8480555080814</v>
      </c>
      <c r="K69">
        <f t="shared" si="31"/>
        <v>210.84178040767881</v>
      </c>
      <c r="L69">
        <f t="shared" si="26"/>
        <v>0.5175632699344086</v>
      </c>
      <c r="M69">
        <f t="shared" si="18"/>
        <v>0.81316007283409253</v>
      </c>
      <c r="N69">
        <f t="shared" si="19"/>
        <v>3.8648544535795297E-2</v>
      </c>
      <c r="O69">
        <f t="shared" si="20"/>
        <v>0.77315002205248673</v>
      </c>
      <c r="P69">
        <f t="shared" si="21"/>
        <v>0.25521704382199972</v>
      </c>
      <c r="Q69">
        <f t="shared" si="28"/>
        <v>0.84368291789592997</v>
      </c>
      <c r="R69">
        <f t="shared" si="29"/>
        <v>0.39440330768067494</v>
      </c>
      <c r="T69">
        <f t="shared" si="32"/>
        <v>1</v>
      </c>
      <c r="U69">
        <f t="shared" si="33"/>
        <v>1.0728823570713093</v>
      </c>
      <c r="V69">
        <f t="shared" si="34"/>
        <v>0.84393491933556131</v>
      </c>
      <c r="W69">
        <f t="shared" si="35"/>
        <v>1.0607858472030596</v>
      </c>
      <c r="X69">
        <f t="shared" si="36"/>
        <v>0.93947457539711565</v>
      </c>
      <c r="Y69">
        <f t="shared" si="37"/>
        <v>1.083234985782755</v>
      </c>
      <c r="Z69">
        <f t="shared" si="27"/>
        <v>0.97311617012727702</v>
      </c>
    </row>
    <row r="70" spans="1:26" x14ac:dyDescent="0.3">
      <c r="A70" t="s">
        <v>172</v>
      </c>
      <c r="B70">
        <v>2069.64447807746</v>
      </c>
      <c r="C70">
        <v>2222.8212266283999</v>
      </c>
      <c r="D70">
        <v>1704.9875725976301</v>
      </c>
      <c r="E70">
        <v>2200.4954282464901</v>
      </c>
      <c r="F70">
        <v>1941.05862183064</v>
      </c>
      <c r="G70">
        <v>2288.1921010124302</v>
      </c>
      <c r="H70">
        <v>2017.6466361079699</v>
      </c>
      <c r="J70">
        <f t="shared" si="30"/>
        <v>2063.5494377858599</v>
      </c>
      <c r="K70">
        <f t="shared" si="31"/>
        <v>200.12531950611418</v>
      </c>
      <c r="L70">
        <f t="shared" si="26"/>
        <v>0.5121483549450162</v>
      </c>
      <c r="M70">
        <f t="shared" si="18"/>
        <v>0.7869433691587131</v>
      </c>
      <c r="N70">
        <f t="shared" si="19"/>
        <v>3.6591586339056799E-2</v>
      </c>
      <c r="O70">
        <f t="shared" si="20"/>
        <v>0.7531074961152433</v>
      </c>
      <c r="P70">
        <f t="shared" si="21"/>
        <v>0.27024553802156376</v>
      </c>
      <c r="Q70">
        <f t="shared" si="28"/>
        <v>0.86917716120130106</v>
      </c>
      <c r="R70">
        <f t="shared" si="29"/>
        <v>0.40929056463067093</v>
      </c>
      <c r="T70">
        <f t="shared" si="32"/>
        <v>1</v>
      </c>
      <c r="U70">
        <f t="shared" si="33"/>
        <v>1.0740111406444208</v>
      </c>
      <c r="V70">
        <f t="shared" si="34"/>
        <v>0.82380698262796903</v>
      </c>
      <c r="W70">
        <f t="shared" si="35"/>
        <v>1.0632238780887528</v>
      </c>
      <c r="X70">
        <f t="shared" si="36"/>
        <v>0.93787055815196518</v>
      </c>
      <c r="Y70">
        <f t="shared" si="37"/>
        <v>1.1055966980077583</v>
      </c>
      <c r="Z70">
        <f t="shared" si="27"/>
        <v>0.97487595453215614</v>
      </c>
    </row>
    <row r="71" spans="1:26" x14ac:dyDescent="0.3">
      <c r="A71" t="s">
        <v>173</v>
      </c>
      <c r="B71">
        <v>1766.88244561939</v>
      </c>
      <c r="C71">
        <v>1897.01852901813</v>
      </c>
      <c r="D71">
        <v>1412.2353879832301</v>
      </c>
      <c r="E71">
        <v>1879.22971978705</v>
      </c>
      <c r="F71">
        <v>1650.33212757399</v>
      </c>
      <c r="G71">
        <v>1987.19103515039</v>
      </c>
      <c r="H71">
        <v>1721.8883255352901</v>
      </c>
      <c r="J71">
        <f t="shared" si="30"/>
        <v>1759.2539386667816</v>
      </c>
      <c r="K71">
        <f t="shared" si="31"/>
        <v>191.07974294202231</v>
      </c>
      <c r="L71">
        <f t="shared" si="26"/>
        <v>0.51592280618265662</v>
      </c>
      <c r="M71">
        <f t="shared" si="18"/>
        <v>0.7645389568258032</v>
      </c>
      <c r="N71">
        <f t="shared" si="19"/>
        <v>3.4678066869980907E-2</v>
      </c>
      <c r="O71">
        <f t="shared" si="20"/>
        <v>0.734959806802995</v>
      </c>
      <c r="P71">
        <f t="shared" si="21"/>
        <v>0.28432756579030249</v>
      </c>
      <c r="Q71">
        <f t="shared" si="28"/>
        <v>0.88354375341486835</v>
      </c>
      <c r="R71">
        <f t="shared" si="29"/>
        <v>0.4224812620735568</v>
      </c>
      <c r="T71">
        <f t="shared" si="32"/>
        <v>1</v>
      </c>
      <c r="U71">
        <f t="shared" si="33"/>
        <v>1.0736529381008821</v>
      </c>
      <c r="V71">
        <f t="shared" si="34"/>
        <v>0.79928089810647451</v>
      </c>
      <c r="W71">
        <f t="shared" si="35"/>
        <v>1.0635850304847396</v>
      </c>
      <c r="X71">
        <f t="shared" si="36"/>
        <v>0.93403617861824273</v>
      </c>
      <c r="Y71">
        <f t="shared" si="37"/>
        <v>1.1246877459659008</v>
      </c>
      <c r="Z71">
        <f t="shared" si="27"/>
        <v>0.97453474044317245</v>
      </c>
    </row>
    <row r="72" spans="1:26" x14ac:dyDescent="0.3">
      <c r="A72" t="s">
        <v>174</v>
      </c>
      <c r="B72">
        <v>1506.5891604952999</v>
      </c>
      <c r="C72">
        <v>1630.3651836966999</v>
      </c>
      <c r="D72">
        <v>1185.3504582923599</v>
      </c>
      <c r="E72">
        <v>1616.18095671375</v>
      </c>
      <c r="F72">
        <v>1414.17424389497</v>
      </c>
      <c r="G72">
        <v>1740.7125796605401</v>
      </c>
      <c r="H72">
        <v>1475.1441812375699</v>
      </c>
      <c r="J72">
        <f t="shared" si="30"/>
        <v>1509.7881091415984</v>
      </c>
      <c r="K72">
        <f t="shared" si="31"/>
        <v>180.18352474457208</v>
      </c>
      <c r="L72">
        <f t="shared" si="26"/>
        <v>0.49291761646754617</v>
      </c>
      <c r="M72">
        <f t="shared" si="18"/>
        <v>0.74831296686404203</v>
      </c>
      <c r="N72">
        <f t="shared" si="19"/>
        <v>3.5883326412391545E-2</v>
      </c>
      <c r="O72">
        <f t="shared" si="20"/>
        <v>0.7225619836081868</v>
      </c>
      <c r="P72">
        <f t="shared" si="21"/>
        <v>0.29783167447420378</v>
      </c>
      <c r="Q72">
        <f t="shared" si="28"/>
        <v>0.9000097321282674</v>
      </c>
      <c r="R72">
        <f t="shared" si="29"/>
        <v>0.42376526782338469</v>
      </c>
      <c r="T72">
        <f t="shared" si="32"/>
        <v>1</v>
      </c>
      <c r="U72">
        <f t="shared" si="33"/>
        <v>1.0821564540931039</v>
      </c>
      <c r="V72">
        <f t="shared" si="34"/>
        <v>0.78677750336572783</v>
      </c>
      <c r="W72">
        <f t="shared" si="35"/>
        <v>1.0727416598314177</v>
      </c>
      <c r="X72">
        <f t="shared" si="36"/>
        <v>0.93865951048662266</v>
      </c>
      <c r="Y72">
        <f t="shared" si="37"/>
        <v>1.1553996439800953</v>
      </c>
      <c r="Z72">
        <f t="shared" si="27"/>
        <v>0.97912836486398702</v>
      </c>
    </row>
    <row r="73" spans="1:26" x14ac:dyDescent="0.3">
      <c r="A73" s="7" t="s">
        <v>389</v>
      </c>
      <c r="B73">
        <v>21044.9469377772</v>
      </c>
      <c r="C73">
        <v>24307.936226542799</v>
      </c>
      <c r="D73">
        <v>14123.1819968585</v>
      </c>
      <c r="E73">
        <v>22910.899276611301</v>
      </c>
      <c r="F73">
        <v>21067.7672873271</v>
      </c>
      <c r="G73">
        <v>26830.6694441859</v>
      </c>
      <c r="H73">
        <v>22712.833702261101</v>
      </c>
      <c r="J73">
        <f t="shared" si="30"/>
        <v>21856.890695937702</v>
      </c>
      <c r="K73">
        <f t="shared" si="31"/>
        <v>3951.4109381012695</v>
      </c>
      <c r="L73">
        <f t="shared" si="26"/>
        <v>0.41859778633419997</v>
      </c>
      <c r="M73">
        <f t="shared" si="18"/>
        <v>0.732468630274276</v>
      </c>
      <c r="N73">
        <f t="shared" si="19"/>
        <v>2.5161872177026874E-2</v>
      </c>
      <c r="O73">
        <f t="shared" si="20"/>
        <v>0.60516622211925664</v>
      </c>
      <c r="P73">
        <f t="shared" si="21"/>
        <v>0.42085496993870297</v>
      </c>
      <c r="Q73">
        <f t="shared" si="28"/>
        <v>0.89593694467101659</v>
      </c>
      <c r="R73">
        <f t="shared" si="29"/>
        <v>0.5857466039047976</v>
      </c>
      <c r="T73">
        <f t="shared" si="32"/>
        <v>1</v>
      </c>
      <c r="U73">
        <f t="shared" si="33"/>
        <v>1.1550485871222749</v>
      </c>
      <c r="V73">
        <f t="shared" si="34"/>
        <v>0.6710961086581011</v>
      </c>
      <c r="W73">
        <f t="shared" si="35"/>
        <v>1.0886651006700607</v>
      </c>
      <c r="X73">
        <f t="shared" si="36"/>
        <v>1.0010843624180841</v>
      </c>
      <c r="Y73">
        <f t="shared" si="37"/>
        <v>1.2749221712706202</v>
      </c>
      <c r="Z73">
        <f t="shared" si="27"/>
        <v>1.0792535504800882</v>
      </c>
    </row>
    <row r="74" spans="1:26" x14ac:dyDescent="0.3">
      <c r="A74" s="7" t="s">
        <v>390</v>
      </c>
      <c r="B74">
        <v>17503.7078075506</v>
      </c>
      <c r="C74">
        <v>21624.0459365557</v>
      </c>
      <c r="D74">
        <v>7228.2728181575603</v>
      </c>
      <c r="E74">
        <v>17302.243871049399</v>
      </c>
      <c r="F74">
        <v>17350.724226538299</v>
      </c>
      <c r="G74">
        <v>24870.144715349899</v>
      </c>
      <c r="H74">
        <v>16817.113665162698</v>
      </c>
      <c r="J74">
        <f t="shared" si="30"/>
        <v>17528.036148623451</v>
      </c>
      <c r="K74">
        <f t="shared" si="31"/>
        <v>5436.871088043803</v>
      </c>
      <c r="L74">
        <f t="shared" si="26"/>
        <v>0.49821486084185884</v>
      </c>
      <c r="M74">
        <f t="shared" si="18"/>
        <v>0.77438808781178969</v>
      </c>
      <c r="N74">
        <f t="shared" si="19"/>
        <v>2.9084080803013085E-2</v>
      </c>
      <c r="O74">
        <f t="shared" si="20"/>
        <v>0.48343676022179227</v>
      </c>
      <c r="P74">
        <f t="shared" si="21"/>
        <v>0.48699165677142592</v>
      </c>
      <c r="Q74">
        <f t="shared" si="28"/>
        <v>0.91156079839952442</v>
      </c>
      <c r="R74">
        <f t="shared" si="29"/>
        <v>0.44798278555886473</v>
      </c>
      <c r="T74">
        <f t="shared" si="32"/>
        <v>1</v>
      </c>
      <c r="U74">
        <f t="shared" si="33"/>
        <v>1.2353980181974762</v>
      </c>
      <c r="V74">
        <f t="shared" si="34"/>
        <v>0.41295666596076802</v>
      </c>
      <c r="W74">
        <f t="shared" si="35"/>
        <v>0.98849021368979351</v>
      </c>
      <c r="X74">
        <f t="shared" si="36"/>
        <v>0.99125993288425962</v>
      </c>
      <c r="Y74">
        <f t="shared" si="37"/>
        <v>1.4208500843816434</v>
      </c>
      <c r="Z74">
        <f t="shared" si="27"/>
        <v>0.96077435992780202</v>
      </c>
    </row>
    <row r="75" spans="1:26" x14ac:dyDescent="0.3">
      <c r="A75" s="7" t="s">
        <v>391</v>
      </c>
      <c r="B75">
        <v>10755.969881205199</v>
      </c>
      <c r="C75">
        <v>15986.5533176882</v>
      </c>
      <c r="D75">
        <v>3497.61450695232</v>
      </c>
      <c r="E75">
        <v>12502.383179664101</v>
      </c>
      <c r="F75">
        <v>10674.306931467299</v>
      </c>
      <c r="G75">
        <v>22376.505077101101</v>
      </c>
      <c r="H75">
        <v>12064.623547937999</v>
      </c>
      <c r="J75">
        <f t="shared" si="30"/>
        <v>12551.136634573746</v>
      </c>
      <c r="K75">
        <f t="shared" si="31"/>
        <v>5734.2596299647421</v>
      </c>
      <c r="L75">
        <f t="shared" si="26"/>
        <v>0.37711757653719818</v>
      </c>
      <c r="M75">
        <f t="shared" si="18"/>
        <v>0.72544816310757776</v>
      </c>
      <c r="N75">
        <f t="shared" si="19"/>
        <v>5.7185507283023913E-2</v>
      </c>
      <c r="O75">
        <f t="shared" si="20"/>
        <v>0.49660817936214408</v>
      </c>
      <c r="P75">
        <f t="shared" si="21"/>
        <v>0.37172006585790829</v>
      </c>
      <c r="Q75">
        <f t="shared" si="28"/>
        <v>0.95668512829090613</v>
      </c>
      <c r="R75">
        <f t="shared" si="29"/>
        <v>0.46619301395268015</v>
      </c>
      <c r="T75">
        <f t="shared" si="32"/>
        <v>1</v>
      </c>
      <c r="U75">
        <f t="shared" si="33"/>
        <v>1.4862958426113515</v>
      </c>
      <c r="V75">
        <f t="shared" si="34"/>
        <v>0.32517890488555501</v>
      </c>
      <c r="W75">
        <f t="shared" si="35"/>
        <v>1.1623668825542692</v>
      </c>
      <c r="X75">
        <f t="shared" si="36"/>
        <v>0.99240766284771809</v>
      </c>
      <c r="Y75">
        <f t="shared" si="37"/>
        <v>2.0803800423615382</v>
      </c>
      <c r="Z75">
        <f t="shared" si="27"/>
        <v>1.1216676581643761</v>
      </c>
    </row>
    <row r="76" spans="1:26" x14ac:dyDescent="0.3">
      <c r="A76" s="7" t="s">
        <v>392</v>
      </c>
      <c r="B76">
        <v>6315.6870127529601</v>
      </c>
      <c r="C76">
        <v>10998.472882833101</v>
      </c>
      <c r="D76">
        <v>1662.67520244504</v>
      </c>
      <c r="E76">
        <v>8513.8874446862192</v>
      </c>
      <c r="F76">
        <v>6291.2619064103201</v>
      </c>
      <c r="G76">
        <v>17909.789139356799</v>
      </c>
      <c r="H76">
        <v>8182.4850584369096</v>
      </c>
      <c r="J76">
        <f t="shared" si="30"/>
        <v>8553.4655209887642</v>
      </c>
      <c r="K76">
        <f t="shared" si="31"/>
        <v>5021.059892072808</v>
      </c>
      <c r="L76">
        <f t="shared" si="26"/>
        <v>0.32791474377158364</v>
      </c>
      <c r="M76">
        <f t="shared" si="18"/>
        <v>0.68685327634812332</v>
      </c>
      <c r="N76">
        <f t="shared" si="19"/>
        <v>8.4972953793726977E-2</v>
      </c>
      <c r="O76">
        <f t="shared" si="20"/>
        <v>0.49685540406815154</v>
      </c>
      <c r="P76">
        <f t="shared" si="21"/>
        <v>0.32615946173260035</v>
      </c>
      <c r="Q76">
        <f t="shared" si="28"/>
        <v>0.96879812356756634</v>
      </c>
      <c r="R76">
        <f t="shared" si="29"/>
        <v>0.47055098913301596</v>
      </c>
      <c r="T76">
        <f t="shared" si="32"/>
        <v>1</v>
      </c>
      <c r="U76">
        <f t="shared" si="33"/>
        <v>1.7414531246758143</v>
      </c>
      <c r="V76">
        <f t="shared" si="34"/>
        <v>0.26326117793482812</v>
      </c>
      <c r="W76">
        <f t="shared" si="35"/>
        <v>1.3480540481969008</v>
      </c>
      <c r="X76">
        <f t="shared" si="36"/>
        <v>0.99613262875545927</v>
      </c>
      <c r="Y76">
        <f t="shared" si="37"/>
        <v>2.8357626182539493</v>
      </c>
      <c r="Z76">
        <f t="shared" si="27"/>
        <v>1.2955811524406473</v>
      </c>
    </row>
    <row r="77" spans="1:26" x14ac:dyDescent="0.3">
      <c r="A77" s="7" t="s">
        <v>393</v>
      </c>
      <c r="B77">
        <v>3829.42752689589</v>
      </c>
      <c r="C77">
        <v>7862.6604689263804</v>
      </c>
      <c r="D77">
        <v>799.46149585868204</v>
      </c>
      <c r="E77">
        <v>5987.3190361911102</v>
      </c>
      <c r="F77">
        <v>3829.3302172077101</v>
      </c>
      <c r="G77">
        <v>14860.431572614099</v>
      </c>
      <c r="H77">
        <v>5729.7456307839202</v>
      </c>
      <c r="J77">
        <f t="shared" si="30"/>
        <v>6128.3394212111116</v>
      </c>
      <c r="K77">
        <f t="shared" si="31"/>
        <v>4442.2863061927364</v>
      </c>
      <c r="L77">
        <f t="shared" si="26"/>
        <v>0.30240132764045424</v>
      </c>
      <c r="M77">
        <f t="shared" si="18"/>
        <v>0.65188397272667264</v>
      </c>
      <c r="N77">
        <f t="shared" si="19"/>
        <v>0.11515124375033967</v>
      </c>
      <c r="O77">
        <f t="shared" si="20"/>
        <v>0.48733770351278882</v>
      </c>
      <c r="P77">
        <f t="shared" si="21"/>
        <v>0.30239368396396471</v>
      </c>
      <c r="Q77">
        <f t="shared" si="28"/>
        <v>0.97533193100489146</v>
      </c>
      <c r="R77">
        <f t="shared" si="29"/>
        <v>0.46425201118307713</v>
      </c>
      <c r="T77">
        <f t="shared" si="32"/>
        <v>1</v>
      </c>
      <c r="U77">
        <f t="shared" si="33"/>
        <v>2.0532208570871697</v>
      </c>
      <c r="V77">
        <f t="shared" si="34"/>
        <v>0.20876788769174606</v>
      </c>
      <c r="W77">
        <f t="shared" si="35"/>
        <v>1.5635023757831483</v>
      </c>
      <c r="X77">
        <f t="shared" si="36"/>
        <v>0.99997458897250402</v>
      </c>
      <c r="Y77">
        <f t="shared" si="37"/>
        <v>3.8805882780760896</v>
      </c>
      <c r="Z77">
        <f t="shared" si="27"/>
        <v>1.4962407802579349</v>
      </c>
    </row>
    <row r="78" spans="1:26" x14ac:dyDescent="0.3">
      <c r="A78" s="7" t="s">
        <v>394</v>
      </c>
      <c r="B78">
        <v>2363.3396915953999</v>
      </c>
      <c r="C78">
        <v>5764.0018551759904</v>
      </c>
      <c r="D78">
        <v>385.99126290151702</v>
      </c>
      <c r="E78">
        <v>4298.6482138090396</v>
      </c>
      <c r="F78">
        <v>2373.17667470894</v>
      </c>
      <c r="G78">
        <v>12636.622131795601</v>
      </c>
      <c r="H78">
        <v>4095.3548890351199</v>
      </c>
      <c r="J78">
        <f t="shared" si="30"/>
        <v>4559.5906741459439</v>
      </c>
      <c r="K78">
        <f t="shared" si="31"/>
        <v>3958.0194098703923</v>
      </c>
      <c r="L78">
        <f t="shared" si="26"/>
        <v>0.28948619612765547</v>
      </c>
      <c r="M78">
        <f t="shared" si="18"/>
        <v>0.61954896809043647</v>
      </c>
      <c r="N78">
        <f t="shared" si="19"/>
        <v>0.1458346640659535</v>
      </c>
      <c r="O78">
        <f t="shared" si="20"/>
        <v>0.47371775953876361</v>
      </c>
      <c r="P78">
        <f t="shared" si="21"/>
        <v>0.29033681248718257</v>
      </c>
      <c r="Q78">
        <f t="shared" si="28"/>
        <v>0.97935843155025548</v>
      </c>
      <c r="R78">
        <f t="shared" si="29"/>
        <v>0.45331515576851705</v>
      </c>
      <c r="T78">
        <f t="shared" si="32"/>
        <v>1</v>
      </c>
      <c r="U78">
        <f t="shared" si="33"/>
        <v>2.4389222910587747</v>
      </c>
      <c r="V78">
        <f t="shared" si="34"/>
        <v>0.16332449553240022</v>
      </c>
      <c r="W78">
        <f t="shared" si="35"/>
        <v>1.8188871574814482</v>
      </c>
      <c r="X78">
        <f t="shared" si="36"/>
        <v>1.0041623229823977</v>
      </c>
      <c r="Y78">
        <f t="shared" si="37"/>
        <v>5.3469343305723021</v>
      </c>
      <c r="Z78">
        <f t="shared" si="27"/>
        <v>1.7328676464069805</v>
      </c>
    </row>
    <row r="79" spans="1:26" x14ac:dyDescent="0.3">
      <c r="A79" s="7" t="s">
        <v>395</v>
      </c>
      <c r="B79">
        <v>1474.3503936070699</v>
      </c>
      <c r="C79">
        <v>4302.3192134479305</v>
      </c>
      <c r="D79">
        <v>186.59692487084899</v>
      </c>
      <c r="E79">
        <v>3125.6718504058799</v>
      </c>
      <c r="F79">
        <v>1486.8287407105699</v>
      </c>
      <c r="G79">
        <v>10957.036054320501</v>
      </c>
      <c r="H79">
        <v>2965.4656373489101</v>
      </c>
      <c r="J79">
        <f t="shared" si="30"/>
        <v>3499.7526878159588</v>
      </c>
      <c r="K79">
        <f t="shared" si="31"/>
        <v>3554.6145065575865</v>
      </c>
      <c r="L79">
        <f t="shared" si="26"/>
        <v>0.28440830475519496</v>
      </c>
      <c r="M79">
        <f t="shared" si="18"/>
        <v>0.58931435293506795</v>
      </c>
      <c r="N79">
        <f t="shared" si="19"/>
        <v>0.17564972326550368</v>
      </c>
      <c r="O79">
        <f t="shared" si="20"/>
        <v>0.45809344397454493</v>
      </c>
      <c r="P79">
        <f t="shared" si="21"/>
        <v>0.28560011659647239</v>
      </c>
      <c r="Q79">
        <f t="shared" si="28"/>
        <v>0.98204372576262877</v>
      </c>
      <c r="R79">
        <f t="shared" si="29"/>
        <v>0.44026080489896258</v>
      </c>
      <c r="T79">
        <f t="shared" si="32"/>
        <v>1</v>
      </c>
      <c r="U79">
        <f t="shared" si="33"/>
        <v>2.9181117542364521</v>
      </c>
      <c r="V79">
        <f t="shared" si="34"/>
        <v>0.12656212911120168</v>
      </c>
      <c r="W79">
        <f t="shared" si="35"/>
        <v>2.1200332458003905</v>
      </c>
      <c r="X79">
        <f t="shared" si="36"/>
        <v>1.0084636238153477</v>
      </c>
      <c r="Y79">
        <f t="shared" si="37"/>
        <v>7.431772054886884</v>
      </c>
      <c r="Z79">
        <f t="shared" si="27"/>
        <v>2.0113710080096729</v>
      </c>
    </row>
    <row r="80" spans="1:26" x14ac:dyDescent="0.3">
      <c r="A80" s="7" t="s">
        <v>396</v>
      </c>
      <c r="B80">
        <v>925.99574862531597</v>
      </c>
      <c r="C80">
        <v>3245.9835629589202</v>
      </c>
      <c r="D80">
        <v>90.226682962079707</v>
      </c>
      <c r="E80">
        <v>2292.86396134911</v>
      </c>
      <c r="F80">
        <v>938.26687276983603</v>
      </c>
      <c r="G80">
        <v>9641.3568197910608</v>
      </c>
      <c r="H80">
        <v>2168.7962839258298</v>
      </c>
      <c r="J80">
        <f t="shared" si="30"/>
        <v>2757.6414189117359</v>
      </c>
      <c r="K80">
        <f t="shared" si="31"/>
        <v>3213.6926689350207</v>
      </c>
      <c r="L80">
        <f t="shared" si="26"/>
        <v>0.28435564366332533</v>
      </c>
      <c r="M80">
        <f t="shared" si="18"/>
        <v>0.56038945770264337</v>
      </c>
      <c r="N80">
        <f t="shared" si="19"/>
        <v>0.20326500934432859</v>
      </c>
      <c r="O80">
        <f t="shared" si="20"/>
        <v>0.4425038282640737</v>
      </c>
      <c r="P80">
        <f t="shared" si="21"/>
        <v>0.2856519952370804</v>
      </c>
      <c r="Q80">
        <f t="shared" si="28"/>
        <v>0.98390307999997229</v>
      </c>
      <c r="R80">
        <f t="shared" si="29"/>
        <v>0.42730875037092958</v>
      </c>
      <c r="T80">
        <f t="shared" si="32"/>
        <v>1</v>
      </c>
      <c r="U80">
        <f t="shared" si="33"/>
        <v>3.5053979111434743</v>
      </c>
      <c r="V80">
        <f t="shared" si="34"/>
        <v>9.743746998409597E-2</v>
      </c>
      <c r="W80">
        <f t="shared" si="35"/>
        <v>2.4761063587526984</v>
      </c>
      <c r="X80">
        <f t="shared" si="36"/>
        <v>1.0132518147764038</v>
      </c>
      <c r="Y80">
        <f t="shared" si="37"/>
        <v>10.411880220944973</v>
      </c>
      <c r="Z80">
        <f t="shared" si="27"/>
        <v>2.3421233705937738</v>
      </c>
    </row>
    <row r="81" spans="1:26" x14ac:dyDescent="0.3">
      <c r="A81" s="7" t="s">
        <v>397</v>
      </c>
      <c r="B81">
        <v>583.66954158668398</v>
      </c>
      <c r="C81">
        <v>2465.5556541528999</v>
      </c>
      <c r="D81">
        <v>43.6146264991824</v>
      </c>
      <c r="E81">
        <v>1694.3783485614799</v>
      </c>
      <c r="F81">
        <v>593.53818732736204</v>
      </c>
      <c r="G81">
        <v>8557.2521580913999</v>
      </c>
      <c r="H81">
        <v>1596.8153685600701</v>
      </c>
      <c r="J81">
        <f t="shared" si="30"/>
        <v>2219.2605549684399</v>
      </c>
      <c r="K81">
        <f t="shared" si="31"/>
        <v>2913.9121630433988</v>
      </c>
      <c r="L81">
        <f t="shared" si="26"/>
        <v>0.28729510373319034</v>
      </c>
      <c r="M81">
        <f t="shared" si="18"/>
        <v>0.5336800327904011</v>
      </c>
      <c r="N81">
        <f t="shared" si="19"/>
        <v>0.22764018390684579</v>
      </c>
      <c r="O81">
        <f t="shared" si="20"/>
        <v>0.42852536222647353</v>
      </c>
      <c r="P81">
        <f t="shared" si="21"/>
        <v>0.28845038644942012</v>
      </c>
      <c r="Q81">
        <f t="shared" si="28"/>
        <v>0.98518793306625019</v>
      </c>
      <c r="R81">
        <f t="shared" si="29"/>
        <v>0.41542501020518163</v>
      </c>
      <c r="T81">
        <f t="shared" si="32"/>
        <v>1</v>
      </c>
      <c r="U81">
        <f t="shared" si="33"/>
        <v>4.2242321698856831</v>
      </c>
      <c r="V81">
        <f t="shared" si="34"/>
        <v>7.472486294319497E-2</v>
      </c>
      <c r="W81">
        <f t="shared" si="35"/>
        <v>2.902975447297413</v>
      </c>
      <c r="X81">
        <f t="shared" si="36"/>
        <v>1.0169079334067193</v>
      </c>
      <c r="Y81">
        <f t="shared" si="37"/>
        <v>14.661125086001281</v>
      </c>
      <c r="Z81">
        <f t="shared" si="27"/>
        <v>2.7358209650947121</v>
      </c>
    </row>
    <row r="82" spans="1:26" x14ac:dyDescent="0.3">
      <c r="A82" s="7" t="s">
        <v>398</v>
      </c>
      <c r="B82">
        <v>368.77063798626602</v>
      </c>
      <c r="C82">
        <v>1884.0481755492799</v>
      </c>
      <c r="D82">
        <v>21.079704637955398</v>
      </c>
      <c r="E82">
        <v>1258.37646264403</v>
      </c>
      <c r="F82">
        <v>376.30286691416302</v>
      </c>
      <c r="G82">
        <v>7682.8108015948101</v>
      </c>
      <c r="H82">
        <v>1179.6521814072901</v>
      </c>
      <c r="J82">
        <f t="shared" si="30"/>
        <v>1824.4344043905421</v>
      </c>
      <c r="K82">
        <f t="shared" si="31"/>
        <v>2662.3430672153263</v>
      </c>
      <c r="L82">
        <f t="shared" si="26"/>
        <v>0.2922716753439179</v>
      </c>
      <c r="M82">
        <f t="shared" si="18"/>
        <v>0.50893215713595708</v>
      </c>
      <c r="N82">
        <f t="shared" si="19"/>
        <v>0.24908997674172062</v>
      </c>
      <c r="O82">
        <f t="shared" si="20"/>
        <v>0.41581306829839265</v>
      </c>
      <c r="P82">
        <f t="shared" si="21"/>
        <v>0.29324439887297493</v>
      </c>
      <c r="Q82">
        <f t="shared" si="28"/>
        <v>0.98611282223190744</v>
      </c>
      <c r="R82">
        <f t="shared" si="29"/>
        <v>0.40431802057484245</v>
      </c>
      <c r="T82">
        <f t="shared" si="32"/>
        <v>1</v>
      </c>
      <c r="U82">
        <f t="shared" si="33"/>
        <v>5.1089972505333971</v>
      </c>
      <c r="V82">
        <f t="shared" si="34"/>
        <v>5.7162101497734916E-2</v>
      </c>
      <c r="W82">
        <f t="shared" si="35"/>
        <v>3.412355358646789</v>
      </c>
      <c r="X82">
        <f t="shared" si="36"/>
        <v>1.0204252403852649</v>
      </c>
      <c r="Y82">
        <f t="shared" si="37"/>
        <v>20.833575155408489</v>
      </c>
      <c r="Z82">
        <f t="shared" si="27"/>
        <v>3.1988777302037352</v>
      </c>
    </row>
    <row r="83" spans="1:26" x14ac:dyDescent="0.3">
      <c r="A83" t="s">
        <v>175</v>
      </c>
      <c r="B83">
        <v>490202.53896008799</v>
      </c>
      <c r="C83">
        <v>491165.69678349799</v>
      </c>
      <c r="D83">
        <v>490196.82614174398</v>
      </c>
      <c r="E83">
        <v>490933.33870534197</v>
      </c>
      <c r="F83">
        <v>481637.42452570098</v>
      </c>
      <c r="G83">
        <v>481342.26928791503</v>
      </c>
      <c r="H83">
        <v>482395.52917655301</v>
      </c>
      <c r="J83">
        <f t="shared" si="30"/>
        <v>486839.08908297721</v>
      </c>
      <c r="K83">
        <f t="shared" si="31"/>
        <v>4744.9477352914319</v>
      </c>
      <c r="L83">
        <f t="shared" ref="L83:L114" si="38">NORMDIST(B83,$J83,$K83,TRUE)</f>
        <v>0.76079080340185068</v>
      </c>
      <c r="M83">
        <f t="shared" ref="M83:M146" si="39">NORMDIST(C83,$J83,$K83,TRUE)</f>
        <v>0.81907211332928764</v>
      </c>
      <c r="N83">
        <f t="shared" ref="N83:N146" si="40">NORMDIST(D83,$J83,$K83,TRUE)</f>
        <v>0.7604170328532871</v>
      </c>
      <c r="O83">
        <f t="shared" ref="O83:O146" si="41">NORMDIST(E83,$J83,$K83,TRUE)</f>
        <v>0.80589416902074751</v>
      </c>
      <c r="P83">
        <f t="shared" ref="P83:P146" si="42">NORMDIST(F83,$J83,$K83,TRUE)</f>
        <v>0.13648397265725012</v>
      </c>
      <c r="Q83">
        <f t="shared" si="28"/>
        <v>0.12333871420636515</v>
      </c>
      <c r="R83">
        <f t="shared" si="29"/>
        <v>0.17451244247323294</v>
      </c>
      <c r="T83">
        <f t="shared" si="32"/>
        <v>1</v>
      </c>
      <c r="U83">
        <f t="shared" si="33"/>
        <v>1.0019648160645052</v>
      </c>
      <c r="V83">
        <f t="shared" si="34"/>
        <v>0.99998834600417186</v>
      </c>
      <c r="W83">
        <f t="shared" si="35"/>
        <v>1.0014908118321955</v>
      </c>
      <c r="X83">
        <f t="shared" si="36"/>
        <v>0.98252739683364965</v>
      </c>
      <c r="Y83">
        <f t="shared" si="37"/>
        <v>0.98192528808404567</v>
      </c>
      <c r="Z83">
        <f t="shared" ref="Z83:Z114" si="43">H83/$B83</f>
        <v>0.98407390993915145</v>
      </c>
    </row>
    <row r="84" spans="1:26" x14ac:dyDescent="0.3">
      <c r="A84" t="s">
        <v>176</v>
      </c>
      <c r="B84">
        <v>242004.789764449</v>
      </c>
      <c r="C84">
        <v>243159.829678004</v>
      </c>
      <c r="D84">
        <v>242526.50161147001</v>
      </c>
      <c r="E84">
        <v>243173.41401022399</v>
      </c>
      <c r="F84">
        <v>237570.61780603201</v>
      </c>
      <c r="G84">
        <v>237574.62828913299</v>
      </c>
      <c r="H84">
        <v>238456.233517994</v>
      </c>
      <c r="J84">
        <f t="shared" si="30"/>
        <v>240638.00209675802</v>
      </c>
      <c r="K84">
        <f t="shared" si="31"/>
        <v>2638.6766402123953</v>
      </c>
      <c r="L84">
        <f t="shared" si="38"/>
        <v>0.69776467374431528</v>
      </c>
      <c r="M84">
        <f t="shared" si="39"/>
        <v>0.83039233248077915</v>
      </c>
      <c r="N84">
        <f t="shared" si="40"/>
        <v>0.76291153581952598</v>
      </c>
      <c r="O84">
        <f t="shared" si="41"/>
        <v>0.83168996341393786</v>
      </c>
      <c r="P84">
        <f t="shared" si="42"/>
        <v>0.12252215904846417</v>
      </c>
      <c r="Q84">
        <f t="shared" si="28"/>
        <v>0.12283095015633108</v>
      </c>
      <c r="R84">
        <f t="shared" si="29"/>
        <v>0.20416332040766483</v>
      </c>
      <c r="T84">
        <f t="shared" si="32"/>
        <v>1</v>
      </c>
      <c r="U84">
        <f t="shared" si="33"/>
        <v>1.0047727977395788</v>
      </c>
      <c r="V84">
        <f t="shared" si="34"/>
        <v>1.0021557914102808</v>
      </c>
      <c r="W84">
        <f t="shared" si="35"/>
        <v>1.004828930232796</v>
      </c>
      <c r="X84">
        <f t="shared" si="36"/>
        <v>0.98167733802817325</v>
      </c>
      <c r="Y84">
        <f t="shared" si="37"/>
        <v>0.98169390994439398</v>
      </c>
      <c r="Z84">
        <f t="shared" si="43"/>
        <v>0.98533683465559119</v>
      </c>
    </row>
    <row r="85" spans="1:26" x14ac:dyDescent="0.3">
      <c r="A85" t="s">
        <v>177</v>
      </c>
      <c r="B85">
        <v>231701.96699587</v>
      </c>
      <c r="C85">
        <v>234046.65870351699</v>
      </c>
      <c r="D85">
        <v>233035.477676999</v>
      </c>
      <c r="E85">
        <v>234211.043979643</v>
      </c>
      <c r="F85">
        <v>227873.52272040601</v>
      </c>
      <c r="G85">
        <v>227645.33593102201</v>
      </c>
      <c r="H85">
        <v>229535.845997444</v>
      </c>
      <c r="J85">
        <f t="shared" si="30"/>
        <v>231149.978857843</v>
      </c>
      <c r="K85">
        <f t="shared" si="31"/>
        <v>2806.0583940787924</v>
      </c>
      <c r="L85">
        <f t="shared" si="38"/>
        <v>0.5779739280863625</v>
      </c>
      <c r="M85">
        <f t="shared" si="39"/>
        <v>0.84903301162037914</v>
      </c>
      <c r="N85">
        <f t="shared" si="40"/>
        <v>0.74918859251145953</v>
      </c>
      <c r="O85">
        <f t="shared" si="41"/>
        <v>0.86233653940927635</v>
      </c>
      <c r="P85">
        <f t="shared" si="42"/>
        <v>0.12147671498187325</v>
      </c>
      <c r="Q85">
        <f t="shared" si="28"/>
        <v>0.10584061900192447</v>
      </c>
      <c r="R85">
        <f t="shared" si="29"/>
        <v>0.28256740923794749</v>
      </c>
      <c r="T85">
        <f t="shared" si="32"/>
        <v>1</v>
      </c>
      <c r="U85">
        <f t="shared" si="33"/>
        <v>1.0101194294465734</v>
      </c>
      <c r="V85">
        <f t="shared" si="34"/>
        <v>1.0057552842490662</v>
      </c>
      <c r="W85">
        <f t="shared" si="35"/>
        <v>1.0108288980724005</v>
      </c>
      <c r="X85">
        <f t="shared" si="36"/>
        <v>0.98347685897922377</v>
      </c>
      <c r="Y85">
        <f t="shared" si="37"/>
        <v>0.98249203009605746</v>
      </c>
      <c r="Z85">
        <f t="shared" si="43"/>
        <v>0.99065126193570641</v>
      </c>
    </row>
    <row r="86" spans="1:26" x14ac:dyDescent="0.3">
      <c r="A86" t="s">
        <v>178</v>
      </c>
      <c r="B86">
        <v>225395.57356263199</v>
      </c>
      <c r="C86">
        <v>228799.40595411</v>
      </c>
      <c r="D86">
        <v>227396.90586422</v>
      </c>
      <c r="E86">
        <v>229107.536329683</v>
      </c>
      <c r="F86">
        <v>221813.50019250301</v>
      </c>
      <c r="G86">
        <v>221525.437149134</v>
      </c>
      <c r="H86">
        <v>224297.137084735</v>
      </c>
      <c r="J86">
        <f t="shared" si="30"/>
        <v>225476.4994481453</v>
      </c>
      <c r="K86">
        <f t="shared" si="31"/>
        <v>3118.2259568021932</v>
      </c>
      <c r="L86">
        <f t="shared" si="38"/>
        <v>0.48964759642995287</v>
      </c>
      <c r="M86">
        <f t="shared" si="39"/>
        <v>0.85670680930323295</v>
      </c>
      <c r="N86">
        <f t="shared" si="40"/>
        <v>0.73100820823620705</v>
      </c>
      <c r="O86">
        <f t="shared" si="41"/>
        <v>0.87788036487371279</v>
      </c>
      <c r="P86">
        <f t="shared" si="42"/>
        <v>0.1200561460086465</v>
      </c>
      <c r="Q86">
        <f t="shared" si="28"/>
        <v>0.10256216472185518</v>
      </c>
      <c r="R86">
        <f t="shared" si="29"/>
        <v>0.35263513992051643</v>
      </c>
      <c r="T86">
        <f t="shared" si="32"/>
        <v>1</v>
      </c>
      <c r="U86">
        <f t="shared" si="33"/>
        <v>1.01510159377878</v>
      </c>
      <c r="V86">
        <f t="shared" si="34"/>
        <v>1.0088791996664117</v>
      </c>
      <c r="W86">
        <f t="shared" si="35"/>
        <v>1.016468658671416</v>
      </c>
      <c r="X86">
        <f t="shared" si="36"/>
        <v>0.98410761438873773</v>
      </c>
      <c r="Y86">
        <f t="shared" si="37"/>
        <v>0.98282958111232577</v>
      </c>
      <c r="Z86">
        <f t="shared" si="43"/>
        <v>0.99512662799657081</v>
      </c>
    </row>
    <row r="87" spans="1:26" x14ac:dyDescent="0.3">
      <c r="A87" t="s">
        <v>179</v>
      </c>
      <c r="B87">
        <v>219870.80040720699</v>
      </c>
      <c r="C87">
        <v>223933.45690982699</v>
      </c>
      <c r="D87">
        <v>222270.804643777</v>
      </c>
      <c r="E87">
        <v>224360.25688527001</v>
      </c>
      <c r="F87">
        <v>216547.017314011</v>
      </c>
      <c r="G87">
        <v>216016.38458606799</v>
      </c>
      <c r="H87">
        <v>219592.199828918</v>
      </c>
      <c r="J87">
        <f t="shared" si="30"/>
        <v>220370.13151072545</v>
      </c>
      <c r="K87">
        <f t="shared" si="31"/>
        <v>3333.0859190034657</v>
      </c>
      <c r="L87">
        <f t="shared" si="38"/>
        <v>0.44045708200048539</v>
      </c>
      <c r="M87">
        <f t="shared" si="39"/>
        <v>0.85748250625745526</v>
      </c>
      <c r="N87">
        <f t="shared" si="40"/>
        <v>0.71574398169072617</v>
      </c>
      <c r="O87">
        <f t="shared" si="41"/>
        <v>0.88437136758628332</v>
      </c>
      <c r="P87">
        <f t="shared" si="42"/>
        <v>0.12568680243635785</v>
      </c>
      <c r="Q87">
        <f t="shared" si="28"/>
        <v>9.573870145730802E-2</v>
      </c>
      <c r="R87">
        <f t="shared" si="29"/>
        <v>0.40772663792924096</v>
      </c>
      <c r="T87">
        <f t="shared" si="32"/>
        <v>1</v>
      </c>
      <c r="U87">
        <f t="shared" si="33"/>
        <v>1.01847747174748</v>
      </c>
      <c r="V87">
        <f t="shared" si="34"/>
        <v>1.0109155205335367</v>
      </c>
      <c r="W87">
        <f t="shared" si="35"/>
        <v>1.0204186116107661</v>
      </c>
      <c r="X87">
        <f t="shared" si="36"/>
        <v>0.98488301726723038</v>
      </c>
      <c r="Y87">
        <f t="shared" si="37"/>
        <v>0.98246963301174817</v>
      </c>
      <c r="Z87">
        <f t="shared" si="43"/>
        <v>0.99873288959801387</v>
      </c>
    </row>
    <row r="88" spans="1:26" x14ac:dyDescent="0.3">
      <c r="A88" t="s">
        <v>180</v>
      </c>
      <c r="B88">
        <v>215059.96613061801</v>
      </c>
      <c r="C88">
        <v>219624.90459526601</v>
      </c>
      <c r="D88">
        <v>217824.43622946599</v>
      </c>
      <c r="E88">
        <v>220150.08680634099</v>
      </c>
      <c r="F88">
        <v>211945.82908157699</v>
      </c>
      <c r="G88">
        <v>211299.000751949</v>
      </c>
      <c r="H88">
        <v>215586.779093769</v>
      </c>
      <c r="J88">
        <f t="shared" si="30"/>
        <v>215927.28609842653</v>
      </c>
      <c r="K88">
        <f t="shared" si="31"/>
        <v>3493.9190307078438</v>
      </c>
      <c r="L88">
        <f t="shared" si="38"/>
        <v>0.40197552128007169</v>
      </c>
      <c r="M88">
        <f t="shared" si="39"/>
        <v>0.85504091353845024</v>
      </c>
      <c r="N88">
        <f t="shared" si="40"/>
        <v>0.70643037888549431</v>
      </c>
      <c r="O88">
        <f t="shared" si="41"/>
        <v>0.88659448125704809</v>
      </c>
      <c r="P88">
        <f t="shared" si="42"/>
        <v>0.12723920458431145</v>
      </c>
      <c r="Q88">
        <f t="shared" si="28"/>
        <v>9.2640521562027636E-2</v>
      </c>
      <c r="R88">
        <f t="shared" si="29"/>
        <v>0.4611817246792026</v>
      </c>
      <c r="T88">
        <f t="shared" si="32"/>
        <v>1</v>
      </c>
      <c r="U88">
        <f t="shared" si="33"/>
        <v>1.0212263516394096</v>
      </c>
      <c r="V88">
        <f t="shared" si="34"/>
        <v>1.0128544152060779</v>
      </c>
      <c r="W88">
        <f t="shared" si="35"/>
        <v>1.0236683784867309</v>
      </c>
      <c r="X88">
        <f t="shared" si="36"/>
        <v>0.98551968037068494</v>
      </c>
      <c r="Y88">
        <f t="shared" si="37"/>
        <v>0.98251201538651434</v>
      </c>
      <c r="Z88">
        <f t="shared" si="43"/>
        <v>1.0024496096257685</v>
      </c>
    </row>
    <row r="89" spans="1:26" x14ac:dyDescent="0.3">
      <c r="A89" t="s">
        <v>181</v>
      </c>
      <c r="B89">
        <v>210556.91314587599</v>
      </c>
      <c r="C89">
        <v>215665.18365306099</v>
      </c>
      <c r="D89">
        <v>213795.878949951</v>
      </c>
      <c r="E89">
        <v>216288.58890915301</v>
      </c>
      <c r="F89">
        <v>207670.250798355</v>
      </c>
      <c r="G89">
        <v>206811.28188239801</v>
      </c>
      <c r="H89">
        <v>211737.60892974801</v>
      </c>
      <c r="J89">
        <f t="shared" si="30"/>
        <v>211789.38660979172</v>
      </c>
      <c r="K89">
        <f t="shared" si="31"/>
        <v>3709.4724207016693</v>
      </c>
      <c r="L89">
        <f t="shared" si="38"/>
        <v>0.36985011832535636</v>
      </c>
      <c r="M89">
        <f t="shared" si="39"/>
        <v>0.85195103187261023</v>
      </c>
      <c r="N89">
        <f t="shared" si="40"/>
        <v>0.7057153409097392</v>
      </c>
      <c r="O89">
        <f t="shared" si="41"/>
        <v>0.8874151063093948</v>
      </c>
      <c r="P89">
        <f t="shared" si="42"/>
        <v>0.13340535850951341</v>
      </c>
      <c r="Q89">
        <f t="shared" si="28"/>
        <v>8.9798315174040619E-2</v>
      </c>
      <c r="R89">
        <f t="shared" si="29"/>
        <v>0.49443165154635299</v>
      </c>
      <c r="T89">
        <f t="shared" si="32"/>
        <v>1</v>
      </c>
      <c r="U89">
        <f t="shared" si="33"/>
        <v>1.0242607589124653</v>
      </c>
      <c r="V89">
        <f t="shared" si="34"/>
        <v>1.0153828518650017</v>
      </c>
      <c r="W89">
        <f t="shared" si="35"/>
        <v>1.0272215035718446</v>
      </c>
      <c r="X89">
        <f t="shared" si="36"/>
        <v>0.98629034637527635</v>
      </c>
      <c r="Y89">
        <f t="shared" si="37"/>
        <v>0.9822108369299517</v>
      </c>
      <c r="Z89">
        <f t="shared" si="43"/>
        <v>1.0056074899951351</v>
      </c>
    </row>
    <row r="90" spans="1:26" x14ac:dyDescent="0.3">
      <c r="A90" t="s">
        <v>182</v>
      </c>
      <c r="B90">
        <v>205182.205458365</v>
      </c>
      <c r="C90">
        <v>210690.47349305201</v>
      </c>
      <c r="D90">
        <v>208674.09011908999</v>
      </c>
      <c r="E90">
        <v>211381.86790856699</v>
      </c>
      <c r="F90">
        <v>202669.935834687</v>
      </c>
      <c r="G90">
        <v>201620.80864688399</v>
      </c>
      <c r="H90">
        <v>207123.868148159</v>
      </c>
      <c r="J90">
        <f t="shared" si="30"/>
        <v>206763.32137268627</v>
      </c>
      <c r="K90">
        <f t="shared" si="31"/>
        <v>3791.1233359956746</v>
      </c>
      <c r="L90">
        <f t="shared" si="38"/>
        <v>0.33831822396878219</v>
      </c>
      <c r="M90">
        <f t="shared" si="39"/>
        <v>0.84987113716363993</v>
      </c>
      <c r="N90">
        <f t="shared" si="40"/>
        <v>0.69287325825581525</v>
      </c>
      <c r="O90">
        <f t="shared" si="41"/>
        <v>0.8884360355303943</v>
      </c>
      <c r="P90">
        <f t="shared" si="42"/>
        <v>0.14013145390543152</v>
      </c>
      <c r="Q90">
        <f t="shared" si="28"/>
        <v>8.7476193610970143E-2</v>
      </c>
      <c r="R90">
        <f t="shared" si="29"/>
        <v>0.5378834476416946</v>
      </c>
      <c r="T90">
        <f t="shared" si="32"/>
        <v>1</v>
      </c>
      <c r="U90">
        <f t="shared" si="33"/>
        <v>1.0268457394849708</v>
      </c>
      <c r="V90">
        <f t="shared" si="34"/>
        <v>1.0170184575846835</v>
      </c>
      <c r="W90">
        <f t="shared" si="35"/>
        <v>1.0302154001920016</v>
      </c>
      <c r="X90">
        <f t="shared" si="36"/>
        <v>0.98775590886126918</v>
      </c>
      <c r="Y90">
        <f t="shared" si="37"/>
        <v>0.98264275986543248</v>
      </c>
      <c r="Z90">
        <f t="shared" si="43"/>
        <v>1.0094631144326403</v>
      </c>
    </row>
    <row r="91" spans="1:26" x14ac:dyDescent="0.3">
      <c r="A91" t="s">
        <v>183</v>
      </c>
      <c r="B91">
        <v>201276.53375306801</v>
      </c>
      <c r="C91">
        <v>207059.16982065199</v>
      </c>
      <c r="D91">
        <v>205145.40817222299</v>
      </c>
      <c r="E91">
        <v>207800.848532592</v>
      </c>
      <c r="F91">
        <v>199092.59440347101</v>
      </c>
      <c r="G91">
        <v>197877.01806237001</v>
      </c>
      <c r="H91">
        <v>203941.450003926</v>
      </c>
      <c r="J91">
        <f t="shared" si="30"/>
        <v>203170.43182118601</v>
      </c>
      <c r="K91">
        <f t="shared" si="31"/>
        <v>3857.7601423362607</v>
      </c>
      <c r="L91">
        <f t="shared" si="38"/>
        <v>0.31173725640981742</v>
      </c>
      <c r="M91">
        <f t="shared" si="39"/>
        <v>0.84327997251214681</v>
      </c>
      <c r="N91">
        <f t="shared" si="40"/>
        <v>0.69565663963164615</v>
      </c>
      <c r="O91">
        <f t="shared" si="41"/>
        <v>0.8849859189100524</v>
      </c>
      <c r="P91">
        <f t="shared" si="42"/>
        <v>0.14524485404653087</v>
      </c>
      <c r="Q91">
        <f t="shared" si="28"/>
        <v>8.500885029648339E-2</v>
      </c>
      <c r="R91">
        <f t="shared" si="29"/>
        <v>0.57920559530244531</v>
      </c>
      <c r="T91">
        <f t="shared" si="32"/>
        <v>1</v>
      </c>
      <c r="U91">
        <f t="shared" si="33"/>
        <v>1.028729807493</v>
      </c>
      <c r="V91">
        <f t="shared" si="34"/>
        <v>1.0192216864381292</v>
      </c>
      <c r="W91">
        <f t="shared" si="35"/>
        <v>1.0324146817210604</v>
      </c>
      <c r="X91">
        <f t="shared" si="36"/>
        <v>0.98914955802907301</v>
      </c>
      <c r="Y91">
        <f t="shared" si="37"/>
        <v>0.98311022339609333</v>
      </c>
      <c r="Z91">
        <f t="shared" si="43"/>
        <v>1.0132400742459495</v>
      </c>
    </row>
    <row r="92" spans="1:26" x14ac:dyDescent="0.3">
      <c r="A92" t="s">
        <v>184</v>
      </c>
      <c r="B92">
        <v>198003.302555562</v>
      </c>
      <c r="C92">
        <v>203995.10938885499</v>
      </c>
      <c r="D92">
        <v>202366.983652119</v>
      </c>
      <c r="E92">
        <v>204771.30359115999</v>
      </c>
      <c r="F92">
        <v>196065.19101009899</v>
      </c>
      <c r="G92">
        <v>194767.593467442</v>
      </c>
      <c r="H92">
        <v>201280.00368135099</v>
      </c>
      <c r="J92">
        <f t="shared" si="30"/>
        <v>200178.49819236971</v>
      </c>
      <c r="K92">
        <f t="shared" si="31"/>
        <v>3928.3547739996734</v>
      </c>
      <c r="L92">
        <f t="shared" si="38"/>
        <v>0.28988637262679401</v>
      </c>
      <c r="M92">
        <f t="shared" si="39"/>
        <v>0.83436391398083143</v>
      </c>
      <c r="N92">
        <f t="shared" si="40"/>
        <v>0.71127036058295356</v>
      </c>
      <c r="O92">
        <f t="shared" si="41"/>
        <v>0.8788268308487629</v>
      </c>
      <c r="P92">
        <f t="shared" si="42"/>
        <v>0.14753102054327968</v>
      </c>
      <c r="Q92">
        <f t="shared" si="28"/>
        <v>8.4194744609071906E-2</v>
      </c>
      <c r="R92">
        <f t="shared" si="29"/>
        <v>0.6104141747604257</v>
      </c>
      <c r="T92">
        <f t="shared" si="32"/>
        <v>1</v>
      </c>
      <c r="U92">
        <f t="shared" si="33"/>
        <v>1.0302611459301878</v>
      </c>
      <c r="V92">
        <f t="shared" si="34"/>
        <v>1.0220384258254103</v>
      </c>
      <c r="W92">
        <f t="shared" si="35"/>
        <v>1.034181253283383</v>
      </c>
      <c r="X92">
        <f t="shared" si="36"/>
        <v>0.99021172111551448</v>
      </c>
      <c r="Y92">
        <f t="shared" si="37"/>
        <v>0.98365830748094707</v>
      </c>
      <c r="Z92">
        <f t="shared" si="43"/>
        <v>1.016548719559208</v>
      </c>
    </row>
    <row r="93" spans="1:26" x14ac:dyDescent="0.3">
      <c r="A93" t="s">
        <v>185</v>
      </c>
      <c r="B93">
        <v>166455.921439461</v>
      </c>
      <c r="C93">
        <v>166615.28441055401</v>
      </c>
      <c r="D93">
        <v>159538.11326598001</v>
      </c>
      <c r="E93">
        <v>163635.01164943801</v>
      </c>
      <c r="F93">
        <v>165456.306436838</v>
      </c>
      <c r="G93">
        <v>164748.267334684</v>
      </c>
      <c r="H93">
        <v>162486.19597808301</v>
      </c>
      <c r="J93">
        <f t="shared" si="30"/>
        <v>164133.5857878626</v>
      </c>
      <c r="K93">
        <f t="shared" si="31"/>
        <v>2508.6627017872665</v>
      </c>
      <c r="L93">
        <f t="shared" si="38"/>
        <v>0.82270594502631933</v>
      </c>
      <c r="M93">
        <f t="shared" si="39"/>
        <v>0.83872997402428062</v>
      </c>
      <c r="N93">
        <f t="shared" si="40"/>
        <v>3.3487516920125707E-2</v>
      </c>
      <c r="O93">
        <f t="shared" si="41"/>
        <v>0.42123267448377738</v>
      </c>
      <c r="P93">
        <f t="shared" si="42"/>
        <v>0.70099391251982945</v>
      </c>
      <c r="Q93">
        <f t="shared" si="28"/>
        <v>0.59678091794331878</v>
      </c>
      <c r="R93">
        <f t="shared" si="29"/>
        <v>0.25569319637728327</v>
      </c>
      <c r="T93">
        <f t="shared" si="32"/>
        <v>1</v>
      </c>
      <c r="U93">
        <f t="shared" si="33"/>
        <v>1.0009573884167946</v>
      </c>
      <c r="V93">
        <f t="shared" si="34"/>
        <v>0.95844060028830536</v>
      </c>
      <c r="W93">
        <f t="shared" si="35"/>
        <v>0.98305311240580318</v>
      </c>
      <c r="X93">
        <f t="shared" si="36"/>
        <v>0.99399471647521676</v>
      </c>
      <c r="Y93">
        <f t="shared" si="37"/>
        <v>0.98974110329023013</v>
      </c>
      <c r="Z93">
        <f t="shared" si="43"/>
        <v>0.97615149147564717</v>
      </c>
    </row>
    <row r="94" spans="1:26" x14ac:dyDescent="0.3">
      <c r="A94" t="s">
        <v>186</v>
      </c>
      <c r="B94">
        <v>110766.63180308499</v>
      </c>
      <c r="C94">
        <v>112554.378059182</v>
      </c>
      <c r="D94">
        <v>102683.899012453</v>
      </c>
      <c r="E94">
        <v>109937.774303385</v>
      </c>
      <c r="F94">
        <v>109571.550451164</v>
      </c>
      <c r="G94">
        <v>112913.777030912</v>
      </c>
      <c r="H94">
        <v>108528.33153669399</v>
      </c>
      <c r="J94">
        <f t="shared" si="30"/>
        <v>109565.19174241069</v>
      </c>
      <c r="K94">
        <f t="shared" si="31"/>
        <v>3419.4990717359933</v>
      </c>
      <c r="L94">
        <f t="shared" si="38"/>
        <v>0.63733700292784923</v>
      </c>
      <c r="M94">
        <f t="shared" si="39"/>
        <v>0.80898419877125471</v>
      </c>
      <c r="N94">
        <f t="shared" si="40"/>
        <v>2.2090545343406535E-2</v>
      </c>
      <c r="O94">
        <f t="shared" si="41"/>
        <v>0.54338218905065805</v>
      </c>
      <c r="P94">
        <f t="shared" si="42"/>
        <v>0.50074185026966211</v>
      </c>
      <c r="Q94">
        <f t="shared" si="28"/>
        <v>0.83627471412609489</v>
      </c>
      <c r="R94">
        <f t="shared" si="29"/>
        <v>0.38086113787333614</v>
      </c>
      <c r="T94">
        <f t="shared" si="32"/>
        <v>1</v>
      </c>
      <c r="U94">
        <f t="shared" si="33"/>
        <v>1.0161397546083659</v>
      </c>
      <c r="V94">
        <f t="shared" si="34"/>
        <v>0.92702917242260241</v>
      </c>
      <c r="W94">
        <f t="shared" si="35"/>
        <v>0.99251708311241693</v>
      </c>
      <c r="X94">
        <f t="shared" si="36"/>
        <v>0.98921081798311294</v>
      </c>
      <c r="Y94">
        <f t="shared" si="37"/>
        <v>1.0193844047875724</v>
      </c>
      <c r="Z94">
        <f t="shared" si="43"/>
        <v>0.97979264847223912</v>
      </c>
    </row>
    <row r="95" spans="1:26" x14ac:dyDescent="0.3">
      <c r="A95" t="s">
        <v>187</v>
      </c>
      <c r="B95">
        <v>97343.581940810196</v>
      </c>
      <c r="C95">
        <v>101987.602742616</v>
      </c>
      <c r="D95">
        <v>87681.105956879503</v>
      </c>
      <c r="E95">
        <v>100149.706655941</v>
      </c>
      <c r="F95">
        <v>95970.487996279204</v>
      </c>
      <c r="G95">
        <v>106498.786351282</v>
      </c>
      <c r="H95">
        <v>98377.749952639206</v>
      </c>
      <c r="J95">
        <f t="shared" si="30"/>
        <v>98287.003085206728</v>
      </c>
      <c r="K95">
        <f t="shared" si="31"/>
        <v>5821.6129112324415</v>
      </c>
      <c r="L95">
        <f t="shared" si="38"/>
        <v>0.43563129396623679</v>
      </c>
      <c r="M95">
        <f t="shared" si="39"/>
        <v>0.73750283203308742</v>
      </c>
      <c r="N95">
        <f t="shared" si="40"/>
        <v>3.4241590421672685E-2</v>
      </c>
      <c r="O95">
        <f t="shared" si="41"/>
        <v>0.62550199534125706</v>
      </c>
      <c r="P95">
        <f t="shared" si="42"/>
        <v>0.34534591566180001</v>
      </c>
      <c r="Q95">
        <f t="shared" si="28"/>
        <v>0.92081404407977452</v>
      </c>
      <c r="R95">
        <f t="shared" si="29"/>
        <v>0.50621843065253902</v>
      </c>
      <c r="T95">
        <f t="shared" si="32"/>
        <v>1</v>
      </c>
      <c r="U95">
        <f t="shared" si="33"/>
        <v>1.0477075191729599</v>
      </c>
      <c r="V95">
        <f t="shared" si="34"/>
        <v>0.90073843810467169</v>
      </c>
      <c r="W95">
        <f t="shared" si="35"/>
        <v>1.0288270131341279</v>
      </c>
      <c r="X95">
        <f t="shared" si="36"/>
        <v>0.98589435567137951</v>
      </c>
      <c r="Y95">
        <f t="shared" si="37"/>
        <v>1.0940504163493658</v>
      </c>
      <c r="Z95">
        <f t="shared" si="43"/>
        <v>1.0106238951886715</v>
      </c>
    </row>
    <row r="96" spans="1:26" x14ac:dyDescent="0.3">
      <c r="A96" t="s">
        <v>188</v>
      </c>
      <c r="B96">
        <v>85994.929748378403</v>
      </c>
      <c r="C96">
        <v>92835.414160996093</v>
      </c>
      <c r="D96">
        <v>75110.996835384401</v>
      </c>
      <c r="E96">
        <v>91491.421099825195</v>
      </c>
      <c r="F96">
        <v>84655.054603028402</v>
      </c>
      <c r="G96">
        <v>100890.376338531</v>
      </c>
      <c r="H96">
        <v>89524.640218791901</v>
      </c>
      <c r="J96">
        <f t="shared" si="30"/>
        <v>88643.261857847916</v>
      </c>
      <c r="K96">
        <f t="shared" si="31"/>
        <v>7984.3226557441976</v>
      </c>
      <c r="L96">
        <f t="shared" si="38"/>
        <v>0.37006110268837628</v>
      </c>
      <c r="M96">
        <f t="shared" si="39"/>
        <v>0.70022507357757291</v>
      </c>
      <c r="N96">
        <f t="shared" si="40"/>
        <v>4.5051514774218017E-2</v>
      </c>
      <c r="O96">
        <f t="shared" si="41"/>
        <v>0.63934889343717582</v>
      </c>
      <c r="P96">
        <f t="shared" si="42"/>
        <v>0.30871191348386562</v>
      </c>
      <c r="Q96">
        <f t="shared" si="28"/>
        <v>0.93747228584440245</v>
      </c>
      <c r="R96">
        <f t="shared" si="29"/>
        <v>0.54394941111845141</v>
      </c>
      <c r="T96">
        <f t="shared" si="32"/>
        <v>1</v>
      </c>
      <c r="U96">
        <f t="shared" si="33"/>
        <v>1.0795452061259074</v>
      </c>
      <c r="V96">
        <f t="shared" si="34"/>
        <v>0.87343517873855536</v>
      </c>
      <c r="W96">
        <f t="shared" si="35"/>
        <v>1.0639164584182992</v>
      </c>
      <c r="X96">
        <f t="shared" si="36"/>
        <v>0.98441913785765645</v>
      </c>
      <c r="Y96">
        <f t="shared" si="37"/>
        <v>1.1732130793494076</v>
      </c>
      <c r="Z96">
        <f t="shared" si="43"/>
        <v>1.0410455649041339</v>
      </c>
    </row>
    <row r="97" spans="1:26" x14ac:dyDescent="0.3">
      <c r="A97" t="s">
        <v>189</v>
      </c>
      <c r="B97">
        <v>76362.790533515799</v>
      </c>
      <c r="C97">
        <v>84693.189382566299</v>
      </c>
      <c r="D97">
        <v>64532.824205401397</v>
      </c>
      <c r="E97">
        <v>83659.110365543995</v>
      </c>
      <c r="F97">
        <v>74957.388325869702</v>
      </c>
      <c r="G97">
        <v>95779.933448203999</v>
      </c>
      <c r="H97">
        <v>81747.809841083101</v>
      </c>
      <c r="J97">
        <f t="shared" si="30"/>
        <v>80247.578014597762</v>
      </c>
      <c r="K97">
        <f t="shared" si="31"/>
        <v>9703.418145728916</v>
      </c>
      <c r="L97">
        <f t="shared" si="38"/>
        <v>0.34444846112723748</v>
      </c>
      <c r="M97">
        <f t="shared" si="39"/>
        <v>0.67657730307919417</v>
      </c>
      <c r="N97">
        <f t="shared" si="40"/>
        <v>5.2669108601481329E-2</v>
      </c>
      <c r="O97">
        <f t="shared" si="41"/>
        <v>0.63742354453572037</v>
      </c>
      <c r="P97">
        <f t="shared" si="42"/>
        <v>0.29281202133691231</v>
      </c>
      <c r="Q97">
        <f t="shared" si="28"/>
        <v>0.94527938281490465</v>
      </c>
      <c r="R97">
        <f t="shared" si="29"/>
        <v>0.56143505237332558</v>
      </c>
      <c r="T97">
        <f t="shared" si="32"/>
        <v>1</v>
      </c>
      <c r="U97">
        <f t="shared" si="33"/>
        <v>1.1090897646726814</v>
      </c>
      <c r="V97">
        <f t="shared" si="34"/>
        <v>0.84508205834984251</v>
      </c>
      <c r="W97">
        <f t="shared" si="35"/>
        <v>1.0955481037433517</v>
      </c>
      <c r="X97">
        <f t="shared" si="36"/>
        <v>0.98159571961910874</v>
      </c>
      <c r="Y97">
        <f t="shared" si="37"/>
        <v>1.2542749260343751</v>
      </c>
      <c r="Z97">
        <f t="shared" si="43"/>
        <v>1.0705188910717427</v>
      </c>
    </row>
    <row r="98" spans="1:26" x14ac:dyDescent="0.3">
      <c r="A98" t="s">
        <v>190</v>
      </c>
      <c r="B98">
        <v>68059.607117632302</v>
      </c>
      <c r="C98">
        <v>77473.219870465095</v>
      </c>
      <c r="D98">
        <v>55562.513256040504</v>
      </c>
      <c r="E98">
        <v>76679.450827681401</v>
      </c>
      <c r="F98">
        <v>66571.047375500901</v>
      </c>
      <c r="G98">
        <v>91083.084134428398</v>
      </c>
      <c r="H98">
        <v>74732.6719493532</v>
      </c>
      <c r="J98">
        <f t="shared" si="30"/>
        <v>72880.227790157398</v>
      </c>
      <c r="K98">
        <f t="shared" si="31"/>
        <v>11054.807236748082</v>
      </c>
      <c r="L98">
        <f t="shared" si="38"/>
        <v>0.33139458310740283</v>
      </c>
      <c r="M98">
        <f t="shared" si="39"/>
        <v>0.66110276265462131</v>
      </c>
      <c r="N98">
        <f t="shared" si="40"/>
        <v>5.8612006095872929E-2</v>
      </c>
      <c r="O98">
        <f t="shared" si="41"/>
        <v>0.63445335560706739</v>
      </c>
      <c r="P98">
        <f t="shared" si="42"/>
        <v>0.28409531753462602</v>
      </c>
      <c r="Q98">
        <f t="shared" si="28"/>
        <v>0.95017995475628114</v>
      </c>
      <c r="R98">
        <f t="shared" si="29"/>
        <v>0.56653886110765017</v>
      </c>
      <c r="T98">
        <f t="shared" si="32"/>
        <v>1</v>
      </c>
      <c r="U98">
        <f t="shared" si="33"/>
        <v>1.1383142388195477</v>
      </c>
      <c r="V98">
        <f t="shared" si="34"/>
        <v>0.8163801645226636</v>
      </c>
      <c r="W98">
        <f t="shared" si="35"/>
        <v>1.1266513880274214</v>
      </c>
      <c r="X98">
        <f t="shared" si="36"/>
        <v>0.97812858749597809</v>
      </c>
      <c r="Y98">
        <f t="shared" si="37"/>
        <v>1.3382840129682643</v>
      </c>
      <c r="Z98">
        <f t="shared" si="43"/>
        <v>1.0980473604584193</v>
      </c>
    </row>
    <row r="99" spans="1:26" x14ac:dyDescent="0.3">
      <c r="A99" t="s">
        <v>191</v>
      </c>
      <c r="B99">
        <v>60850.902875830798</v>
      </c>
      <c r="C99">
        <v>71253.093021471897</v>
      </c>
      <c r="D99">
        <v>48045.849253323497</v>
      </c>
      <c r="E99">
        <v>70657.405603354797</v>
      </c>
      <c r="F99">
        <v>59480.798384226197</v>
      </c>
      <c r="G99">
        <v>87079.969560666694</v>
      </c>
      <c r="H99">
        <v>68560.0019227788</v>
      </c>
      <c r="J99">
        <f t="shared" si="30"/>
        <v>66561.145803093241</v>
      </c>
      <c r="K99">
        <f t="shared" si="31"/>
        <v>12174.876230849166</v>
      </c>
      <c r="L99">
        <f t="shared" si="38"/>
        <v>0.31952818454985354</v>
      </c>
      <c r="M99">
        <f t="shared" si="39"/>
        <v>0.65002185064473628</v>
      </c>
      <c r="N99">
        <f t="shared" si="40"/>
        <v>6.4157648368044745E-2</v>
      </c>
      <c r="O99">
        <f t="shared" si="41"/>
        <v>0.63173492755386373</v>
      </c>
      <c r="P99">
        <f t="shared" si="42"/>
        <v>0.28043358283419084</v>
      </c>
      <c r="Q99">
        <f t="shared" ref="Q99:Q130" si="44">NORMDIST(G99,$J99,$K99,TRUE)</f>
        <v>0.95403864510067082</v>
      </c>
      <c r="R99">
        <f t="shared" ref="R99:R130" si="45">NORMDIST(H99,$J99,$K99,TRUE)</f>
        <v>0.56520479055611161</v>
      </c>
      <c r="T99">
        <f t="shared" si="32"/>
        <v>1</v>
      </c>
      <c r="U99">
        <f t="shared" si="33"/>
        <v>1.1709455349720492</v>
      </c>
      <c r="V99">
        <f t="shared" si="34"/>
        <v>0.7895667440031805</v>
      </c>
      <c r="W99">
        <f t="shared" si="35"/>
        <v>1.1611562403196325</v>
      </c>
      <c r="X99">
        <f t="shared" si="36"/>
        <v>0.97748423726102529</v>
      </c>
      <c r="Y99">
        <f t="shared" si="37"/>
        <v>1.4310382499723557</v>
      </c>
      <c r="Z99">
        <f t="shared" si="43"/>
        <v>1.1266883264276093</v>
      </c>
    </row>
    <row r="100" spans="1:26" x14ac:dyDescent="0.3">
      <c r="A100" t="s">
        <v>192</v>
      </c>
      <c r="B100">
        <v>54391.614102837098</v>
      </c>
      <c r="C100">
        <v>65295.988865608997</v>
      </c>
      <c r="D100">
        <v>41460.378267815999</v>
      </c>
      <c r="E100">
        <v>64846.879118518998</v>
      </c>
      <c r="F100">
        <v>53035.271917292099</v>
      </c>
      <c r="G100">
        <v>83006.157998258801</v>
      </c>
      <c r="H100">
        <v>62912.426512111801</v>
      </c>
      <c r="J100">
        <f t="shared" si="30"/>
        <v>60706.959540349118</v>
      </c>
      <c r="K100">
        <f t="shared" si="31"/>
        <v>12971.03009499552</v>
      </c>
      <c r="L100">
        <f t="shared" si="38"/>
        <v>0.31317140495196583</v>
      </c>
      <c r="M100">
        <f t="shared" si="39"/>
        <v>0.63825211396849224</v>
      </c>
      <c r="N100">
        <f t="shared" si="40"/>
        <v>6.8929287131084552E-2</v>
      </c>
      <c r="O100">
        <f t="shared" si="41"/>
        <v>0.62519990871870823</v>
      </c>
      <c r="P100">
        <f t="shared" si="42"/>
        <v>0.27711019989773261</v>
      </c>
      <c r="Q100">
        <f t="shared" si="44"/>
        <v>0.95720683416912167</v>
      </c>
      <c r="R100">
        <f t="shared" si="45"/>
        <v>0.56750681081504317</v>
      </c>
      <c r="T100">
        <f t="shared" si="32"/>
        <v>1</v>
      </c>
      <c r="U100">
        <f t="shared" si="33"/>
        <v>1.2004789698308129</v>
      </c>
      <c r="V100">
        <f t="shared" si="34"/>
        <v>0.76225681020290592</v>
      </c>
      <c r="W100">
        <f t="shared" si="35"/>
        <v>1.1922220031182444</v>
      </c>
      <c r="X100">
        <f t="shared" si="36"/>
        <v>0.97506339519579999</v>
      </c>
      <c r="Y100">
        <f t="shared" ref="Y100:Y131" si="46">G100/$B100</f>
        <v>1.526083742271755</v>
      </c>
      <c r="Z100">
        <f t="shared" si="43"/>
        <v>1.1566567300827768</v>
      </c>
    </row>
    <row r="101" spans="1:26" x14ac:dyDescent="0.3">
      <c r="A101" t="s">
        <v>193</v>
      </c>
      <c r="B101">
        <v>48789.7041872341</v>
      </c>
      <c r="C101">
        <v>60133.153907883403</v>
      </c>
      <c r="D101">
        <v>35847.455554675798</v>
      </c>
      <c r="E101">
        <v>59790.884736601402</v>
      </c>
      <c r="F101">
        <v>47595.883855695698</v>
      </c>
      <c r="G101">
        <v>79639.046493858201</v>
      </c>
      <c r="H101">
        <v>58071.787569638604</v>
      </c>
      <c r="J101">
        <f t="shared" si="30"/>
        <v>55695.416615083879</v>
      </c>
      <c r="K101">
        <f t="shared" si="31"/>
        <v>13678.716895306721</v>
      </c>
      <c r="L101">
        <f t="shared" si="38"/>
        <v>0.30683178393970623</v>
      </c>
      <c r="M101">
        <f t="shared" si="39"/>
        <v>0.6271923937668693</v>
      </c>
      <c r="N101">
        <f t="shared" si="40"/>
        <v>7.3388476168346137E-2</v>
      </c>
      <c r="O101">
        <f t="shared" si="41"/>
        <v>0.61768425002118532</v>
      </c>
      <c r="P101">
        <f t="shared" si="42"/>
        <v>0.27688289246285214</v>
      </c>
      <c r="Q101">
        <f t="shared" si="44"/>
        <v>0.95997788723104061</v>
      </c>
      <c r="R101">
        <f t="shared" si="45"/>
        <v>0.56896023569762044</v>
      </c>
      <c r="T101">
        <f t="shared" si="32"/>
        <v>1</v>
      </c>
      <c r="U101">
        <f t="shared" si="33"/>
        <v>1.2324967922969563</v>
      </c>
      <c r="V101">
        <f t="shared" si="34"/>
        <v>0.734734021282616</v>
      </c>
      <c r="W101">
        <f t="shared" si="35"/>
        <v>1.2254815997069681</v>
      </c>
      <c r="X101">
        <f t="shared" si="36"/>
        <v>0.97553130621663486</v>
      </c>
      <c r="Y101">
        <f t="shared" si="46"/>
        <v>1.6322920546563977</v>
      </c>
      <c r="Z101">
        <f t="shared" si="43"/>
        <v>1.190246764907281</v>
      </c>
    </row>
    <row r="102" spans="1:26" x14ac:dyDescent="0.3">
      <c r="A102" t="s">
        <v>194</v>
      </c>
      <c r="B102">
        <v>44122.7503434639</v>
      </c>
      <c r="C102">
        <v>55832.182457983399</v>
      </c>
      <c r="D102">
        <v>31277.637924901101</v>
      </c>
      <c r="E102">
        <v>55574.625406885898</v>
      </c>
      <c r="F102">
        <v>43152.175428559203</v>
      </c>
      <c r="G102">
        <v>77084.155775740306</v>
      </c>
      <c r="H102">
        <v>54100.240343972902</v>
      </c>
      <c r="J102">
        <f t="shared" si="30"/>
        <v>51591.966811643812</v>
      </c>
      <c r="K102">
        <f t="shared" si="31"/>
        <v>14315.931474323615</v>
      </c>
      <c r="L102">
        <f t="shared" si="38"/>
        <v>0.30092514080186117</v>
      </c>
      <c r="M102">
        <f t="shared" si="39"/>
        <v>0.61645697136485111</v>
      </c>
      <c r="N102">
        <f t="shared" si="40"/>
        <v>7.7949282749133833E-2</v>
      </c>
      <c r="O102">
        <f t="shared" si="41"/>
        <v>0.60956968336358619</v>
      </c>
      <c r="P102">
        <f t="shared" si="42"/>
        <v>0.27775007912769967</v>
      </c>
      <c r="Q102">
        <f t="shared" si="44"/>
        <v>0.96251817753561852</v>
      </c>
      <c r="R102">
        <f t="shared" si="45"/>
        <v>0.56954211510390684</v>
      </c>
      <c r="T102">
        <f t="shared" si="32"/>
        <v>1</v>
      </c>
      <c r="U102">
        <f t="shared" si="33"/>
        <v>1.2653830965515518</v>
      </c>
      <c r="V102">
        <f t="shared" si="34"/>
        <v>0.70887779391418637</v>
      </c>
      <c r="W102">
        <f t="shared" si="35"/>
        <v>1.2595458119513716</v>
      </c>
      <c r="X102">
        <f t="shared" si="36"/>
        <v>0.97800284643750746</v>
      </c>
      <c r="Y102">
        <f t="shared" si="46"/>
        <v>1.7470387764972843</v>
      </c>
      <c r="Z102">
        <f t="shared" si="43"/>
        <v>1.2261302825150611</v>
      </c>
    </row>
    <row r="103" spans="1:26" x14ac:dyDescent="0.3">
      <c r="A103" t="s">
        <v>195</v>
      </c>
      <c r="B103">
        <v>492643.427413786</v>
      </c>
      <c r="C103">
        <v>493610.90832148999</v>
      </c>
      <c r="D103">
        <v>491829.19592794101</v>
      </c>
      <c r="E103">
        <v>493107.76302228699</v>
      </c>
      <c r="F103">
        <v>495134.53819151601</v>
      </c>
      <c r="G103">
        <v>496785.344338455</v>
      </c>
      <c r="H103">
        <v>495374.81975463597</v>
      </c>
      <c r="J103">
        <f t="shared" si="30"/>
        <v>494069.42813858733</v>
      </c>
      <c r="K103">
        <f t="shared" si="31"/>
        <v>1751.2788729066269</v>
      </c>
      <c r="L103">
        <f t="shared" si="38"/>
        <v>0.20774729190467647</v>
      </c>
      <c r="M103">
        <f t="shared" si="39"/>
        <v>0.39673011333911701</v>
      </c>
      <c r="N103">
        <f t="shared" si="40"/>
        <v>0.10041369220628642</v>
      </c>
      <c r="O103">
        <f t="shared" si="41"/>
        <v>0.29146098974187762</v>
      </c>
      <c r="P103">
        <f t="shared" si="42"/>
        <v>0.72846922055194652</v>
      </c>
      <c r="Q103">
        <f t="shared" si="44"/>
        <v>0.93952744300904989</v>
      </c>
      <c r="R103">
        <f t="shared" si="45"/>
        <v>0.77198301689591442</v>
      </c>
      <c r="T103">
        <f t="shared" si="32"/>
        <v>1</v>
      </c>
      <c r="U103">
        <f t="shared" si="33"/>
        <v>1.0019638563185203</v>
      </c>
      <c r="V103">
        <f t="shared" si="34"/>
        <v>0.99834721942781324</v>
      </c>
      <c r="W103">
        <f t="shared" si="35"/>
        <v>1.0009425389290965</v>
      </c>
      <c r="X103">
        <f t="shared" si="36"/>
        <v>1.0050566203446731</v>
      </c>
      <c r="Y103">
        <f t="shared" si="46"/>
        <v>1.0084075351343114</v>
      </c>
      <c r="Z103">
        <f t="shared" si="43"/>
        <v>1.0055443596501203</v>
      </c>
    </row>
    <row r="104" spans="1:26" x14ac:dyDescent="0.3">
      <c r="A104" t="s">
        <v>196</v>
      </c>
      <c r="B104">
        <v>483496.764846479</v>
      </c>
      <c r="C104">
        <v>486379.74881190603</v>
      </c>
      <c r="D104">
        <v>480106.82234839199</v>
      </c>
      <c r="E104">
        <v>484521.325631104</v>
      </c>
      <c r="F104">
        <v>487242.37644775998</v>
      </c>
      <c r="G104">
        <v>490962.698846224</v>
      </c>
      <c r="H104">
        <v>487578.28768052597</v>
      </c>
      <c r="J104">
        <f t="shared" si="30"/>
        <v>485755.4320874844</v>
      </c>
      <c r="K104">
        <f t="shared" si="31"/>
        <v>3453.7562389507079</v>
      </c>
      <c r="L104">
        <f t="shared" si="38"/>
        <v>0.25656423553315444</v>
      </c>
      <c r="M104">
        <f t="shared" si="39"/>
        <v>0.57172380881289375</v>
      </c>
      <c r="N104">
        <f t="shared" si="40"/>
        <v>5.0972397814847574E-2</v>
      </c>
      <c r="O104">
        <f t="shared" si="41"/>
        <v>0.36042501587648412</v>
      </c>
      <c r="P104">
        <f t="shared" si="42"/>
        <v>0.66659478737002731</v>
      </c>
      <c r="Q104">
        <f t="shared" si="44"/>
        <v>0.93418576352684957</v>
      </c>
      <c r="R104">
        <f t="shared" si="45"/>
        <v>0.70117720828544894</v>
      </c>
      <c r="T104">
        <f t="shared" si="32"/>
        <v>1</v>
      </c>
      <c r="U104">
        <f t="shared" si="33"/>
        <v>1.0059627781922025</v>
      </c>
      <c r="V104">
        <f t="shared" si="34"/>
        <v>0.99298869662723932</v>
      </c>
      <c r="W104">
        <f t="shared" si="35"/>
        <v>1.0021190644056333</v>
      </c>
      <c r="X104">
        <f t="shared" si="36"/>
        <v>1.0077469217451129</v>
      </c>
      <c r="Y104">
        <f t="shared" si="46"/>
        <v>1.0154415386876801</v>
      </c>
      <c r="Z104">
        <f t="shared" si="43"/>
        <v>1.0084416755825512</v>
      </c>
    </row>
    <row r="105" spans="1:26" x14ac:dyDescent="0.3">
      <c r="A105" t="s">
        <v>197</v>
      </c>
      <c r="B105">
        <v>431549.337986923</v>
      </c>
      <c r="C105">
        <v>436600.66550067102</v>
      </c>
      <c r="D105">
        <v>428894.62185269699</v>
      </c>
      <c r="E105">
        <v>435508.72320534597</v>
      </c>
      <c r="F105">
        <v>435201.22319350002</v>
      </c>
      <c r="G105">
        <v>443195.33011117298</v>
      </c>
      <c r="H105">
        <v>438202.86007797299</v>
      </c>
      <c r="J105">
        <f t="shared" si="30"/>
        <v>435593.25170404039</v>
      </c>
      <c r="K105">
        <f t="shared" si="31"/>
        <v>4600.7652622163423</v>
      </c>
      <c r="L105">
        <f t="shared" si="38"/>
        <v>0.18971000416970879</v>
      </c>
      <c r="M105">
        <f t="shared" si="39"/>
        <v>0.58666195610301963</v>
      </c>
      <c r="N105">
        <f t="shared" si="40"/>
        <v>7.2698844570976473E-2</v>
      </c>
      <c r="O105">
        <f t="shared" si="41"/>
        <v>0.49267076387860553</v>
      </c>
      <c r="P105">
        <f t="shared" si="42"/>
        <v>0.46604745337807435</v>
      </c>
      <c r="Q105">
        <f t="shared" si="44"/>
        <v>0.9507684759255336</v>
      </c>
      <c r="R105">
        <f t="shared" si="45"/>
        <v>0.71471485608578655</v>
      </c>
      <c r="T105">
        <f t="shared" si="32"/>
        <v>1</v>
      </c>
      <c r="U105">
        <f t="shared" si="33"/>
        <v>1.0117050985115892</v>
      </c>
      <c r="V105">
        <f t="shared" si="34"/>
        <v>0.99384840642645955</v>
      </c>
      <c r="W105">
        <f t="shared" si="35"/>
        <v>1.0091748147196624</v>
      </c>
      <c r="X105">
        <f t="shared" si="36"/>
        <v>1.0084622658062974</v>
      </c>
      <c r="Y105">
        <f t="shared" si="46"/>
        <v>1.026986467361011</v>
      </c>
      <c r="Z105">
        <f t="shared" si="43"/>
        <v>1.0154177552955754</v>
      </c>
    </row>
    <row r="106" spans="1:26" x14ac:dyDescent="0.3">
      <c r="A106" t="s">
        <v>198</v>
      </c>
      <c r="B106">
        <v>351653.494991732</v>
      </c>
      <c r="C106">
        <v>356842.28386054502</v>
      </c>
      <c r="D106">
        <v>349371.27457067498</v>
      </c>
      <c r="E106">
        <v>356322.43295390601</v>
      </c>
      <c r="F106">
        <v>354356.396051711</v>
      </c>
      <c r="G106">
        <v>363330.60433774599</v>
      </c>
      <c r="H106">
        <v>358050.88980770402</v>
      </c>
      <c r="J106">
        <f t="shared" si="30"/>
        <v>355703.91093914554</v>
      </c>
      <c r="K106">
        <f t="shared" si="31"/>
        <v>4540.1390120206333</v>
      </c>
      <c r="L106">
        <f t="shared" si="38"/>
        <v>0.18616034571228871</v>
      </c>
      <c r="M106">
        <f t="shared" si="39"/>
        <v>0.59899059991854753</v>
      </c>
      <c r="N106">
        <f t="shared" si="40"/>
        <v>8.1536402752762929E-2</v>
      </c>
      <c r="O106">
        <f t="shared" si="41"/>
        <v>0.55418191358034652</v>
      </c>
      <c r="P106">
        <f t="shared" si="42"/>
        <v>0.38330946579082897</v>
      </c>
      <c r="Q106">
        <f t="shared" si="44"/>
        <v>0.95350548083462727</v>
      </c>
      <c r="R106">
        <f t="shared" si="45"/>
        <v>0.69740093262522351</v>
      </c>
      <c r="T106">
        <f t="shared" si="32"/>
        <v>1</v>
      </c>
      <c r="U106">
        <f t="shared" si="33"/>
        <v>1.0147554025275223</v>
      </c>
      <c r="V106">
        <f t="shared" si="34"/>
        <v>0.99351003060239551</v>
      </c>
      <c r="W106">
        <f t="shared" si="35"/>
        <v>1.0132770981340133</v>
      </c>
      <c r="X106">
        <f t="shared" si="36"/>
        <v>1.0076862624670986</v>
      </c>
      <c r="Y106">
        <f t="shared" si="46"/>
        <v>1.0332062940147617</v>
      </c>
      <c r="Z106">
        <f t="shared" si="43"/>
        <v>1.018192325420006</v>
      </c>
    </row>
    <row r="107" spans="1:26" x14ac:dyDescent="0.3">
      <c r="A107" t="s">
        <v>199</v>
      </c>
      <c r="B107">
        <v>296035.95048167597</v>
      </c>
      <c r="C107">
        <v>301233.06624643499</v>
      </c>
      <c r="D107">
        <v>293834.673293592</v>
      </c>
      <c r="E107">
        <v>301025.598654831</v>
      </c>
      <c r="F107">
        <v>297954.87694612797</v>
      </c>
      <c r="G107">
        <v>307574.24358098803</v>
      </c>
      <c r="H107">
        <v>302056.80234248901</v>
      </c>
      <c r="J107">
        <f t="shared" si="30"/>
        <v>299959.31593516271</v>
      </c>
      <c r="K107">
        <f t="shared" si="31"/>
        <v>4510.5023852324321</v>
      </c>
      <c r="L107">
        <f t="shared" si="38"/>
        <v>0.19219695011414578</v>
      </c>
      <c r="M107">
        <f t="shared" si="39"/>
        <v>0.61118026986111962</v>
      </c>
      <c r="N107">
        <f t="shared" si="40"/>
        <v>8.7253638251056198E-2</v>
      </c>
      <c r="O107">
        <f t="shared" si="41"/>
        <v>0.5934388481026841</v>
      </c>
      <c r="P107">
        <f t="shared" si="42"/>
        <v>0.3283789721049013</v>
      </c>
      <c r="Q107">
        <f t="shared" si="44"/>
        <v>0.95431990690088964</v>
      </c>
      <c r="R107">
        <f t="shared" si="45"/>
        <v>0.67904243218217075</v>
      </c>
      <c r="T107">
        <f t="shared" si="32"/>
        <v>1</v>
      </c>
      <c r="U107">
        <f t="shared" si="33"/>
        <v>1.0175556913148651</v>
      </c>
      <c r="V107">
        <f t="shared" si="34"/>
        <v>0.99256415585842761</v>
      </c>
      <c r="W107">
        <f t="shared" si="35"/>
        <v>1.0168548724066671</v>
      </c>
      <c r="X107">
        <f t="shared" si="36"/>
        <v>1.0064820724014423</v>
      </c>
      <c r="Y107">
        <f t="shared" si="46"/>
        <v>1.0389759861278276</v>
      </c>
      <c r="Z107">
        <f t="shared" si="43"/>
        <v>1.0203382455780001</v>
      </c>
    </row>
    <row r="108" spans="1:26" x14ac:dyDescent="0.3">
      <c r="A108" t="s">
        <v>200</v>
      </c>
      <c r="B108">
        <v>255073.50853586901</v>
      </c>
      <c r="C108">
        <v>260158.64189647499</v>
      </c>
      <c r="D108">
        <v>252808.77062740401</v>
      </c>
      <c r="E108">
        <v>260051.31572621499</v>
      </c>
      <c r="F108">
        <v>256493.92226368899</v>
      </c>
      <c r="G108">
        <v>266506.14927013998</v>
      </c>
      <c r="H108">
        <v>260853.466666489</v>
      </c>
      <c r="J108">
        <f t="shared" si="30"/>
        <v>258849.39642661158</v>
      </c>
      <c r="K108">
        <f t="shared" si="31"/>
        <v>4511.0169451773645</v>
      </c>
      <c r="L108">
        <f t="shared" si="38"/>
        <v>0.201285897794027</v>
      </c>
      <c r="M108">
        <f t="shared" si="39"/>
        <v>0.61418096073854855</v>
      </c>
      <c r="N108">
        <f t="shared" si="40"/>
        <v>9.0271838046210057E-2</v>
      </c>
      <c r="O108">
        <f t="shared" si="41"/>
        <v>0.60505015536999507</v>
      </c>
      <c r="P108">
        <f t="shared" si="42"/>
        <v>0.30077934690588615</v>
      </c>
      <c r="Q108">
        <f t="shared" si="44"/>
        <v>0.95518428935165189</v>
      </c>
      <c r="R108">
        <f t="shared" si="45"/>
        <v>0.67157316025560043</v>
      </c>
      <c r="T108">
        <f t="shared" si="32"/>
        <v>1</v>
      </c>
      <c r="U108">
        <f t="shared" si="33"/>
        <v>1.0199359525408767</v>
      </c>
      <c r="V108">
        <f t="shared" si="34"/>
        <v>0.99112123433960397</v>
      </c>
      <c r="W108">
        <f t="shared" si="35"/>
        <v>1.0195151868922758</v>
      </c>
      <c r="X108">
        <f t="shared" si="36"/>
        <v>1.0055686446466872</v>
      </c>
      <c r="Y108">
        <f t="shared" si="46"/>
        <v>1.0448209647481415</v>
      </c>
      <c r="Z108">
        <f t="shared" si="43"/>
        <v>1.0226599703112924</v>
      </c>
    </row>
    <row r="109" spans="1:26" x14ac:dyDescent="0.3">
      <c r="A109" t="s">
        <v>201</v>
      </c>
      <c r="B109">
        <v>223598.776096182</v>
      </c>
      <c r="C109">
        <v>228609.46117456999</v>
      </c>
      <c r="D109">
        <v>221251.152601115</v>
      </c>
      <c r="E109">
        <v>228569.25179496099</v>
      </c>
      <c r="F109">
        <v>224693.60730439</v>
      </c>
      <c r="G109">
        <v>234893.41556035</v>
      </c>
      <c r="H109">
        <v>229112.57206562799</v>
      </c>
      <c r="J109">
        <f t="shared" si="30"/>
        <v>227246.89094245658</v>
      </c>
      <c r="K109">
        <f t="shared" si="31"/>
        <v>4496.8918557330062</v>
      </c>
      <c r="L109">
        <f t="shared" si="38"/>
        <v>0.2086103354438211</v>
      </c>
      <c r="M109">
        <f t="shared" si="39"/>
        <v>0.61905608600299489</v>
      </c>
      <c r="N109">
        <f t="shared" si="40"/>
        <v>9.1215504016696577E-2</v>
      </c>
      <c r="O109">
        <f t="shared" si="41"/>
        <v>0.61564438284726031</v>
      </c>
      <c r="P109">
        <f t="shared" si="42"/>
        <v>0.28508928291573077</v>
      </c>
      <c r="Q109">
        <f t="shared" si="44"/>
        <v>0.95547234694733418</v>
      </c>
      <c r="R109">
        <f t="shared" si="45"/>
        <v>0.66088598951018973</v>
      </c>
      <c r="T109">
        <f t="shared" si="32"/>
        <v>1</v>
      </c>
      <c r="U109">
        <f t="shared" si="33"/>
        <v>1.0224092688066979</v>
      </c>
      <c r="V109">
        <f t="shared" si="34"/>
        <v>0.98950073190893872</v>
      </c>
      <c r="W109">
        <f t="shared" si="35"/>
        <v>1.0222294405432744</v>
      </c>
      <c r="X109">
        <f t="shared" si="36"/>
        <v>1.0048964096643223</v>
      </c>
      <c r="Y109">
        <f t="shared" si="46"/>
        <v>1.0505129753452209</v>
      </c>
      <c r="Z109">
        <f t="shared" si="43"/>
        <v>1.0246593298304736</v>
      </c>
    </row>
    <row r="110" spans="1:26" x14ac:dyDescent="0.3">
      <c r="A110" t="s">
        <v>202</v>
      </c>
      <c r="B110">
        <v>198632.98116915001</v>
      </c>
      <c r="C110">
        <v>198632.98116915001</v>
      </c>
      <c r="D110">
        <v>198632.98116915001</v>
      </c>
      <c r="E110">
        <v>198632.98116915001</v>
      </c>
      <c r="F110">
        <v>198632.98116915001</v>
      </c>
      <c r="G110">
        <v>198632.98116915001</v>
      </c>
      <c r="H110">
        <v>203911.84470029501</v>
      </c>
      <c r="J110">
        <f t="shared" si="30"/>
        <v>199387.10453074216</v>
      </c>
      <c r="K110">
        <f t="shared" si="31"/>
        <v>1995.2228726368505</v>
      </c>
      <c r="L110">
        <f>NORMDIST(B110,$J110,$K110,TRUE)</f>
        <v>0.35272849305563514</v>
      </c>
      <c r="M110">
        <f t="shared" si="39"/>
        <v>0.35272849305563514</v>
      </c>
      <c r="N110">
        <f t="shared" si="40"/>
        <v>0.35272849305563514</v>
      </c>
      <c r="O110">
        <f t="shared" si="41"/>
        <v>0.35272849305563514</v>
      </c>
      <c r="P110">
        <f t="shared" si="42"/>
        <v>0.35272849305563514</v>
      </c>
      <c r="Q110">
        <f t="shared" si="44"/>
        <v>0.35272849305563514</v>
      </c>
      <c r="R110">
        <f t="shared" si="45"/>
        <v>0.98832889899355447</v>
      </c>
      <c r="T110">
        <f t="shared" si="32"/>
        <v>1</v>
      </c>
      <c r="U110">
        <f t="shared" si="33"/>
        <v>1</v>
      </c>
      <c r="V110">
        <f t="shared" si="34"/>
        <v>1</v>
      </c>
      <c r="W110">
        <f t="shared" si="35"/>
        <v>1</v>
      </c>
      <c r="X110">
        <f t="shared" si="36"/>
        <v>1</v>
      </c>
      <c r="Y110">
        <f t="shared" si="46"/>
        <v>1</v>
      </c>
      <c r="Z110">
        <f t="shared" si="43"/>
        <v>1.0265759668916699</v>
      </c>
    </row>
    <row r="111" spans="1:26" x14ac:dyDescent="0.3">
      <c r="A111" t="s">
        <v>203</v>
      </c>
      <c r="B111">
        <v>178343.929468727</v>
      </c>
      <c r="C111">
        <v>178343.929468727</v>
      </c>
      <c r="D111">
        <v>178343.929468727</v>
      </c>
      <c r="E111">
        <v>178343.929468727</v>
      </c>
      <c r="F111">
        <v>178343.929468727</v>
      </c>
      <c r="G111">
        <v>178343.929468727</v>
      </c>
      <c r="H111">
        <v>183428.38782255101</v>
      </c>
      <c r="J111">
        <f t="shared" si="30"/>
        <v>179070.28066213042</v>
      </c>
      <c r="K111">
        <f t="shared" si="31"/>
        <v>1921.7446222404556</v>
      </c>
      <c r="L111">
        <f t="shared" si="38"/>
        <v>0.35272849305563914</v>
      </c>
      <c r="M111">
        <f t="shared" si="39"/>
        <v>0.35272849305563914</v>
      </c>
      <c r="N111">
        <f t="shared" si="40"/>
        <v>0.35272849305563914</v>
      </c>
      <c r="O111">
        <f t="shared" si="41"/>
        <v>0.35272849305563914</v>
      </c>
      <c r="P111">
        <f t="shared" si="42"/>
        <v>0.35272849305563914</v>
      </c>
      <c r="Q111">
        <f t="shared" si="44"/>
        <v>0.35272849305563914</v>
      </c>
      <c r="R111">
        <f t="shared" si="45"/>
        <v>0.98832889899355481</v>
      </c>
      <c r="T111">
        <f t="shared" si="32"/>
        <v>1</v>
      </c>
      <c r="U111">
        <f t="shared" si="33"/>
        <v>1</v>
      </c>
      <c r="V111">
        <f t="shared" si="34"/>
        <v>1</v>
      </c>
      <c r="W111">
        <f t="shared" si="35"/>
        <v>1</v>
      </c>
      <c r="X111">
        <f t="shared" si="36"/>
        <v>1</v>
      </c>
      <c r="Y111">
        <f t="shared" si="46"/>
        <v>1</v>
      </c>
      <c r="Z111">
        <f t="shared" si="43"/>
        <v>1.0285092874703963</v>
      </c>
    </row>
    <row r="112" spans="1:26" x14ac:dyDescent="0.3">
      <c r="A112" t="s">
        <v>204</v>
      </c>
      <c r="B112">
        <v>161545.05738510101</v>
      </c>
      <c r="C112">
        <v>161545.05738510101</v>
      </c>
      <c r="D112">
        <v>161545.05738510101</v>
      </c>
      <c r="E112">
        <v>161545.05738510101</v>
      </c>
      <c r="F112">
        <v>161545.05738510101</v>
      </c>
      <c r="G112">
        <v>161545.05738510101</v>
      </c>
      <c r="H112">
        <v>166417.77205200499</v>
      </c>
      <c r="J112">
        <f t="shared" si="30"/>
        <v>162241.159480373</v>
      </c>
      <c r="K112">
        <f t="shared" si="31"/>
        <v>1841.7130312006948</v>
      </c>
      <c r="L112">
        <f t="shared" si="38"/>
        <v>0.35272849305563925</v>
      </c>
      <c r="M112">
        <f t="shared" si="39"/>
        <v>0.35272849305563925</v>
      </c>
      <c r="N112">
        <f t="shared" si="40"/>
        <v>0.35272849305563925</v>
      </c>
      <c r="O112">
        <f t="shared" si="41"/>
        <v>0.35272849305563925</v>
      </c>
      <c r="P112">
        <f t="shared" si="42"/>
        <v>0.35272849305563925</v>
      </c>
      <c r="Q112">
        <f t="shared" si="44"/>
        <v>0.35272849305563925</v>
      </c>
      <c r="R112">
        <f t="shared" si="45"/>
        <v>0.98832889899355481</v>
      </c>
      <c r="T112">
        <f t="shared" si="32"/>
        <v>1</v>
      </c>
      <c r="U112">
        <f t="shared" si="33"/>
        <v>1</v>
      </c>
      <c r="V112">
        <f t="shared" si="34"/>
        <v>1</v>
      </c>
      <c r="W112">
        <f t="shared" si="35"/>
        <v>1</v>
      </c>
      <c r="X112">
        <f t="shared" si="36"/>
        <v>1</v>
      </c>
      <c r="Y112">
        <f t="shared" si="46"/>
        <v>1</v>
      </c>
      <c r="Z112">
        <f t="shared" si="43"/>
        <v>1.0301631925221215</v>
      </c>
    </row>
    <row r="113" spans="1:26" x14ac:dyDescent="0.3">
      <c r="A113" t="s">
        <v>205</v>
      </c>
      <c r="B113">
        <v>17656.0854993629</v>
      </c>
      <c r="C113">
        <v>17656.0854993629</v>
      </c>
      <c r="D113">
        <v>17656.0854993629</v>
      </c>
      <c r="E113">
        <v>17656.0854993629</v>
      </c>
      <c r="F113">
        <v>17656.0854993629</v>
      </c>
      <c r="G113">
        <v>17656.0854993629</v>
      </c>
      <c r="H113">
        <v>17925.415613614299</v>
      </c>
      <c r="J113">
        <f t="shared" si="30"/>
        <v>17694.561229970244</v>
      </c>
      <c r="K113">
        <f t="shared" si="31"/>
        <v>101.79721469854506</v>
      </c>
      <c r="L113">
        <f t="shared" si="38"/>
        <v>0.35272849305563103</v>
      </c>
      <c r="M113">
        <f t="shared" si="39"/>
        <v>0.35272849305563103</v>
      </c>
      <c r="N113">
        <f t="shared" si="40"/>
        <v>0.35272849305563103</v>
      </c>
      <c r="O113">
        <f t="shared" si="41"/>
        <v>0.35272849305563103</v>
      </c>
      <c r="P113">
        <f t="shared" si="42"/>
        <v>0.35272849305563103</v>
      </c>
      <c r="Q113">
        <f t="shared" si="44"/>
        <v>0.35272849305563103</v>
      </c>
      <c r="R113">
        <f t="shared" si="45"/>
        <v>0.98832889899355414</v>
      </c>
      <c r="T113">
        <f t="shared" si="32"/>
        <v>1</v>
      </c>
      <c r="U113">
        <f t="shared" si="33"/>
        <v>1</v>
      </c>
      <c r="V113">
        <f t="shared" si="34"/>
        <v>1</v>
      </c>
      <c r="W113">
        <f t="shared" si="35"/>
        <v>1</v>
      </c>
      <c r="X113">
        <f t="shared" si="36"/>
        <v>1</v>
      </c>
      <c r="Y113">
        <f t="shared" si="46"/>
        <v>1</v>
      </c>
      <c r="Z113">
        <f t="shared" si="43"/>
        <v>1.0152542370878934</v>
      </c>
    </row>
    <row r="114" spans="1:26" x14ac:dyDescent="0.3">
      <c r="A114" t="s">
        <v>206</v>
      </c>
      <c r="B114">
        <v>16623.315682074099</v>
      </c>
      <c r="C114">
        <v>16623.315682074099</v>
      </c>
      <c r="D114">
        <v>16623.315682074099</v>
      </c>
      <c r="E114">
        <v>16623.315682074099</v>
      </c>
      <c r="F114">
        <v>16623.315682074099</v>
      </c>
      <c r="G114">
        <v>16623.315682074099</v>
      </c>
      <c r="H114">
        <v>16841.674748164201</v>
      </c>
      <c r="J114">
        <f t="shared" si="30"/>
        <v>16654.509834372682</v>
      </c>
      <c r="K114">
        <f t="shared" si="31"/>
        <v>82.531969341532701</v>
      </c>
      <c r="L114">
        <f t="shared" si="38"/>
        <v>0.35272849305564835</v>
      </c>
      <c r="M114">
        <f t="shared" si="39"/>
        <v>0.35272849305564835</v>
      </c>
      <c r="N114">
        <f t="shared" si="40"/>
        <v>0.35272849305564835</v>
      </c>
      <c r="O114">
        <f t="shared" si="41"/>
        <v>0.35272849305564835</v>
      </c>
      <c r="P114">
        <f t="shared" si="42"/>
        <v>0.35272849305564835</v>
      </c>
      <c r="Q114">
        <f t="shared" si="44"/>
        <v>0.35272849305564835</v>
      </c>
      <c r="R114">
        <f t="shared" si="45"/>
        <v>0.98832889899355558</v>
      </c>
      <c r="T114">
        <f t="shared" si="32"/>
        <v>1</v>
      </c>
      <c r="U114">
        <f t="shared" si="33"/>
        <v>1</v>
      </c>
      <c r="V114">
        <f t="shared" si="34"/>
        <v>1</v>
      </c>
      <c r="W114">
        <f t="shared" si="35"/>
        <v>1</v>
      </c>
      <c r="X114">
        <f t="shared" si="36"/>
        <v>1</v>
      </c>
      <c r="Y114">
        <f t="shared" si="46"/>
        <v>1</v>
      </c>
      <c r="Z114">
        <f t="shared" si="43"/>
        <v>1.0131357107250012</v>
      </c>
    </row>
    <row r="115" spans="1:26" x14ac:dyDescent="0.3">
      <c r="A115" t="s">
        <v>207</v>
      </c>
      <c r="B115">
        <v>14961.709155455899</v>
      </c>
      <c r="C115">
        <v>14961.709155455899</v>
      </c>
      <c r="D115">
        <v>14961.709155455899</v>
      </c>
      <c r="E115">
        <v>14961.709155455899</v>
      </c>
      <c r="F115">
        <v>14961.709155455899</v>
      </c>
      <c r="G115">
        <v>14961.709155455899</v>
      </c>
      <c r="H115">
        <v>15792.5243055745</v>
      </c>
      <c r="J115">
        <f t="shared" si="30"/>
        <v>15080.39703404427</v>
      </c>
      <c r="K115">
        <f t="shared" si="31"/>
        <v>314.01861038265878</v>
      </c>
      <c r="L115">
        <f t="shared" ref="L115:L146" si="47">NORMDIST(B115,$J115,$K115,TRUE)</f>
        <v>0.35272849305563725</v>
      </c>
      <c r="M115">
        <f t="shared" si="39"/>
        <v>0.35272849305563725</v>
      </c>
      <c r="N115">
        <f t="shared" si="40"/>
        <v>0.35272849305563725</v>
      </c>
      <c r="O115">
        <f t="shared" si="41"/>
        <v>0.35272849305563725</v>
      </c>
      <c r="P115">
        <f t="shared" si="42"/>
        <v>0.35272849305563725</v>
      </c>
      <c r="Q115">
        <f t="shared" si="44"/>
        <v>0.35272849305563725</v>
      </c>
      <c r="R115">
        <f t="shared" si="45"/>
        <v>0.98832889899355469</v>
      </c>
      <c r="T115">
        <f t="shared" si="32"/>
        <v>1</v>
      </c>
      <c r="U115">
        <f t="shared" si="33"/>
        <v>1</v>
      </c>
      <c r="V115">
        <f t="shared" si="34"/>
        <v>1</v>
      </c>
      <c r="W115">
        <f t="shared" si="35"/>
        <v>1</v>
      </c>
      <c r="X115">
        <f t="shared" si="36"/>
        <v>1</v>
      </c>
      <c r="Y115">
        <f t="shared" si="46"/>
        <v>1</v>
      </c>
      <c r="Z115">
        <f t="shared" ref="Z115:Z146" si="48">H115/$B115</f>
        <v>1.0555294279207157</v>
      </c>
    </row>
    <row r="116" spans="1:26" x14ac:dyDescent="0.3">
      <c r="A116" t="s">
        <v>208</v>
      </c>
      <c r="B116">
        <v>13675.035541404801</v>
      </c>
      <c r="C116">
        <v>13675.035541404801</v>
      </c>
      <c r="D116">
        <v>13675.035541404801</v>
      </c>
      <c r="E116">
        <v>13675.035541404801</v>
      </c>
      <c r="F116">
        <v>13675.035541404801</v>
      </c>
      <c r="G116">
        <v>13675.035541404801</v>
      </c>
      <c r="H116">
        <v>14705.136099281801</v>
      </c>
      <c r="J116">
        <f t="shared" si="30"/>
        <v>13822.192763958659</v>
      </c>
      <c r="K116">
        <f t="shared" si="31"/>
        <v>389.3414145044913</v>
      </c>
      <c r="L116">
        <f t="shared" si="47"/>
        <v>0.35272849305563542</v>
      </c>
      <c r="M116">
        <f t="shared" si="39"/>
        <v>0.35272849305563542</v>
      </c>
      <c r="N116">
        <f t="shared" si="40"/>
        <v>0.35272849305563542</v>
      </c>
      <c r="O116">
        <f t="shared" si="41"/>
        <v>0.35272849305563542</v>
      </c>
      <c r="P116">
        <f t="shared" si="42"/>
        <v>0.35272849305563542</v>
      </c>
      <c r="Q116">
        <f t="shared" si="44"/>
        <v>0.35272849305563542</v>
      </c>
      <c r="R116">
        <f t="shared" si="45"/>
        <v>0.98832889899355447</v>
      </c>
      <c r="T116">
        <f t="shared" si="32"/>
        <v>1</v>
      </c>
      <c r="U116">
        <f t="shared" si="33"/>
        <v>1</v>
      </c>
      <c r="V116">
        <f t="shared" si="34"/>
        <v>1</v>
      </c>
      <c r="W116">
        <f t="shared" si="35"/>
        <v>1</v>
      </c>
      <c r="X116">
        <f t="shared" si="36"/>
        <v>1</v>
      </c>
      <c r="Y116">
        <f t="shared" si="46"/>
        <v>1</v>
      </c>
      <c r="Z116">
        <f t="shared" si="48"/>
        <v>1.0753270845079779</v>
      </c>
    </row>
    <row r="117" spans="1:26" x14ac:dyDescent="0.3">
      <c r="A117" t="s">
        <v>209</v>
      </c>
      <c r="B117">
        <v>12537.905157299099</v>
      </c>
      <c r="C117">
        <v>12537.905157299099</v>
      </c>
      <c r="D117">
        <v>12537.905157299099</v>
      </c>
      <c r="E117">
        <v>12537.905157299099</v>
      </c>
      <c r="F117">
        <v>12537.905157299099</v>
      </c>
      <c r="G117">
        <v>12537.905157299099</v>
      </c>
      <c r="H117">
        <v>13729.272542534</v>
      </c>
      <c r="J117">
        <f t="shared" si="30"/>
        <v>12708.100498046942</v>
      </c>
      <c r="K117">
        <f t="shared" si="31"/>
        <v>450.29454592069004</v>
      </c>
      <c r="L117">
        <f t="shared" si="47"/>
        <v>0.35272849305563647</v>
      </c>
      <c r="M117">
        <f t="shared" si="39"/>
        <v>0.35272849305563647</v>
      </c>
      <c r="N117">
        <f t="shared" si="40"/>
        <v>0.35272849305563647</v>
      </c>
      <c r="O117">
        <f t="shared" si="41"/>
        <v>0.35272849305563647</v>
      </c>
      <c r="P117">
        <f t="shared" si="42"/>
        <v>0.35272849305563647</v>
      </c>
      <c r="Q117">
        <f t="shared" si="44"/>
        <v>0.35272849305563647</v>
      </c>
      <c r="R117">
        <f t="shared" si="45"/>
        <v>0.98832889899355458</v>
      </c>
      <c r="T117">
        <f t="shared" si="32"/>
        <v>1</v>
      </c>
      <c r="U117">
        <f t="shared" si="33"/>
        <v>1</v>
      </c>
      <c r="V117">
        <f t="shared" si="34"/>
        <v>1</v>
      </c>
      <c r="W117">
        <f t="shared" si="35"/>
        <v>1</v>
      </c>
      <c r="X117">
        <f t="shared" si="36"/>
        <v>1</v>
      </c>
      <c r="Y117">
        <f t="shared" si="46"/>
        <v>1</v>
      </c>
      <c r="Z117">
        <f t="shared" si="48"/>
        <v>1.0950212471930632</v>
      </c>
    </row>
    <row r="118" spans="1:26" x14ac:dyDescent="0.3">
      <c r="A118" t="s">
        <v>210</v>
      </c>
      <c r="B118">
        <v>11508.8856258127</v>
      </c>
      <c r="C118">
        <v>11508.8856258127</v>
      </c>
      <c r="D118">
        <v>11508.8856258127</v>
      </c>
      <c r="E118">
        <v>11508.8856258127</v>
      </c>
      <c r="F118">
        <v>11508.8856258127</v>
      </c>
      <c r="G118">
        <v>11508.8856258127</v>
      </c>
      <c r="H118">
        <v>12830.813564750601</v>
      </c>
      <c r="J118">
        <f t="shared" si="30"/>
        <v>11697.7324742324</v>
      </c>
      <c r="K118">
        <f t="shared" si="31"/>
        <v>499.64179679683758</v>
      </c>
      <c r="L118">
        <f t="shared" si="47"/>
        <v>0.35272849305563669</v>
      </c>
      <c r="M118">
        <f t="shared" si="39"/>
        <v>0.35272849305563669</v>
      </c>
      <c r="N118">
        <f t="shared" si="40"/>
        <v>0.35272849305563669</v>
      </c>
      <c r="O118">
        <f t="shared" si="41"/>
        <v>0.35272849305563669</v>
      </c>
      <c r="P118">
        <f t="shared" si="42"/>
        <v>0.35272849305563669</v>
      </c>
      <c r="Q118">
        <f t="shared" si="44"/>
        <v>0.35272849305563669</v>
      </c>
      <c r="R118">
        <f t="shared" si="45"/>
        <v>0.98832889899355458</v>
      </c>
      <c r="T118">
        <f t="shared" si="32"/>
        <v>1</v>
      </c>
      <c r="U118">
        <f t="shared" si="33"/>
        <v>1</v>
      </c>
      <c r="V118">
        <f t="shared" si="34"/>
        <v>1</v>
      </c>
      <c r="W118">
        <f t="shared" si="35"/>
        <v>1</v>
      </c>
      <c r="X118">
        <f t="shared" si="36"/>
        <v>1</v>
      </c>
      <c r="Y118">
        <f t="shared" si="46"/>
        <v>1</v>
      </c>
      <c r="Z118">
        <f t="shared" si="48"/>
        <v>1.1148615063106557</v>
      </c>
    </row>
    <row r="119" spans="1:26" x14ac:dyDescent="0.3">
      <c r="A119" t="s">
        <v>211</v>
      </c>
      <c r="B119">
        <v>10576.929752411999</v>
      </c>
      <c r="C119">
        <v>10576.929752411999</v>
      </c>
      <c r="D119">
        <v>10576.929752411999</v>
      </c>
      <c r="E119">
        <v>10576.929752411999</v>
      </c>
      <c r="F119">
        <v>10576.929752411999</v>
      </c>
      <c r="G119">
        <v>10576.929752411999</v>
      </c>
      <c r="H119">
        <v>11999.5253402862</v>
      </c>
      <c r="J119">
        <f t="shared" si="30"/>
        <v>10780.157693536885</v>
      </c>
      <c r="K119">
        <f t="shared" si="31"/>
        <v>537.69059167612409</v>
      </c>
      <c r="L119">
        <f t="shared" si="47"/>
        <v>0.35272849305563692</v>
      </c>
      <c r="M119">
        <f t="shared" si="39"/>
        <v>0.35272849305563692</v>
      </c>
      <c r="N119">
        <f t="shared" si="40"/>
        <v>0.35272849305563692</v>
      </c>
      <c r="O119">
        <f t="shared" si="41"/>
        <v>0.35272849305563692</v>
      </c>
      <c r="P119">
        <f t="shared" si="42"/>
        <v>0.35272849305563692</v>
      </c>
      <c r="Q119">
        <f t="shared" si="44"/>
        <v>0.35272849305563692</v>
      </c>
      <c r="R119">
        <f t="shared" si="45"/>
        <v>0.98832889899355458</v>
      </c>
      <c r="T119">
        <f t="shared" si="32"/>
        <v>1</v>
      </c>
      <c r="U119">
        <f t="shared" si="33"/>
        <v>1</v>
      </c>
      <c r="V119">
        <f t="shared" si="34"/>
        <v>1</v>
      </c>
      <c r="W119">
        <f t="shared" si="35"/>
        <v>1</v>
      </c>
      <c r="X119">
        <f t="shared" si="36"/>
        <v>1</v>
      </c>
      <c r="Y119">
        <f t="shared" si="46"/>
        <v>1</v>
      </c>
      <c r="Z119">
        <f t="shared" si="48"/>
        <v>1.1344998616020672</v>
      </c>
    </row>
    <row r="120" spans="1:26" x14ac:dyDescent="0.3">
      <c r="A120" t="s">
        <v>212</v>
      </c>
      <c r="B120">
        <v>9728.4977659805409</v>
      </c>
      <c r="C120">
        <v>9728.4977659805409</v>
      </c>
      <c r="D120">
        <v>9728.4977659805409</v>
      </c>
      <c r="E120">
        <v>9728.4977659805409</v>
      </c>
      <c r="F120">
        <v>9728.4977659805409</v>
      </c>
      <c r="G120">
        <v>9728.4977659805409</v>
      </c>
      <c r="H120">
        <v>11232.420308385501</v>
      </c>
      <c r="J120">
        <f t="shared" si="30"/>
        <v>9943.3438434669642</v>
      </c>
      <c r="K120">
        <f t="shared" si="31"/>
        <v>568.42929118678785</v>
      </c>
      <c r="L120">
        <f t="shared" si="47"/>
        <v>0.35272849305563636</v>
      </c>
      <c r="M120">
        <f t="shared" si="39"/>
        <v>0.35272849305563636</v>
      </c>
      <c r="N120">
        <f t="shared" si="40"/>
        <v>0.35272849305563636</v>
      </c>
      <c r="O120">
        <f t="shared" si="41"/>
        <v>0.35272849305563636</v>
      </c>
      <c r="P120">
        <f t="shared" si="42"/>
        <v>0.35272849305563636</v>
      </c>
      <c r="Q120">
        <f t="shared" si="44"/>
        <v>0.35272849305563636</v>
      </c>
      <c r="R120">
        <f t="shared" si="45"/>
        <v>0.98832889899355458</v>
      </c>
      <c r="T120">
        <f t="shared" si="32"/>
        <v>1</v>
      </c>
      <c r="U120">
        <f t="shared" si="33"/>
        <v>1</v>
      </c>
      <c r="V120">
        <f t="shared" si="34"/>
        <v>1</v>
      </c>
      <c r="W120">
        <f t="shared" si="35"/>
        <v>1</v>
      </c>
      <c r="X120">
        <f t="shared" si="36"/>
        <v>1</v>
      </c>
      <c r="Y120">
        <f t="shared" si="46"/>
        <v>1</v>
      </c>
      <c r="Z120">
        <f t="shared" si="48"/>
        <v>1.1545893907345086</v>
      </c>
    </row>
    <row r="121" spans="1:26" x14ac:dyDescent="0.3">
      <c r="A121" t="s">
        <v>213</v>
      </c>
      <c r="B121">
        <v>8952.5518099815508</v>
      </c>
      <c r="C121">
        <v>8952.5518099815508</v>
      </c>
      <c r="D121">
        <v>8952.5518099815508</v>
      </c>
      <c r="E121">
        <v>8952.5518099815508</v>
      </c>
      <c r="F121">
        <v>8952.5518099815508</v>
      </c>
      <c r="G121">
        <v>8952.5518099815508</v>
      </c>
      <c r="H121">
        <v>10517.592911007499</v>
      </c>
      <c r="J121">
        <f t="shared" si="30"/>
        <v>9176.1291101281149</v>
      </c>
      <c r="K121">
        <f t="shared" si="31"/>
        <v>591.52993498705337</v>
      </c>
      <c r="L121">
        <f t="shared" si="47"/>
        <v>0.35272849305563669</v>
      </c>
      <c r="M121">
        <f t="shared" si="39"/>
        <v>0.35272849305563669</v>
      </c>
      <c r="N121">
        <f t="shared" si="40"/>
        <v>0.35272849305563669</v>
      </c>
      <c r="O121">
        <f t="shared" si="41"/>
        <v>0.35272849305563669</v>
      </c>
      <c r="P121">
        <f t="shared" si="42"/>
        <v>0.35272849305563669</v>
      </c>
      <c r="Q121">
        <f t="shared" si="44"/>
        <v>0.35272849305563669</v>
      </c>
      <c r="R121">
        <f t="shared" si="45"/>
        <v>0.98832889899355458</v>
      </c>
      <c r="T121">
        <f t="shared" si="32"/>
        <v>1</v>
      </c>
      <c r="U121">
        <f t="shared" si="33"/>
        <v>1</v>
      </c>
      <c r="V121">
        <f t="shared" si="34"/>
        <v>1</v>
      </c>
      <c r="W121">
        <f t="shared" si="35"/>
        <v>1</v>
      </c>
      <c r="X121">
        <f t="shared" si="36"/>
        <v>1</v>
      </c>
      <c r="Y121">
        <f t="shared" si="46"/>
        <v>1</v>
      </c>
      <c r="Z121">
        <f t="shared" si="48"/>
        <v>1.1748150844858583</v>
      </c>
    </row>
    <row r="122" spans="1:26" x14ac:dyDescent="0.3">
      <c r="A122" t="s">
        <v>214</v>
      </c>
      <c r="B122">
        <v>8244.1571494539203</v>
      </c>
      <c r="C122">
        <v>8244.1571494539203</v>
      </c>
      <c r="D122">
        <v>8244.1571494539203</v>
      </c>
      <c r="E122">
        <v>8244.1571494539203</v>
      </c>
      <c r="F122">
        <v>8244.1571494539203</v>
      </c>
      <c r="G122">
        <v>8244.1571494539203</v>
      </c>
      <c r="H122">
        <v>9859.0610218543898</v>
      </c>
      <c r="J122">
        <f t="shared" si="30"/>
        <v>8474.8577026539879</v>
      </c>
      <c r="K122">
        <f t="shared" si="31"/>
        <v>610.37629109240379</v>
      </c>
      <c r="L122">
        <f t="shared" si="47"/>
        <v>0.35272849305563636</v>
      </c>
      <c r="M122">
        <f t="shared" si="39"/>
        <v>0.35272849305563636</v>
      </c>
      <c r="N122">
        <f t="shared" si="40"/>
        <v>0.35272849305563636</v>
      </c>
      <c r="O122">
        <f t="shared" si="41"/>
        <v>0.35272849305563636</v>
      </c>
      <c r="P122">
        <f t="shared" si="42"/>
        <v>0.35272849305563636</v>
      </c>
      <c r="Q122">
        <f t="shared" si="44"/>
        <v>0.35272849305563636</v>
      </c>
      <c r="R122">
        <f t="shared" si="45"/>
        <v>0.98832889899355458</v>
      </c>
      <c r="T122">
        <f t="shared" si="32"/>
        <v>1</v>
      </c>
      <c r="U122">
        <f t="shared" si="33"/>
        <v>1</v>
      </c>
      <c r="V122">
        <f t="shared" si="34"/>
        <v>1</v>
      </c>
      <c r="W122">
        <f t="shared" si="35"/>
        <v>1</v>
      </c>
      <c r="X122">
        <f t="shared" si="36"/>
        <v>1</v>
      </c>
      <c r="Y122">
        <f t="shared" si="46"/>
        <v>1</v>
      </c>
      <c r="Z122">
        <f t="shared" si="48"/>
        <v>1.1958846542011197</v>
      </c>
    </row>
    <row r="123" spans="1:26" x14ac:dyDescent="0.3">
      <c r="A123" t="s">
        <v>215</v>
      </c>
      <c r="B123">
        <v>0.34424861432425102</v>
      </c>
      <c r="C123">
        <v>11.689505283219299</v>
      </c>
      <c r="D123" s="3">
        <v>4.0741182382739498E-7</v>
      </c>
      <c r="E123">
        <v>3.5600333493156699</v>
      </c>
      <c r="F123">
        <v>0.32452786244833998</v>
      </c>
      <c r="G123">
        <v>213.77448604411501</v>
      </c>
      <c r="H123">
        <v>5.52722160055907</v>
      </c>
      <c r="J123">
        <f t="shared" si="30"/>
        <v>33.602860451627642</v>
      </c>
      <c r="K123">
        <f t="shared" si="31"/>
        <v>79.556644018567994</v>
      </c>
      <c r="L123">
        <f t="shared" si="47"/>
        <v>0.33795547883785793</v>
      </c>
      <c r="M123">
        <f t="shared" si="39"/>
        <v>0.39148778956700964</v>
      </c>
      <c r="N123">
        <f t="shared" si="40"/>
        <v>0.33637509935077431</v>
      </c>
      <c r="O123">
        <f t="shared" si="41"/>
        <v>0.35285343051294216</v>
      </c>
      <c r="P123">
        <f t="shared" si="42"/>
        <v>0.33786486703737684</v>
      </c>
      <c r="Q123">
        <f t="shared" si="44"/>
        <v>0.98823433411411676</v>
      </c>
      <c r="R123">
        <f t="shared" si="45"/>
        <v>0.36208123811007498</v>
      </c>
      <c r="T123">
        <f t="shared" si="32"/>
        <v>1</v>
      </c>
      <c r="U123">
        <f t="shared" si="33"/>
        <v>33.956579044378792</v>
      </c>
      <c r="V123">
        <f t="shared" si="34"/>
        <v>1.1834813761767243E-6</v>
      </c>
      <c r="W123">
        <f t="shared" si="35"/>
        <v>10.341460215617428</v>
      </c>
      <c r="X123">
        <f t="shared" si="36"/>
        <v>0.94271363469502334</v>
      </c>
      <c r="Y123">
        <f t="shared" si="46"/>
        <v>620.98866095292044</v>
      </c>
      <c r="Z123">
        <f t="shared" si="48"/>
        <v>16.055900795443517</v>
      </c>
    </row>
    <row r="124" spans="1:26" x14ac:dyDescent="0.3">
      <c r="A124" t="s">
        <v>216</v>
      </c>
      <c r="B124">
        <v>0.19799226793805599</v>
      </c>
      <c r="C124">
        <v>8.1377665655761309</v>
      </c>
      <c r="D124" s="3">
        <v>9.2593950153079499E-6</v>
      </c>
      <c r="E124">
        <v>2.0434774324628902</v>
      </c>
      <c r="F124">
        <v>0.27413442547025402</v>
      </c>
      <c r="G124">
        <v>127.758585364572</v>
      </c>
      <c r="H124">
        <v>3.1794457470052699</v>
      </c>
      <c r="J124">
        <f t="shared" si="30"/>
        <v>20.227344437488515</v>
      </c>
      <c r="K124">
        <f t="shared" si="31"/>
        <v>47.502386192659607</v>
      </c>
      <c r="L124">
        <f t="shared" si="47"/>
        <v>0.33664047508843853</v>
      </c>
      <c r="M124">
        <f t="shared" si="39"/>
        <v>0.39955285852084904</v>
      </c>
      <c r="N124">
        <f t="shared" si="40"/>
        <v>0.33512051028783973</v>
      </c>
      <c r="O124">
        <f t="shared" si="41"/>
        <v>0.35093439312933433</v>
      </c>
      <c r="P124">
        <f t="shared" si="42"/>
        <v>0.33722575037239599</v>
      </c>
      <c r="Q124">
        <f t="shared" si="44"/>
        <v>0.9882037716034977</v>
      </c>
      <c r="R124">
        <f t="shared" si="45"/>
        <v>0.35984052273667072</v>
      </c>
      <c r="T124">
        <f t="shared" si="32"/>
        <v>1</v>
      </c>
      <c r="U124">
        <f t="shared" si="33"/>
        <v>41.101436183973199</v>
      </c>
      <c r="V124">
        <f t="shared" si="34"/>
        <v>4.6766447557461441E-5</v>
      </c>
      <c r="W124">
        <f t="shared" si="35"/>
        <v>10.320996136587587</v>
      </c>
      <c r="X124">
        <f t="shared" si="36"/>
        <v>1.3845713689992172</v>
      </c>
      <c r="Y124">
        <f t="shared" si="46"/>
        <v>645.27057897302655</v>
      </c>
      <c r="Z124">
        <f t="shared" si="48"/>
        <v>16.058433898034814</v>
      </c>
    </row>
    <row r="125" spans="1:26" x14ac:dyDescent="0.3">
      <c r="A125" t="s">
        <v>217</v>
      </c>
      <c r="B125">
        <v>8.5740184188392396E-2</v>
      </c>
      <c r="C125">
        <v>4.9752611731616696</v>
      </c>
      <c r="D125" s="3">
        <v>1.90430514140818E-5</v>
      </c>
      <c r="E125">
        <v>1.40296970857877</v>
      </c>
      <c r="F125">
        <v>0.102015841043921</v>
      </c>
      <c r="G125">
        <v>94.413873500121994</v>
      </c>
      <c r="H125">
        <v>2.1763579626057101</v>
      </c>
      <c r="J125">
        <f t="shared" si="30"/>
        <v>14.736605344678837</v>
      </c>
      <c r="K125">
        <f t="shared" si="31"/>
        <v>35.178787618962573</v>
      </c>
      <c r="L125">
        <f t="shared" si="47"/>
        <v>0.33853352061708947</v>
      </c>
      <c r="M125">
        <f t="shared" si="39"/>
        <v>0.39070649860884793</v>
      </c>
      <c r="N125">
        <f t="shared" si="40"/>
        <v>0.33764261232805826</v>
      </c>
      <c r="O125">
        <f t="shared" si="41"/>
        <v>0.35233469541504392</v>
      </c>
      <c r="P125">
        <f t="shared" si="42"/>
        <v>0.33870277743931987</v>
      </c>
      <c r="Q125">
        <f t="shared" si="44"/>
        <v>0.98824131748939492</v>
      </c>
      <c r="R125">
        <f t="shared" si="45"/>
        <v>0.36053079159554469</v>
      </c>
      <c r="T125">
        <f t="shared" si="32"/>
        <v>1</v>
      </c>
      <c r="U125">
        <f t="shared" si="33"/>
        <v>58.027180840080653</v>
      </c>
      <c r="V125">
        <f t="shared" si="34"/>
        <v>2.221018253499375E-4</v>
      </c>
      <c r="W125">
        <f t="shared" si="35"/>
        <v>16.363035860712621</v>
      </c>
      <c r="X125">
        <f t="shared" si="36"/>
        <v>1.1898253078132766</v>
      </c>
      <c r="Y125">
        <f t="shared" si="46"/>
        <v>1101.1624758429648</v>
      </c>
      <c r="Z125">
        <f t="shared" si="48"/>
        <v>25.383173400044409</v>
      </c>
    </row>
    <row r="126" spans="1:26" x14ac:dyDescent="0.3">
      <c r="A126" t="s">
        <v>218</v>
      </c>
      <c r="B126">
        <v>0.10321775217691601</v>
      </c>
      <c r="C126">
        <v>3.2108618086401299</v>
      </c>
      <c r="D126" s="3">
        <v>2.98852592928489E-5</v>
      </c>
      <c r="E126">
        <v>1.0236631154058999</v>
      </c>
      <c r="F126">
        <v>8.2101375096609405E-2</v>
      </c>
      <c r="G126">
        <v>75.084386242604495</v>
      </c>
      <c r="H126">
        <v>1.6022500249756</v>
      </c>
      <c r="J126">
        <f t="shared" si="30"/>
        <v>11.58664431487985</v>
      </c>
      <c r="K126">
        <f t="shared" si="31"/>
        <v>28.023367902173664</v>
      </c>
      <c r="L126">
        <f t="shared" si="47"/>
        <v>0.34098352717456737</v>
      </c>
      <c r="M126">
        <f t="shared" si="39"/>
        <v>0.38251364861493048</v>
      </c>
      <c r="N126">
        <f t="shared" si="40"/>
        <v>0.33963386081769908</v>
      </c>
      <c r="O126">
        <f t="shared" si="41"/>
        <v>0.35311104772746127</v>
      </c>
      <c r="P126">
        <f t="shared" si="42"/>
        <v>0.3407071649381504</v>
      </c>
      <c r="Q126">
        <f t="shared" si="44"/>
        <v>0.98827080152273583</v>
      </c>
      <c r="R126">
        <f t="shared" si="45"/>
        <v>0.36081238626665946</v>
      </c>
      <c r="T126">
        <f t="shared" si="32"/>
        <v>1</v>
      </c>
      <c r="U126">
        <f t="shared" si="33"/>
        <v>31.107650970122741</v>
      </c>
      <c r="V126">
        <f t="shared" si="34"/>
        <v>2.8953604067665937E-4</v>
      </c>
      <c r="W126">
        <f t="shared" si="35"/>
        <v>9.9175102520284852</v>
      </c>
      <c r="X126">
        <f t="shared" si="36"/>
        <v>0.79541913445166901</v>
      </c>
      <c r="Y126">
        <f t="shared" si="46"/>
        <v>727.43675054954974</v>
      </c>
      <c r="Z126">
        <f t="shared" si="48"/>
        <v>15.523008311877703</v>
      </c>
    </row>
    <row r="127" spans="1:26" x14ac:dyDescent="0.3">
      <c r="A127" t="s">
        <v>219</v>
      </c>
      <c r="B127">
        <v>3.4763383747350302E-2</v>
      </c>
      <c r="C127">
        <v>2.0445927792019498</v>
      </c>
      <c r="D127" s="3">
        <v>4.8147002611053699E-5</v>
      </c>
      <c r="E127">
        <v>0.74729653843532695</v>
      </c>
      <c r="F127">
        <v>5.1876665869832E-2</v>
      </c>
      <c r="G127">
        <v>60.154939531470397</v>
      </c>
      <c r="H127">
        <v>1.1791589130005999</v>
      </c>
      <c r="J127">
        <f t="shared" si="30"/>
        <v>9.1732394226754383</v>
      </c>
      <c r="K127">
        <f t="shared" si="31"/>
        <v>22.493375419849109</v>
      </c>
      <c r="L127">
        <f t="shared" si="47"/>
        <v>0.34227060374111851</v>
      </c>
      <c r="M127">
        <f t="shared" si="39"/>
        <v>0.37565137526723535</v>
      </c>
      <c r="N127">
        <f t="shared" si="40"/>
        <v>0.34170384632357198</v>
      </c>
      <c r="O127">
        <f t="shared" si="41"/>
        <v>0.35398023564713121</v>
      </c>
      <c r="P127">
        <f t="shared" si="42"/>
        <v>0.34255012432398013</v>
      </c>
      <c r="Q127">
        <f t="shared" si="44"/>
        <v>0.98829023817339245</v>
      </c>
      <c r="R127">
        <f t="shared" si="45"/>
        <v>0.36114605862191784</v>
      </c>
      <c r="T127">
        <f t="shared" si="32"/>
        <v>1</v>
      </c>
      <c r="U127">
        <f t="shared" si="33"/>
        <v>58.81455021931778</v>
      </c>
      <c r="V127">
        <f t="shared" si="34"/>
        <v>1.3849918339644803E-3</v>
      </c>
      <c r="W127">
        <f t="shared" si="35"/>
        <v>21.49665705348049</v>
      </c>
      <c r="X127">
        <f t="shared" si="36"/>
        <v>1.4922789520967183</v>
      </c>
      <c r="Y127">
        <f t="shared" si="46"/>
        <v>1730.4109395293106</v>
      </c>
      <c r="Z127">
        <f t="shared" si="48"/>
        <v>33.919566678847154</v>
      </c>
    </row>
    <row r="128" spans="1:26" x14ac:dyDescent="0.3">
      <c r="A128" t="s">
        <v>220</v>
      </c>
      <c r="B128">
        <v>1.8761063526355301E-2</v>
      </c>
      <c r="C128">
        <v>1.33010440031892</v>
      </c>
      <c r="D128" s="3">
        <v>7.4697642075736796E-5</v>
      </c>
      <c r="E128">
        <v>0.54456234122082303</v>
      </c>
      <c r="F128">
        <v>1.92146571477094E-2</v>
      </c>
      <c r="G128">
        <v>48.322218473449801</v>
      </c>
      <c r="H128">
        <v>0.86990253530454897</v>
      </c>
      <c r="J128">
        <f t="shared" si="30"/>
        <v>7.3006911669443184</v>
      </c>
      <c r="K128">
        <f t="shared" si="31"/>
        <v>18.095852817042587</v>
      </c>
      <c r="L128">
        <f t="shared" si="47"/>
        <v>0.343691603737032</v>
      </c>
      <c r="M128">
        <f t="shared" si="39"/>
        <v>0.37072179147916179</v>
      </c>
      <c r="N128">
        <f t="shared" si="40"/>
        <v>0.34331176234893335</v>
      </c>
      <c r="O128">
        <f t="shared" si="41"/>
        <v>0.3544431165858577</v>
      </c>
      <c r="P128">
        <f t="shared" si="42"/>
        <v>0.34370082598664081</v>
      </c>
      <c r="Q128">
        <f t="shared" si="44"/>
        <v>0.98830189747532915</v>
      </c>
      <c r="R128">
        <f t="shared" si="45"/>
        <v>0.36115485636420552</v>
      </c>
      <c r="T128">
        <f t="shared" si="32"/>
        <v>1</v>
      </c>
      <c r="U128">
        <f t="shared" si="33"/>
        <v>70.897068199273804</v>
      </c>
      <c r="V128">
        <f t="shared" si="34"/>
        <v>3.9815249263882354E-3</v>
      </c>
      <c r="W128">
        <f t="shared" si="35"/>
        <v>29.026197819533465</v>
      </c>
      <c r="X128">
        <f t="shared" si="36"/>
        <v>1.0241773938197531</v>
      </c>
      <c r="Y128">
        <f t="shared" si="46"/>
        <v>2575.6652017923916</v>
      </c>
      <c r="Z128">
        <f t="shared" si="48"/>
        <v>46.367442553697508</v>
      </c>
    </row>
    <row r="129" spans="1:26" x14ac:dyDescent="0.3">
      <c r="A129" t="s">
        <v>221</v>
      </c>
      <c r="B129">
        <v>3.4696662538550402E-2</v>
      </c>
      <c r="C129">
        <v>0.86230514735590302</v>
      </c>
      <c r="D129">
        <v>1.2196545621103601E-4</v>
      </c>
      <c r="E129">
        <v>0.39533239041881102</v>
      </c>
      <c r="F129">
        <v>3.8141487989950699E-2</v>
      </c>
      <c r="G129">
        <v>38.492059171388</v>
      </c>
      <c r="H129">
        <v>0.64830461840260101</v>
      </c>
      <c r="J129">
        <f t="shared" si="30"/>
        <v>5.7815659205071466</v>
      </c>
      <c r="K129">
        <f t="shared" si="31"/>
        <v>14.427842892547112</v>
      </c>
      <c r="L129">
        <f t="shared" si="47"/>
        <v>0.34519790372409465</v>
      </c>
      <c r="M129">
        <f t="shared" si="39"/>
        <v>0.36656832241427306</v>
      </c>
      <c r="N129">
        <f t="shared" si="40"/>
        <v>0.34431521536857246</v>
      </c>
      <c r="O129">
        <f t="shared" si="41"/>
        <v>0.35445434122849784</v>
      </c>
      <c r="P129">
        <f t="shared" si="42"/>
        <v>0.34528589600055892</v>
      </c>
      <c r="Q129">
        <f t="shared" si="44"/>
        <v>0.9883103340233691</v>
      </c>
      <c r="R129">
        <f t="shared" si="45"/>
        <v>0.36099946227420032</v>
      </c>
      <c r="T129">
        <f t="shared" si="32"/>
        <v>1</v>
      </c>
      <c r="U129">
        <f t="shared" si="33"/>
        <v>24.852682773100213</v>
      </c>
      <c r="V129">
        <f t="shared" si="34"/>
        <v>3.5151927386538667E-3</v>
      </c>
      <c r="W129">
        <f t="shared" si="35"/>
        <v>11.393960153359686</v>
      </c>
      <c r="X129">
        <f t="shared" si="36"/>
        <v>1.0992840578707781</v>
      </c>
      <c r="Y129">
        <f t="shared" si="46"/>
        <v>1109.3879455587594</v>
      </c>
      <c r="Z129">
        <f t="shared" si="48"/>
        <v>18.684927337961959</v>
      </c>
    </row>
    <row r="130" spans="1:26" x14ac:dyDescent="0.3">
      <c r="A130" t="s">
        <v>222</v>
      </c>
      <c r="B130">
        <v>5.0552759221288802E-2</v>
      </c>
      <c r="C130">
        <v>0.56115845389930497</v>
      </c>
      <c r="D130">
        <v>3.4483004226618899E-4</v>
      </c>
      <c r="E130">
        <v>0.287937834769038</v>
      </c>
      <c r="F130">
        <v>5.5542630871332599E-2</v>
      </c>
      <c r="G130">
        <v>30.154200423480699</v>
      </c>
      <c r="H130">
        <v>0.47528526772189</v>
      </c>
      <c r="J130">
        <f t="shared" si="30"/>
        <v>4.5121460285722597</v>
      </c>
      <c r="K130">
        <f t="shared" si="31"/>
        <v>11.309206533280198</v>
      </c>
      <c r="L130">
        <f t="shared" si="47"/>
        <v>0.34660233159844889</v>
      </c>
      <c r="M130">
        <f t="shared" si="39"/>
        <v>0.36340942398614778</v>
      </c>
      <c r="N130">
        <f t="shared" si="40"/>
        <v>0.34496524301069798</v>
      </c>
      <c r="O130">
        <f t="shared" si="41"/>
        <v>0.35438094955117361</v>
      </c>
      <c r="P130">
        <f t="shared" si="42"/>
        <v>0.34676518945865586</v>
      </c>
      <c r="Q130">
        <f t="shared" si="44"/>
        <v>0.98831591057015855</v>
      </c>
      <c r="R130">
        <f t="shared" si="45"/>
        <v>0.36056331165699801</v>
      </c>
      <c r="T130">
        <f t="shared" si="32"/>
        <v>1</v>
      </c>
      <c r="U130">
        <f t="shared" si="33"/>
        <v>11.100451539012921</v>
      </c>
      <c r="V130">
        <f t="shared" si="34"/>
        <v>6.8211913173074441E-3</v>
      </c>
      <c r="W130">
        <f t="shared" si="35"/>
        <v>5.6957887008426926</v>
      </c>
      <c r="X130">
        <f t="shared" si="36"/>
        <v>1.0987062175617599</v>
      </c>
      <c r="Y130">
        <f t="shared" si="46"/>
        <v>596.48970477524688</v>
      </c>
      <c r="Z130">
        <f t="shared" si="48"/>
        <v>9.401767085380726</v>
      </c>
    </row>
    <row r="131" spans="1:26" x14ac:dyDescent="0.3">
      <c r="A131" t="s">
        <v>223</v>
      </c>
      <c r="B131">
        <v>1.17023954209798E-2</v>
      </c>
      <c r="C131">
        <v>0.38246745231052298</v>
      </c>
      <c r="D131">
        <v>1.66490148871618E-3</v>
      </c>
      <c r="E131">
        <v>0.211003676805367</v>
      </c>
      <c r="F131">
        <v>1.2491323223344E-2</v>
      </c>
      <c r="G131">
        <v>23.329546893024201</v>
      </c>
      <c r="H131">
        <v>0.34346812820969702</v>
      </c>
      <c r="J131">
        <f t="shared" si="30"/>
        <v>3.4703349672118327</v>
      </c>
      <c r="K131">
        <f t="shared" si="31"/>
        <v>8.7585601437598619</v>
      </c>
      <c r="L131">
        <f t="shared" si="47"/>
        <v>0.3464635200646019</v>
      </c>
      <c r="M131">
        <f t="shared" si="39"/>
        <v>0.36221132425900582</v>
      </c>
      <c r="N131">
        <f t="shared" si="40"/>
        <v>0.34604071182370888</v>
      </c>
      <c r="O131">
        <f t="shared" si="41"/>
        <v>0.35489767754749652</v>
      </c>
      <c r="P131">
        <f t="shared" si="42"/>
        <v>0.34649676010117447</v>
      </c>
      <c r="Q131">
        <f t="shared" ref="Q131:Q162" si="49">NORMDIST(G131,$J131,$K131,TRUE)</f>
        <v>0.98831728271282415</v>
      </c>
      <c r="R131">
        <f t="shared" ref="R131:R162" si="50">NORMDIST(H131,$J131,$K131,TRUE)</f>
        <v>0.36054330157994019</v>
      </c>
      <c r="T131">
        <f t="shared" si="32"/>
        <v>1</v>
      </c>
      <c r="U131">
        <f t="shared" si="33"/>
        <v>32.682834458391625</v>
      </c>
      <c r="V131">
        <f t="shared" si="34"/>
        <v>0.14227014460059867</v>
      </c>
      <c r="W131">
        <f t="shared" si="35"/>
        <v>18.030810719921853</v>
      </c>
      <c r="X131">
        <f t="shared" si="36"/>
        <v>1.0674159241747914</v>
      </c>
      <c r="Y131">
        <f t="shared" si="46"/>
        <v>1993.5702096683126</v>
      </c>
      <c r="Z131">
        <f t="shared" si="48"/>
        <v>29.350241198817706</v>
      </c>
    </row>
    <row r="132" spans="1:26" x14ac:dyDescent="0.3">
      <c r="A132" t="s">
        <v>224</v>
      </c>
      <c r="B132">
        <v>7.4921939132742204E-3</v>
      </c>
      <c r="C132">
        <v>0.26443654471886902</v>
      </c>
      <c r="D132">
        <v>3.0516676709723598E-3</v>
      </c>
      <c r="E132">
        <v>0.15088337083211101</v>
      </c>
      <c r="F132">
        <v>7.8978007323755508E-3</v>
      </c>
      <c r="G132">
        <v>17.8344279118038</v>
      </c>
      <c r="H132">
        <v>0.24525684359966901</v>
      </c>
      <c r="J132">
        <f t="shared" ref="J132:J195" si="51">AVERAGE(B132:H132)</f>
        <v>2.6447780476101532</v>
      </c>
      <c r="K132">
        <f t="shared" ref="K132:K195" si="52">STDEV(B132:H132)</f>
        <v>6.698953073820479</v>
      </c>
      <c r="L132">
        <f t="shared" si="47"/>
        <v>0.34690633941853555</v>
      </c>
      <c r="M132">
        <f t="shared" si="39"/>
        <v>0.36117105142641315</v>
      </c>
      <c r="N132">
        <f t="shared" si="40"/>
        <v>0.34666164420976259</v>
      </c>
      <c r="O132">
        <f t="shared" si="41"/>
        <v>0.35484172572396766</v>
      </c>
      <c r="P132">
        <f t="shared" si="42"/>
        <v>0.34692869356778777</v>
      </c>
      <c r="Q132">
        <f t="shared" si="49"/>
        <v>0.98831912017099011</v>
      </c>
      <c r="R132">
        <f t="shared" si="50"/>
        <v>0.3600992692319922</v>
      </c>
      <c r="T132">
        <f t="shared" ref="T132:T195" si="53">B132/$B132</f>
        <v>1</v>
      </c>
      <c r="U132">
        <f t="shared" ref="U132:U195" si="54">C132/$B132</f>
        <v>35.294941345599206</v>
      </c>
      <c r="V132">
        <f t="shared" ref="V132:V195" si="55">D132/$B132</f>
        <v>0.40731295883380669</v>
      </c>
      <c r="W132">
        <f t="shared" ref="W132:W195" si="56">E132/$B132</f>
        <v>20.138743414633847</v>
      </c>
      <c r="X132">
        <f t="shared" ref="X132:X195" si="57">F132/$B132</f>
        <v>1.0541372558954594</v>
      </c>
      <c r="Y132">
        <f t="shared" ref="Y132:Y163" si="58">G132/$B132</f>
        <v>2380.4012707420493</v>
      </c>
      <c r="Z132">
        <f t="shared" si="48"/>
        <v>32.73498342923795</v>
      </c>
    </row>
    <row r="133" spans="1:26" x14ac:dyDescent="0.3">
      <c r="A133" t="s">
        <v>225</v>
      </c>
      <c r="B133">
        <v>6727.0189664221198</v>
      </c>
      <c r="C133">
        <v>6754.6510128055497</v>
      </c>
      <c r="D133">
        <v>6652.4147183913701</v>
      </c>
      <c r="E133">
        <v>6728.08036958099</v>
      </c>
      <c r="F133">
        <v>6755.3513126420403</v>
      </c>
      <c r="G133">
        <v>6845.7258561355202</v>
      </c>
      <c r="H133">
        <v>6771.5171267154401</v>
      </c>
      <c r="J133">
        <f t="shared" si="51"/>
        <v>6747.8227660990042</v>
      </c>
      <c r="K133">
        <f t="shared" si="52"/>
        <v>57.987064072527694</v>
      </c>
      <c r="L133">
        <f t="shared" si="47"/>
        <v>0.35988499326287848</v>
      </c>
      <c r="M133">
        <f t="shared" si="39"/>
        <v>0.54686897010056934</v>
      </c>
      <c r="N133">
        <f t="shared" si="40"/>
        <v>4.9950547735243878E-2</v>
      </c>
      <c r="O133">
        <f t="shared" si="41"/>
        <v>0.36675428688568285</v>
      </c>
      <c r="P133">
        <f t="shared" si="42"/>
        <v>0.55165012319059437</v>
      </c>
      <c r="Q133">
        <f t="shared" si="49"/>
        <v>0.95432901160342654</v>
      </c>
      <c r="R133">
        <f t="shared" si="50"/>
        <v>0.65858874036107695</v>
      </c>
      <c r="T133">
        <f t="shared" si="53"/>
        <v>1</v>
      </c>
      <c r="U133">
        <f t="shared" si="54"/>
        <v>1.004107621298729</v>
      </c>
      <c r="V133">
        <f t="shared" si="55"/>
        <v>0.98890976100957406</v>
      </c>
      <c r="W133">
        <f t="shared" si="56"/>
        <v>1.0001577820969687</v>
      </c>
      <c r="X133">
        <f t="shared" si="57"/>
        <v>1.0042117238499462</v>
      </c>
      <c r="Y133">
        <f t="shared" si="58"/>
        <v>1.0176462843803362</v>
      </c>
      <c r="Z133">
        <f t="shared" si="48"/>
        <v>1.00661484091474</v>
      </c>
    </row>
    <row r="134" spans="1:26" x14ac:dyDescent="0.3">
      <c r="A134" t="s">
        <v>226</v>
      </c>
      <c r="B134">
        <v>6243.8538948185496</v>
      </c>
      <c r="C134">
        <v>6283.0759735540396</v>
      </c>
      <c r="D134">
        <v>6044.8200909109401</v>
      </c>
      <c r="E134">
        <v>6205.3344412860297</v>
      </c>
      <c r="F134">
        <v>6274.4583936679201</v>
      </c>
      <c r="G134">
        <v>6419.95443056157</v>
      </c>
      <c r="H134">
        <v>6249.8564062478999</v>
      </c>
      <c r="J134">
        <f t="shared" si="51"/>
        <v>6245.907661578136</v>
      </c>
      <c r="K134">
        <f t="shared" si="52"/>
        <v>111.49821623061185</v>
      </c>
      <c r="L134">
        <f t="shared" si="47"/>
        <v>0.49265200742182452</v>
      </c>
      <c r="M134">
        <f t="shared" si="39"/>
        <v>0.63056624108298742</v>
      </c>
      <c r="N134">
        <f t="shared" si="40"/>
        <v>3.5654484382202575E-2</v>
      </c>
      <c r="O134">
        <f t="shared" si="41"/>
        <v>0.35796962612837147</v>
      </c>
      <c r="P134">
        <f t="shared" si="42"/>
        <v>0.6010494733578795</v>
      </c>
      <c r="Q134">
        <f t="shared" si="49"/>
        <v>0.94073606494650319</v>
      </c>
      <c r="R134">
        <f t="shared" si="50"/>
        <v>0.51412571440241106</v>
      </c>
      <c r="T134">
        <f t="shared" si="53"/>
        <v>1</v>
      </c>
      <c r="U134">
        <f t="shared" si="54"/>
        <v>1.0062817098856267</v>
      </c>
      <c r="V134">
        <f t="shared" si="55"/>
        <v>0.9681232445120509</v>
      </c>
      <c r="W134">
        <f t="shared" si="56"/>
        <v>0.9938308208069242</v>
      </c>
      <c r="X134">
        <f t="shared" si="57"/>
        <v>1.0049015398766405</v>
      </c>
      <c r="Y134">
        <f t="shared" si="58"/>
        <v>1.0282038207026525</v>
      </c>
      <c r="Z134">
        <f t="shared" si="48"/>
        <v>1.0009613471952525</v>
      </c>
    </row>
    <row r="135" spans="1:26" x14ac:dyDescent="0.3">
      <c r="A135" t="s">
        <v>227</v>
      </c>
      <c r="B135">
        <v>5553.8093119857804</v>
      </c>
      <c r="C135">
        <v>5645.4645356646997</v>
      </c>
      <c r="D135">
        <v>5401.00104556115</v>
      </c>
      <c r="E135">
        <v>5647.1569402973901</v>
      </c>
      <c r="F135">
        <v>5588.3512851777296</v>
      </c>
      <c r="G135">
        <v>6005.3592231747998</v>
      </c>
      <c r="H135">
        <v>5718.4581788888599</v>
      </c>
      <c r="J135">
        <f t="shared" si="51"/>
        <v>5651.3715029643445</v>
      </c>
      <c r="K135">
        <f t="shared" si="52"/>
        <v>185.30869643482481</v>
      </c>
      <c r="L135">
        <f t="shared" si="47"/>
        <v>0.2992757444900439</v>
      </c>
      <c r="M135">
        <f t="shared" si="39"/>
        <v>0.48728532427213145</v>
      </c>
      <c r="N135">
        <f t="shared" si="40"/>
        <v>8.8331806476923805E-2</v>
      </c>
      <c r="O135">
        <f t="shared" si="41"/>
        <v>0.49092745061263887</v>
      </c>
      <c r="P135">
        <f t="shared" si="42"/>
        <v>0.3668972548811823</v>
      </c>
      <c r="Q135">
        <f t="shared" si="49"/>
        <v>0.97195010298715745</v>
      </c>
      <c r="R135">
        <f t="shared" si="50"/>
        <v>0.64133392076005291</v>
      </c>
      <c r="T135">
        <f t="shared" si="53"/>
        <v>1</v>
      </c>
      <c r="U135">
        <f t="shared" si="54"/>
        <v>1.0165031275886833</v>
      </c>
      <c r="V135">
        <f t="shared" si="55"/>
        <v>0.97248586369451828</v>
      </c>
      <c r="W135">
        <f t="shared" si="56"/>
        <v>1.0168078562060376</v>
      </c>
      <c r="X135">
        <f t="shared" si="57"/>
        <v>1.006219510114869</v>
      </c>
      <c r="Y135">
        <f t="shared" si="58"/>
        <v>1.0813045399694443</v>
      </c>
      <c r="Z135">
        <f t="shared" si="48"/>
        <v>1.0296461145231881</v>
      </c>
    </row>
    <row r="136" spans="1:26" x14ac:dyDescent="0.3">
      <c r="A136" t="s">
        <v>228</v>
      </c>
      <c r="B136">
        <v>4951.39250793264</v>
      </c>
      <c r="C136">
        <v>5068.7937238397799</v>
      </c>
      <c r="D136">
        <v>4783.39305382162</v>
      </c>
      <c r="E136">
        <v>5102.51131697664</v>
      </c>
      <c r="F136">
        <v>4989.8519138456904</v>
      </c>
      <c r="G136">
        <v>5601.9476050897201</v>
      </c>
      <c r="H136">
        <v>5206.3788354806202</v>
      </c>
      <c r="J136">
        <f t="shared" si="51"/>
        <v>5100.6098509981011</v>
      </c>
      <c r="K136">
        <f t="shared" si="52"/>
        <v>257.77966554177993</v>
      </c>
      <c r="L136">
        <f t="shared" si="47"/>
        <v>0.281343122255717</v>
      </c>
      <c r="M136">
        <f t="shared" si="39"/>
        <v>0.45088578450154471</v>
      </c>
      <c r="N136">
        <f t="shared" si="40"/>
        <v>0.10924123116320554</v>
      </c>
      <c r="O136">
        <f t="shared" si="41"/>
        <v>0.50294270028249222</v>
      </c>
      <c r="P136">
        <f t="shared" si="42"/>
        <v>0.33372103214271903</v>
      </c>
      <c r="Q136">
        <f t="shared" si="49"/>
        <v>0.97410230861419944</v>
      </c>
      <c r="R136">
        <f t="shared" si="50"/>
        <v>0.6592098818186336</v>
      </c>
      <c r="T136">
        <f t="shared" si="53"/>
        <v>1</v>
      </c>
      <c r="U136">
        <f t="shared" si="54"/>
        <v>1.0237107471724471</v>
      </c>
      <c r="V136">
        <f t="shared" si="55"/>
        <v>0.96607026127662721</v>
      </c>
      <c r="W136">
        <f t="shared" si="56"/>
        <v>1.0305204664752172</v>
      </c>
      <c r="X136">
        <f t="shared" si="57"/>
        <v>1.0077673918703545</v>
      </c>
      <c r="Y136">
        <f t="shared" si="58"/>
        <v>1.1313883106852918</v>
      </c>
      <c r="Z136">
        <f t="shared" si="48"/>
        <v>1.0514979022849564</v>
      </c>
    </row>
    <row r="137" spans="1:26" x14ac:dyDescent="0.3">
      <c r="A137" t="s">
        <v>229</v>
      </c>
      <c r="B137">
        <v>4488.7888689286001</v>
      </c>
      <c r="C137">
        <v>4626.0087126543604</v>
      </c>
      <c r="D137">
        <v>4274.5870453615698</v>
      </c>
      <c r="E137">
        <v>4669.3318199609103</v>
      </c>
      <c r="F137">
        <v>4521.7551304714198</v>
      </c>
      <c r="G137">
        <v>5318.8750049799701</v>
      </c>
      <c r="H137">
        <v>4804.6996044110101</v>
      </c>
      <c r="J137">
        <f t="shared" si="51"/>
        <v>4672.0065981096914</v>
      </c>
      <c r="K137">
        <f t="shared" si="52"/>
        <v>329.71090123342105</v>
      </c>
      <c r="L137">
        <f t="shared" si="47"/>
        <v>0.28921069346268802</v>
      </c>
      <c r="M137">
        <f t="shared" si="39"/>
        <v>0.44452367588655523</v>
      </c>
      <c r="N137">
        <f t="shared" si="40"/>
        <v>0.11403263404069461</v>
      </c>
      <c r="O137">
        <f t="shared" si="41"/>
        <v>0.49676361810969755</v>
      </c>
      <c r="P137">
        <f t="shared" si="42"/>
        <v>0.32430045073542813</v>
      </c>
      <c r="Q137">
        <f t="shared" si="49"/>
        <v>0.97511445290593279</v>
      </c>
      <c r="R137">
        <f t="shared" si="50"/>
        <v>0.65632451363611877</v>
      </c>
      <c r="T137">
        <f t="shared" si="53"/>
        <v>1</v>
      </c>
      <c r="U137">
        <f t="shared" si="54"/>
        <v>1.0305694582063318</v>
      </c>
      <c r="V137">
        <f t="shared" si="55"/>
        <v>0.95228070871193438</v>
      </c>
      <c r="W137">
        <f t="shared" si="56"/>
        <v>1.0402208605269962</v>
      </c>
      <c r="X137">
        <f t="shared" si="57"/>
        <v>1.0073441327951538</v>
      </c>
      <c r="Y137">
        <f t="shared" si="58"/>
        <v>1.1849242992463349</v>
      </c>
      <c r="Z137">
        <f t="shared" si="48"/>
        <v>1.0703777220775841</v>
      </c>
    </row>
    <row r="138" spans="1:26" x14ac:dyDescent="0.3">
      <c r="A138" t="s">
        <v>230</v>
      </c>
      <c r="B138">
        <v>4101.9831392906999</v>
      </c>
      <c r="C138">
        <v>4258.7532435602297</v>
      </c>
      <c r="D138">
        <v>3841.1787272894999</v>
      </c>
      <c r="E138">
        <v>4302.2201578043096</v>
      </c>
      <c r="F138">
        <v>4129.8569688469697</v>
      </c>
      <c r="G138">
        <v>5098.4708668769999</v>
      </c>
      <c r="H138">
        <v>4465.48065207338</v>
      </c>
      <c r="J138">
        <f t="shared" si="51"/>
        <v>4313.9919651060127</v>
      </c>
      <c r="K138">
        <f t="shared" si="52"/>
        <v>396.642504516244</v>
      </c>
      <c r="L138">
        <f t="shared" si="47"/>
        <v>0.29649485399374104</v>
      </c>
      <c r="M138">
        <f t="shared" si="39"/>
        <v>0.4446200711676726</v>
      </c>
      <c r="N138">
        <f t="shared" si="40"/>
        <v>0.11662302450527544</v>
      </c>
      <c r="O138">
        <f t="shared" si="41"/>
        <v>0.48816167642728775</v>
      </c>
      <c r="P138">
        <f t="shared" si="42"/>
        <v>0.32123999807297177</v>
      </c>
      <c r="Q138">
        <f t="shared" si="49"/>
        <v>0.97602427167738315</v>
      </c>
      <c r="R138">
        <f t="shared" si="50"/>
        <v>0.64874243553136091</v>
      </c>
      <c r="T138">
        <f t="shared" si="53"/>
        <v>1</v>
      </c>
      <c r="U138">
        <f t="shared" si="54"/>
        <v>1.0382181249766516</v>
      </c>
      <c r="V138">
        <f t="shared" si="55"/>
        <v>0.9364199210125721</v>
      </c>
      <c r="W138">
        <f t="shared" si="56"/>
        <v>1.048814685900497</v>
      </c>
      <c r="X138">
        <f t="shared" si="57"/>
        <v>1.0067952082224039</v>
      </c>
      <c r="Y138">
        <f t="shared" si="58"/>
        <v>1.2429282846244485</v>
      </c>
      <c r="Z138">
        <f t="shared" si="48"/>
        <v>1.0886150675025774</v>
      </c>
    </row>
    <row r="139" spans="1:26" x14ac:dyDescent="0.3">
      <c r="A139" t="s">
        <v>231</v>
      </c>
      <c r="B139">
        <v>3787.9743402859099</v>
      </c>
      <c r="C139">
        <v>3968.3231953988302</v>
      </c>
      <c r="D139">
        <v>3485.4194560259598</v>
      </c>
      <c r="E139">
        <v>4008.88662334318</v>
      </c>
      <c r="F139">
        <v>3823.3646087690099</v>
      </c>
      <c r="G139">
        <v>4965.5279484865996</v>
      </c>
      <c r="H139">
        <v>4201.1136999420496</v>
      </c>
      <c r="J139">
        <f t="shared" si="51"/>
        <v>4034.3728388930767</v>
      </c>
      <c r="K139">
        <f t="shared" si="52"/>
        <v>466.62814697777156</v>
      </c>
      <c r="L139">
        <f t="shared" si="47"/>
        <v>0.29873565890814968</v>
      </c>
      <c r="M139">
        <f t="shared" si="39"/>
        <v>0.44371906116227816</v>
      </c>
      <c r="N139">
        <f t="shared" si="40"/>
        <v>0.1197123870058185</v>
      </c>
      <c r="O139">
        <f t="shared" si="41"/>
        <v>0.47822146790887293</v>
      </c>
      <c r="P139">
        <f t="shared" si="42"/>
        <v>0.32556323979625629</v>
      </c>
      <c r="Q139">
        <f t="shared" si="49"/>
        <v>0.97700565441252785</v>
      </c>
      <c r="R139">
        <f t="shared" si="50"/>
        <v>0.63957811465837788</v>
      </c>
      <c r="T139">
        <f t="shared" si="53"/>
        <v>1</v>
      </c>
      <c r="U139">
        <f t="shared" si="54"/>
        <v>1.0476108967251632</v>
      </c>
      <c r="V139">
        <f t="shared" si="55"/>
        <v>0.92012752540527665</v>
      </c>
      <c r="W139">
        <f t="shared" si="56"/>
        <v>1.0583193715722468</v>
      </c>
      <c r="X139">
        <f t="shared" si="57"/>
        <v>1.0093427951997238</v>
      </c>
      <c r="Y139">
        <f t="shared" si="58"/>
        <v>1.310866310702572</v>
      </c>
      <c r="Z139">
        <f t="shared" si="48"/>
        <v>1.1090660396672478</v>
      </c>
    </row>
    <row r="140" spans="1:26" x14ac:dyDescent="0.3">
      <c r="A140" t="s">
        <v>232</v>
      </c>
      <c r="B140">
        <v>3522.7896207579101</v>
      </c>
      <c r="C140">
        <v>3725.1992725886698</v>
      </c>
      <c r="D140">
        <v>3176.10402876239</v>
      </c>
      <c r="E140">
        <v>3764.7313018151599</v>
      </c>
      <c r="F140">
        <v>3549.2929563703601</v>
      </c>
      <c r="G140">
        <v>4867.0028834980103</v>
      </c>
      <c r="H140">
        <v>3970.1891288083002</v>
      </c>
      <c r="J140">
        <f t="shared" si="51"/>
        <v>3796.4727418001139</v>
      </c>
      <c r="K140">
        <f t="shared" si="52"/>
        <v>532.78470182761521</v>
      </c>
      <c r="L140">
        <f t="shared" si="47"/>
        <v>0.30373637539701626</v>
      </c>
      <c r="M140">
        <f t="shared" si="39"/>
        <v>0.44679010304400546</v>
      </c>
      <c r="N140">
        <f t="shared" si="40"/>
        <v>0.12213317626107456</v>
      </c>
      <c r="O140">
        <f t="shared" si="41"/>
        <v>0.47624647353191674</v>
      </c>
      <c r="P140">
        <f t="shared" si="42"/>
        <v>0.3213456015300632</v>
      </c>
      <c r="Q140">
        <f t="shared" si="49"/>
        <v>0.97774791694571805</v>
      </c>
      <c r="R140">
        <f t="shared" si="50"/>
        <v>0.6278081109968815</v>
      </c>
      <c r="T140">
        <f t="shared" si="53"/>
        <v>1</v>
      </c>
      <c r="U140">
        <f t="shared" si="54"/>
        <v>1.0574572068221355</v>
      </c>
      <c r="V140">
        <f t="shared" si="55"/>
        <v>0.9015877672760565</v>
      </c>
      <c r="W140">
        <f t="shared" si="56"/>
        <v>1.0686790036031721</v>
      </c>
      <c r="X140">
        <f t="shared" si="57"/>
        <v>1.0075233943736748</v>
      </c>
      <c r="Y140">
        <f t="shared" si="58"/>
        <v>1.3815763663033898</v>
      </c>
      <c r="Z140">
        <f t="shared" si="48"/>
        <v>1.1270014835442073</v>
      </c>
    </row>
    <row r="141" spans="1:26" x14ac:dyDescent="0.3">
      <c r="A141" t="s">
        <v>233</v>
      </c>
      <c r="B141">
        <v>3272.6142885337999</v>
      </c>
      <c r="C141">
        <v>3501.3475910194002</v>
      </c>
      <c r="D141">
        <v>2891.0382086872901</v>
      </c>
      <c r="E141">
        <v>3534.4357945594302</v>
      </c>
      <c r="F141">
        <v>3292.8075032797201</v>
      </c>
      <c r="G141">
        <v>4769.42063001938</v>
      </c>
      <c r="H141">
        <v>3751.3828049583199</v>
      </c>
      <c r="J141">
        <f t="shared" si="51"/>
        <v>3573.2924030081917</v>
      </c>
      <c r="K141">
        <f t="shared" si="52"/>
        <v>592.12536846515218</v>
      </c>
      <c r="L141">
        <f t="shared" si="47"/>
        <v>0.30579866907742981</v>
      </c>
      <c r="M141">
        <f t="shared" si="39"/>
        <v>0.45164645084861654</v>
      </c>
      <c r="N141">
        <f t="shared" si="40"/>
        <v>0.12461690087565867</v>
      </c>
      <c r="O141">
        <f t="shared" si="41"/>
        <v>0.47383928079829568</v>
      </c>
      <c r="P141">
        <f t="shared" si="42"/>
        <v>0.31785987001920024</v>
      </c>
      <c r="Q141">
        <f t="shared" si="49"/>
        <v>0.97831137014479852</v>
      </c>
      <c r="R141">
        <f t="shared" si="50"/>
        <v>0.61820303155551337</v>
      </c>
      <c r="T141">
        <f t="shared" si="53"/>
        <v>1</v>
      </c>
      <c r="U141">
        <f t="shared" si="54"/>
        <v>1.0698931442324289</v>
      </c>
      <c r="V141">
        <f t="shared" si="55"/>
        <v>0.88340328367341325</v>
      </c>
      <c r="W141">
        <f t="shared" si="56"/>
        <v>1.0800037776963114</v>
      </c>
      <c r="X141">
        <f t="shared" si="57"/>
        <v>1.0061703619692277</v>
      </c>
      <c r="Y141">
        <f t="shared" si="58"/>
        <v>1.4573732831057769</v>
      </c>
      <c r="Z141">
        <f t="shared" si="48"/>
        <v>1.1462954305681463</v>
      </c>
    </row>
    <row r="142" spans="1:26" x14ac:dyDescent="0.3">
      <c r="A142" t="s">
        <v>234</v>
      </c>
      <c r="B142">
        <v>3041.4253032794099</v>
      </c>
      <c r="C142">
        <v>3278.7720723469702</v>
      </c>
      <c r="D142">
        <v>2629.2751857291601</v>
      </c>
      <c r="E142">
        <v>3306.26190164222</v>
      </c>
      <c r="F142">
        <v>3066.4739857259801</v>
      </c>
      <c r="G142">
        <v>4679.2182899344098</v>
      </c>
      <c r="H142">
        <v>3555.8695614459498</v>
      </c>
      <c r="J142">
        <f t="shared" si="51"/>
        <v>3365.3280428720141</v>
      </c>
      <c r="K142">
        <f t="shared" si="52"/>
        <v>646.73473920867218</v>
      </c>
      <c r="L142">
        <f t="shared" si="47"/>
        <v>0.30824615777014053</v>
      </c>
      <c r="M142">
        <f t="shared" si="39"/>
        <v>0.44676638648225508</v>
      </c>
      <c r="N142">
        <f t="shared" si="40"/>
        <v>0.12753805663259396</v>
      </c>
      <c r="O142">
        <f t="shared" si="41"/>
        <v>0.46361527805847025</v>
      </c>
      <c r="P142">
        <f t="shared" si="42"/>
        <v>0.32200595038017898</v>
      </c>
      <c r="Q142">
        <f t="shared" si="49"/>
        <v>0.97890165948100483</v>
      </c>
      <c r="R142">
        <f t="shared" si="50"/>
        <v>0.61585822178044647</v>
      </c>
      <c r="T142">
        <f t="shared" si="53"/>
        <v>1</v>
      </c>
      <c r="U142">
        <f t="shared" si="54"/>
        <v>1.0780380069869353</v>
      </c>
      <c r="V142">
        <f t="shared" si="55"/>
        <v>0.8644878382823179</v>
      </c>
      <c r="W142">
        <f t="shared" si="56"/>
        <v>1.0870764763077529</v>
      </c>
      <c r="X142">
        <f t="shared" si="57"/>
        <v>1.008235836803081</v>
      </c>
      <c r="Y142">
        <f t="shared" si="58"/>
        <v>1.5384952196225412</v>
      </c>
      <c r="Z142">
        <f t="shared" si="48"/>
        <v>1.1691457809638925</v>
      </c>
    </row>
    <row r="143" spans="1:26" x14ac:dyDescent="0.3">
      <c r="A143" t="s">
        <v>235</v>
      </c>
      <c r="B143">
        <v>43761.937690381899</v>
      </c>
      <c r="C143">
        <v>43368.699598737403</v>
      </c>
      <c r="D143">
        <v>42189.946232048998</v>
      </c>
      <c r="E143">
        <v>42194.562734960899</v>
      </c>
      <c r="F143">
        <v>43387.293144718496</v>
      </c>
      <c r="G143">
        <v>43539.089487201003</v>
      </c>
      <c r="H143">
        <v>41943.631407851302</v>
      </c>
      <c r="J143">
        <f t="shared" si="51"/>
        <v>42912.165756557144</v>
      </c>
      <c r="K143">
        <f t="shared" si="52"/>
        <v>766.36901581477696</v>
      </c>
      <c r="L143">
        <f t="shared" si="47"/>
        <v>0.86624794930783944</v>
      </c>
      <c r="M143">
        <f t="shared" si="39"/>
        <v>0.72431557961150683</v>
      </c>
      <c r="N143">
        <f t="shared" si="40"/>
        <v>0.17299615940445648</v>
      </c>
      <c r="O143">
        <f t="shared" si="41"/>
        <v>0.17454200860927979</v>
      </c>
      <c r="P143">
        <f t="shared" si="42"/>
        <v>0.73236191365040737</v>
      </c>
      <c r="Q143">
        <f t="shared" si="49"/>
        <v>0.7933340262131866</v>
      </c>
      <c r="R143">
        <f t="shared" si="50"/>
        <v>0.10315156961091498</v>
      </c>
      <c r="T143">
        <f t="shared" si="53"/>
        <v>1</v>
      </c>
      <c r="U143">
        <f t="shared" si="54"/>
        <v>0.99101415265414716</v>
      </c>
      <c r="V143">
        <f t="shared" si="55"/>
        <v>0.96407856824222848</v>
      </c>
      <c r="W143">
        <f t="shared" si="56"/>
        <v>0.96418405952427733</v>
      </c>
      <c r="X143">
        <f t="shared" si="57"/>
        <v>0.99143903205762884</v>
      </c>
      <c r="Y143">
        <f t="shared" si="58"/>
        <v>0.99490771627258467</v>
      </c>
      <c r="Z143">
        <f t="shared" si="48"/>
        <v>0.95845005092335689</v>
      </c>
    </row>
    <row r="144" spans="1:26" x14ac:dyDescent="0.3">
      <c r="A144" t="s">
        <v>236</v>
      </c>
      <c r="B144">
        <v>28415.225183117898</v>
      </c>
      <c r="C144">
        <v>27891.0522910912</v>
      </c>
      <c r="D144">
        <v>26904.128154939801</v>
      </c>
      <c r="E144">
        <v>26843.043801877699</v>
      </c>
      <c r="F144">
        <v>28119.3916027942</v>
      </c>
      <c r="G144">
        <v>28438.1170849113</v>
      </c>
      <c r="H144">
        <v>26703.649062168301</v>
      </c>
      <c r="J144">
        <f t="shared" si="51"/>
        <v>27616.372454414341</v>
      </c>
      <c r="K144">
        <f t="shared" si="52"/>
        <v>772.4744153198609</v>
      </c>
      <c r="L144">
        <f t="shared" si="47"/>
        <v>0.84946646702239548</v>
      </c>
      <c r="M144">
        <f t="shared" si="39"/>
        <v>0.63892407878533586</v>
      </c>
      <c r="N144">
        <f t="shared" si="40"/>
        <v>0.17825656022695888</v>
      </c>
      <c r="O144">
        <f t="shared" si="41"/>
        <v>0.15838781969046736</v>
      </c>
      <c r="P144">
        <f t="shared" si="42"/>
        <v>0.74253454063545798</v>
      </c>
      <c r="Q144">
        <f t="shared" si="49"/>
        <v>0.85628634024052297</v>
      </c>
      <c r="R144">
        <f t="shared" si="50"/>
        <v>0.11869054624255851</v>
      </c>
      <c r="T144">
        <f t="shared" si="53"/>
        <v>1</v>
      </c>
      <c r="U144">
        <f t="shared" si="54"/>
        <v>0.98155309737477925</v>
      </c>
      <c r="V144">
        <f t="shared" si="55"/>
        <v>0.94682086738922366</v>
      </c>
      <c r="W144">
        <f t="shared" si="56"/>
        <v>0.94467116233960846</v>
      </c>
      <c r="X144">
        <f t="shared" si="57"/>
        <v>0.98958890600312888</v>
      </c>
      <c r="Y144">
        <f t="shared" si="58"/>
        <v>1.0008056209882512</v>
      </c>
      <c r="Z144">
        <f t="shared" si="48"/>
        <v>0.93976552675829284</v>
      </c>
    </row>
    <row r="145" spans="1:26" x14ac:dyDescent="0.3">
      <c r="A145" t="s">
        <v>237</v>
      </c>
      <c r="B145">
        <v>23207.3718388446</v>
      </c>
      <c r="C145">
        <v>22425.3215313814</v>
      </c>
      <c r="D145">
        <v>21839.482264943501</v>
      </c>
      <c r="E145">
        <v>21723.648080625801</v>
      </c>
      <c r="F145">
        <v>22989.595665385401</v>
      </c>
      <c r="G145">
        <v>24098.923305146898</v>
      </c>
      <c r="H145">
        <v>21717.507618949901</v>
      </c>
      <c r="J145">
        <f t="shared" si="51"/>
        <v>22571.692900753926</v>
      </c>
      <c r="K145">
        <f t="shared" si="52"/>
        <v>905.31142401235786</v>
      </c>
      <c r="L145">
        <f t="shared" si="47"/>
        <v>0.75871218944456731</v>
      </c>
      <c r="M145">
        <f t="shared" si="39"/>
        <v>0.43577865855272452</v>
      </c>
      <c r="N145">
        <f t="shared" si="40"/>
        <v>0.20931676429161272</v>
      </c>
      <c r="O145">
        <f t="shared" si="41"/>
        <v>0.17444519240381157</v>
      </c>
      <c r="P145">
        <f t="shared" si="42"/>
        <v>0.67782026466264833</v>
      </c>
      <c r="Q145">
        <f t="shared" si="49"/>
        <v>0.95419514138920203</v>
      </c>
      <c r="R145">
        <f t="shared" si="50"/>
        <v>0.17270584420195151</v>
      </c>
      <c r="T145">
        <f t="shared" si="53"/>
        <v>1</v>
      </c>
      <c r="U145">
        <f t="shared" si="54"/>
        <v>0.96630164273258201</v>
      </c>
      <c r="V145">
        <f t="shared" si="55"/>
        <v>0.94105797143252912</v>
      </c>
      <c r="W145">
        <f t="shared" si="56"/>
        <v>0.93606670464359365</v>
      </c>
      <c r="X145">
        <f t="shared" si="57"/>
        <v>0.99061607772859983</v>
      </c>
      <c r="Y145">
        <f t="shared" si="58"/>
        <v>1.0384167355309926</v>
      </c>
      <c r="Z145">
        <f t="shared" si="48"/>
        <v>0.9358021136455893</v>
      </c>
    </row>
    <row r="146" spans="1:26" x14ac:dyDescent="0.3">
      <c r="A146" t="s">
        <v>238</v>
      </c>
      <c r="B146">
        <v>20631.859659126199</v>
      </c>
      <c r="C146">
        <v>19599.875129402299</v>
      </c>
      <c r="D146">
        <v>19186.318850613301</v>
      </c>
      <c r="E146">
        <v>19033.461616333501</v>
      </c>
      <c r="F146">
        <v>20517.1909999741</v>
      </c>
      <c r="G146">
        <v>22267.4061955045</v>
      </c>
      <c r="H146">
        <v>19188.226996899801</v>
      </c>
      <c r="J146">
        <f t="shared" si="51"/>
        <v>20060.619921121957</v>
      </c>
      <c r="K146">
        <f t="shared" si="52"/>
        <v>1168.8662150021491</v>
      </c>
      <c r="L146">
        <f t="shared" si="47"/>
        <v>0.6874774365308528</v>
      </c>
      <c r="M146">
        <f t="shared" si="39"/>
        <v>0.34672372564744658</v>
      </c>
      <c r="N146">
        <f t="shared" si="40"/>
        <v>0.22723288042448109</v>
      </c>
      <c r="O146">
        <f t="shared" si="41"/>
        <v>0.18976444972857773</v>
      </c>
      <c r="P146">
        <f t="shared" si="42"/>
        <v>0.65195731157162384</v>
      </c>
      <c r="Q146">
        <f t="shared" si="49"/>
        <v>0.97048512162855383</v>
      </c>
      <c r="R146">
        <f t="shared" si="50"/>
        <v>0.22772552100319621</v>
      </c>
      <c r="T146">
        <f t="shared" si="53"/>
        <v>1</v>
      </c>
      <c r="U146">
        <f t="shared" si="54"/>
        <v>0.94998102222610759</v>
      </c>
      <c r="V146">
        <f t="shared" si="55"/>
        <v>0.92993647531556933</v>
      </c>
      <c r="W146">
        <f t="shared" si="56"/>
        <v>0.92252767955962367</v>
      </c>
      <c r="X146">
        <f t="shared" si="57"/>
        <v>0.9944421559158203</v>
      </c>
      <c r="Y146">
        <f t="shared" si="58"/>
        <v>1.0792728606824757</v>
      </c>
      <c r="Z146">
        <f t="shared" si="48"/>
        <v>0.93002896073947317</v>
      </c>
    </row>
    <row r="147" spans="1:26" x14ac:dyDescent="0.3">
      <c r="A147" t="s">
        <v>239</v>
      </c>
      <c r="B147">
        <v>18455.554152222299</v>
      </c>
      <c r="C147">
        <v>17254.1544282131</v>
      </c>
      <c r="D147">
        <v>16946.18126917</v>
      </c>
      <c r="E147">
        <v>16786.628024493399</v>
      </c>
      <c r="F147">
        <v>18394.566466042099</v>
      </c>
      <c r="G147">
        <v>20655.530492628401</v>
      </c>
      <c r="H147">
        <v>17037.8382891732</v>
      </c>
      <c r="J147">
        <f t="shared" si="51"/>
        <v>17932.921874563217</v>
      </c>
      <c r="K147">
        <f t="shared" si="52"/>
        <v>1381.3281288766136</v>
      </c>
      <c r="L147">
        <f t="shared" ref="L147:L178" si="59">NORMDIST(B147,$J147,$K147,TRUE)</f>
        <v>0.6474165196792836</v>
      </c>
      <c r="M147">
        <f t="shared" ref="M147:M202" si="60">NORMDIST(C147,$J147,$K147,TRUE)</f>
        <v>0.31157618372774887</v>
      </c>
      <c r="N147">
        <f t="shared" ref="N147:N202" si="61">NORMDIST(D147,$J147,$K147,TRUE)</f>
        <v>0.23750788437112413</v>
      </c>
      <c r="O147">
        <f t="shared" ref="O147:O202" si="62">NORMDIST(E147,$J147,$K147,TRUE)</f>
        <v>0.20331206424838272</v>
      </c>
      <c r="P147">
        <f t="shared" ref="P147:P202" si="63">NORMDIST(F147,$J147,$K147,TRUE)</f>
        <v>0.63088697010035333</v>
      </c>
      <c r="Q147">
        <f t="shared" si="49"/>
        <v>0.97563851238840715</v>
      </c>
      <c r="R147">
        <f t="shared" si="50"/>
        <v>0.2584964649998947</v>
      </c>
      <c r="T147">
        <f t="shared" si="53"/>
        <v>1</v>
      </c>
      <c r="U147">
        <f t="shared" si="54"/>
        <v>0.93490308044396842</v>
      </c>
      <c r="V147">
        <f t="shared" si="55"/>
        <v>0.9182157918097219</v>
      </c>
      <c r="W147">
        <f t="shared" si="56"/>
        <v>0.90957052202477817</v>
      </c>
      <c r="X147">
        <f t="shared" si="57"/>
        <v>0.99669542915497578</v>
      </c>
      <c r="Y147">
        <f t="shared" si="58"/>
        <v>1.1192040251005519</v>
      </c>
      <c r="Z147">
        <f t="shared" ref="Z147:Z178" si="64">H147/$B147</f>
        <v>0.92318215690757854</v>
      </c>
    </row>
    <row r="148" spans="1:26" x14ac:dyDescent="0.3">
      <c r="A148" t="s">
        <v>240</v>
      </c>
      <c r="B148">
        <v>16588.169993184099</v>
      </c>
      <c r="C148">
        <v>15271.970577271</v>
      </c>
      <c r="D148">
        <v>15031.7225898254</v>
      </c>
      <c r="E148">
        <v>14881.3732486805</v>
      </c>
      <c r="F148">
        <v>16555.7101817398</v>
      </c>
      <c r="G148">
        <v>19222.112423560298</v>
      </c>
      <c r="H148">
        <v>15196.0858798196</v>
      </c>
      <c r="J148">
        <f t="shared" si="51"/>
        <v>16106.73498486867</v>
      </c>
      <c r="K148">
        <f t="shared" si="52"/>
        <v>1545.0033129886417</v>
      </c>
      <c r="L148">
        <f t="shared" si="59"/>
        <v>0.6223306787111933</v>
      </c>
      <c r="M148">
        <f t="shared" si="60"/>
        <v>0.29449527610222448</v>
      </c>
      <c r="N148">
        <f t="shared" si="61"/>
        <v>0.24327722910876248</v>
      </c>
      <c r="O148">
        <f t="shared" si="62"/>
        <v>0.21385608451030999</v>
      </c>
      <c r="P148">
        <f t="shared" si="63"/>
        <v>0.61432068529834127</v>
      </c>
      <c r="Q148">
        <f t="shared" si="49"/>
        <v>0.97812202488723987</v>
      </c>
      <c r="R148">
        <f t="shared" si="50"/>
        <v>0.27779124619059836</v>
      </c>
      <c r="T148">
        <f t="shared" si="53"/>
        <v>1</v>
      </c>
      <c r="U148">
        <f t="shared" si="54"/>
        <v>0.9206543327893365</v>
      </c>
      <c r="V148">
        <f t="shared" si="55"/>
        <v>0.90617124107130398</v>
      </c>
      <c r="W148">
        <f t="shared" si="56"/>
        <v>0.89710759262746265</v>
      </c>
      <c r="X148">
        <f t="shared" si="57"/>
        <v>0.99804319515307371</v>
      </c>
      <c r="Y148">
        <f t="shared" si="58"/>
        <v>1.1587843886009401</v>
      </c>
      <c r="Z148">
        <f t="shared" si="64"/>
        <v>0.91607970536011563</v>
      </c>
    </row>
    <row r="149" spans="1:26" x14ac:dyDescent="0.3">
      <c r="A149" t="s">
        <v>241</v>
      </c>
      <c r="B149">
        <v>14974.0091073888</v>
      </c>
      <c r="C149">
        <v>13595.858232713301</v>
      </c>
      <c r="D149">
        <v>13399.743450500901</v>
      </c>
      <c r="E149">
        <v>13267.572926196401</v>
      </c>
      <c r="F149">
        <v>14968.757001128401</v>
      </c>
      <c r="G149">
        <v>17967.511628030599</v>
      </c>
      <c r="H149">
        <v>13624.4500742785</v>
      </c>
      <c r="J149">
        <f t="shared" si="51"/>
        <v>14542.557488605273</v>
      </c>
      <c r="K149">
        <f t="shared" si="52"/>
        <v>1671.7694042745043</v>
      </c>
      <c r="L149">
        <f t="shared" si="59"/>
        <v>0.60182773316102056</v>
      </c>
      <c r="M149">
        <f t="shared" si="60"/>
        <v>0.28559975971685908</v>
      </c>
      <c r="N149">
        <f t="shared" si="61"/>
        <v>0.24711531421629179</v>
      </c>
      <c r="O149">
        <f t="shared" si="62"/>
        <v>0.22283436103956514</v>
      </c>
      <c r="P149">
        <f t="shared" si="63"/>
        <v>0.60061496074358933</v>
      </c>
      <c r="Q149">
        <f t="shared" si="49"/>
        <v>0.97975427510112256</v>
      </c>
      <c r="R149">
        <f t="shared" si="50"/>
        <v>0.29143991892515486</v>
      </c>
      <c r="T149">
        <f t="shared" si="53"/>
        <v>1</v>
      </c>
      <c r="U149">
        <f t="shared" si="54"/>
        <v>0.9079638014915149</v>
      </c>
      <c r="V149">
        <f t="shared" si="55"/>
        <v>0.89486678914125339</v>
      </c>
      <c r="W149">
        <f t="shared" si="56"/>
        <v>0.88604012666518461</v>
      </c>
      <c r="X149">
        <f t="shared" si="57"/>
        <v>0.99964925183210906</v>
      </c>
      <c r="Y149">
        <f t="shared" si="58"/>
        <v>1.1999132295949173</v>
      </c>
      <c r="Z149">
        <f t="shared" si="64"/>
        <v>0.90987323278410648</v>
      </c>
    </row>
    <row r="150" spans="1:26" x14ac:dyDescent="0.3">
      <c r="A150" t="s">
        <v>242</v>
      </c>
      <c r="B150">
        <v>13537.517782658701</v>
      </c>
      <c r="C150">
        <v>12136.103033998101</v>
      </c>
      <c r="D150">
        <v>11966.4926791829</v>
      </c>
      <c r="E150">
        <v>11860.0031145388</v>
      </c>
      <c r="F150">
        <v>13557.190781150401</v>
      </c>
      <c r="G150">
        <v>16818.186253187101</v>
      </c>
      <c r="H150">
        <v>12247.7697665613</v>
      </c>
      <c r="J150">
        <f t="shared" si="51"/>
        <v>13160.466201611041</v>
      </c>
      <c r="K150">
        <f t="shared" si="52"/>
        <v>1764.3500199457053</v>
      </c>
      <c r="L150">
        <f t="shared" si="59"/>
        <v>0.58461170038564148</v>
      </c>
      <c r="M150">
        <f t="shared" si="60"/>
        <v>0.28075856161046553</v>
      </c>
      <c r="N150">
        <f t="shared" si="61"/>
        <v>0.24929134880733622</v>
      </c>
      <c r="O150">
        <f t="shared" si="62"/>
        <v>0.23053754414814945</v>
      </c>
      <c r="P150">
        <f t="shared" si="63"/>
        <v>0.58895432623718302</v>
      </c>
      <c r="Q150">
        <f t="shared" si="49"/>
        <v>0.98091972656495208</v>
      </c>
      <c r="R150">
        <f t="shared" si="50"/>
        <v>0.30247373904822161</v>
      </c>
      <c r="T150">
        <f t="shared" si="53"/>
        <v>1</v>
      </c>
      <c r="U150">
        <f t="shared" si="54"/>
        <v>0.89647919425407629</v>
      </c>
      <c r="V150">
        <f t="shared" si="55"/>
        <v>0.88395028330169556</v>
      </c>
      <c r="W150">
        <f t="shared" si="56"/>
        <v>0.87608402847169187</v>
      </c>
      <c r="X150">
        <f t="shared" si="57"/>
        <v>1.001453220509664</v>
      </c>
      <c r="Y150">
        <f t="shared" si="58"/>
        <v>1.2423389962028988</v>
      </c>
      <c r="Z150">
        <f t="shared" si="64"/>
        <v>0.90472788019162986</v>
      </c>
    </row>
    <row r="151" spans="1:26" x14ac:dyDescent="0.3">
      <c r="A151" t="s">
        <v>243</v>
      </c>
      <c r="B151">
        <v>12236.133839026599</v>
      </c>
      <c r="C151">
        <v>10847.297755026</v>
      </c>
      <c r="D151">
        <v>10683.3870543864</v>
      </c>
      <c r="E151">
        <v>10617.2646200407</v>
      </c>
      <c r="F151">
        <v>12272.1755871819</v>
      </c>
      <c r="G151">
        <v>15738.901678746801</v>
      </c>
      <c r="H151">
        <v>11019.7970123502</v>
      </c>
      <c r="J151">
        <f t="shared" si="51"/>
        <v>11916.422506679801</v>
      </c>
      <c r="K151">
        <f t="shared" si="52"/>
        <v>1825.5261919016225</v>
      </c>
      <c r="L151">
        <f t="shared" si="59"/>
        <v>0.56951274850826217</v>
      </c>
      <c r="M151">
        <f t="shared" si="60"/>
        <v>0.27905438778648528</v>
      </c>
      <c r="N151">
        <f t="shared" si="61"/>
        <v>0.24969777457136899</v>
      </c>
      <c r="O151">
        <f t="shared" si="62"/>
        <v>0.23833700695624555</v>
      </c>
      <c r="P151">
        <f t="shared" si="63"/>
        <v>0.57725538258549103</v>
      </c>
      <c r="Q151">
        <f t="shared" si="49"/>
        <v>0.98186579643940941</v>
      </c>
      <c r="R151">
        <f t="shared" si="50"/>
        <v>0.3116566341107968</v>
      </c>
      <c r="T151">
        <f t="shared" si="53"/>
        <v>1</v>
      </c>
      <c r="U151">
        <f t="shared" si="54"/>
        <v>0.88649714834182602</v>
      </c>
      <c r="V151">
        <f t="shared" si="55"/>
        <v>0.87310152004975761</v>
      </c>
      <c r="W151">
        <f t="shared" si="56"/>
        <v>0.86769765350043915</v>
      </c>
      <c r="X151">
        <f t="shared" si="57"/>
        <v>1.002945517647114</v>
      </c>
      <c r="Y151">
        <f t="shared" si="58"/>
        <v>1.2862642633532073</v>
      </c>
      <c r="Z151">
        <f t="shared" si="64"/>
        <v>0.90059467780607727</v>
      </c>
    </row>
    <row r="152" spans="1:26" x14ac:dyDescent="0.3">
      <c r="A152" t="s">
        <v>244</v>
      </c>
      <c r="B152">
        <v>11133.431999410501</v>
      </c>
      <c r="C152">
        <v>9775.5221501849301</v>
      </c>
      <c r="D152">
        <v>9601.7205577052991</v>
      </c>
      <c r="E152">
        <v>9585.0034515815805</v>
      </c>
      <c r="F152">
        <v>11193.934553404701</v>
      </c>
      <c r="G152">
        <v>14850.8828007632</v>
      </c>
      <c r="H152">
        <v>10006.082439019799</v>
      </c>
      <c r="J152">
        <f t="shared" si="51"/>
        <v>10878.082564581431</v>
      </c>
      <c r="K152">
        <f t="shared" si="52"/>
        <v>1880.8369050666417</v>
      </c>
      <c r="L152">
        <f t="shared" si="59"/>
        <v>0.55399596783202432</v>
      </c>
      <c r="M152">
        <f t="shared" si="60"/>
        <v>0.27886809215176028</v>
      </c>
      <c r="N152">
        <f t="shared" si="61"/>
        <v>0.24869127681542058</v>
      </c>
      <c r="O152">
        <f t="shared" si="62"/>
        <v>0.24588322393484668</v>
      </c>
      <c r="P152">
        <f t="shared" si="63"/>
        <v>0.56668146298368172</v>
      </c>
      <c r="Q152">
        <f t="shared" si="49"/>
        <v>0.98266755061092359</v>
      </c>
      <c r="R152">
        <f t="shared" si="50"/>
        <v>0.32145876937069784</v>
      </c>
      <c r="T152">
        <f t="shared" si="53"/>
        <v>1</v>
      </c>
      <c r="U152">
        <f t="shared" si="54"/>
        <v>0.87803313036829345</v>
      </c>
      <c r="V152">
        <f t="shared" si="55"/>
        <v>0.86242234723432065</v>
      </c>
      <c r="W152">
        <f t="shared" si="56"/>
        <v>0.86092082406297477</v>
      </c>
      <c r="X152">
        <f t="shared" si="57"/>
        <v>1.0054343129771128</v>
      </c>
      <c r="Y152">
        <f t="shared" si="58"/>
        <v>1.333899807494179</v>
      </c>
      <c r="Z152">
        <f t="shared" si="64"/>
        <v>0.89874195482126329</v>
      </c>
    </row>
    <row r="153" spans="1:26" x14ac:dyDescent="0.3">
      <c r="A153" t="s">
        <v>245</v>
      </c>
      <c r="B153">
        <v>20804.227655573599</v>
      </c>
      <c r="C153">
        <v>19642.069732895201</v>
      </c>
      <c r="D153">
        <v>20384.428210568702</v>
      </c>
      <c r="E153">
        <v>19434.478797830499</v>
      </c>
      <c r="F153">
        <v>21300.699144504899</v>
      </c>
      <c r="G153">
        <v>20953.859134804999</v>
      </c>
      <c r="H153">
        <v>20795.368788963198</v>
      </c>
      <c r="J153">
        <f t="shared" si="51"/>
        <v>20473.590209305868</v>
      </c>
      <c r="K153">
        <f t="shared" si="52"/>
        <v>696.0314524567433</v>
      </c>
      <c r="L153">
        <f t="shared" si="59"/>
        <v>0.68261803698335632</v>
      </c>
      <c r="M153">
        <f t="shared" si="60"/>
        <v>0.11611007707095988</v>
      </c>
      <c r="N153">
        <f t="shared" si="61"/>
        <v>0.44903470786894373</v>
      </c>
      <c r="O153">
        <f t="shared" si="62"/>
        <v>6.7730543626633888E-2</v>
      </c>
      <c r="P153">
        <f t="shared" si="63"/>
        <v>0.88264655698649852</v>
      </c>
      <c r="Q153">
        <f t="shared" si="49"/>
        <v>0.75490616943585498</v>
      </c>
      <c r="R153">
        <f t="shared" si="50"/>
        <v>0.67806856861289622</v>
      </c>
      <c r="T153">
        <f t="shared" si="53"/>
        <v>1</v>
      </c>
      <c r="U153">
        <f t="shared" si="54"/>
        <v>0.94413837697228586</v>
      </c>
      <c r="V153">
        <f t="shared" si="55"/>
        <v>0.97982143572186731</v>
      </c>
      <c r="W153">
        <f t="shared" si="56"/>
        <v>0.93416007167292581</v>
      </c>
      <c r="X153">
        <f t="shared" si="57"/>
        <v>1.0238639711673359</v>
      </c>
      <c r="Y153">
        <f t="shared" si="58"/>
        <v>1.00719235925066</v>
      </c>
      <c r="Z153">
        <f t="shared" si="64"/>
        <v>0.99957417950057725</v>
      </c>
    </row>
    <row r="154" spans="1:26" x14ac:dyDescent="0.3">
      <c r="A154" t="s">
        <v>246</v>
      </c>
      <c r="B154">
        <v>19182.6703466297</v>
      </c>
      <c r="C154">
        <v>17817.400149344699</v>
      </c>
      <c r="D154">
        <v>17604.055696939002</v>
      </c>
      <c r="E154">
        <v>16889.243386996401</v>
      </c>
      <c r="F154">
        <v>19752.715914838798</v>
      </c>
      <c r="G154">
        <v>19879.9142906167</v>
      </c>
      <c r="H154">
        <v>18831.429576765098</v>
      </c>
      <c r="J154">
        <f t="shared" si="51"/>
        <v>18565.347051732915</v>
      </c>
      <c r="K154">
        <f t="shared" si="52"/>
        <v>1146.2001669070457</v>
      </c>
      <c r="L154">
        <f t="shared" si="59"/>
        <v>0.70491250030601604</v>
      </c>
      <c r="M154">
        <f t="shared" si="60"/>
        <v>0.25702490685084689</v>
      </c>
      <c r="N154">
        <f t="shared" si="61"/>
        <v>0.20082538296377878</v>
      </c>
      <c r="O154">
        <f t="shared" si="62"/>
        <v>7.1827697792990128E-2</v>
      </c>
      <c r="P154">
        <f t="shared" si="63"/>
        <v>0.84987969420317744</v>
      </c>
      <c r="Q154">
        <f t="shared" si="49"/>
        <v>0.87428676877120026</v>
      </c>
      <c r="R154">
        <f t="shared" si="50"/>
        <v>0.59178658698089681</v>
      </c>
      <c r="T154">
        <f t="shared" si="53"/>
        <v>1</v>
      </c>
      <c r="U154">
        <f t="shared" si="54"/>
        <v>0.92882793831022215</v>
      </c>
      <c r="V154">
        <f t="shared" si="55"/>
        <v>0.91770620976301909</v>
      </c>
      <c r="W154">
        <f t="shared" si="56"/>
        <v>0.88044276848889058</v>
      </c>
      <c r="X154">
        <f t="shared" si="57"/>
        <v>1.0297166952206553</v>
      </c>
      <c r="Y154">
        <f t="shared" si="58"/>
        <v>1.0363475955843395</v>
      </c>
      <c r="Z154">
        <f t="shared" si="64"/>
        <v>0.98168968326527528</v>
      </c>
    </row>
    <row r="155" spans="1:26" x14ac:dyDescent="0.3">
      <c r="A155" t="s">
        <v>247</v>
      </c>
      <c r="B155">
        <v>14508.8101935378</v>
      </c>
      <c r="C155">
        <v>12777.3351352885</v>
      </c>
      <c r="D155">
        <v>13140.9925491418</v>
      </c>
      <c r="E155">
        <v>12528.177353879601</v>
      </c>
      <c r="F155">
        <v>15222.5308170795</v>
      </c>
      <c r="G155">
        <v>15927.1268135959</v>
      </c>
      <c r="H155">
        <v>14650.7088387248</v>
      </c>
      <c r="J155">
        <f t="shared" si="51"/>
        <v>14107.9545287497</v>
      </c>
      <c r="K155">
        <f t="shared" si="52"/>
        <v>1304.3641472605</v>
      </c>
      <c r="L155">
        <f t="shared" si="59"/>
        <v>0.62069964810405309</v>
      </c>
      <c r="M155">
        <f t="shared" si="60"/>
        <v>0.15383369684494827</v>
      </c>
      <c r="N155">
        <f t="shared" si="61"/>
        <v>0.22924722101227504</v>
      </c>
      <c r="O155">
        <f t="shared" si="62"/>
        <v>0.11291946928680627</v>
      </c>
      <c r="P155">
        <f t="shared" si="63"/>
        <v>0.80358538481544139</v>
      </c>
      <c r="Q155">
        <f t="shared" si="49"/>
        <v>0.91844401682591559</v>
      </c>
      <c r="R155">
        <f t="shared" si="50"/>
        <v>0.66133393783691574</v>
      </c>
      <c r="T155">
        <f t="shared" si="53"/>
        <v>1</v>
      </c>
      <c r="U155">
        <f t="shared" si="54"/>
        <v>0.88066043768216806</v>
      </c>
      <c r="V155">
        <f t="shared" si="55"/>
        <v>0.90572503009204541</v>
      </c>
      <c r="W155">
        <f t="shared" si="56"/>
        <v>0.8634875766353074</v>
      </c>
      <c r="X155">
        <f t="shared" si="57"/>
        <v>1.0491922227957458</v>
      </c>
      <c r="Y155">
        <f t="shared" si="58"/>
        <v>1.0977555430899368</v>
      </c>
      <c r="Z155">
        <f t="shared" si="64"/>
        <v>1.0097801710336112</v>
      </c>
    </row>
    <row r="156" spans="1:26" x14ac:dyDescent="0.3">
      <c r="A156" t="s">
        <v>248</v>
      </c>
      <c r="B156">
        <v>9199.4483986290998</v>
      </c>
      <c r="C156">
        <v>7803.9879166730698</v>
      </c>
      <c r="D156">
        <v>8505.5940095326205</v>
      </c>
      <c r="E156">
        <v>7800.8287820364903</v>
      </c>
      <c r="F156">
        <v>10128.136415245201</v>
      </c>
      <c r="G156">
        <v>10297.795837612701</v>
      </c>
      <c r="H156">
        <v>9602.6341432581794</v>
      </c>
      <c r="J156">
        <f t="shared" si="51"/>
        <v>9048.3465004267655</v>
      </c>
      <c r="K156">
        <f t="shared" si="52"/>
        <v>1037.3399868578042</v>
      </c>
      <c r="L156">
        <f t="shared" si="59"/>
        <v>0.55790622478134422</v>
      </c>
      <c r="M156">
        <f t="shared" si="60"/>
        <v>0.11515381813035318</v>
      </c>
      <c r="N156">
        <f t="shared" si="61"/>
        <v>0.30041210417983533</v>
      </c>
      <c r="O156">
        <f t="shared" si="62"/>
        <v>0.1145632131807042</v>
      </c>
      <c r="P156">
        <f t="shared" si="63"/>
        <v>0.85104410268024866</v>
      </c>
      <c r="Q156">
        <f t="shared" si="49"/>
        <v>0.88579684200752151</v>
      </c>
      <c r="R156">
        <f t="shared" si="50"/>
        <v>0.70344530311647113</v>
      </c>
      <c r="T156">
        <f t="shared" si="53"/>
        <v>1</v>
      </c>
      <c r="U156">
        <f t="shared" si="54"/>
        <v>0.84831041802854379</v>
      </c>
      <c r="V156">
        <f t="shared" si="55"/>
        <v>0.9245765225228203</v>
      </c>
      <c r="W156">
        <f t="shared" si="56"/>
        <v>0.84796701323950774</v>
      </c>
      <c r="X156">
        <f t="shared" si="57"/>
        <v>1.1009504022822165</v>
      </c>
      <c r="Y156">
        <f t="shared" si="58"/>
        <v>1.1193927495856466</v>
      </c>
      <c r="Z156">
        <f t="shared" si="64"/>
        <v>1.0438271651905957</v>
      </c>
    </row>
    <row r="157" spans="1:26" x14ac:dyDescent="0.3">
      <c r="A157" t="s">
        <v>249</v>
      </c>
      <c r="B157">
        <v>6705.6193329399302</v>
      </c>
      <c r="C157">
        <v>5117.5852464715899</v>
      </c>
      <c r="D157">
        <v>6150.3618548610002</v>
      </c>
      <c r="E157">
        <v>5175.5185583296497</v>
      </c>
      <c r="F157">
        <v>7641.4929252770098</v>
      </c>
      <c r="G157">
        <v>7413.9278668155102</v>
      </c>
      <c r="H157">
        <v>6947.73630441981</v>
      </c>
      <c r="J157">
        <f t="shared" si="51"/>
        <v>6450.320298444929</v>
      </c>
      <c r="K157">
        <f t="shared" si="52"/>
        <v>1012.5306016762983</v>
      </c>
      <c r="L157">
        <f t="shared" si="59"/>
        <v>0.59953340885261208</v>
      </c>
      <c r="M157">
        <f t="shared" si="60"/>
        <v>9.4046457285778803E-2</v>
      </c>
      <c r="N157">
        <f t="shared" si="61"/>
        <v>0.38352099657149441</v>
      </c>
      <c r="O157">
        <f t="shared" si="62"/>
        <v>0.10401057981959563</v>
      </c>
      <c r="P157">
        <f t="shared" si="63"/>
        <v>0.88028870202455201</v>
      </c>
      <c r="Q157">
        <f t="shared" si="49"/>
        <v>0.82937096488437334</v>
      </c>
      <c r="R157">
        <f t="shared" si="50"/>
        <v>0.68837879419454873</v>
      </c>
      <c r="T157">
        <f t="shared" si="53"/>
        <v>1</v>
      </c>
      <c r="U157">
        <f t="shared" si="54"/>
        <v>0.76317861071124926</v>
      </c>
      <c r="V157">
        <f t="shared" si="55"/>
        <v>0.91719519845820274</v>
      </c>
      <c r="W157">
        <f t="shared" si="56"/>
        <v>0.77181812765690627</v>
      </c>
      <c r="X157">
        <f t="shared" si="57"/>
        <v>1.1395655711829331</v>
      </c>
      <c r="Y157">
        <f t="shared" si="58"/>
        <v>1.1056290998202305</v>
      </c>
      <c r="Z157">
        <f t="shared" si="64"/>
        <v>1.0361065785960339</v>
      </c>
    </row>
    <row r="158" spans="1:26" x14ac:dyDescent="0.3">
      <c r="A158" t="s">
        <v>250</v>
      </c>
      <c r="B158">
        <v>5411.9401820271496</v>
      </c>
      <c r="C158">
        <v>3501.6137291227501</v>
      </c>
      <c r="D158">
        <v>4770.4714739052797</v>
      </c>
      <c r="E158">
        <v>3567.5084757397299</v>
      </c>
      <c r="F158">
        <v>6295.5443020600696</v>
      </c>
      <c r="G158">
        <v>5695.7263827503402</v>
      </c>
      <c r="H158">
        <v>5329.2925601693396</v>
      </c>
      <c r="J158">
        <f t="shared" si="51"/>
        <v>4938.8710151106652</v>
      </c>
      <c r="K158">
        <f t="shared" si="52"/>
        <v>1061.7845042328172</v>
      </c>
      <c r="L158">
        <f t="shared" si="59"/>
        <v>0.67203579815170988</v>
      </c>
      <c r="M158">
        <f t="shared" si="60"/>
        <v>8.7928138185932453E-2</v>
      </c>
      <c r="N158">
        <f t="shared" si="61"/>
        <v>0.43699182189365293</v>
      </c>
      <c r="O158">
        <f t="shared" si="62"/>
        <v>9.8254105611866191E-2</v>
      </c>
      <c r="P158">
        <f t="shared" si="63"/>
        <v>0.89932757399127128</v>
      </c>
      <c r="Q158">
        <f t="shared" si="49"/>
        <v>0.76201971743097185</v>
      </c>
      <c r="R158">
        <f t="shared" si="50"/>
        <v>0.64345271767215961</v>
      </c>
      <c r="T158">
        <f t="shared" si="53"/>
        <v>1</v>
      </c>
      <c r="U158">
        <f t="shared" si="54"/>
        <v>0.64701634004593733</v>
      </c>
      <c r="V158">
        <f t="shared" si="55"/>
        <v>0.88147158199342934</v>
      </c>
      <c r="W158">
        <f t="shared" si="56"/>
        <v>0.65919214842530816</v>
      </c>
      <c r="X158">
        <f t="shared" si="57"/>
        <v>1.1632693803540801</v>
      </c>
      <c r="Y158">
        <f t="shared" si="58"/>
        <v>1.0524370542131329</v>
      </c>
      <c r="Z158">
        <f t="shared" si="64"/>
        <v>0.98472865200316151</v>
      </c>
    </row>
    <row r="159" spans="1:26" x14ac:dyDescent="0.3">
      <c r="A159" t="s">
        <v>251</v>
      </c>
      <c r="B159">
        <v>4488.1471516885604</v>
      </c>
      <c r="C159">
        <v>2422.9907076724198</v>
      </c>
      <c r="D159">
        <v>3764.04752360267</v>
      </c>
      <c r="E159">
        <v>2480.1612489181798</v>
      </c>
      <c r="F159">
        <v>5301.5768491102599</v>
      </c>
      <c r="G159">
        <v>4442.1169901666099</v>
      </c>
      <c r="H159">
        <v>4145.8795689226199</v>
      </c>
      <c r="J159">
        <f t="shared" si="51"/>
        <v>3863.5600057259035</v>
      </c>
      <c r="K159">
        <f t="shared" si="52"/>
        <v>1070.1533240379899</v>
      </c>
      <c r="L159">
        <f t="shared" si="59"/>
        <v>0.72026962791370686</v>
      </c>
      <c r="M159">
        <f t="shared" si="60"/>
        <v>8.9129724487485129E-2</v>
      </c>
      <c r="N159">
        <f t="shared" si="61"/>
        <v>0.46295615201943591</v>
      </c>
      <c r="O159">
        <f t="shared" si="62"/>
        <v>9.8055550982722575E-2</v>
      </c>
      <c r="P159">
        <f t="shared" si="63"/>
        <v>0.91048512377330026</v>
      </c>
      <c r="Q159">
        <f t="shared" si="49"/>
        <v>0.70561867986542637</v>
      </c>
      <c r="R159">
        <f t="shared" si="50"/>
        <v>0.6040377051253133</v>
      </c>
      <c r="T159">
        <f t="shared" si="53"/>
        <v>1</v>
      </c>
      <c r="U159">
        <f t="shared" si="54"/>
        <v>0.53986436401953231</v>
      </c>
      <c r="V159">
        <f t="shared" si="55"/>
        <v>0.83866401799828139</v>
      </c>
      <c r="W159">
        <f t="shared" si="56"/>
        <v>0.55260248051026517</v>
      </c>
      <c r="X159">
        <f t="shared" si="57"/>
        <v>1.1812395338053179</v>
      </c>
      <c r="Y159">
        <f t="shared" si="58"/>
        <v>0.98974406142083982</v>
      </c>
      <c r="Z159">
        <f t="shared" si="64"/>
        <v>0.92373967002459567</v>
      </c>
    </row>
    <row r="160" spans="1:26" x14ac:dyDescent="0.3">
      <c r="A160" t="s">
        <v>252</v>
      </c>
      <c r="B160">
        <v>3703.2284016549102</v>
      </c>
      <c r="C160">
        <v>1690.95324208585</v>
      </c>
      <c r="D160">
        <v>2965.8178534629401</v>
      </c>
      <c r="E160">
        <v>1729.0477775550401</v>
      </c>
      <c r="F160">
        <v>4467.9018487039102</v>
      </c>
      <c r="G160">
        <v>3472.30712379841</v>
      </c>
      <c r="H160">
        <v>3232.6477499938101</v>
      </c>
      <c r="J160">
        <f t="shared" si="51"/>
        <v>3037.4148567506959</v>
      </c>
      <c r="K160">
        <f t="shared" si="52"/>
        <v>1020.3559266122014</v>
      </c>
      <c r="L160">
        <f t="shared" si="59"/>
        <v>0.74297055559749126</v>
      </c>
      <c r="M160">
        <f t="shared" si="60"/>
        <v>9.348431225894531E-2</v>
      </c>
      <c r="N160">
        <f t="shared" si="61"/>
        <v>0.47202971113328263</v>
      </c>
      <c r="O160">
        <f t="shared" si="62"/>
        <v>9.9874784179807372E-2</v>
      </c>
      <c r="P160">
        <f t="shared" si="63"/>
        <v>0.91953476471825268</v>
      </c>
      <c r="Q160">
        <f t="shared" si="49"/>
        <v>0.66502485775279019</v>
      </c>
      <c r="R160">
        <f t="shared" si="50"/>
        <v>0.57586961622193411</v>
      </c>
      <c r="T160">
        <f t="shared" si="53"/>
        <v>1</v>
      </c>
      <c r="U160">
        <f t="shared" si="54"/>
        <v>0.45661597360027578</v>
      </c>
      <c r="V160">
        <f t="shared" si="55"/>
        <v>0.80087359778769418</v>
      </c>
      <c r="W160">
        <f t="shared" si="56"/>
        <v>0.46690281830371516</v>
      </c>
      <c r="X160">
        <f t="shared" si="57"/>
        <v>1.2064883296712892</v>
      </c>
      <c r="Y160">
        <f t="shared" si="58"/>
        <v>0.93764325264050541</v>
      </c>
      <c r="Z160">
        <f t="shared" si="64"/>
        <v>0.87292691656533916</v>
      </c>
    </row>
    <row r="161" spans="1:26" x14ac:dyDescent="0.3">
      <c r="A161" t="s">
        <v>253</v>
      </c>
      <c r="B161">
        <v>3095.3473263047399</v>
      </c>
      <c r="C161">
        <v>1194.0920977640601</v>
      </c>
      <c r="D161">
        <v>2345.3454412184401</v>
      </c>
      <c r="E161">
        <v>1214.0804529238701</v>
      </c>
      <c r="F161">
        <v>3768.1535437686898</v>
      </c>
      <c r="G161">
        <v>2722.1788463554199</v>
      </c>
      <c r="H161">
        <v>2528.3549014147202</v>
      </c>
      <c r="J161">
        <f t="shared" si="51"/>
        <v>2409.6503728214198</v>
      </c>
      <c r="K161">
        <f t="shared" si="52"/>
        <v>943.27271304228077</v>
      </c>
      <c r="L161">
        <f t="shared" si="59"/>
        <v>0.76636678892226029</v>
      </c>
      <c r="M161">
        <f t="shared" si="60"/>
        <v>9.8758072237353348E-2</v>
      </c>
      <c r="N161">
        <f t="shared" si="61"/>
        <v>0.47282429708361651</v>
      </c>
      <c r="O161">
        <f t="shared" si="62"/>
        <v>0.10249363171235432</v>
      </c>
      <c r="P161">
        <f t="shared" si="63"/>
        <v>0.92509485969055216</v>
      </c>
      <c r="Q161">
        <f t="shared" si="49"/>
        <v>0.62979995155044677</v>
      </c>
      <c r="R161">
        <f t="shared" si="50"/>
        <v>0.55007200771302511</v>
      </c>
      <c r="T161">
        <f t="shared" si="53"/>
        <v>1</v>
      </c>
      <c r="U161">
        <f t="shared" si="54"/>
        <v>0.38576998697899939</v>
      </c>
      <c r="V161">
        <f t="shared" si="55"/>
        <v>0.75770024943156855</v>
      </c>
      <c r="W161">
        <f t="shared" si="56"/>
        <v>0.39222753537427829</v>
      </c>
      <c r="X161">
        <f t="shared" si="57"/>
        <v>1.2173604919054928</v>
      </c>
      <c r="Y161">
        <f t="shared" si="58"/>
        <v>0.879442130200357</v>
      </c>
      <c r="Z161">
        <f t="shared" si="64"/>
        <v>0.81682429623595698</v>
      </c>
    </row>
    <row r="162" spans="1:26" x14ac:dyDescent="0.3">
      <c r="A162" t="s">
        <v>254</v>
      </c>
      <c r="B162">
        <v>2593.9701171503898</v>
      </c>
      <c r="C162">
        <v>853.42379427626099</v>
      </c>
      <c r="D162">
        <v>1855.94445493432</v>
      </c>
      <c r="E162">
        <v>861.04752901768995</v>
      </c>
      <c r="F162">
        <v>3191.8247240667602</v>
      </c>
      <c r="G162">
        <v>2139.0663647814299</v>
      </c>
      <c r="H162">
        <v>1984.66318474473</v>
      </c>
      <c r="J162">
        <f t="shared" si="51"/>
        <v>1925.7057384245113</v>
      </c>
      <c r="K162">
        <f t="shared" si="52"/>
        <v>855.06194807857366</v>
      </c>
      <c r="L162">
        <f t="shared" si="59"/>
        <v>0.78275726679941793</v>
      </c>
      <c r="M162">
        <f t="shared" si="60"/>
        <v>0.10491372093991171</v>
      </c>
      <c r="N162">
        <f t="shared" si="61"/>
        <v>0.46748787455808871</v>
      </c>
      <c r="O162">
        <f t="shared" si="62"/>
        <v>0.10654307456466086</v>
      </c>
      <c r="P162">
        <f t="shared" si="63"/>
        <v>0.93066121620315723</v>
      </c>
      <c r="Q162">
        <f t="shared" si="49"/>
        <v>0.59852323255119955</v>
      </c>
      <c r="R162">
        <f t="shared" si="50"/>
        <v>0.52748572107722225</v>
      </c>
      <c r="T162">
        <f t="shared" si="53"/>
        <v>1</v>
      </c>
      <c r="U162">
        <f t="shared" si="54"/>
        <v>0.32900293979245648</v>
      </c>
      <c r="V162">
        <f t="shared" si="55"/>
        <v>0.71548413093253782</v>
      </c>
      <c r="W162">
        <f t="shared" si="56"/>
        <v>0.33194196159961747</v>
      </c>
      <c r="X162">
        <f t="shared" si="57"/>
        <v>1.2304786022643717</v>
      </c>
      <c r="Y162">
        <f t="shared" si="58"/>
        <v>0.82463030342512378</v>
      </c>
      <c r="Z162">
        <f t="shared" si="64"/>
        <v>0.76510641800491708</v>
      </c>
    </row>
    <row r="163" spans="1:26" x14ac:dyDescent="0.3">
      <c r="A163" t="s">
        <v>255</v>
      </c>
      <c r="B163">
        <v>11583.883740437401</v>
      </c>
      <c r="C163">
        <v>11402.7126764439</v>
      </c>
      <c r="D163">
        <v>11313.416373338299</v>
      </c>
      <c r="E163">
        <v>11416.924404011001</v>
      </c>
      <c r="F163">
        <v>11803.7073854466</v>
      </c>
      <c r="G163">
        <v>12513.238005843699</v>
      </c>
      <c r="H163">
        <v>12018.073067535999</v>
      </c>
      <c r="J163">
        <f t="shared" si="51"/>
        <v>11721.707950436699</v>
      </c>
      <c r="K163">
        <f t="shared" si="52"/>
        <v>428.45157999102418</v>
      </c>
      <c r="L163">
        <f t="shared" si="59"/>
        <v>0.37384764876108956</v>
      </c>
      <c r="M163">
        <f t="shared" si="60"/>
        <v>0.2282777947250709</v>
      </c>
      <c r="N163">
        <f t="shared" si="61"/>
        <v>0.17030850424417721</v>
      </c>
      <c r="O163">
        <f t="shared" si="62"/>
        <v>0.23843042312092011</v>
      </c>
      <c r="P163">
        <f t="shared" si="63"/>
        <v>0.57588822413788976</v>
      </c>
      <c r="Q163">
        <f t="shared" ref="Q163:Q194" si="65">NORMDIST(G163,$J163,$K163,TRUE)</f>
        <v>0.96765685995072226</v>
      </c>
      <c r="R163">
        <f t="shared" ref="R163:R194" si="66">NORMDIST(H163,$J163,$K163,TRUE)</f>
        <v>0.75544090828731814</v>
      </c>
      <c r="T163">
        <f t="shared" si="53"/>
        <v>1</v>
      </c>
      <c r="U163">
        <f t="shared" si="54"/>
        <v>0.98436007576966067</v>
      </c>
      <c r="V163">
        <f t="shared" si="55"/>
        <v>0.97665140870199296</v>
      </c>
      <c r="W163">
        <f t="shared" si="56"/>
        <v>0.98558692920548119</v>
      </c>
      <c r="X163">
        <f t="shared" si="57"/>
        <v>1.0189766791462032</v>
      </c>
      <c r="Y163">
        <f t="shared" si="58"/>
        <v>1.0802282106960448</v>
      </c>
      <c r="Z163">
        <f t="shared" si="64"/>
        <v>1.0374821896375666</v>
      </c>
    </row>
    <row r="164" spans="1:26" x14ac:dyDescent="0.3">
      <c r="A164" t="s">
        <v>256</v>
      </c>
      <c r="B164">
        <v>2522.0641140232701</v>
      </c>
      <c r="C164">
        <v>2414.5744083521499</v>
      </c>
      <c r="D164">
        <v>2476.3130404242502</v>
      </c>
      <c r="E164">
        <v>2419.1435330030399</v>
      </c>
      <c r="F164">
        <v>2553.1737195773399</v>
      </c>
      <c r="G164">
        <v>2652.7182749634999</v>
      </c>
      <c r="H164">
        <v>2556.1904088674501</v>
      </c>
      <c r="J164">
        <f t="shared" si="51"/>
        <v>2513.4539284587145</v>
      </c>
      <c r="K164">
        <f t="shared" si="52"/>
        <v>84.581142321632313</v>
      </c>
      <c r="L164">
        <f t="shared" si="59"/>
        <v>0.54054146731698305</v>
      </c>
      <c r="M164">
        <f t="shared" si="60"/>
        <v>0.1211918967248768</v>
      </c>
      <c r="N164">
        <f t="shared" si="61"/>
        <v>0.33028893525268482</v>
      </c>
      <c r="O164">
        <f t="shared" si="62"/>
        <v>0.13241907608190581</v>
      </c>
      <c r="P164">
        <f t="shared" si="63"/>
        <v>0.68068164353567917</v>
      </c>
      <c r="Q164">
        <f t="shared" si="65"/>
        <v>0.9501713887725497</v>
      </c>
      <c r="R164">
        <f t="shared" si="66"/>
        <v>0.69331608639787556</v>
      </c>
      <c r="T164">
        <f t="shared" si="53"/>
        <v>1</v>
      </c>
      <c r="U164">
        <f t="shared" si="54"/>
        <v>0.9573802644137982</v>
      </c>
      <c r="V164">
        <f t="shared" si="55"/>
        <v>0.98185967067822222</v>
      </c>
      <c r="W164">
        <f t="shared" si="56"/>
        <v>0.95919192519810759</v>
      </c>
      <c r="X164">
        <f t="shared" si="57"/>
        <v>1.0123349780765258</v>
      </c>
      <c r="Y164">
        <f t="shared" ref="Y164:Y195" si="67">G164/$B164</f>
        <v>1.0518044566011473</v>
      </c>
      <c r="Z164">
        <f t="shared" si="64"/>
        <v>1.0135310972684752</v>
      </c>
    </row>
    <row r="165" spans="1:26" x14ac:dyDescent="0.3">
      <c r="A165" t="s">
        <v>257</v>
      </c>
      <c r="B165">
        <v>1511.22873369378</v>
      </c>
      <c r="C165">
        <v>1396.6028338542301</v>
      </c>
      <c r="D165">
        <v>1459.4793377306801</v>
      </c>
      <c r="E165">
        <v>1401.1409918417301</v>
      </c>
      <c r="F165">
        <v>1540.5029526372</v>
      </c>
      <c r="G165">
        <v>1682.7236930296301</v>
      </c>
      <c r="H165">
        <v>1549.5496269461601</v>
      </c>
      <c r="J165">
        <f t="shared" si="51"/>
        <v>1505.8897385333441</v>
      </c>
      <c r="K165">
        <f t="shared" si="52"/>
        <v>99.559752200547223</v>
      </c>
      <c r="L165">
        <f t="shared" si="59"/>
        <v>0.52138344490683342</v>
      </c>
      <c r="M165">
        <f t="shared" si="60"/>
        <v>0.13616739361100777</v>
      </c>
      <c r="N165">
        <f t="shared" si="61"/>
        <v>0.32055183103276397</v>
      </c>
      <c r="O165">
        <f t="shared" si="62"/>
        <v>0.14637238637597838</v>
      </c>
      <c r="P165">
        <f t="shared" si="63"/>
        <v>0.63595325082667375</v>
      </c>
      <c r="Q165">
        <f t="shared" si="65"/>
        <v>0.96214664685110496</v>
      </c>
      <c r="R165">
        <f t="shared" si="66"/>
        <v>0.66949875509339385</v>
      </c>
      <c r="T165">
        <f t="shared" si="53"/>
        <v>1</v>
      </c>
      <c r="U165">
        <f t="shared" si="54"/>
        <v>0.92415052911323448</v>
      </c>
      <c r="V165">
        <f t="shared" si="55"/>
        <v>0.96575674164385905</v>
      </c>
      <c r="W165">
        <f t="shared" si="56"/>
        <v>0.92715348815333143</v>
      </c>
      <c r="X165">
        <f t="shared" si="57"/>
        <v>1.0193711370692822</v>
      </c>
      <c r="Y165">
        <f t="shared" si="67"/>
        <v>1.1134804781779646</v>
      </c>
      <c r="Z165">
        <f t="shared" si="64"/>
        <v>1.025357440867813</v>
      </c>
    </row>
    <row r="166" spans="1:26" x14ac:dyDescent="0.3">
      <c r="A166" t="s">
        <v>258</v>
      </c>
      <c r="B166">
        <v>1121.9189337978401</v>
      </c>
      <c r="C166">
        <v>990.70239062163898</v>
      </c>
      <c r="D166">
        <v>1046.3997482053701</v>
      </c>
      <c r="E166">
        <v>996.03288091658806</v>
      </c>
      <c r="F166">
        <v>1154.9056074077</v>
      </c>
      <c r="G166">
        <v>1408.8348204199999</v>
      </c>
      <c r="H166">
        <v>1185.09497218965</v>
      </c>
      <c r="J166">
        <f t="shared" si="51"/>
        <v>1129.127050508398</v>
      </c>
      <c r="K166">
        <f t="shared" si="52"/>
        <v>144.80135055712242</v>
      </c>
      <c r="L166">
        <f t="shared" si="59"/>
        <v>0.48014911239427427</v>
      </c>
      <c r="M166">
        <f t="shared" si="60"/>
        <v>0.16954559239237257</v>
      </c>
      <c r="N166">
        <f t="shared" si="61"/>
        <v>0.28389278998286993</v>
      </c>
      <c r="O166">
        <f t="shared" si="62"/>
        <v>0.17900854494761026</v>
      </c>
      <c r="P166">
        <f t="shared" si="63"/>
        <v>0.5706491328621337</v>
      </c>
      <c r="Q166">
        <f t="shared" si="65"/>
        <v>0.97329959576872016</v>
      </c>
      <c r="R166">
        <f t="shared" si="66"/>
        <v>0.65044242288619902</v>
      </c>
      <c r="T166">
        <f t="shared" si="53"/>
        <v>1</v>
      </c>
      <c r="U166">
        <f t="shared" si="54"/>
        <v>0.88304275895227458</v>
      </c>
      <c r="V166">
        <f t="shared" si="55"/>
        <v>0.93268748452543915</v>
      </c>
      <c r="W166">
        <f t="shared" si="56"/>
        <v>0.88779398485137295</v>
      </c>
      <c r="X166">
        <f t="shared" si="57"/>
        <v>1.0294020116927662</v>
      </c>
      <c r="Y166">
        <f t="shared" si="67"/>
        <v>1.2557367363887091</v>
      </c>
      <c r="Z166">
        <f t="shared" si="64"/>
        <v>1.0563106981160848</v>
      </c>
    </row>
    <row r="167" spans="1:26" x14ac:dyDescent="0.3">
      <c r="A167" t="s">
        <v>259</v>
      </c>
      <c r="B167">
        <v>851.23042030162696</v>
      </c>
      <c r="C167">
        <v>730.95408516647001</v>
      </c>
      <c r="D167">
        <v>763.64296276466905</v>
      </c>
      <c r="E167">
        <v>736.10762361126694</v>
      </c>
      <c r="F167">
        <v>880.59312994806498</v>
      </c>
      <c r="G167">
        <v>1224.7797244401499</v>
      </c>
      <c r="H167">
        <v>932.26077898133599</v>
      </c>
      <c r="J167">
        <f t="shared" si="51"/>
        <v>874.22410360194044</v>
      </c>
      <c r="K167">
        <f t="shared" si="52"/>
        <v>172.55792355759701</v>
      </c>
      <c r="L167">
        <f t="shared" si="59"/>
        <v>0.44699705546821938</v>
      </c>
      <c r="M167">
        <f t="shared" si="60"/>
        <v>0.20319249757282254</v>
      </c>
      <c r="N167">
        <f t="shared" si="61"/>
        <v>0.26081497556984873</v>
      </c>
      <c r="O167">
        <f t="shared" si="62"/>
        <v>0.21173766424396709</v>
      </c>
      <c r="P167">
        <f t="shared" si="63"/>
        <v>0.51472141672698202</v>
      </c>
      <c r="Q167">
        <f t="shared" si="65"/>
        <v>0.97889908321771724</v>
      </c>
      <c r="R167">
        <f t="shared" si="66"/>
        <v>0.63168957283687555</v>
      </c>
      <c r="T167">
        <f t="shared" si="53"/>
        <v>1</v>
      </c>
      <c r="U167">
        <f t="shared" si="54"/>
        <v>0.85870296424258663</v>
      </c>
      <c r="V167">
        <f t="shared" si="55"/>
        <v>0.89710487848176057</v>
      </c>
      <c r="W167">
        <f t="shared" si="56"/>
        <v>0.86475718683835667</v>
      </c>
      <c r="X167">
        <f t="shared" si="57"/>
        <v>1.0344944317615359</v>
      </c>
      <c r="Y167">
        <f t="shared" si="67"/>
        <v>1.4388345331997869</v>
      </c>
      <c r="Z167">
        <f t="shared" si="64"/>
        <v>1.0951920381921931</v>
      </c>
    </row>
    <row r="168" spans="1:26" x14ac:dyDescent="0.3">
      <c r="A168" t="s">
        <v>260</v>
      </c>
      <c r="B168">
        <v>653.234591453755</v>
      </c>
      <c r="C168">
        <v>559.04558640615903</v>
      </c>
      <c r="D168">
        <v>563.10757937367305</v>
      </c>
      <c r="E168">
        <v>563.72080134521298</v>
      </c>
      <c r="F168">
        <v>678.08262447913501</v>
      </c>
      <c r="G168">
        <v>1089.3820847966799</v>
      </c>
      <c r="H168">
        <v>751.09292393506996</v>
      </c>
      <c r="J168">
        <f t="shared" si="51"/>
        <v>693.95231311281225</v>
      </c>
      <c r="K168">
        <f t="shared" si="52"/>
        <v>188.77674182694145</v>
      </c>
      <c r="L168">
        <f t="shared" si="59"/>
        <v>0.41461373570236348</v>
      </c>
      <c r="M168">
        <f t="shared" si="60"/>
        <v>0.23741688057418775</v>
      </c>
      <c r="N168">
        <f t="shared" si="61"/>
        <v>0.24411745870687723</v>
      </c>
      <c r="O168">
        <f t="shared" si="62"/>
        <v>0.24513780357371195</v>
      </c>
      <c r="P168">
        <f t="shared" si="63"/>
        <v>0.46650201417945458</v>
      </c>
      <c r="Q168">
        <f t="shared" si="65"/>
        <v>0.98190096054449483</v>
      </c>
      <c r="R168">
        <f t="shared" si="66"/>
        <v>0.61893649387045846</v>
      </c>
      <c r="T168">
        <f t="shared" si="53"/>
        <v>1</v>
      </c>
      <c r="U168">
        <f t="shared" si="54"/>
        <v>0.85581136351340337</v>
      </c>
      <c r="V168">
        <f t="shared" si="55"/>
        <v>0.86202963949060496</v>
      </c>
      <c r="W168">
        <f t="shared" si="56"/>
        <v>0.86296838642710016</v>
      </c>
      <c r="X168">
        <f t="shared" si="57"/>
        <v>1.0380384525719641</v>
      </c>
      <c r="Y168">
        <f t="shared" si="67"/>
        <v>1.6676736030960808</v>
      </c>
      <c r="Z168">
        <f t="shared" si="64"/>
        <v>1.149805802940616</v>
      </c>
    </row>
    <row r="169" spans="1:26" x14ac:dyDescent="0.3">
      <c r="A169" t="s">
        <v>261</v>
      </c>
      <c r="B169">
        <v>490.96446144777298</v>
      </c>
      <c r="C169">
        <v>430.14548781000798</v>
      </c>
      <c r="D169">
        <v>407.17960631837701</v>
      </c>
      <c r="E169">
        <v>434.07148534474499</v>
      </c>
      <c r="F169">
        <v>512.14025183918704</v>
      </c>
      <c r="G169">
        <v>953.66682397700004</v>
      </c>
      <c r="H169">
        <v>601.83619849415595</v>
      </c>
      <c r="J169">
        <f t="shared" si="51"/>
        <v>547.14347360446379</v>
      </c>
      <c r="K169">
        <f t="shared" si="52"/>
        <v>190.91774967660149</v>
      </c>
      <c r="L169">
        <f t="shared" si="59"/>
        <v>0.38428050798978125</v>
      </c>
      <c r="M169">
        <f t="shared" si="60"/>
        <v>0.26999808008758519</v>
      </c>
      <c r="N169">
        <f t="shared" si="61"/>
        <v>0.23174542185483724</v>
      </c>
      <c r="O169">
        <f t="shared" si="62"/>
        <v>0.2768399285217118</v>
      </c>
      <c r="P169">
        <f t="shared" si="63"/>
        <v>0.42726488252317402</v>
      </c>
      <c r="Q169">
        <f t="shared" si="65"/>
        <v>0.9833857494402285</v>
      </c>
      <c r="R169">
        <f t="shared" si="66"/>
        <v>0.61274195336939918</v>
      </c>
      <c r="T169">
        <f t="shared" si="53"/>
        <v>1</v>
      </c>
      <c r="U169">
        <f t="shared" si="54"/>
        <v>0.87612347040675831</v>
      </c>
      <c r="V169">
        <f t="shared" si="55"/>
        <v>0.82934639529238374</v>
      </c>
      <c r="W169">
        <f t="shared" si="56"/>
        <v>0.8841199708523505</v>
      </c>
      <c r="X169">
        <f t="shared" si="57"/>
        <v>1.0431310044905697</v>
      </c>
      <c r="Y169">
        <f t="shared" si="67"/>
        <v>1.9424355505585769</v>
      </c>
      <c r="Z169">
        <f t="shared" si="64"/>
        <v>1.2258243635790675</v>
      </c>
    </row>
    <row r="170" spans="1:26" x14ac:dyDescent="0.3">
      <c r="A170" t="s">
        <v>262</v>
      </c>
      <c r="B170">
        <v>375.45116009046899</v>
      </c>
      <c r="C170">
        <v>347.21122990848897</v>
      </c>
      <c r="D170">
        <v>299.51407898266598</v>
      </c>
      <c r="E170">
        <v>350.49593876144303</v>
      </c>
      <c r="F170">
        <v>393.59010553114098</v>
      </c>
      <c r="G170">
        <v>855.49050786555404</v>
      </c>
      <c r="H170">
        <v>499.43686006589297</v>
      </c>
      <c r="J170">
        <f t="shared" si="51"/>
        <v>445.88426874366502</v>
      </c>
      <c r="K170">
        <f t="shared" si="52"/>
        <v>190.87525944360922</v>
      </c>
      <c r="L170">
        <f t="shared" si="59"/>
        <v>0.35606359309930263</v>
      </c>
      <c r="M170">
        <f t="shared" si="60"/>
        <v>0.3025953970449532</v>
      </c>
      <c r="N170">
        <f t="shared" si="61"/>
        <v>0.22158925091574974</v>
      </c>
      <c r="O170">
        <f t="shared" si="62"/>
        <v>0.30862847691025569</v>
      </c>
      <c r="P170">
        <f t="shared" si="63"/>
        <v>0.39205370054738253</v>
      </c>
      <c r="Q170">
        <f t="shared" si="65"/>
        <v>0.98406098844520684</v>
      </c>
      <c r="R170">
        <f t="shared" si="66"/>
        <v>0.61047731320470389</v>
      </c>
      <c r="T170">
        <f t="shared" si="53"/>
        <v>1</v>
      </c>
      <c r="U170">
        <f t="shared" si="54"/>
        <v>0.9247840113873258</v>
      </c>
      <c r="V170">
        <f t="shared" si="55"/>
        <v>0.79774444939921041</v>
      </c>
      <c r="W170">
        <f t="shared" si="56"/>
        <v>0.93353270949272671</v>
      </c>
      <c r="X170">
        <f t="shared" si="57"/>
        <v>1.0483123968409132</v>
      </c>
      <c r="Y170">
        <f t="shared" si="67"/>
        <v>2.2785666920283703</v>
      </c>
      <c r="Z170">
        <f t="shared" si="64"/>
        <v>1.3302312341918141</v>
      </c>
    </row>
    <row r="171" spans="1:26" x14ac:dyDescent="0.3">
      <c r="A171" t="s">
        <v>263</v>
      </c>
      <c r="B171">
        <v>283.12451596914099</v>
      </c>
      <c r="C171">
        <v>285.94114290055398</v>
      </c>
      <c r="D171">
        <v>216.49185685461299</v>
      </c>
      <c r="E171">
        <v>288.75814193332099</v>
      </c>
      <c r="F171">
        <v>297.19420502280298</v>
      </c>
      <c r="G171">
        <v>771.47222897033703</v>
      </c>
      <c r="H171">
        <v>418.35560609901199</v>
      </c>
      <c r="J171">
        <f t="shared" si="51"/>
        <v>365.90538539282585</v>
      </c>
      <c r="K171">
        <f t="shared" si="52"/>
        <v>188.62651310324782</v>
      </c>
      <c r="L171">
        <f t="shared" si="59"/>
        <v>0.33038103396400731</v>
      </c>
      <c r="M171">
        <f t="shared" si="60"/>
        <v>0.33580880966763238</v>
      </c>
      <c r="N171">
        <f t="shared" si="61"/>
        <v>0.21414737157747665</v>
      </c>
      <c r="O171">
        <f t="shared" si="62"/>
        <v>0.34127177663650177</v>
      </c>
      <c r="P171">
        <f t="shared" si="63"/>
        <v>0.35782780314211005</v>
      </c>
      <c r="Q171">
        <f t="shared" si="65"/>
        <v>0.98422655215217592</v>
      </c>
      <c r="R171">
        <f t="shared" si="66"/>
        <v>0.6095183400778329</v>
      </c>
      <c r="T171">
        <f t="shared" si="53"/>
        <v>1</v>
      </c>
      <c r="U171">
        <f t="shared" si="54"/>
        <v>1.0099483682003716</v>
      </c>
      <c r="V171">
        <f t="shared" si="55"/>
        <v>0.76465245728917874</v>
      </c>
      <c r="W171">
        <f t="shared" si="56"/>
        <v>1.019898050668258</v>
      </c>
      <c r="X171">
        <f t="shared" si="57"/>
        <v>1.0496943509307244</v>
      </c>
      <c r="Y171">
        <f t="shared" si="67"/>
        <v>2.7248513832494226</v>
      </c>
      <c r="Z171">
        <f t="shared" si="64"/>
        <v>1.4776382210031238</v>
      </c>
    </row>
    <row r="172" spans="1:26" x14ac:dyDescent="0.3">
      <c r="A172" t="s">
        <v>264</v>
      </c>
      <c r="B172">
        <v>210.906182400104</v>
      </c>
      <c r="C172">
        <v>241.470258197259</v>
      </c>
      <c r="D172">
        <v>153.907518425972</v>
      </c>
      <c r="E172">
        <v>243.94159227577299</v>
      </c>
      <c r="F172">
        <v>221.24568461601999</v>
      </c>
      <c r="G172">
        <v>710.38282936847497</v>
      </c>
      <c r="H172">
        <v>355.43416185206002</v>
      </c>
      <c r="J172">
        <f t="shared" si="51"/>
        <v>305.326889590809</v>
      </c>
      <c r="K172">
        <f t="shared" si="52"/>
        <v>188.56458757429269</v>
      </c>
      <c r="L172">
        <f t="shared" si="59"/>
        <v>0.30827915715504384</v>
      </c>
      <c r="M172">
        <f t="shared" si="60"/>
        <v>0.36743823633000317</v>
      </c>
      <c r="N172">
        <f t="shared" si="61"/>
        <v>0.2109842908233994</v>
      </c>
      <c r="O172">
        <f t="shared" si="62"/>
        <v>0.372386244245836</v>
      </c>
      <c r="P172">
        <f t="shared" si="63"/>
        <v>0.32783425196542165</v>
      </c>
      <c r="Q172">
        <f t="shared" si="65"/>
        <v>0.98414716742584407</v>
      </c>
      <c r="R172">
        <f t="shared" si="66"/>
        <v>0.60477643043782137</v>
      </c>
      <c r="T172">
        <f t="shared" si="53"/>
        <v>1</v>
      </c>
      <c r="U172">
        <f t="shared" si="54"/>
        <v>1.1449178750918396</v>
      </c>
      <c r="V172">
        <f t="shared" si="55"/>
        <v>0.72974398699227561</v>
      </c>
      <c r="W172">
        <f t="shared" si="56"/>
        <v>1.156635568951689</v>
      </c>
      <c r="X172">
        <f t="shared" si="57"/>
        <v>1.0490241779461031</v>
      </c>
      <c r="Y172">
        <f t="shared" si="67"/>
        <v>3.3682408987937031</v>
      </c>
      <c r="Z172">
        <f t="shared" si="64"/>
        <v>1.685271421668314</v>
      </c>
    </row>
    <row r="173" spans="1:26" x14ac:dyDescent="0.3">
      <c r="A173" t="s">
        <v>265</v>
      </c>
      <c r="B173">
        <v>770.74997467513003</v>
      </c>
      <c r="C173">
        <v>769.23911699879204</v>
      </c>
      <c r="D173">
        <v>768.33447245689399</v>
      </c>
      <c r="E173">
        <v>768.82675497529203</v>
      </c>
      <c r="F173">
        <v>771.01363619301605</v>
      </c>
      <c r="G173">
        <v>777.28137713037097</v>
      </c>
      <c r="H173">
        <v>769.93346860446104</v>
      </c>
      <c r="J173">
        <f t="shared" si="51"/>
        <v>770.76840014770812</v>
      </c>
      <c r="K173">
        <f t="shared" si="52"/>
        <v>3.0334017484171185</v>
      </c>
      <c r="L173">
        <f t="shared" si="59"/>
        <v>0.49757676184826061</v>
      </c>
      <c r="M173">
        <f t="shared" si="60"/>
        <v>0.30707872122317831</v>
      </c>
      <c r="N173">
        <f t="shared" si="61"/>
        <v>0.2111678478899838</v>
      </c>
      <c r="O173">
        <f t="shared" si="62"/>
        <v>0.26105757564052917</v>
      </c>
      <c r="P173">
        <f t="shared" si="63"/>
        <v>0.53221747909251327</v>
      </c>
      <c r="Q173">
        <f t="shared" si="65"/>
        <v>0.9841068157120505</v>
      </c>
      <c r="R173">
        <f t="shared" si="66"/>
        <v>0.39156364372876395</v>
      </c>
      <c r="T173">
        <f t="shared" si="53"/>
        <v>1</v>
      </c>
      <c r="U173">
        <f t="shared" si="54"/>
        <v>0.99803975643726128</v>
      </c>
      <c r="V173">
        <f t="shared" si="55"/>
        <v>0.99686603659084883</v>
      </c>
      <c r="W173">
        <f t="shared" si="56"/>
        <v>0.99750474244173848</v>
      </c>
      <c r="X173">
        <f t="shared" si="57"/>
        <v>1.0003420843678874</v>
      </c>
      <c r="Y173">
        <f t="shared" si="67"/>
        <v>1.0084740871486813</v>
      </c>
      <c r="Z173">
        <f t="shared" si="64"/>
        <v>0.99894063432047064</v>
      </c>
    </row>
    <row r="174" spans="1:26" x14ac:dyDescent="0.3">
      <c r="A174" t="s">
        <v>266</v>
      </c>
      <c r="B174">
        <v>450.86391361142802</v>
      </c>
      <c r="C174">
        <v>450.28350267765302</v>
      </c>
      <c r="D174">
        <v>449.493561106345</v>
      </c>
      <c r="E174">
        <v>449.821211829319</v>
      </c>
      <c r="F174">
        <v>450.96101310063898</v>
      </c>
      <c r="G174">
        <v>453.32010900756302</v>
      </c>
      <c r="H174">
        <v>450.24444116733002</v>
      </c>
      <c r="J174">
        <f t="shared" si="51"/>
        <v>450.71253607146815</v>
      </c>
      <c r="K174">
        <f t="shared" si="52"/>
        <v>1.2627769645515818</v>
      </c>
      <c r="L174">
        <f t="shared" si="59"/>
        <v>0.54770959041635148</v>
      </c>
      <c r="M174">
        <f t="shared" si="60"/>
        <v>0.36702093504349298</v>
      </c>
      <c r="N174">
        <f t="shared" si="61"/>
        <v>0.16719404207168223</v>
      </c>
      <c r="O174">
        <f t="shared" si="62"/>
        <v>0.24014240599268144</v>
      </c>
      <c r="P174">
        <f t="shared" si="63"/>
        <v>0.57799636143759303</v>
      </c>
      <c r="Q174">
        <f t="shared" si="65"/>
        <v>0.98053619583765728</v>
      </c>
      <c r="R174">
        <f t="shared" si="66"/>
        <v>0.35543536669856912</v>
      </c>
      <c r="T174">
        <f t="shared" si="53"/>
        <v>1</v>
      </c>
      <c r="U174">
        <f t="shared" si="54"/>
        <v>0.99871266935265257</v>
      </c>
      <c r="V174">
        <f t="shared" si="55"/>
        <v>0.99696060726149838</v>
      </c>
      <c r="W174">
        <f t="shared" si="56"/>
        <v>0.99768732482101541</v>
      </c>
      <c r="X174">
        <f t="shared" si="57"/>
        <v>1.0002153631867168</v>
      </c>
      <c r="Y174">
        <f t="shared" si="67"/>
        <v>1.0054477533508079</v>
      </c>
      <c r="Z174">
        <f t="shared" si="64"/>
        <v>0.99862603232284441</v>
      </c>
    </row>
    <row r="175" spans="1:26" x14ac:dyDescent="0.3">
      <c r="A175" t="s">
        <v>267</v>
      </c>
      <c r="B175">
        <v>318.20229056016899</v>
      </c>
      <c r="C175">
        <v>317.93369871387398</v>
      </c>
      <c r="D175">
        <v>317.40218132417999</v>
      </c>
      <c r="E175">
        <v>317.71144997802799</v>
      </c>
      <c r="F175">
        <v>318.25630191620297</v>
      </c>
      <c r="G175">
        <v>319.98741372403799</v>
      </c>
      <c r="H175">
        <v>317.96473213248998</v>
      </c>
      <c r="J175">
        <f t="shared" si="51"/>
        <v>318.20829547842601</v>
      </c>
      <c r="K175">
        <f t="shared" si="52"/>
        <v>0.83656085418299531</v>
      </c>
      <c r="L175">
        <f t="shared" si="59"/>
        <v>0.49713637663194926</v>
      </c>
      <c r="M175">
        <f t="shared" si="60"/>
        <v>0.37136328209282138</v>
      </c>
      <c r="N175">
        <f t="shared" si="61"/>
        <v>0.16762201982718494</v>
      </c>
      <c r="O175">
        <f t="shared" si="62"/>
        <v>0.27628469853985865</v>
      </c>
      <c r="P175">
        <f t="shared" si="63"/>
        <v>0.52288093139432423</v>
      </c>
      <c r="Q175">
        <f t="shared" si="65"/>
        <v>0.98327770377011625</v>
      </c>
      <c r="R175">
        <f t="shared" si="66"/>
        <v>0.38546891608107248</v>
      </c>
      <c r="T175">
        <f t="shared" si="53"/>
        <v>1</v>
      </c>
      <c r="U175">
        <f t="shared" si="54"/>
        <v>0.9991559085076912</v>
      </c>
      <c r="V175">
        <f t="shared" si="55"/>
        <v>0.99748553275785512</v>
      </c>
      <c r="W175">
        <f t="shared" si="56"/>
        <v>0.99845745742031922</v>
      </c>
      <c r="X175">
        <f t="shared" si="57"/>
        <v>1.0001697390547972</v>
      </c>
      <c r="Y175">
        <f t="shared" si="67"/>
        <v>1.0056100261274878</v>
      </c>
      <c r="Z175">
        <f t="shared" si="64"/>
        <v>0.99925343583397597</v>
      </c>
    </row>
    <row r="176" spans="1:26" x14ac:dyDescent="0.3">
      <c r="A176" t="s">
        <v>268</v>
      </c>
      <c r="B176">
        <v>245.755477931456</v>
      </c>
      <c r="C176">
        <v>245.60952861883899</v>
      </c>
      <c r="D176">
        <v>245.17618326775599</v>
      </c>
      <c r="E176">
        <v>245.479139437637</v>
      </c>
      <c r="F176">
        <v>245.79240770149201</v>
      </c>
      <c r="G176">
        <v>247.27103840829301</v>
      </c>
      <c r="H176">
        <v>245.66607204565599</v>
      </c>
      <c r="J176">
        <f t="shared" si="51"/>
        <v>245.82140677301842</v>
      </c>
      <c r="K176">
        <f t="shared" si="52"/>
        <v>0.67195001880639793</v>
      </c>
      <c r="L176">
        <f t="shared" si="59"/>
        <v>0.46092021333452571</v>
      </c>
      <c r="M176">
        <f t="shared" si="60"/>
        <v>0.37625998654155141</v>
      </c>
      <c r="N176">
        <f t="shared" si="61"/>
        <v>0.16847088185862366</v>
      </c>
      <c r="O176">
        <f t="shared" si="62"/>
        <v>0.30524845565702596</v>
      </c>
      <c r="P176">
        <f t="shared" si="63"/>
        <v>0.48278835445523605</v>
      </c>
      <c r="Q176">
        <f t="shared" si="65"/>
        <v>0.98451081323302292</v>
      </c>
      <c r="R176">
        <f t="shared" si="66"/>
        <v>0.40859134367700028</v>
      </c>
      <c r="T176">
        <f t="shared" si="53"/>
        <v>1</v>
      </c>
      <c r="U176">
        <f t="shared" si="54"/>
        <v>0.99940611979905603</v>
      </c>
      <c r="V176">
        <f t="shared" si="55"/>
        <v>0.99764280060580546</v>
      </c>
      <c r="W176">
        <f t="shared" si="56"/>
        <v>0.99887555509995152</v>
      </c>
      <c r="X176">
        <f t="shared" si="57"/>
        <v>1.0001502703839884</v>
      </c>
      <c r="Y176">
        <f t="shared" si="67"/>
        <v>1.0061669448412447</v>
      </c>
      <c r="Z176">
        <f t="shared" si="64"/>
        <v>0.99963619982532015</v>
      </c>
    </row>
    <row r="177" spans="1:26" x14ac:dyDescent="0.3">
      <c r="A177" t="s">
        <v>269</v>
      </c>
      <c r="B177">
        <v>200.08929356188401</v>
      </c>
      <c r="C177">
        <v>200.004094345048</v>
      </c>
      <c r="D177">
        <v>199.61951777803799</v>
      </c>
      <c r="E177">
        <v>199.919422082507</v>
      </c>
      <c r="F177">
        <v>200.11774875447301</v>
      </c>
      <c r="G177">
        <v>201.47026103808801</v>
      </c>
      <c r="H177">
        <v>200.07319557942401</v>
      </c>
      <c r="J177">
        <f t="shared" si="51"/>
        <v>200.1847904484946</v>
      </c>
      <c r="K177">
        <f t="shared" si="52"/>
        <v>0.59176388014068859</v>
      </c>
      <c r="L177">
        <f t="shared" si="59"/>
        <v>0.43589836876673621</v>
      </c>
      <c r="M177">
        <f t="shared" si="60"/>
        <v>0.38004915413288348</v>
      </c>
      <c r="N177">
        <f t="shared" si="61"/>
        <v>0.16972981922886682</v>
      </c>
      <c r="O177">
        <f t="shared" si="62"/>
        <v>0.3269191981773773</v>
      </c>
      <c r="P177">
        <f t="shared" si="63"/>
        <v>0.45489981073279873</v>
      </c>
      <c r="Q177">
        <f t="shared" si="65"/>
        <v>0.98508232697461873</v>
      </c>
      <c r="R177">
        <f t="shared" si="66"/>
        <v>0.42521098040896232</v>
      </c>
      <c r="T177">
        <f t="shared" si="53"/>
        <v>1</v>
      </c>
      <c r="U177">
        <f t="shared" si="54"/>
        <v>0.99957419402448111</v>
      </c>
      <c r="V177">
        <f t="shared" si="55"/>
        <v>0.99765216931159428</v>
      </c>
      <c r="W177">
        <f t="shared" si="56"/>
        <v>0.99915102164462155</v>
      </c>
      <c r="X177">
        <f t="shared" si="57"/>
        <v>1.0001422124696553</v>
      </c>
      <c r="Y177">
        <f t="shared" si="67"/>
        <v>1.0069017559691513</v>
      </c>
      <c r="Z177">
        <f t="shared" si="64"/>
        <v>0.99991954600781763</v>
      </c>
    </row>
    <row r="178" spans="1:26" x14ac:dyDescent="0.3">
      <c r="A178" t="s">
        <v>270</v>
      </c>
      <c r="B178">
        <v>178.39043869635699</v>
      </c>
      <c r="C178">
        <v>178.27858459871601</v>
      </c>
      <c r="D178">
        <v>177.94603604540501</v>
      </c>
      <c r="E178">
        <v>178.21430596052599</v>
      </c>
      <c r="F178">
        <v>178.42232038588</v>
      </c>
      <c r="G178">
        <v>179.77017738794601</v>
      </c>
      <c r="H178">
        <v>178.37771811950199</v>
      </c>
      <c r="J178">
        <f t="shared" si="51"/>
        <v>178.48565445633312</v>
      </c>
      <c r="K178">
        <f t="shared" si="52"/>
        <v>0.58912684282176175</v>
      </c>
      <c r="L178">
        <f t="shared" si="59"/>
        <v>0.43580183170950526</v>
      </c>
      <c r="M178">
        <f t="shared" si="60"/>
        <v>0.36261187403257528</v>
      </c>
      <c r="N178">
        <f t="shared" si="61"/>
        <v>0.17984314160637435</v>
      </c>
      <c r="O178">
        <f t="shared" si="62"/>
        <v>0.32254483262766975</v>
      </c>
      <c r="P178">
        <f t="shared" si="63"/>
        <v>0.4571941867041347</v>
      </c>
      <c r="Q178">
        <f t="shared" si="65"/>
        <v>0.98538550734099484</v>
      </c>
      <c r="R178">
        <f t="shared" si="66"/>
        <v>0.42731502068129867</v>
      </c>
      <c r="T178">
        <f t="shared" si="53"/>
        <v>1</v>
      </c>
      <c r="U178">
        <f t="shared" si="54"/>
        <v>0.99937298154285403</v>
      </c>
      <c r="V178">
        <f t="shared" si="55"/>
        <v>0.99750882023610909</v>
      </c>
      <c r="W178">
        <f t="shared" si="56"/>
        <v>0.99901265596341293</v>
      </c>
      <c r="X178">
        <f t="shared" si="57"/>
        <v>1.0001787186003688</v>
      </c>
      <c r="Y178">
        <f t="shared" si="67"/>
        <v>1.0077343757976709</v>
      </c>
      <c r="Z178">
        <f t="shared" si="64"/>
        <v>0.9999286924963694</v>
      </c>
    </row>
    <row r="179" spans="1:26" x14ac:dyDescent="0.3">
      <c r="A179" t="s">
        <v>271</v>
      </c>
      <c r="B179">
        <v>177.844689021927</v>
      </c>
      <c r="C179">
        <v>177.59481622575399</v>
      </c>
      <c r="D179">
        <v>177.3466644829</v>
      </c>
      <c r="E179">
        <v>177.53656761986801</v>
      </c>
      <c r="F179">
        <v>177.89524304528399</v>
      </c>
      <c r="G179">
        <v>179.37756673683501</v>
      </c>
      <c r="H179">
        <v>177.75879024509501</v>
      </c>
      <c r="J179">
        <f t="shared" si="51"/>
        <v>177.90776248252331</v>
      </c>
      <c r="K179">
        <f t="shared" si="52"/>
        <v>0.67542631255210994</v>
      </c>
      <c r="L179">
        <f t="shared" ref="L179:L202" si="68">NORMDIST(B179,$J179,$K179,TRUE)</f>
        <v>0.46279957410829331</v>
      </c>
      <c r="M179">
        <f t="shared" si="60"/>
        <v>0.32156340093399022</v>
      </c>
      <c r="N179">
        <f t="shared" si="61"/>
        <v>0.20306262768309732</v>
      </c>
      <c r="O179">
        <f t="shared" si="62"/>
        <v>0.29130675156705688</v>
      </c>
      <c r="P179">
        <f t="shared" si="63"/>
        <v>0.49260578575444602</v>
      </c>
      <c r="Q179">
        <f t="shared" si="65"/>
        <v>0.98522660917642391</v>
      </c>
      <c r="R179">
        <f t="shared" si="66"/>
        <v>0.41271740367343596</v>
      </c>
      <c r="T179">
        <f t="shared" si="53"/>
        <v>1</v>
      </c>
      <c r="U179">
        <f t="shared" si="54"/>
        <v>0.99859499433158672</v>
      </c>
      <c r="V179">
        <f t="shared" si="55"/>
        <v>0.99719966594579834</v>
      </c>
      <c r="W179">
        <f t="shared" si="56"/>
        <v>0.99826746919599607</v>
      </c>
      <c r="X179">
        <f t="shared" si="57"/>
        <v>1.0002842593930412</v>
      </c>
      <c r="Y179">
        <f t="shared" si="67"/>
        <v>1.0086191930911079</v>
      </c>
      <c r="Z179">
        <f t="shared" ref="Z179:Z195" si="69">H179/$B179</f>
        <v>0.99951700116936648</v>
      </c>
    </row>
    <row r="180" spans="1:26" x14ac:dyDescent="0.3">
      <c r="A180" t="s">
        <v>272</v>
      </c>
      <c r="B180">
        <v>177.24217277575499</v>
      </c>
      <c r="C180">
        <v>176.85971103615401</v>
      </c>
      <c r="D180">
        <v>176.69062837569999</v>
      </c>
      <c r="E180">
        <v>176.806320918062</v>
      </c>
      <c r="F180">
        <v>177.31042993288</v>
      </c>
      <c r="G180">
        <v>178.93120855176701</v>
      </c>
      <c r="H180">
        <v>177.08879980013501</v>
      </c>
      <c r="J180">
        <f t="shared" si="51"/>
        <v>177.27561019863612</v>
      </c>
      <c r="K180">
        <f t="shared" si="52"/>
        <v>0.76524971767395389</v>
      </c>
      <c r="L180">
        <f t="shared" si="68"/>
        <v>0.48257384758900912</v>
      </c>
      <c r="M180">
        <f t="shared" si="60"/>
        <v>0.29339911842354505</v>
      </c>
      <c r="N180">
        <f t="shared" si="61"/>
        <v>0.22230474714948803</v>
      </c>
      <c r="O180">
        <f t="shared" si="62"/>
        <v>0.26985557128121851</v>
      </c>
      <c r="P180">
        <f t="shared" si="63"/>
        <v>0.51814606672000696</v>
      </c>
      <c r="Q180">
        <f t="shared" si="65"/>
        <v>0.98474765368315265</v>
      </c>
      <c r="R180">
        <f t="shared" si="66"/>
        <v>0.40357013715697176</v>
      </c>
      <c r="T180">
        <f t="shared" si="53"/>
        <v>1</v>
      </c>
      <c r="U180">
        <f t="shared" si="54"/>
        <v>0.997842151596252</v>
      </c>
      <c r="V180">
        <f t="shared" si="55"/>
        <v>0.99688818754917419</v>
      </c>
      <c r="W180">
        <f t="shared" si="56"/>
        <v>0.99754092465203281</v>
      </c>
      <c r="X180">
        <f t="shared" si="57"/>
        <v>1.0003851067500249</v>
      </c>
      <c r="Y180">
        <f t="shared" si="67"/>
        <v>1.0095295366196451</v>
      </c>
      <c r="Z180">
        <f t="shared" si="69"/>
        <v>0.99913466996472655</v>
      </c>
    </row>
    <row r="181" spans="1:26" x14ac:dyDescent="0.3">
      <c r="A181" t="s">
        <v>273</v>
      </c>
      <c r="B181">
        <v>176.50693517133899</v>
      </c>
      <c r="C181">
        <v>175.998859972579</v>
      </c>
      <c r="D181">
        <v>175.901167020488</v>
      </c>
      <c r="E181">
        <v>175.95025677934399</v>
      </c>
      <c r="F181">
        <v>176.59113350360599</v>
      </c>
      <c r="G181">
        <v>178.35293970893699</v>
      </c>
      <c r="H181">
        <v>176.28650626636201</v>
      </c>
      <c r="J181">
        <f t="shared" si="51"/>
        <v>176.51254263180786</v>
      </c>
      <c r="K181">
        <f t="shared" si="52"/>
        <v>0.85617143932961692</v>
      </c>
      <c r="L181">
        <f t="shared" si="68"/>
        <v>0.49738716223080115</v>
      </c>
      <c r="M181">
        <f t="shared" si="60"/>
        <v>0.27426098140933608</v>
      </c>
      <c r="N181">
        <f t="shared" si="61"/>
        <v>0.2375885998035446</v>
      </c>
      <c r="O181">
        <f t="shared" si="62"/>
        <v>0.25567261972281319</v>
      </c>
      <c r="P181">
        <f t="shared" si="63"/>
        <v>0.53656889878083669</v>
      </c>
      <c r="Q181">
        <f t="shared" si="65"/>
        <v>0.98420522270002608</v>
      </c>
      <c r="R181">
        <f t="shared" si="66"/>
        <v>0.39588676190225081</v>
      </c>
      <c r="T181">
        <f t="shared" si="53"/>
        <v>1</v>
      </c>
      <c r="U181">
        <f t="shared" si="54"/>
        <v>0.99712150008005751</v>
      </c>
      <c r="V181">
        <f t="shared" si="55"/>
        <v>0.9965680206827966</v>
      </c>
      <c r="W181">
        <f t="shared" si="56"/>
        <v>0.99684613870013306</v>
      </c>
      <c r="X181">
        <f t="shared" si="57"/>
        <v>1.000477025631799</v>
      </c>
      <c r="Y181">
        <f t="shared" si="67"/>
        <v>1.0104585382767313</v>
      </c>
      <c r="Z181">
        <f t="shared" si="69"/>
        <v>0.99875116009032161</v>
      </c>
    </row>
    <row r="182" spans="1:26" x14ac:dyDescent="0.3">
      <c r="A182" t="s">
        <v>274</v>
      </c>
      <c r="B182">
        <v>175.80221182691301</v>
      </c>
      <c r="C182">
        <v>175.171991518135</v>
      </c>
      <c r="D182">
        <v>175.14059425078199</v>
      </c>
      <c r="E182">
        <v>175.127043540149</v>
      </c>
      <c r="F182">
        <v>175.900090091354</v>
      </c>
      <c r="G182">
        <v>177.807138841643</v>
      </c>
      <c r="H182">
        <v>175.51609179136599</v>
      </c>
      <c r="J182">
        <f t="shared" si="51"/>
        <v>175.78073740862027</v>
      </c>
      <c r="K182">
        <f t="shared" si="52"/>
        <v>0.94857057191263683</v>
      </c>
      <c r="L182">
        <f t="shared" si="68"/>
        <v>0.50903076895751886</v>
      </c>
      <c r="M182">
        <f t="shared" si="60"/>
        <v>0.26051751096510833</v>
      </c>
      <c r="N182">
        <f t="shared" si="61"/>
        <v>0.24988543201163066</v>
      </c>
      <c r="O182">
        <f t="shared" si="62"/>
        <v>0.2453689302128671</v>
      </c>
      <c r="P182">
        <f t="shared" si="63"/>
        <v>0.55006426938520381</v>
      </c>
      <c r="Q182">
        <f t="shared" si="65"/>
        <v>0.98367123257290523</v>
      </c>
      <c r="R182">
        <f t="shared" si="66"/>
        <v>0.39012466648155392</v>
      </c>
      <c r="T182">
        <f t="shared" si="53"/>
        <v>1</v>
      </c>
      <c r="U182">
        <f t="shared" si="54"/>
        <v>0.99641517417654279</v>
      </c>
      <c r="V182">
        <f t="shared" si="55"/>
        <v>0.99623657990843473</v>
      </c>
      <c r="W182">
        <f t="shared" si="56"/>
        <v>0.996159500612946</v>
      </c>
      <c r="X182">
        <f t="shared" si="57"/>
        <v>1.0005567521786207</v>
      </c>
      <c r="Y182">
        <f t="shared" si="67"/>
        <v>1.011404447042475</v>
      </c>
      <c r="Z182">
        <f t="shared" si="69"/>
        <v>0.99837248898876929</v>
      </c>
    </row>
    <row r="183" spans="1:26" x14ac:dyDescent="0.3">
      <c r="A183" t="s">
        <v>275</v>
      </c>
      <c r="B183">
        <v>142.70418047407099</v>
      </c>
      <c r="C183">
        <v>283.04573190523098</v>
      </c>
      <c r="D183">
        <v>74.9322048852883</v>
      </c>
      <c r="E183">
        <v>272.44488411703998</v>
      </c>
      <c r="F183">
        <v>142.855837160958</v>
      </c>
      <c r="G183">
        <v>369.60092935045702</v>
      </c>
      <c r="H183">
        <v>285.53742601200798</v>
      </c>
      <c r="J183">
        <f t="shared" si="51"/>
        <v>224.44588484357902</v>
      </c>
      <c r="K183">
        <f t="shared" si="52"/>
        <v>105.06584599175972</v>
      </c>
      <c r="L183">
        <f t="shared" si="68"/>
        <v>0.21828317065664249</v>
      </c>
      <c r="M183">
        <f t="shared" si="60"/>
        <v>0.71149040231459504</v>
      </c>
      <c r="N183">
        <f t="shared" si="61"/>
        <v>7.7361206111050018E-2</v>
      </c>
      <c r="O183">
        <f t="shared" si="62"/>
        <v>0.67610943045241811</v>
      </c>
      <c r="P183">
        <f t="shared" si="63"/>
        <v>0.2187088832678348</v>
      </c>
      <c r="Q183">
        <f t="shared" si="65"/>
        <v>0.91644697957403509</v>
      </c>
      <c r="R183">
        <f t="shared" si="66"/>
        <v>0.71953461891981874</v>
      </c>
      <c r="T183">
        <f t="shared" si="53"/>
        <v>1</v>
      </c>
      <c r="U183">
        <f t="shared" si="54"/>
        <v>1.9834438694433321</v>
      </c>
      <c r="V183">
        <f t="shared" si="55"/>
        <v>0.52508766482074642</v>
      </c>
      <c r="W183">
        <f t="shared" si="56"/>
        <v>1.909158394743331</v>
      </c>
      <c r="X183">
        <f t="shared" si="57"/>
        <v>1.0010627347172536</v>
      </c>
      <c r="Y183">
        <f t="shared" si="67"/>
        <v>2.5899796917134648</v>
      </c>
      <c r="Z183">
        <f t="shared" si="69"/>
        <v>2.0009044238468503</v>
      </c>
    </row>
    <row r="184" spans="1:26" x14ac:dyDescent="0.3">
      <c r="A184" t="s">
        <v>276</v>
      </c>
      <c r="B184">
        <v>60.805701576956899</v>
      </c>
      <c r="C184">
        <v>98.389751953827499</v>
      </c>
      <c r="D184">
        <v>33.633413657865098</v>
      </c>
      <c r="E184">
        <v>94.923391774795704</v>
      </c>
      <c r="F184">
        <v>60.844893682374099</v>
      </c>
      <c r="G184">
        <v>114.716400239251</v>
      </c>
      <c r="H184">
        <v>98.018680127953303</v>
      </c>
      <c r="J184">
        <f t="shared" si="51"/>
        <v>80.190319001860516</v>
      </c>
      <c r="K184">
        <f t="shared" si="52"/>
        <v>28.797389487794636</v>
      </c>
      <c r="L184">
        <f t="shared" si="68"/>
        <v>0.25042974742420365</v>
      </c>
      <c r="M184">
        <f t="shared" si="60"/>
        <v>0.73630069342014504</v>
      </c>
      <c r="N184">
        <f t="shared" si="61"/>
        <v>5.2970905423154323E-2</v>
      </c>
      <c r="O184">
        <f t="shared" si="62"/>
        <v>0.69553849756639785</v>
      </c>
      <c r="P184">
        <f t="shared" si="63"/>
        <v>0.25086282104275359</v>
      </c>
      <c r="Q184">
        <f t="shared" si="65"/>
        <v>0.88472259998444414</v>
      </c>
      <c r="R184">
        <f t="shared" si="66"/>
        <v>0.73207358364317043</v>
      </c>
      <c r="T184">
        <f t="shared" si="53"/>
        <v>1</v>
      </c>
      <c r="U184">
        <f t="shared" si="54"/>
        <v>1.6181007603259618</v>
      </c>
      <c r="V184">
        <f t="shared" si="55"/>
        <v>0.55312927547259672</v>
      </c>
      <c r="W184">
        <f t="shared" si="56"/>
        <v>1.5610936032809157</v>
      </c>
      <c r="X184">
        <f t="shared" si="57"/>
        <v>1.0006445465540366</v>
      </c>
      <c r="Y184">
        <f t="shared" si="67"/>
        <v>1.886605980428721</v>
      </c>
      <c r="Z184">
        <f t="shared" si="69"/>
        <v>1.611998177570551</v>
      </c>
    </row>
    <row r="185" spans="1:26" x14ac:dyDescent="0.3">
      <c r="A185" t="s">
        <v>277</v>
      </c>
      <c r="B185">
        <v>32.813248674772602</v>
      </c>
      <c r="C185">
        <v>60.7569985442153</v>
      </c>
      <c r="D185">
        <v>18.7090397229187</v>
      </c>
      <c r="E185">
        <v>59.279552823072002</v>
      </c>
      <c r="F185">
        <v>32.845044050256099</v>
      </c>
      <c r="G185">
        <v>74.530173776677998</v>
      </c>
      <c r="H185">
        <v>61.652453608061698</v>
      </c>
      <c r="J185">
        <f t="shared" si="51"/>
        <v>48.655215885710632</v>
      </c>
      <c r="K185">
        <f t="shared" si="52"/>
        <v>20.393929809688085</v>
      </c>
      <c r="L185">
        <f t="shared" si="68"/>
        <v>0.21863893039571408</v>
      </c>
      <c r="M185">
        <f t="shared" si="60"/>
        <v>0.72354366088255473</v>
      </c>
      <c r="N185">
        <f t="shared" si="61"/>
        <v>7.0999600329354318E-2</v>
      </c>
      <c r="O185">
        <f t="shared" si="62"/>
        <v>0.69880123446706743</v>
      </c>
      <c r="P185">
        <f t="shared" si="63"/>
        <v>0.21909919327474184</v>
      </c>
      <c r="Q185">
        <f t="shared" si="65"/>
        <v>0.89773627304378834</v>
      </c>
      <c r="R185">
        <f t="shared" si="66"/>
        <v>0.73803824837843002</v>
      </c>
      <c r="T185">
        <f t="shared" si="53"/>
        <v>1</v>
      </c>
      <c r="U185">
        <f t="shared" si="54"/>
        <v>1.8515996129004544</v>
      </c>
      <c r="V185">
        <f t="shared" si="55"/>
        <v>0.57016724885587255</v>
      </c>
      <c r="W185">
        <f t="shared" si="56"/>
        <v>1.8065737230293555</v>
      </c>
      <c r="X185">
        <f t="shared" si="57"/>
        <v>1.0009689798105221</v>
      </c>
      <c r="Y185">
        <f t="shared" si="67"/>
        <v>2.271343947543301</v>
      </c>
      <c r="Z185">
        <f t="shared" si="69"/>
        <v>1.8788890493327222</v>
      </c>
    </row>
    <row r="186" spans="1:26" x14ac:dyDescent="0.3">
      <c r="A186" t="s">
        <v>278</v>
      </c>
      <c r="B186">
        <v>22.317334880511901</v>
      </c>
      <c r="C186">
        <v>54.423057747500003</v>
      </c>
      <c r="D186">
        <v>11.885714329111099</v>
      </c>
      <c r="E186">
        <v>53.135782064493498</v>
      </c>
      <c r="F186">
        <v>22.356866266658901</v>
      </c>
      <c r="G186">
        <v>74.195073938999897</v>
      </c>
      <c r="H186">
        <v>56.235214618287799</v>
      </c>
      <c r="J186">
        <f t="shared" si="51"/>
        <v>42.078434835080436</v>
      </c>
      <c r="K186">
        <f t="shared" si="52"/>
        <v>23.085310168764121</v>
      </c>
      <c r="L186">
        <f t="shared" si="68"/>
        <v>0.19599799779945931</v>
      </c>
      <c r="M186">
        <f t="shared" si="60"/>
        <v>0.70358493378518394</v>
      </c>
      <c r="N186">
        <f t="shared" si="61"/>
        <v>9.5457704752208411E-2</v>
      </c>
      <c r="O186">
        <f t="shared" si="62"/>
        <v>0.68402272973917222</v>
      </c>
      <c r="P186">
        <f t="shared" si="63"/>
        <v>0.19647193600645621</v>
      </c>
      <c r="Q186">
        <f t="shared" si="65"/>
        <v>0.91791994118946207</v>
      </c>
      <c r="R186">
        <f t="shared" si="66"/>
        <v>0.73014037077648264</v>
      </c>
      <c r="T186">
        <f t="shared" si="53"/>
        <v>1</v>
      </c>
      <c r="U186">
        <f t="shared" si="54"/>
        <v>2.4386002199135204</v>
      </c>
      <c r="V186">
        <f t="shared" si="55"/>
        <v>0.53257767528012612</v>
      </c>
      <c r="W186">
        <f t="shared" si="56"/>
        <v>2.3809196908584771</v>
      </c>
      <c r="X186">
        <f t="shared" si="57"/>
        <v>1.0017713309567946</v>
      </c>
      <c r="Y186">
        <f t="shared" si="67"/>
        <v>3.3245490259586972</v>
      </c>
      <c r="Z186">
        <f t="shared" si="69"/>
        <v>2.5197997395017766</v>
      </c>
    </row>
    <row r="187" spans="1:26" x14ac:dyDescent="0.3">
      <c r="A187" t="s">
        <v>279</v>
      </c>
      <c r="B187">
        <v>15.1883374358937</v>
      </c>
      <c r="C187">
        <v>48.799413569146203</v>
      </c>
      <c r="D187">
        <v>7.5684445134246001</v>
      </c>
      <c r="E187">
        <v>47.642690097822999</v>
      </c>
      <c r="F187">
        <v>15.2257493515927</v>
      </c>
      <c r="G187">
        <v>73.7751090049086</v>
      </c>
      <c r="H187">
        <v>51.238428464707603</v>
      </c>
      <c r="J187">
        <f t="shared" si="51"/>
        <v>37.062596062499487</v>
      </c>
      <c r="K187">
        <f t="shared" si="52"/>
        <v>24.57536078460749</v>
      </c>
      <c r="L187">
        <f t="shared" si="68"/>
        <v>0.18670904598608984</v>
      </c>
      <c r="M187">
        <f t="shared" si="60"/>
        <v>0.68352710600142663</v>
      </c>
      <c r="N187">
        <f t="shared" si="61"/>
        <v>0.11504028973048182</v>
      </c>
      <c r="O187">
        <f t="shared" si="62"/>
        <v>0.6665899533421572</v>
      </c>
      <c r="P187">
        <f t="shared" si="63"/>
        <v>0.18711800282625682</v>
      </c>
      <c r="Q187">
        <f t="shared" si="65"/>
        <v>0.93239583099465662</v>
      </c>
      <c r="R187">
        <f t="shared" si="66"/>
        <v>0.71797322095372529</v>
      </c>
      <c r="T187">
        <f t="shared" si="53"/>
        <v>1</v>
      </c>
      <c r="U187">
        <f t="shared" si="54"/>
        <v>3.2129529499273195</v>
      </c>
      <c r="V187">
        <f t="shared" si="55"/>
        <v>0.49830631860591551</v>
      </c>
      <c r="W187">
        <f t="shared" si="56"/>
        <v>3.1367942869923238</v>
      </c>
      <c r="X187">
        <f t="shared" si="57"/>
        <v>1.0024632001927074</v>
      </c>
      <c r="Y187">
        <f t="shared" si="67"/>
        <v>4.8573525124981911</v>
      </c>
      <c r="Z187">
        <f t="shared" si="69"/>
        <v>3.373537668686426</v>
      </c>
    </row>
    <row r="188" spans="1:26" x14ac:dyDescent="0.3">
      <c r="A188" t="s">
        <v>280</v>
      </c>
      <c r="B188">
        <v>10.3495161104129</v>
      </c>
      <c r="C188">
        <v>43.767156636122003</v>
      </c>
      <c r="D188">
        <v>4.8334298875370498</v>
      </c>
      <c r="E188">
        <v>42.707394126691902</v>
      </c>
      <c r="F188">
        <v>10.3809315515637</v>
      </c>
      <c r="G188">
        <v>73.2763018571694</v>
      </c>
      <c r="H188">
        <v>46.619874412109397</v>
      </c>
      <c r="J188">
        <f t="shared" si="51"/>
        <v>33.133514940229482</v>
      </c>
      <c r="K188">
        <f t="shared" si="52"/>
        <v>25.284198620159685</v>
      </c>
      <c r="L188">
        <f t="shared" si="68"/>
        <v>0.18376329279690584</v>
      </c>
      <c r="M188">
        <f t="shared" si="60"/>
        <v>0.66296351667999731</v>
      </c>
      <c r="N188">
        <f t="shared" si="61"/>
        <v>0.13151046046069778</v>
      </c>
      <c r="O188">
        <f t="shared" si="62"/>
        <v>0.6475263615369764</v>
      </c>
      <c r="P188">
        <f t="shared" si="63"/>
        <v>0.18409375461267835</v>
      </c>
      <c r="Q188">
        <f t="shared" si="65"/>
        <v>0.9438187192942078</v>
      </c>
      <c r="R188">
        <f t="shared" si="66"/>
        <v>0.70311846508004594</v>
      </c>
      <c r="T188">
        <f t="shared" si="53"/>
        <v>1</v>
      </c>
      <c r="U188">
        <f t="shared" si="54"/>
        <v>4.228908498638579</v>
      </c>
      <c r="V188">
        <f t="shared" si="55"/>
        <v>0.46701989116901982</v>
      </c>
      <c r="W188">
        <f t="shared" si="56"/>
        <v>4.1265111983083882</v>
      </c>
      <c r="X188">
        <f t="shared" si="57"/>
        <v>1.0030354502389915</v>
      </c>
      <c r="Y188">
        <f t="shared" si="67"/>
        <v>7.0801669445631701</v>
      </c>
      <c r="Z188">
        <f t="shared" si="69"/>
        <v>4.5045462913192633</v>
      </c>
    </row>
    <row r="189" spans="1:26" x14ac:dyDescent="0.3">
      <c r="A189" t="s">
        <v>281</v>
      </c>
      <c r="B189">
        <v>7.07419049080357</v>
      </c>
      <c r="C189">
        <v>39.367206923789901</v>
      </c>
      <c r="D189">
        <v>3.1056352713475701</v>
      </c>
      <c r="E189">
        <v>38.535340571798699</v>
      </c>
      <c r="F189">
        <v>7.0989221939848299</v>
      </c>
      <c r="G189">
        <v>72.908302470030705</v>
      </c>
      <c r="H189">
        <v>42.649665784507</v>
      </c>
      <c r="J189">
        <f t="shared" si="51"/>
        <v>30.105609100894611</v>
      </c>
      <c r="K189">
        <f t="shared" si="52"/>
        <v>25.609288539709645</v>
      </c>
      <c r="L189">
        <f t="shared" si="68"/>
        <v>0.18423619865587584</v>
      </c>
      <c r="M189">
        <f t="shared" si="60"/>
        <v>0.64119318213822196</v>
      </c>
      <c r="N189">
        <f t="shared" si="61"/>
        <v>0.14587189253793298</v>
      </c>
      <c r="O189">
        <f t="shared" si="62"/>
        <v>0.62898524990136151</v>
      </c>
      <c r="P189">
        <f t="shared" si="63"/>
        <v>0.18449343025999707</v>
      </c>
      <c r="Q189">
        <f t="shared" si="65"/>
        <v>0.9526760641335168</v>
      </c>
      <c r="R189">
        <f t="shared" si="66"/>
        <v>0.68787095010159405</v>
      </c>
      <c r="T189">
        <f t="shared" si="53"/>
        <v>1</v>
      </c>
      <c r="U189">
        <f t="shared" si="54"/>
        <v>5.5649062567607093</v>
      </c>
      <c r="V189">
        <f t="shared" si="55"/>
        <v>0.4390092796320495</v>
      </c>
      <c r="W189">
        <f t="shared" si="56"/>
        <v>5.4473145191516323</v>
      </c>
      <c r="X189">
        <f t="shared" si="57"/>
        <v>1.0034960471043877</v>
      </c>
      <c r="Y189">
        <f t="shared" si="67"/>
        <v>10.30623964180938</v>
      </c>
      <c r="Z189">
        <f t="shared" si="69"/>
        <v>6.0289111298248841</v>
      </c>
    </row>
    <row r="190" spans="1:26" x14ac:dyDescent="0.3">
      <c r="A190" t="s">
        <v>282</v>
      </c>
      <c r="B190">
        <v>4.8509316308144603</v>
      </c>
      <c r="C190">
        <v>35.5493774819994</v>
      </c>
      <c r="D190">
        <v>2.0009684605163698</v>
      </c>
      <c r="E190">
        <v>34.7132868261982</v>
      </c>
      <c r="F190">
        <v>4.8697546324980703</v>
      </c>
      <c r="G190">
        <v>72.747543051830107</v>
      </c>
      <c r="H190">
        <v>38.9028264008235</v>
      </c>
      <c r="J190">
        <f t="shared" si="51"/>
        <v>27.662098354954303</v>
      </c>
      <c r="K190">
        <f t="shared" si="52"/>
        <v>25.720658261857245</v>
      </c>
      <c r="L190">
        <f t="shared" si="68"/>
        <v>0.18757144829038389</v>
      </c>
      <c r="M190">
        <f t="shared" si="60"/>
        <v>0.62044568543033574</v>
      </c>
      <c r="N190">
        <f t="shared" si="61"/>
        <v>0.15921592351524685</v>
      </c>
      <c r="O190">
        <f t="shared" si="62"/>
        <v>0.60801338276472983</v>
      </c>
      <c r="P190">
        <f t="shared" si="63"/>
        <v>0.18776853568140611</v>
      </c>
      <c r="Q190">
        <f t="shared" si="65"/>
        <v>0.96018942140356145</v>
      </c>
      <c r="R190">
        <f t="shared" si="66"/>
        <v>0.66895560979217228</v>
      </c>
      <c r="T190">
        <f t="shared" si="53"/>
        <v>1</v>
      </c>
      <c r="U190">
        <f t="shared" si="54"/>
        <v>7.3283608567434584</v>
      </c>
      <c r="V190">
        <f t="shared" si="55"/>
        <v>0.41249158157696231</v>
      </c>
      <c r="W190">
        <f t="shared" si="56"/>
        <v>7.1560041386050042</v>
      </c>
      <c r="X190">
        <f t="shared" si="57"/>
        <v>1.0038802859153984</v>
      </c>
      <c r="Y190">
        <f t="shared" si="67"/>
        <v>14.996612730989153</v>
      </c>
      <c r="Z190">
        <f t="shared" si="69"/>
        <v>8.0196608325093628</v>
      </c>
    </row>
    <row r="191" spans="1:26" x14ac:dyDescent="0.3">
      <c r="A191" t="s">
        <v>283</v>
      </c>
      <c r="B191">
        <v>3.30562157225798</v>
      </c>
      <c r="C191">
        <v>31.6217039923398</v>
      </c>
      <c r="D191">
        <v>1.2906488544141099</v>
      </c>
      <c r="E191">
        <v>30.889807008883501</v>
      </c>
      <c r="F191">
        <v>3.3196165961008002</v>
      </c>
      <c r="G191">
        <v>71.209818662634802</v>
      </c>
      <c r="H191">
        <v>35.004158841844998</v>
      </c>
      <c r="J191">
        <f t="shared" si="51"/>
        <v>25.234482218353715</v>
      </c>
      <c r="K191">
        <f t="shared" si="52"/>
        <v>25.220364997379569</v>
      </c>
      <c r="L191">
        <f t="shared" si="68"/>
        <v>0.19228952823058829</v>
      </c>
      <c r="M191">
        <f t="shared" si="60"/>
        <v>0.59996500197321856</v>
      </c>
      <c r="N191">
        <f t="shared" si="61"/>
        <v>0.17121244708884478</v>
      </c>
      <c r="O191">
        <f t="shared" si="62"/>
        <v>0.58871333373817325</v>
      </c>
      <c r="P191">
        <f t="shared" si="63"/>
        <v>0.19244125803749668</v>
      </c>
      <c r="Q191">
        <f t="shared" si="65"/>
        <v>0.96584413380434819</v>
      </c>
      <c r="R191">
        <f t="shared" si="66"/>
        <v>0.65075978175355353</v>
      </c>
      <c r="T191">
        <f t="shared" si="53"/>
        <v>1</v>
      </c>
      <c r="U191">
        <f t="shared" si="54"/>
        <v>9.5660387316325135</v>
      </c>
      <c r="V191">
        <f t="shared" si="55"/>
        <v>0.39044059527131619</v>
      </c>
      <c r="W191">
        <f t="shared" si="56"/>
        <v>9.3446289400221687</v>
      </c>
      <c r="X191">
        <f t="shared" si="57"/>
        <v>1.0042337041723928</v>
      </c>
      <c r="Y191">
        <f t="shared" si="67"/>
        <v>21.542035924575998</v>
      </c>
      <c r="Z191">
        <f t="shared" si="69"/>
        <v>10.589281947943791</v>
      </c>
    </row>
    <row r="192" spans="1:26" x14ac:dyDescent="0.3">
      <c r="A192" t="s">
        <v>284</v>
      </c>
      <c r="B192">
        <v>2.2897472238718999</v>
      </c>
      <c r="C192">
        <v>28.7054314869537</v>
      </c>
      <c r="D192">
        <v>0.85056584259886203</v>
      </c>
      <c r="E192">
        <v>28.217529580096201</v>
      </c>
      <c r="F192">
        <v>2.3003688307415602</v>
      </c>
      <c r="G192">
        <v>71.014096469837597</v>
      </c>
      <c r="H192">
        <v>32.292997909046399</v>
      </c>
      <c r="J192">
        <f t="shared" si="51"/>
        <v>23.667248191878031</v>
      </c>
      <c r="K192">
        <f t="shared" si="52"/>
        <v>25.154052113474904</v>
      </c>
      <c r="L192">
        <f t="shared" si="68"/>
        <v>0.19770059857987771</v>
      </c>
      <c r="M192">
        <f t="shared" si="60"/>
        <v>0.57937432410711098</v>
      </c>
      <c r="N192">
        <f t="shared" si="61"/>
        <v>0.18218282740071648</v>
      </c>
      <c r="O192">
        <f t="shared" si="62"/>
        <v>0.57177561378124364</v>
      </c>
      <c r="P192">
        <f t="shared" si="63"/>
        <v>0.19781801582748063</v>
      </c>
      <c r="Q192">
        <f t="shared" si="65"/>
        <v>0.97010066951130647</v>
      </c>
      <c r="R192">
        <f t="shared" si="66"/>
        <v>0.63416951343229466</v>
      </c>
      <c r="T192">
        <f t="shared" si="53"/>
        <v>1</v>
      </c>
      <c r="U192">
        <f t="shared" si="54"/>
        <v>12.53650673213334</v>
      </c>
      <c r="V192">
        <f t="shared" si="55"/>
        <v>0.37146713564328665</v>
      </c>
      <c r="W192">
        <f t="shared" si="56"/>
        <v>12.323425610439712</v>
      </c>
      <c r="X192">
        <f t="shared" si="57"/>
        <v>1.0046387683142157</v>
      </c>
      <c r="Y192">
        <f t="shared" si="67"/>
        <v>31.013945875542849</v>
      </c>
      <c r="Z192">
        <f t="shared" si="69"/>
        <v>14.103302570857505</v>
      </c>
    </row>
    <row r="193" spans="1:225" x14ac:dyDescent="0.3">
      <c r="A193" t="s">
        <v>285</v>
      </c>
      <c r="B193">
        <v>1250.75470079206</v>
      </c>
      <c r="C193">
        <v>1039.55762026404</v>
      </c>
      <c r="D193">
        <v>1284.71716535632</v>
      </c>
      <c r="E193">
        <v>1043.04591582681</v>
      </c>
      <c r="F193">
        <v>1232.8988294093199</v>
      </c>
      <c r="G193">
        <v>924.52642586883098</v>
      </c>
      <c r="H193">
        <v>1034.73742475378</v>
      </c>
      <c r="J193">
        <f t="shared" si="51"/>
        <v>1115.7482974673087</v>
      </c>
      <c r="K193">
        <f t="shared" si="52"/>
        <v>138.27549533027732</v>
      </c>
      <c r="L193">
        <f t="shared" si="68"/>
        <v>0.8355564873750968</v>
      </c>
      <c r="M193">
        <f t="shared" si="60"/>
        <v>0.29081465775036541</v>
      </c>
      <c r="N193">
        <f t="shared" si="61"/>
        <v>0.88914100744230629</v>
      </c>
      <c r="O193">
        <f t="shared" si="62"/>
        <v>0.29952080816114768</v>
      </c>
      <c r="P193">
        <f t="shared" si="63"/>
        <v>0.80156529127601384</v>
      </c>
      <c r="Q193">
        <f t="shared" si="65"/>
        <v>8.3347001020615846E-2</v>
      </c>
      <c r="R193">
        <f t="shared" si="66"/>
        <v>0.27898287741558092</v>
      </c>
      <c r="T193">
        <f t="shared" si="53"/>
        <v>1</v>
      </c>
      <c r="U193">
        <f t="shared" si="54"/>
        <v>0.83114428401166418</v>
      </c>
      <c r="V193">
        <f t="shared" si="55"/>
        <v>1.0271535773903171</v>
      </c>
      <c r="W193">
        <f t="shared" si="56"/>
        <v>0.83393323660209695</v>
      </c>
      <c r="X193">
        <f t="shared" si="57"/>
        <v>0.98572392222756977</v>
      </c>
      <c r="Y193">
        <f t="shared" si="67"/>
        <v>0.73917485601562016</v>
      </c>
      <c r="Z193">
        <f t="shared" si="69"/>
        <v>0.82729045439406812</v>
      </c>
    </row>
    <row r="194" spans="1:225" x14ac:dyDescent="0.3">
      <c r="A194" t="s">
        <v>286</v>
      </c>
      <c r="B194">
        <v>711.00130659617798</v>
      </c>
      <c r="C194">
        <v>605.40289899888103</v>
      </c>
      <c r="D194">
        <v>728.64704517197401</v>
      </c>
      <c r="E194">
        <v>607.70353495543998</v>
      </c>
      <c r="F194">
        <v>698.91521972032695</v>
      </c>
      <c r="G194">
        <v>543.99010141925203</v>
      </c>
      <c r="H194">
        <v>599.78574973791694</v>
      </c>
      <c r="J194">
        <f t="shared" si="51"/>
        <v>642.2065509428528</v>
      </c>
      <c r="K194">
        <f t="shared" si="52"/>
        <v>70.013704376380829</v>
      </c>
      <c r="L194">
        <f t="shared" si="68"/>
        <v>0.83709533035161021</v>
      </c>
      <c r="M194">
        <f t="shared" si="60"/>
        <v>0.2995609989982313</v>
      </c>
      <c r="N194">
        <f t="shared" si="61"/>
        <v>0.89151448308282599</v>
      </c>
      <c r="O194">
        <f t="shared" si="62"/>
        <v>0.31107563080144074</v>
      </c>
      <c r="P194">
        <f t="shared" si="63"/>
        <v>0.7910199308804402</v>
      </c>
      <c r="Q194">
        <f t="shared" si="65"/>
        <v>8.0335634029546132E-2</v>
      </c>
      <c r="R194">
        <f t="shared" si="66"/>
        <v>0.27229296179267715</v>
      </c>
      <c r="T194">
        <f t="shared" si="53"/>
        <v>1</v>
      </c>
      <c r="U194">
        <f t="shared" si="54"/>
        <v>0.85147930584989362</v>
      </c>
      <c r="V194">
        <f t="shared" si="55"/>
        <v>1.0248181521075856</v>
      </c>
      <c r="W194">
        <f t="shared" si="56"/>
        <v>0.85471507480729958</v>
      </c>
      <c r="X194">
        <f t="shared" si="57"/>
        <v>0.9830013155197822</v>
      </c>
      <c r="Y194">
        <f t="shared" si="67"/>
        <v>0.76510422185232063</v>
      </c>
      <c r="Z194">
        <f t="shared" si="69"/>
        <v>0.84357896979023794</v>
      </c>
    </row>
    <row r="195" spans="1:225" x14ac:dyDescent="0.3">
      <c r="A195" t="s">
        <v>287</v>
      </c>
      <c r="B195">
        <v>471.450497546951</v>
      </c>
      <c r="C195">
        <v>398.89285195542197</v>
      </c>
      <c r="D195">
        <v>483.561973986461</v>
      </c>
      <c r="E195">
        <v>400.47689499608202</v>
      </c>
      <c r="F195">
        <v>463.56689750407998</v>
      </c>
      <c r="G195">
        <v>356.59483951975801</v>
      </c>
      <c r="H195">
        <v>394.96670733753803</v>
      </c>
      <c r="J195">
        <f t="shared" si="51"/>
        <v>424.21580897804171</v>
      </c>
      <c r="K195">
        <f t="shared" si="52"/>
        <v>48.191432364857079</v>
      </c>
      <c r="L195">
        <f t="shared" si="68"/>
        <v>0.83649322269384796</v>
      </c>
      <c r="M195">
        <f t="shared" si="60"/>
        <v>0.29962965717887391</v>
      </c>
      <c r="N195">
        <f t="shared" si="61"/>
        <v>0.89092589886879592</v>
      </c>
      <c r="O195">
        <f t="shared" si="62"/>
        <v>0.31114898493376997</v>
      </c>
      <c r="P195">
        <f t="shared" si="63"/>
        <v>0.79290940150952727</v>
      </c>
      <c r="Q195">
        <f t="shared" ref="Q195:Q202" si="70">NORMDIST(G195,$J195,$K195,TRUE)</f>
        <v>8.0282465321531965E-2</v>
      </c>
      <c r="R195">
        <f t="shared" ref="R195:R202" si="71">NORMDIST(H195,$J195,$K195,TRUE)</f>
        <v>0.27194678627825963</v>
      </c>
      <c r="T195">
        <f t="shared" si="53"/>
        <v>1</v>
      </c>
      <c r="U195">
        <f t="shared" si="54"/>
        <v>0.8460970007051416</v>
      </c>
      <c r="V195">
        <f t="shared" si="55"/>
        <v>1.0256898157972647</v>
      </c>
      <c r="W195">
        <f t="shared" si="56"/>
        <v>0.84945693573310777</v>
      </c>
      <c r="X195">
        <f t="shared" si="57"/>
        <v>0.98327798977010117</v>
      </c>
      <c r="Y195">
        <f t="shared" si="67"/>
        <v>0.7563781168440602</v>
      </c>
      <c r="Z195">
        <f t="shared" si="69"/>
        <v>0.83776920247751763</v>
      </c>
    </row>
    <row r="196" spans="1:225" x14ac:dyDescent="0.3">
      <c r="A196" t="s">
        <v>288</v>
      </c>
      <c r="B196">
        <v>309.09175855546198</v>
      </c>
      <c r="C196">
        <v>258.85325217998201</v>
      </c>
      <c r="D196">
        <v>317.67612818633597</v>
      </c>
      <c r="E196">
        <v>259.861972416296</v>
      </c>
      <c r="F196">
        <v>302.295862718178</v>
      </c>
      <c r="G196">
        <v>230.46917899808199</v>
      </c>
      <c r="H196">
        <v>256.00881486341399</v>
      </c>
      <c r="J196">
        <f t="shared" ref="J196:J202" si="72">AVERAGE(B196:H196)</f>
        <v>276.32242398825002</v>
      </c>
      <c r="K196">
        <f t="shared" ref="K196:K202" si="73">STDEV(B196:H196)</f>
        <v>33.040023405364877</v>
      </c>
      <c r="L196">
        <f t="shared" si="68"/>
        <v>0.83935421845298797</v>
      </c>
      <c r="M196">
        <f t="shared" si="60"/>
        <v>0.29849721899367831</v>
      </c>
      <c r="N196">
        <f t="shared" si="61"/>
        <v>0.89464664644151448</v>
      </c>
      <c r="O196">
        <f t="shared" si="62"/>
        <v>0.30917248072215486</v>
      </c>
      <c r="P196">
        <f t="shared" si="63"/>
        <v>0.78410154352559858</v>
      </c>
      <c r="Q196">
        <f t="shared" si="70"/>
        <v>8.2597592257345004E-2</v>
      </c>
      <c r="R196">
        <f t="shared" si="71"/>
        <v>0.26933738021056308</v>
      </c>
      <c r="T196">
        <f t="shared" ref="T196:T202" si="74">B196/$B196</f>
        <v>1</v>
      </c>
      <c r="U196">
        <f t="shared" ref="U196:U202" si="75">C196/$B196</f>
        <v>0.83746410253618775</v>
      </c>
      <c r="V196">
        <f t="shared" ref="V196:V202" si="76">D196/$B196</f>
        <v>1.0277728842431548</v>
      </c>
      <c r="W196">
        <f t="shared" ref="W196:W202" si="77">E196/$B196</f>
        <v>0.84072760021412085</v>
      </c>
      <c r="X196">
        <f t="shared" ref="X196:X202" si="78">F196/$B196</f>
        <v>0.97801333859872375</v>
      </c>
      <c r="Y196">
        <f t="shared" ref="Y196:Z202" si="79">G196/$B196</f>
        <v>0.74563352991091703</v>
      </c>
      <c r="Z196">
        <f t="shared" si="79"/>
        <v>0.82826153650899415</v>
      </c>
    </row>
    <row r="197" spans="1:225" x14ac:dyDescent="0.3">
      <c r="A197" t="s">
        <v>289</v>
      </c>
      <c r="B197">
        <v>220.19451995594099</v>
      </c>
      <c r="C197">
        <v>181.58308810276</v>
      </c>
      <c r="D197">
        <v>226.52349566320501</v>
      </c>
      <c r="E197">
        <v>182.277043267263</v>
      </c>
      <c r="F197">
        <v>215.13991025776301</v>
      </c>
      <c r="G197">
        <v>159.03634912324799</v>
      </c>
      <c r="H197">
        <v>178.97244028235099</v>
      </c>
      <c r="J197">
        <f t="shared" si="72"/>
        <v>194.81812095036156</v>
      </c>
      <c r="K197">
        <f t="shared" si="73"/>
        <v>25.580047718477395</v>
      </c>
      <c r="L197">
        <f t="shared" si="68"/>
        <v>0.83941069269949753</v>
      </c>
      <c r="M197">
        <f t="shared" si="60"/>
        <v>0.30243962361687643</v>
      </c>
      <c r="N197">
        <f t="shared" si="61"/>
        <v>0.89241188801860338</v>
      </c>
      <c r="O197">
        <f t="shared" si="62"/>
        <v>0.31197214985729438</v>
      </c>
      <c r="P197">
        <f t="shared" si="63"/>
        <v>0.78653006647539281</v>
      </c>
      <c r="Q197">
        <f t="shared" si="70"/>
        <v>8.0934131610088306E-2</v>
      </c>
      <c r="R197">
        <f t="shared" si="71"/>
        <v>0.26780842933283094</v>
      </c>
      <c r="T197">
        <f t="shared" si="74"/>
        <v>1</v>
      </c>
      <c r="U197">
        <f t="shared" si="75"/>
        <v>0.82464853411925598</v>
      </c>
      <c r="V197">
        <f t="shared" si="76"/>
        <v>1.0287426576670955</v>
      </c>
      <c r="W197">
        <f t="shared" si="77"/>
        <v>0.82780008922899195</v>
      </c>
      <c r="X197">
        <f t="shared" si="78"/>
        <v>0.97704479793961552</v>
      </c>
      <c r="Y197">
        <f t="shared" si="79"/>
        <v>0.72225389239963733</v>
      </c>
      <c r="Z197">
        <f t="shared" si="79"/>
        <v>0.81279243606135987</v>
      </c>
    </row>
    <row r="198" spans="1:225" x14ac:dyDescent="0.3">
      <c r="A198" t="s">
        <v>290</v>
      </c>
      <c r="B198">
        <v>161.76756907647101</v>
      </c>
      <c r="C198">
        <v>130.58621333602699</v>
      </c>
      <c r="D198">
        <v>166.78232738877301</v>
      </c>
      <c r="E198">
        <v>131.05710285673601</v>
      </c>
      <c r="F198">
        <v>158.08089995455899</v>
      </c>
      <c r="G198">
        <v>113.26574298219801</v>
      </c>
      <c r="H198">
        <v>129.110309517697</v>
      </c>
      <c r="J198">
        <f t="shared" si="72"/>
        <v>141.52145215892301</v>
      </c>
      <c r="K198">
        <f t="shared" si="73"/>
        <v>20.427660969405828</v>
      </c>
      <c r="L198">
        <f t="shared" si="68"/>
        <v>0.83918475611456322</v>
      </c>
      <c r="M198">
        <f t="shared" si="60"/>
        <v>0.29621593492502207</v>
      </c>
      <c r="N198">
        <f t="shared" si="61"/>
        <v>0.8918824598282471</v>
      </c>
      <c r="O198">
        <f t="shared" si="62"/>
        <v>0.30423323148862741</v>
      </c>
      <c r="P198">
        <f t="shared" si="63"/>
        <v>0.79121334056212522</v>
      </c>
      <c r="Q198">
        <f t="shared" si="70"/>
        <v>8.3300510442303008E-2</v>
      </c>
      <c r="R198">
        <f t="shared" si="71"/>
        <v>0.27173783455932615</v>
      </c>
      <c r="T198">
        <f t="shared" si="74"/>
        <v>1</v>
      </c>
      <c r="U198">
        <f t="shared" si="75"/>
        <v>0.80724593984778292</v>
      </c>
      <c r="V198">
        <f t="shared" si="76"/>
        <v>1.0309997754242781</v>
      </c>
      <c r="W198">
        <f t="shared" si="77"/>
        <v>0.81015684172630731</v>
      </c>
      <c r="X198">
        <f t="shared" si="78"/>
        <v>0.97721008516750818</v>
      </c>
      <c r="Y198">
        <f t="shared" si="79"/>
        <v>0.70017583641041703</v>
      </c>
      <c r="Z198">
        <f t="shared" si="79"/>
        <v>0.79812233227454743</v>
      </c>
    </row>
    <row r="199" spans="1:225" x14ac:dyDescent="0.3">
      <c r="A199" t="s">
        <v>291</v>
      </c>
      <c r="B199">
        <v>123.107679571723</v>
      </c>
      <c r="C199">
        <v>96.991745016159896</v>
      </c>
      <c r="D199">
        <v>127.324380705999</v>
      </c>
      <c r="E199">
        <v>97.327986938599196</v>
      </c>
      <c r="F199">
        <v>121.014837032589</v>
      </c>
      <c r="G199">
        <v>83.906142337611598</v>
      </c>
      <c r="H199">
        <v>96.9087556371652</v>
      </c>
      <c r="J199">
        <f t="shared" si="72"/>
        <v>106.65450389140669</v>
      </c>
      <c r="K199">
        <f t="shared" si="73"/>
        <v>16.81760166904952</v>
      </c>
      <c r="L199">
        <f t="shared" si="68"/>
        <v>0.83604459970659106</v>
      </c>
      <c r="M199">
        <f t="shared" si="60"/>
        <v>0.28279369806321553</v>
      </c>
      <c r="N199">
        <f t="shared" si="61"/>
        <v>0.89047573806168012</v>
      </c>
      <c r="O199">
        <f t="shared" si="62"/>
        <v>0.28959482185754343</v>
      </c>
      <c r="P199">
        <f t="shared" si="63"/>
        <v>0.80341622646196009</v>
      </c>
      <c r="Q199">
        <f t="shared" si="70"/>
        <v>8.8083425141133528E-2</v>
      </c>
      <c r="R199">
        <f t="shared" si="71"/>
        <v>0.28112696442910751</v>
      </c>
      <c r="T199">
        <f t="shared" si="74"/>
        <v>1</v>
      </c>
      <c r="U199">
        <f t="shared" si="75"/>
        <v>0.7878610445228329</v>
      </c>
      <c r="V199">
        <f t="shared" si="76"/>
        <v>1.0342521372260887</v>
      </c>
      <c r="W199">
        <f t="shared" si="77"/>
        <v>0.79059232760451426</v>
      </c>
      <c r="X199">
        <f t="shared" si="78"/>
        <v>0.98299990263471171</v>
      </c>
      <c r="Y199">
        <f t="shared" si="79"/>
        <v>0.68156708525017373</v>
      </c>
      <c r="Z199">
        <f t="shared" si="79"/>
        <v>0.78718692427880421</v>
      </c>
    </row>
    <row r="200" spans="1:225" x14ac:dyDescent="0.3">
      <c r="A200" t="s">
        <v>292</v>
      </c>
      <c r="B200">
        <v>109.404861339326</v>
      </c>
      <c r="C200">
        <v>84.503035938168495</v>
      </c>
      <c r="D200">
        <v>113.490388619177</v>
      </c>
      <c r="E200">
        <v>84.777874591730495</v>
      </c>
      <c r="F200">
        <v>108.792481867573</v>
      </c>
      <c r="G200">
        <v>73.343902790425105</v>
      </c>
      <c r="H200">
        <v>85.573240617304606</v>
      </c>
      <c r="J200">
        <f t="shared" si="72"/>
        <v>94.269397966243531</v>
      </c>
      <c r="K200">
        <f t="shared" si="73"/>
        <v>15.855698467881041</v>
      </c>
      <c r="L200">
        <f t="shared" si="68"/>
        <v>0.83010382728642462</v>
      </c>
      <c r="M200">
        <f t="shared" si="60"/>
        <v>0.26896283271546756</v>
      </c>
      <c r="N200">
        <f t="shared" si="61"/>
        <v>0.88729068827739033</v>
      </c>
      <c r="O200">
        <f t="shared" si="62"/>
        <v>0.2747134701721955</v>
      </c>
      <c r="P200">
        <f t="shared" si="63"/>
        <v>0.82015438084752756</v>
      </c>
      <c r="Q200">
        <f t="shared" si="70"/>
        <v>9.345991236412178E-2</v>
      </c>
      <c r="R200">
        <f t="shared" si="71"/>
        <v>0.29168932174862872</v>
      </c>
      <c r="T200">
        <f t="shared" si="74"/>
        <v>1</v>
      </c>
      <c r="U200">
        <f t="shared" si="75"/>
        <v>0.77238830984006324</v>
      </c>
      <c r="V200">
        <f t="shared" si="76"/>
        <v>1.0373431969094999</v>
      </c>
      <c r="W200">
        <f t="shared" si="77"/>
        <v>0.77490043453175839</v>
      </c>
      <c r="X200">
        <f t="shared" si="78"/>
        <v>0.99440263015503794</v>
      </c>
      <c r="Y200">
        <f t="shared" si="79"/>
        <v>0.67038979705796087</v>
      </c>
      <c r="Z200">
        <f t="shared" si="79"/>
        <v>0.78217036765755643</v>
      </c>
    </row>
    <row r="201" spans="1:225" x14ac:dyDescent="0.3">
      <c r="A201" t="s">
        <v>293</v>
      </c>
      <c r="B201">
        <v>96.057053173825395</v>
      </c>
      <c r="C201">
        <v>73.548291590048805</v>
      </c>
      <c r="D201">
        <v>99.711682486917695</v>
      </c>
      <c r="E201">
        <v>73.781946051898899</v>
      </c>
      <c r="F201">
        <v>95.814648302356105</v>
      </c>
      <c r="G201">
        <v>63.860390534506898</v>
      </c>
      <c r="H201">
        <v>74.852713333135696</v>
      </c>
      <c r="J201">
        <f t="shared" si="72"/>
        <v>82.518103638955637</v>
      </c>
      <c r="K201">
        <f t="shared" si="73"/>
        <v>14.255799127032054</v>
      </c>
      <c r="L201">
        <f t="shared" si="68"/>
        <v>0.8288715152958297</v>
      </c>
      <c r="M201">
        <f t="shared" si="60"/>
        <v>0.26460761255203963</v>
      </c>
      <c r="N201">
        <f t="shared" si="61"/>
        <v>0.88610592856033765</v>
      </c>
      <c r="O201">
        <f t="shared" si="62"/>
        <v>0.26999956663208824</v>
      </c>
      <c r="P201">
        <f t="shared" si="63"/>
        <v>0.82451547059542285</v>
      </c>
      <c r="Q201">
        <f t="shared" si="70"/>
        <v>9.5304342870789552E-2</v>
      </c>
      <c r="R201">
        <f t="shared" si="71"/>
        <v>0.29539094859575588</v>
      </c>
      <c r="T201">
        <f t="shared" si="74"/>
        <v>1</v>
      </c>
      <c r="U201">
        <f t="shared" si="75"/>
        <v>0.76567299495389884</v>
      </c>
      <c r="V201">
        <f t="shared" si="76"/>
        <v>1.0380464441947732</v>
      </c>
      <c r="W201">
        <f t="shared" si="77"/>
        <v>0.7681054499806762</v>
      </c>
      <c r="X201">
        <f t="shared" si="78"/>
        <v>0.99747644901170729</v>
      </c>
      <c r="Y201">
        <f t="shared" si="79"/>
        <v>0.66481729789216804</v>
      </c>
      <c r="Z201">
        <f t="shared" si="79"/>
        <v>0.77925265100191854</v>
      </c>
    </row>
    <row r="202" spans="1:225" x14ac:dyDescent="0.3">
      <c r="A202" t="s">
        <v>294</v>
      </c>
      <c r="B202">
        <v>73.961286701549</v>
      </c>
      <c r="C202">
        <v>56.531455825737602</v>
      </c>
      <c r="D202">
        <v>76.745405984158396</v>
      </c>
      <c r="E202">
        <v>56.708590210512</v>
      </c>
      <c r="F202">
        <v>73.879944537267093</v>
      </c>
      <c r="G202">
        <v>49.046926739842803</v>
      </c>
      <c r="H202">
        <v>57.5983691934047</v>
      </c>
      <c r="J202">
        <f t="shared" si="72"/>
        <v>63.495997027495939</v>
      </c>
      <c r="K202">
        <f t="shared" si="73"/>
        <v>11.038016603581426</v>
      </c>
      <c r="L202">
        <f t="shared" si="68"/>
        <v>0.82846409539984411</v>
      </c>
      <c r="M202">
        <f t="shared" si="60"/>
        <v>0.26403350989554752</v>
      </c>
      <c r="N202">
        <f t="shared" si="61"/>
        <v>0.884996974515045</v>
      </c>
      <c r="O202">
        <f t="shared" si="62"/>
        <v>0.26930648005700897</v>
      </c>
      <c r="P202">
        <f t="shared" si="63"/>
        <v>0.82658195870985263</v>
      </c>
      <c r="Q202">
        <f t="shared" si="70"/>
        <v>9.5262471665135129E-2</v>
      </c>
      <c r="R202">
        <f t="shared" si="71"/>
        <v>0.29656650845037408</v>
      </c>
      <c r="T202">
        <f t="shared" si="74"/>
        <v>1</v>
      </c>
      <c r="U202">
        <f t="shared" si="75"/>
        <v>0.76433845795375599</v>
      </c>
      <c r="V202">
        <f t="shared" si="76"/>
        <v>1.0376429265467482</v>
      </c>
      <c r="W202">
        <f t="shared" si="77"/>
        <v>0.76673341878629497</v>
      </c>
      <c r="X202">
        <f t="shared" si="78"/>
        <v>0.99890020620368414</v>
      </c>
      <c r="Y202">
        <f t="shared" si="79"/>
        <v>0.66314323245563001</v>
      </c>
      <c r="Z202">
        <f t="shared" si="79"/>
        <v>0.77876375279715615</v>
      </c>
    </row>
    <row r="205" spans="1:225" x14ac:dyDescent="0.3">
      <c r="A205" s="3">
        <v>14600</v>
      </c>
      <c r="B205" s="3">
        <v>1.7074400000000001</v>
      </c>
      <c r="C205" s="3">
        <v>9.9899009999999997</v>
      </c>
      <c r="D205" s="3">
        <v>23.62857</v>
      </c>
      <c r="E205" s="3">
        <v>35.535440000000001</v>
      </c>
      <c r="F205" s="3">
        <v>43.615989999999996</v>
      </c>
      <c r="G205" s="3">
        <v>49.970460000000003</v>
      </c>
      <c r="H205" s="3">
        <v>53.74971</v>
      </c>
      <c r="I205" s="3"/>
      <c r="J205" s="3">
        <v>49.325960000000002</v>
      </c>
      <c r="K205" s="3">
        <v>49.676600000000001</v>
      </c>
      <c r="L205" s="3">
        <v>54.228909999999999</v>
      </c>
      <c r="M205" s="3">
        <v>0.81221010000000005</v>
      </c>
      <c r="N205" s="3">
        <v>3.9507650000000001</v>
      </c>
      <c r="O205" s="3">
        <v>5.9493989999999997</v>
      </c>
      <c r="P205" s="3">
        <v>5.3783620000000001</v>
      </c>
      <c r="Q205" s="3">
        <v>4.7848319999999998</v>
      </c>
      <c r="R205" s="3"/>
      <c r="S205" s="3">
        <v>4.3165300000000002</v>
      </c>
      <c r="T205" s="3">
        <v>3.9265620000000001</v>
      </c>
      <c r="U205" s="3">
        <v>3.5989900000000001</v>
      </c>
      <c r="V205" s="3">
        <v>3.320573</v>
      </c>
      <c r="W205" s="3">
        <v>3.0799850000000002</v>
      </c>
      <c r="X205" s="3">
        <v>3.8823020000000001</v>
      </c>
      <c r="Y205" s="3">
        <v>20.937069999999999</v>
      </c>
      <c r="Z205" s="3">
        <v>38.585720000000002</v>
      </c>
      <c r="AA205" s="3">
        <v>48.964480000000002</v>
      </c>
      <c r="AB205" s="3">
        <v>55.799990000000001</v>
      </c>
      <c r="AC205" s="3">
        <v>60.086069999999999</v>
      </c>
      <c r="AD205" s="3">
        <v>62.263170000000002</v>
      </c>
      <c r="AE205" s="3">
        <v>62.80444</v>
      </c>
      <c r="AF205" s="3">
        <v>62.325650000000003</v>
      </c>
      <c r="AG205" s="3">
        <v>61.359589999999997</v>
      </c>
      <c r="AH205" s="3">
        <v>4.6741900000000003</v>
      </c>
      <c r="AI205" s="3">
        <v>26.48405</v>
      </c>
      <c r="AJ205" s="3">
        <v>48.158790000000003</v>
      </c>
      <c r="AK205" s="3">
        <v>58.669379999999997</v>
      </c>
      <c r="AL205" s="3">
        <v>68.637230000000002</v>
      </c>
      <c r="AM205" s="3">
        <v>77.976960000000005</v>
      </c>
      <c r="AN205" s="3">
        <v>85.629909999999995</v>
      </c>
      <c r="AO205" s="3">
        <v>91.298439999999999</v>
      </c>
      <c r="AP205" s="3">
        <v>95.610399999999998</v>
      </c>
      <c r="AQ205" s="3">
        <v>98.316789999999997</v>
      </c>
      <c r="AR205" s="3">
        <v>0.45224920000000002</v>
      </c>
      <c r="AS205" s="3">
        <v>1.276875</v>
      </c>
      <c r="AT205" s="3">
        <v>1.7756540000000001</v>
      </c>
      <c r="AU205" s="3">
        <v>2.088911</v>
      </c>
      <c r="AV205" s="3">
        <v>2.2444389999999999</v>
      </c>
      <c r="AW205" s="3">
        <v>2.258464</v>
      </c>
      <c r="AX205" s="3">
        <v>2.1498979999999999</v>
      </c>
      <c r="AY205" s="3">
        <v>1.966612</v>
      </c>
      <c r="AZ205" s="3">
        <v>1.7336020000000001</v>
      </c>
      <c r="BA205" s="3">
        <v>1.4702770000000001</v>
      </c>
      <c r="BB205" s="3">
        <v>2.5583300000000002</v>
      </c>
      <c r="BC205" s="3">
        <v>4.931235</v>
      </c>
      <c r="BD205" s="3">
        <v>6.5575419999999998</v>
      </c>
      <c r="BE205" s="3">
        <v>7.4569169999999998</v>
      </c>
      <c r="BF205" s="3">
        <v>8.2263940000000009</v>
      </c>
      <c r="BG205" s="3">
        <v>8.8491239999999998</v>
      </c>
      <c r="BH205" s="3">
        <v>9.3375830000000004</v>
      </c>
      <c r="BI205" s="3">
        <v>9.7048559999999995</v>
      </c>
      <c r="BJ205" s="3">
        <v>9.9664409999999997</v>
      </c>
      <c r="BK205" s="3">
        <v>10.061579999999999</v>
      </c>
      <c r="BL205" s="3">
        <v>0.41498649999999998</v>
      </c>
      <c r="BM205" s="3">
        <v>1.8556280000000001</v>
      </c>
      <c r="BN205" s="3">
        <v>2.3977710000000001</v>
      </c>
      <c r="BO205" s="3">
        <v>2.2126549999999998</v>
      </c>
      <c r="BP205" s="3">
        <v>1.9698389999999999</v>
      </c>
      <c r="BQ205" s="3">
        <v>1.7581329999999999</v>
      </c>
      <c r="BR205" s="3">
        <v>1.568176</v>
      </c>
      <c r="BS205" s="3">
        <v>1.3963209999999999</v>
      </c>
      <c r="BT205" s="3">
        <v>1.241814</v>
      </c>
      <c r="BU205" s="3">
        <v>1.1019699999999999</v>
      </c>
      <c r="BV205" s="3">
        <v>3.3113649999999999</v>
      </c>
      <c r="BW205" s="3">
        <v>16.393650000000001</v>
      </c>
      <c r="BX205" s="3">
        <v>19.85595</v>
      </c>
      <c r="BY205" s="3">
        <v>13.71898</v>
      </c>
      <c r="BZ205" s="3">
        <v>10.021800000000001</v>
      </c>
      <c r="CA205" s="3">
        <v>7.5523530000000001</v>
      </c>
      <c r="CB205" s="3">
        <v>5.7330009999999998</v>
      </c>
      <c r="CC205" s="3">
        <v>4.3677260000000002</v>
      </c>
      <c r="CD205" s="3">
        <v>3.3327339999999999</v>
      </c>
      <c r="CE205" s="3">
        <v>2.541712</v>
      </c>
      <c r="CF205" s="3">
        <v>10.11443</v>
      </c>
      <c r="CG205" s="3">
        <v>18.98237</v>
      </c>
      <c r="CH205" s="3">
        <v>32.284649999999999</v>
      </c>
      <c r="CI205" s="3">
        <v>44.942279999999997</v>
      </c>
      <c r="CJ205" s="3">
        <v>56.717579999999998</v>
      </c>
      <c r="CK205" s="3">
        <v>67.107900000000001</v>
      </c>
      <c r="CL205" s="3">
        <v>75.95438</v>
      </c>
      <c r="CM205" s="3">
        <v>83.034109999999998</v>
      </c>
      <c r="CN205" s="3">
        <v>89.408280000000005</v>
      </c>
      <c r="CO205" s="3">
        <v>94.986980000000003</v>
      </c>
      <c r="CP205" s="3">
        <v>19.786059999999999</v>
      </c>
      <c r="CQ205" s="3">
        <v>32.687640000000002</v>
      </c>
      <c r="CR205" s="3">
        <v>41.14067</v>
      </c>
      <c r="CS205" s="3">
        <v>44.354399999999998</v>
      </c>
      <c r="CT205" s="3">
        <v>45.253590000000003</v>
      </c>
      <c r="CU205" s="3">
        <v>44.714080000000003</v>
      </c>
      <c r="CV205" s="3">
        <v>43.468359999999997</v>
      </c>
      <c r="CW205" s="3">
        <v>41.731290000000001</v>
      </c>
      <c r="CX205" s="3">
        <v>39.954749999999997</v>
      </c>
      <c r="CY205" s="3">
        <v>38.365630000000003</v>
      </c>
      <c r="CZ205" s="3">
        <v>17.03013</v>
      </c>
      <c r="DA205" s="3">
        <v>70.334130000000002</v>
      </c>
      <c r="DB205" s="3">
        <v>97.868780000000001</v>
      </c>
      <c r="DC205" s="3">
        <v>96.66704</v>
      </c>
      <c r="DD205" s="3">
        <v>91.966200000000001</v>
      </c>
      <c r="DE205" s="3">
        <v>87.316410000000005</v>
      </c>
      <c r="DF205" s="3">
        <v>82.43777</v>
      </c>
      <c r="DG205" s="3">
        <v>77.632530000000003</v>
      </c>
      <c r="DH205" s="3">
        <v>73.114199999999997</v>
      </c>
      <c r="DI205" s="3">
        <v>68.915229999999994</v>
      </c>
      <c r="DJ205" s="3">
        <v>2.2581570000000002</v>
      </c>
      <c r="DK205" s="3">
        <v>9.5049670000000006</v>
      </c>
      <c r="DL205" s="3">
        <v>15.007960000000001</v>
      </c>
      <c r="DM205" s="3">
        <v>18.131329999999998</v>
      </c>
      <c r="DN205" s="3">
        <v>20.31362</v>
      </c>
      <c r="DO205" s="3">
        <v>21.90644</v>
      </c>
      <c r="DP205" s="3">
        <v>22.85999</v>
      </c>
      <c r="DQ205" s="3">
        <v>23.301449999999999</v>
      </c>
      <c r="DR205" s="3">
        <v>23.345870000000001</v>
      </c>
      <c r="DS205" s="3">
        <v>23.11731</v>
      </c>
      <c r="DT205" s="3">
        <v>8.6409150000000007E-3</v>
      </c>
      <c r="DU205" s="3">
        <v>1.6782060000000001E-2</v>
      </c>
      <c r="DV205" s="3">
        <v>2.1179340000000001E-2</v>
      </c>
      <c r="DW205" s="3">
        <v>2.1897099999999999E-2</v>
      </c>
      <c r="DX205" s="3">
        <v>2.0495090000000001E-2</v>
      </c>
      <c r="DY205" s="3">
        <v>1.8085460000000001E-2</v>
      </c>
      <c r="DZ205" s="3">
        <v>1.536832E-2</v>
      </c>
      <c r="EA205" s="3">
        <v>1.241689E-2</v>
      </c>
      <c r="EB205" s="3">
        <v>9.6645600000000009E-3</v>
      </c>
      <c r="EC205" s="3">
        <v>7.3073979999999997E-3</v>
      </c>
      <c r="ED205" s="3">
        <v>6.0854949999999998E-2</v>
      </c>
      <c r="EE205" s="3">
        <v>0.44495109999999999</v>
      </c>
      <c r="EF205" s="3">
        <v>1.1120000000000001</v>
      </c>
      <c r="EG205" s="3">
        <v>1.9757830000000001</v>
      </c>
      <c r="EH205" s="3">
        <v>2.992658</v>
      </c>
      <c r="EI205" s="3">
        <v>4.1412240000000002</v>
      </c>
      <c r="EJ205" s="3">
        <v>5.5891549999999999</v>
      </c>
      <c r="EK205" s="3">
        <v>7.3564179999999997</v>
      </c>
      <c r="EL205" s="3">
        <v>8.9296319999999998</v>
      </c>
      <c r="EM205" s="3">
        <v>10.00581</v>
      </c>
      <c r="EN205" s="3">
        <v>6.6394650000000004</v>
      </c>
      <c r="EO205" s="3">
        <v>13.96651</v>
      </c>
      <c r="EP205" s="3">
        <v>19.644559999999998</v>
      </c>
      <c r="EQ205" s="3">
        <v>22.821629999999999</v>
      </c>
      <c r="ER205" s="3">
        <v>24.56427</v>
      </c>
      <c r="ES205" s="3">
        <v>25.143820000000002</v>
      </c>
      <c r="ET205" s="3">
        <v>24.765519999999999</v>
      </c>
      <c r="EU205" s="3">
        <v>23.770119999999999</v>
      </c>
      <c r="EV205" s="3">
        <v>22.399529999999999</v>
      </c>
      <c r="EW205" s="3">
        <v>21.036650000000002</v>
      </c>
      <c r="EX205" s="3">
        <v>0.2366588</v>
      </c>
      <c r="EY205" s="3">
        <v>1.502122</v>
      </c>
      <c r="EZ205" s="3">
        <v>3.253746</v>
      </c>
      <c r="FA205" s="3">
        <v>3.933916</v>
      </c>
      <c r="FB205" s="3">
        <v>4.4277850000000001</v>
      </c>
      <c r="FC205" s="3">
        <v>4.798991</v>
      </c>
      <c r="FD205" s="3">
        <v>5.067774</v>
      </c>
      <c r="FE205" s="3">
        <v>5.1388569999999998</v>
      </c>
      <c r="FF205" s="3">
        <v>5.1470849999999997</v>
      </c>
      <c r="FG205" s="3">
        <v>4.9364290000000004</v>
      </c>
      <c r="FH205" s="3">
        <v>6.9928920000000003</v>
      </c>
      <c r="FI205" s="3">
        <v>10.6701</v>
      </c>
      <c r="FJ205" s="3">
        <v>16.215689999999999</v>
      </c>
      <c r="FK205" s="3">
        <v>19.174980000000001</v>
      </c>
      <c r="FL205" s="3">
        <v>20.148579999999999</v>
      </c>
      <c r="FM205" s="3">
        <v>20.00102</v>
      </c>
      <c r="FN205" s="3">
        <v>18.64676</v>
      </c>
      <c r="FO205" s="3">
        <v>17.334420000000001</v>
      </c>
      <c r="FP205" s="3">
        <v>15.809839999999999</v>
      </c>
      <c r="FQ205" s="3">
        <v>14.31527</v>
      </c>
      <c r="FR205" s="3">
        <v>3.72187E-2</v>
      </c>
      <c r="FS205" s="3">
        <v>0.21883530000000001</v>
      </c>
      <c r="FT205" s="3">
        <v>0.54303710000000005</v>
      </c>
      <c r="FU205" s="3">
        <v>1.011889</v>
      </c>
      <c r="FV205" s="3">
        <v>1.483249</v>
      </c>
      <c r="FW205" s="3">
        <v>1.9634160000000001</v>
      </c>
      <c r="FX205" s="3">
        <v>2.8019509999999999</v>
      </c>
      <c r="FY205" s="3">
        <v>3.8597709999999998</v>
      </c>
      <c r="FZ205" s="3">
        <v>4.9431430000000001</v>
      </c>
      <c r="GA205" s="3">
        <v>5.9244719999999997</v>
      </c>
      <c r="GB205" s="3">
        <v>1.871564</v>
      </c>
      <c r="GC205" s="3">
        <v>3.2597659999999999</v>
      </c>
      <c r="GD205" s="3">
        <v>4.699948</v>
      </c>
      <c r="GE205" s="3">
        <v>7.0968340000000003</v>
      </c>
      <c r="GF205" s="3">
        <v>9.2381250000000001</v>
      </c>
      <c r="GG205" s="3">
        <v>10.856629999999999</v>
      </c>
      <c r="GH205" s="3">
        <v>11.973699999999999</v>
      </c>
      <c r="GI205" s="3">
        <v>12.544879999999999</v>
      </c>
      <c r="GJ205" s="3">
        <v>12.54119</v>
      </c>
      <c r="GK205" s="3">
        <v>12.55184</v>
      </c>
      <c r="GL205" s="3">
        <v>16.752130000000001</v>
      </c>
      <c r="GM205" s="3">
        <v>14.868370000000001</v>
      </c>
      <c r="GN205" s="3">
        <v>17.496040000000001</v>
      </c>
      <c r="GO205" s="3">
        <v>18.802070000000001</v>
      </c>
      <c r="GP205" s="3">
        <v>18.420449999999999</v>
      </c>
      <c r="GQ205" s="3">
        <v>14.372</v>
      </c>
      <c r="GR205" s="3">
        <v>11.165570000000001</v>
      </c>
      <c r="GS205" s="3">
        <v>10.790710000000001</v>
      </c>
      <c r="GT205" s="3">
        <v>10.415290000000001</v>
      </c>
      <c r="GU205" s="3">
        <v>8.8024789999999999</v>
      </c>
      <c r="GV205" s="3">
        <v>5813.3180000000002</v>
      </c>
      <c r="GW205" s="3">
        <v>12931.36</v>
      </c>
      <c r="GX205" s="3">
        <v>21039.29</v>
      </c>
      <c r="GY205" s="3">
        <v>1250.08</v>
      </c>
      <c r="GZ205" s="3">
        <v>1866.414</v>
      </c>
      <c r="HA205" s="3">
        <v>1287.636</v>
      </c>
      <c r="HB205" s="3">
        <v>2213.9299999999998</v>
      </c>
      <c r="HC205" s="3">
        <v>19.760639999999999</v>
      </c>
      <c r="HD205" s="3">
        <v>11.755570000000001</v>
      </c>
      <c r="HE205" s="3">
        <v>13731.46</v>
      </c>
      <c r="HF205" s="3">
        <v>1196.269</v>
      </c>
      <c r="HG205" s="3">
        <v>0.72421500000000005</v>
      </c>
      <c r="HH205" s="3">
        <v>8970.2710000000006</v>
      </c>
      <c r="HI205" s="3">
        <v>15382.02</v>
      </c>
      <c r="HJ205" s="3">
        <v>5016.8710000000001</v>
      </c>
      <c r="HK205" s="3">
        <v>2037.4069999999999</v>
      </c>
      <c r="HL205" s="3">
        <v>18.294170000000001</v>
      </c>
      <c r="HM205" s="3">
        <v>13.69983</v>
      </c>
      <c r="HN205" s="3">
        <v>1.3043009999999999</v>
      </c>
      <c r="HO205" s="3">
        <v>169.99109999999999</v>
      </c>
      <c r="HP205" s="3">
        <v>119.9413</v>
      </c>
      <c r="HQ205" s="3"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2"/>
  <sheetViews>
    <sheetView zoomScale="70" zoomScaleNormal="70" workbookViewId="0"/>
  </sheetViews>
  <sheetFormatPr defaultRowHeight="14.4" x14ac:dyDescent="0.3"/>
  <sheetData>
    <row r="1" spans="1:21" x14ac:dyDescent="0.3">
      <c r="A1" s="7" t="s">
        <v>436</v>
      </c>
    </row>
    <row r="2" spans="1:21" x14ac:dyDescent="0.3">
      <c r="A2" t="s">
        <v>421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</row>
    <row r="3" spans="1:21" s="12" customFormat="1" x14ac:dyDescent="0.3">
      <c r="A3" s="13">
        <v>18615</v>
      </c>
      <c r="B3">
        <v>951.57863199999997</v>
      </c>
      <c r="C3">
        <v>38.067365000000002</v>
      </c>
      <c r="D3">
        <v>489.96218399999998</v>
      </c>
      <c r="E3">
        <v>965.63261899999998</v>
      </c>
      <c r="F3">
        <v>37.344715999999998</v>
      </c>
      <c r="G3">
        <v>76.497522000000004</v>
      </c>
      <c r="H3">
        <v>18.15072</v>
      </c>
      <c r="I3">
        <v>220.98843600000001</v>
      </c>
      <c r="J3">
        <v>659.53890699999999</v>
      </c>
      <c r="K3">
        <v>530.50692300000003</v>
      </c>
      <c r="L3">
        <v>829.703936</v>
      </c>
      <c r="M3">
        <v>276.26409000000001</v>
      </c>
      <c r="N3">
        <v>11.667353</v>
      </c>
      <c r="O3">
        <v>69.320415999999994</v>
      </c>
      <c r="P3">
        <v>313.899385</v>
      </c>
      <c r="Q3">
        <v>41.299182999999999</v>
      </c>
      <c r="R3">
        <v>225.50901400000001</v>
      </c>
      <c r="S3">
        <v>23.639934</v>
      </c>
      <c r="T3">
        <v>168.785099</v>
      </c>
      <c r="U3">
        <v>44.224381999999999</v>
      </c>
    </row>
    <row r="4" spans="1:21" x14ac:dyDescent="0.3">
      <c r="A4" s="13">
        <v>18980</v>
      </c>
      <c r="B4">
        <v>964.34663499999999</v>
      </c>
      <c r="C4">
        <v>38.180821000000002</v>
      </c>
      <c r="D4">
        <v>491.17790300000001</v>
      </c>
      <c r="E4">
        <v>965.47321399999998</v>
      </c>
      <c r="F4">
        <v>37.383122</v>
      </c>
      <c r="G4">
        <v>75.897408999999996</v>
      </c>
      <c r="H4">
        <v>18.196176999999999</v>
      </c>
      <c r="I4">
        <v>221.66385</v>
      </c>
      <c r="J4">
        <v>660.902514</v>
      </c>
      <c r="K4">
        <v>530.755312</v>
      </c>
      <c r="L4">
        <v>833.92708600000003</v>
      </c>
      <c r="M4">
        <v>276.71762799999999</v>
      </c>
      <c r="N4">
        <v>12.008378</v>
      </c>
      <c r="O4">
        <v>68.827021999999999</v>
      </c>
      <c r="P4">
        <v>315.59947499999998</v>
      </c>
      <c r="Q4">
        <v>40.924936000000002</v>
      </c>
      <c r="R4">
        <v>225.67941500000001</v>
      </c>
      <c r="S4">
        <v>23.692996000000001</v>
      </c>
      <c r="T4">
        <v>168.982055</v>
      </c>
      <c r="U4">
        <v>44.522612000000002</v>
      </c>
    </row>
    <row r="5" spans="1:21" x14ac:dyDescent="0.3">
      <c r="A5" s="13">
        <v>19345</v>
      </c>
      <c r="B5">
        <v>977.84871899999996</v>
      </c>
      <c r="C5">
        <v>37.973883999999998</v>
      </c>
      <c r="D5">
        <v>492.29260099999999</v>
      </c>
      <c r="E5">
        <v>965.347081</v>
      </c>
      <c r="F5">
        <v>37.401485999999998</v>
      </c>
      <c r="G5">
        <v>75.228128999999996</v>
      </c>
      <c r="H5">
        <v>18.193376000000001</v>
      </c>
      <c r="I5">
        <v>221.304768</v>
      </c>
      <c r="J5">
        <v>662.57314699999995</v>
      </c>
      <c r="K5">
        <v>530.66726200000005</v>
      </c>
      <c r="L5">
        <v>834.38438699999995</v>
      </c>
      <c r="M5">
        <v>277.001014</v>
      </c>
      <c r="N5">
        <v>12.348905999999999</v>
      </c>
      <c r="O5">
        <v>68.254225000000005</v>
      </c>
      <c r="P5">
        <v>317.28413399999999</v>
      </c>
      <c r="Q5">
        <v>40.575508999999997</v>
      </c>
      <c r="R5">
        <v>225.81678299999999</v>
      </c>
      <c r="S5">
        <v>23.770553</v>
      </c>
      <c r="T5">
        <v>169.15471099999999</v>
      </c>
      <c r="U5">
        <v>44.920085</v>
      </c>
    </row>
    <row r="6" spans="1:21" x14ac:dyDescent="0.3">
      <c r="A6" s="13">
        <v>19710</v>
      </c>
      <c r="B6">
        <v>985.50733400000001</v>
      </c>
      <c r="C6">
        <v>37.789580000000001</v>
      </c>
      <c r="D6">
        <v>493.52702900000003</v>
      </c>
      <c r="E6">
        <v>965.23197000000005</v>
      </c>
      <c r="F6">
        <v>37.411168000000004</v>
      </c>
      <c r="G6">
        <v>74.459671999999998</v>
      </c>
      <c r="H6">
        <v>18.195687</v>
      </c>
      <c r="I6">
        <v>221.001105</v>
      </c>
      <c r="J6">
        <v>663.78667499999995</v>
      </c>
      <c r="K6">
        <v>530.53734399999996</v>
      </c>
      <c r="L6">
        <v>834.879594</v>
      </c>
      <c r="M6">
        <v>277.28319499999998</v>
      </c>
      <c r="N6">
        <v>12.689913000000001</v>
      </c>
      <c r="O6">
        <v>67.835959000000003</v>
      </c>
      <c r="P6">
        <v>318.71347300000002</v>
      </c>
      <c r="Q6">
        <v>40.197377000000003</v>
      </c>
      <c r="R6">
        <v>225.77515199999999</v>
      </c>
      <c r="S6">
        <v>23.907934999999998</v>
      </c>
      <c r="T6">
        <v>169.36689799999999</v>
      </c>
      <c r="U6">
        <v>45.423116</v>
      </c>
    </row>
    <row r="7" spans="1:21" x14ac:dyDescent="0.3">
      <c r="A7" s="13">
        <v>20075</v>
      </c>
      <c r="B7">
        <v>998.86727900000005</v>
      </c>
      <c r="C7">
        <v>37.435470000000002</v>
      </c>
      <c r="D7">
        <v>494.66808700000001</v>
      </c>
      <c r="E7">
        <v>965.82438400000001</v>
      </c>
      <c r="F7">
        <v>37.423008000000003</v>
      </c>
      <c r="G7">
        <v>73.671248000000006</v>
      </c>
      <c r="H7">
        <v>18.166336999999999</v>
      </c>
      <c r="I7">
        <v>220.204984</v>
      </c>
      <c r="J7">
        <v>663.42559300000005</v>
      </c>
      <c r="K7">
        <v>530.26597400000003</v>
      </c>
      <c r="L7">
        <v>833.20372999999995</v>
      </c>
      <c r="M7">
        <v>277.45414399999999</v>
      </c>
      <c r="N7">
        <v>13.036001000000001</v>
      </c>
      <c r="O7">
        <v>67.410810999999995</v>
      </c>
      <c r="P7">
        <v>319.61639600000001</v>
      </c>
      <c r="Q7">
        <v>39.790604999999999</v>
      </c>
      <c r="R7">
        <v>225.721169</v>
      </c>
      <c r="S7">
        <v>24.065740999999999</v>
      </c>
      <c r="T7">
        <v>169.542418</v>
      </c>
      <c r="U7">
        <v>45.617604</v>
      </c>
    </row>
    <row r="8" spans="1:21" x14ac:dyDescent="0.3">
      <c r="A8" t="s">
        <v>102</v>
      </c>
      <c r="B8">
        <f t="shared" ref="B8:U8" si="0">AVERAGE(B3:B7)</f>
        <v>975.62971979999998</v>
      </c>
      <c r="C8">
        <f t="shared" si="0"/>
        <v>37.889424000000005</v>
      </c>
      <c r="D8">
        <f t="shared" si="0"/>
        <v>492.32556079999995</v>
      </c>
      <c r="E8">
        <f t="shared" si="0"/>
        <v>965.5018536</v>
      </c>
      <c r="F8">
        <f t="shared" si="0"/>
        <v>37.392700000000005</v>
      </c>
      <c r="G8">
        <f t="shared" si="0"/>
        <v>75.150795999999985</v>
      </c>
      <c r="H8">
        <f t="shared" si="0"/>
        <v>18.1804594</v>
      </c>
      <c r="I8">
        <f t="shared" si="0"/>
        <v>221.03262860000001</v>
      </c>
      <c r="J8">
        <f t="shared" si="0"/>
        <v>662.04536719999999</v>
      </c>
      <c r="K8">
        <f t="shared" si="0"/>
        <v>530.54656299999999</v>
      </c>
      <c r="L8">
        <f t="shared" si="0"/>
        <v>833.21974660000001</v>
      </c>
      <c r="M8">
        <f t="shared" si="0"/>
        <v>276.94401419999997</v>
      </c>
      <c r="N8">
        <f t="shared" si="0"/>
        <v>12.3501102</v>
      </c>
      <c r="O8">
        <f t="shared" si="0"/>
        <v>68.329686599999988</v>
      </c>
      <c r="P8">
        <f t="shared" si="0"/>
        <v>317.02257259999999</v>
      </c>
      <c r="Q8">
        <f t="shared" si="0"/>
        <v>40.557521999999999</v>
      </c>
      <c r="R8">
        <f t="shared" si="0"/>
        <v>225.70030659999998</v>
      </c>
      <c r="S8">
        <f t="shared" si="0"/>
        <v>23.815431800000002</v>
      </c>
      <c r="T8">
        <f t="shared" si="0"/>
        <v>169.16623620000001</v>
      </c>
      <c r="U8">
        <f t="shared" si="0"/>
        <v>44.9415598</v>
      </c>
    </row>
    <row r="9" spans="1:21" x14ac:dyDescent="0.3">
      <c r="A9" s="14" t="s">
        <v>305</v>
      </c>
      <c r="B9">
        <f t="shared" ref="B9:U9" si="1">B8/B$8</f>
        <v>1</v>
      </c>
      <c r="C9">
        <f t="shared" si="1"/>
        <v>1</v>
      </c>
      <c r="D9">
        <f t="shared" si="1"/>
        <v>1</v>
      </c>
      <c r="E9">
        <f t="shared" si="1"/>
        <v>1</v>
      </c>
      <c r="F9">
        <f t="shared" si="1"/>
        <v>1</v>
      </c>
      <c r="G9">
        <f t="shared" si="1"/>
        <v>1</v>
      </c>
      <c r="H9">
        <f t="shared" si="1"/>
        <v>1</v>
      </c>
      <c r="I9">
        <f t="shared" si="1"/>
        <v>1</v>
      </c>
      <c r="J9">
        <f t="shared" si="1"/>
        <v>1</v>
      </c>
      <c r="K9">
        <f t="shared" si="1"/>
        <v>1</v>
      </c>
      <c r="L9">
        <f t="shared" si="1"/>
        <v>1</v>
      </c>
      <c r="M9">
        <f t="shared" si="1"/>
        <v>1</v>
      </c>
      <c r="N9">
        <f t="shared" si="1"/>
        <v>1</v>
      </c>
      <c r="O9">
        <f t="shared" si="1"/>
        <v>1</v>
      </c>
      <c r="P9">
        <f t="shared" si="1"/>
        <v>1</v>
      </c>
      <c r="Q9">
        <f t="shared" si="1"/>
        <v>1</v>
      </c>
      <c r="R9">
        <f t="shared" si="1"/>
        <v>1</v>
      </c>
      <c r="S9">
        <f t="shared" si="1"/>
        <v>1</v>
      </c>
      <c r="T9">
        <f t="shared" si="1"/>
        <v>1</v>
      </c>
      <c r="U9">
        <f t="shared" si="1"/>
        <v>1</v>
      </c>
    </row>
    <row r="10" spans="1:21" x14ac:dyDescent="0.3">
      <c r="A10" t="s">
        <v>9</v>
      </c>
      <c r="B10" s="1"/>
    </row>
    <row r="11" spans="1:21" x14ac:dyDescent="0.3">
      <c r="A11" s="13">
        <v>18615</v>
      </c>
      <c r="B11">
        <v>525.53511000000003</v>
      </c>
      <c r="C11">
        <v>38.487090999999999</v>
      </c>
      <c r="D11">
        <v>459.79334299999999</v>
      </c>
      <c r="E11">
        <v>316.93451099999999</v>
      </c>
      <c r="F11">
        <v>2.0009250000000001</v>
      </c>
      <c r="G11">
        <v>79.282527000000002</v>
      </c>
      <c r="H11">
        <v>14.697649999999999</v>
      </c>
      <c r="I11">
        <v>14.530948</v>
      </c>
      <c r="J11">
        <v>684.66256999999996</v>
      </c>
      <c r="K11">
        <v>321.12071300000002</v>
      </c>
      <c r="L11">
        <v>770.98443399999996</v>
      </c>
      <c r="M11">
        <v>104.860707</v>
      </c>
      <c r="N11">
        <v>3.77E-4</v>
      </c>
      <c r="O11">
        <v>36.673782000000003</v>
      </c>
      <c r="P11">
        <v>229.537646</v>
      </c>
      <c r="Q11">
        <v>17.644703</v>
      </c>
      <c r="R11">
        <v>106.180012</v>
      </c>
      <c r="S11">
        <v>23.501304000000001</v>
      </c>
      <c r="T11">
        <v>10.973943</v>
      </c>
      <c r="U11">
        <v>98.336954000000006</v>
      </c>
    </row>
    <row r="12" spans="1:21" x14ac:dyDescent="0.3">
      <c r="A12" s="13">
        <v>18980</v>
      </c>
      <c r="B12">
        <v>548.57359599999995</v>
      </c>
      <c r="C12">
        <v>38.473362000000002</v>
      </c>
      <c r="D12">
        <v>455.34194500000001</v>
      </c>
      <c r="E12">
        <v>315.28467999999998</v>
      </c>
      <c r="F12">
        <v>1.975957</v>
      </c>
      <c r="G12">
        <v>79.554359000000005</v>
      </c>
      <c r="H12">
        <v>14.712218999999999</v>
      </c>
      <c r="I12">
        <v>14.536837999999999</v>
      </c>
      <c r="J12">
        <v>685.85712000000001</v>
      </c>
      <c r="K12">
        <v>321.08863200000002</v>
      </c>
      <c r="L12">
        <v>773.66626599999995</v>
      </c>
      <c r="M12">
        <v>105.09121399999999</v>
      </c>
      <c r="N12">
        <v>3.7300000000000001E-4</v>
      </c>
      <c r="O12">
        <v>36.898314999999997</v>
      </c>
      <c r="P12">
        <v>228.72073399999999</v>
      </c>
      <c r="Q12">
        <v>17.399885999999999</v>
      </c>
      <c r="R12">
        <v>106.441761</v>
      </c>
      <c r="S12">
        <v>23.507646999999999</v>
      </c>
      <c r="T12">
        <v>10.971952999999999</v>
      </c>
      <c r="U12">
        <v>100.679985</v>
      </c>
    </row>
    <row r="13" spans="1:21" x14ac:dyDescent="0.3">
      <c r="A13" s="13">
        <v>19345</v>
      </c>
      <c r="B13">
        <v>547.07172200000002</v>
      </c>
      <c r="C13">
        <v>38.144801000000001</v>
      </c>
      <c r="D13">
        <v>451.97182299999997</v>
      </c>
      <c r="E13">
        <v>313.90097200000002</v>
      </c>
      <c r="F13">
        <v>1.951098</v>
      </c>
      <c r="G13">
        <v>79.599102999999999</v>
      </c>
      <c r="H13">
        <v>14.70486</v>
      </c>
      <c r="I13">
        <v>14.539486999999999</v>
      </c>
      <c r="J13">
        <v>687.493694</v>
      </c>
      <c r="K13">
        <v>320.920568</v>
      </c>
      <c r="L13">
        <v>773.311014</v>
      </c>
      <c r="M13">
        <v>105.286942</v>
      </c>
      <c r="N13">
        <v>3.6900000000000002E-4</v>
      </c>
      <c r="O13">
        <v>37.007480000000001</v>
      </c>
      <c r="P13">
        <v>227.993369</v>
      </c>
      <c r="Q13">
        <v>17.095662999999998</v>
      </c>
      <c r="R13">
        <v>106.588083</v>
      </c>
      <c r="S13">
        <v>23.533123</v>
      </c>
      <c r="T13">
        <v>10.954275000000001</v>
      </c>
      <c r="U13">
        <v>103.016693</v>
      </c>
    </row>
    <row r="14" spans="1:21" x14ac:dyDescent="0.3">
      <c r="A14" s="13">
        <v>19710</v>
      </c>
      <c r="B14">
        <v>510.482483</v>
      </c>
      <c r="C14">
        <v>37.841501999999998</v>
      </c>
      <c r="D14">
        <v>449.41252900000001</v>
      </c>
      <c r="E14">
        <v>313.02847100000002</v>
      </c>
      <c r="F14">
        <v>1.926199</v>
      </c>
      <c r="G14">
        <v>79.521215999999995</v>
      </c>
      <c r="H14">
        <v>14.702996000000001</v>
      </c>
      <c r="I14">
        <v>14.545347</v>
      </c>
      <c r="J14">
        <v>688.60573399999998</v>
      </c>
      <c r="K14">
        <v>320.73139500000002</v>
      </c>
      <c r="L14">
        <v>773.15663600000005</v>
      </c>
      <c r="M14">
        <v>105.47893000000001</v>
      </c>
      <c r="N14">
        <v>3.6499999999999998E-4</v>
      </c>
      <c r="O14">
        <v>37.049486000000002</v>
      </c>
      <c r="P14">
        <v>227.66064499999999</v>
      </c>
      <c r="Q14">
        <v>16.749472999999998</v>
      </c>
      <c r="R14">
        <v>106.609138</v>
      </c>
      <c r="S14">
        <v>23.615044999999999</v>
      </c>
      <c r="T14">
        <v>10.924346</v>
      </c>
      <c r="U14">
        <v>105.404793</v>
      </c>
    </row>
    <row r="15" spans="1:21" x14ac:dyDescent="0.3">
      <c r="A15" s="13">
        <v>20074.5</v>
      </c>
      <c r="B15">
        <v>530.56615399999998</v>
      </c>
      <c r="C15">
        <v>37.403759999999998</v>
      </c>
      <c r="D15">
        <v>447.25253300000003</v>
      </c>
      <c r="E15">
        <v>312.36688199999998</v>
      </c>
      <c r="F15">
        <v>1.9020550000000001</v>
      </c>
      <c r="G15">
        <v>79.384832000000003</v>
      </c>
      <c r="H15">
        <v>14.680932</v>
      </c>
      <c r="I15">
        <v>14.543734000000001</v>
      </c>
      <c r="J15">
        <v>688.29532400000005</v>
      </c>
      <c r="K15">
        <v>320.35608300000001</v>
      </c>
      <c r="L15">
        <v>770.89556500000003</v>
      </c>
      <c r="M15">
        <v>105.656299</v>
      </c>
      <c r="N15">
        <v>3.6000000000000002E-4</v>
      </c>
      <c r="O15">
        <v>36.807102</v>
      </c>
      <c r="P15">
        <v>227.42619400000001</v>
      </c>
      <c r="Q15">
        <v>16.627009999999999</v>
      </c>
      <c r="R15">
        <v>106.55294600000001</v>
      </c>
      <c r="S15">
        <v>23.712175999999999</v>
      </c>
      <c r="T15">
        <v>10.878797</v>
      </c>
      <c r="U15">
        <v>107.235546</v>
      </c>
    </row>
    <row r="16" spans="1:21" x14ac:dyDescent="0.3">
      <c r="A16" t="s">
        <v>102</v>
      </c>
      <c r="B16">
        <f t="shared" ref="B16:U16" si="2">AVERAGE(B11:B15)</f>
        <v>532.44581300000004</v>
      </c>
      <c r="C16">
        <f t="shared" si="2"/>
        <v>38.070103199999998</v>
      </c>
      <c r="D16">
        <f t="shared" si="2"/>
        <v>452.75443459999997</v>
      </c>
      <c r="E16">
        <f t="shared" si="2"/>
        <v>314.30310320000001</v>
      </c>
      <c r="F16">
        <f t="shared" si="2"/>
        <v>1.9512468000000003</v>
      </c>
      <c r="G16">
        <f t="shared" si="2"/>
        <v>79.468407400000004</v>
      </c>
      <c r="H16">
        <f t="shared" si="2"/>
        <v>14.699731399999999</v>
      </c>
      <c r="I16">
        <f t="shared" si="2"/>
        <v>14.539270800000001</v>
      </c>
      <c r="J16">
        <f t="shared" si="2"/>
        <v>686.98288839999998</v>
      </c>
      <c r="K16">
        <f t="shared" si="2"/>
        <v>320.84347820000005</v>
      </c>
      <c r="L16">
        <f t="shared" si="2"/>
        <v>772.40278300000011</v>
      </c>
      <c r="M16">
        <f t="shared" si="2"/>
        <v>105.2748184</v>
      </c>
      <c r="N16">
        <f t="shared" si="2"/>
        <v>3.6880000000000002E-4</v>
      </c>
      <c r="O16">
        <f t="shared" si="2"/>
        <v>36.887233000000002</v>
      </c>
      <c r="P16">
        <f t="shared" si="2"/>
        <v>228.26771760000003</v>
      </c>
      <c r="Q16">
        <f t="shared" si="2"/>
        <v>17.103346999999999</v>
      </c>
      <c r="R16">
        <f t="shared" si="2"/>
        <v>106.474388</v>
      </c>
      <c r="S16">
        <f t="shared" si="2"/>
        <v>23.573858999999999</v>
      </c>
      <c r="T16">
        <f t="shared" si="2"/>
        <v>10.9406628</v>
      </c>
      <c r="U16">
        <f t="shared" si="2"/>
        <v>102.93479419999998</v>
      </c>
    </row>
    <row r="17" spans="1:21" x14ac:dyDescent="0.3">
      <c r="A17" s="14" t="s">
        <v>305</v>
      </c>
      <c r="B17">
        <f t="shared" ref="B17:U17" si="3">B16/B$8</f>
        <v>0.54574579084076003</v>
      </c>
      <c r="C17">
        <f t="shared" si="3"/>
        <v>1.0047685918899161</v>
      </c>
      <c r="D17">
        <f t="shared" si="3"/>
        <v>0.91962406718087264</v>
      </c>
      <c r="E17">
        <f t="shared" si="3"/>
        <v>0.32553340216601323</v>
      </c>
      <c r="F17">
        <f t="shared" si="3"/>
        <v>5.2182559697481062E-2</v>
      </c>
      <c r="G17">
        <f t="shared" si="3"/>
        <v>1.0574526369620891</v>
      </c>
      <c r="H17">
        <f t="shared" si="3"/>
        <v>0.80854565204221407</v>
      </c>
      <c r="I17">
        <f t="shared" si="3"/>
        <v>6.5778844019954805E-2</v>
      </c>
      <c r="J17">
        <f t="shared" si="3"/>
        <v>1.0376673902356097</v>
      </c>
      <c r="K17">
        <f t="shared" si="3"/>
        <v>0.60474141305482376</v>
      </c>
      <c r="L17">
        <f t="shared" si="3"/>
        <v>0.9270096948036014</v>
      </c>
      <c r="M17">
        <f t="shared" si="3"/>
        <v>0.38013032599424212</v>
      </c>
      <c r="N17">
        <f t="shared" si="3"/>
        <v>2.9862081716485415E-5</v>
      </c>
      <c r="O17">
        <f t="shared" si="3"/>
        <v>0.53984197550819746</v>
      </c>
      <c r="P17">
        <f t="shared" si="3"/>
        <v>0.720036165651884</v>
      </c>
      <c r="Q17">
        <f t="shared" si="3"/>
        <v>0.42170591684570868</v>
      </c>
      <c r="R17">
        <f t="shared" si="3"/>
        <v>0.4717511890167721</v>
      </c>
      <c r="S17">
        <f t="shared" si="3"/>
        <v>0.98985645937353928</v>
      </c>
      <c r="T17">
        <f t="shared" si="3"/>
        <v>6.46740333399934E-2</v>
      </c>
      <c r="U17">
        <f t="shared" si="3"/>
        <v>2.2904143660808138</v>
      </c>
    </row>
    <row r="18" spans="1:21" x14ac:dyDescent="0.3">
      <c r="A18" t="s">
        <v>336</v>
      </c>
    </row>
    <row r="19" spans="1:21" x14ac:dyDescent="0.3">
      <c r="A19" s="13">
        <v>18615</v>
      </c>
      <c r="B19" s="1">
        <v>524.78112499999997</v>
      </c>
      <c r="C19" s="1">
        <v>38.597892999999999</v>
      </c>
      <c r="D19" s="1">
        <v>476.72897499999999</v>
      </c>
      <c r="E19" s="1">
        <v>327.76433800000001</v>
      </c>
      <c r="F19" s="1">
        <v>1.298837</v>
      </c>
      <c r="G19" s="1">
        <v>79.683601999999993</v>
      </c>
      <c r="H19" s="1">
        <v>14.591097</v>
      </c>
      <c r="I19" s="1">
        <v>13.136483</v>
      </c>
      <c r="J19" s="1">
        <v>687.47596899999996</v>
      </c>
      <c r="K19" s="1">
        <v>323.88354800000002</v>
      </c>
      <c r="L19" s="1">
        <v>770.94147899999996</v>
      </c>
      <c r="M19" s="1">
        <v>103.473528</v>
      </c>
      <c r="N19" s="1">
        <v>0</v>
      </c>
      <c r="O19" s="1">
        <v>38.964258000000001</v>
      </c>
      <c r="P19" s="1">
        <v>230.58534299999999</v>
      </c>
      <c r="Q19" s="1">
        <v>21.821767999999999</v>
      </c>
      <c r="R19" s="1">
        <v>96.845799999999997</v>
      </c>
      <c r="S19" s="1">
        <v>23.514203999999999</v>
      </c>
      <c r="T19" s="1">
        <v>7.798324</v>
      </c>
      <c r="U19" s="1">
        <v>98.047171000000006</v>
      </c>
    </row>
    <row r="20" spans="1:21" x14ac:dyDescent="0.3">
      <c r="A20" s="13">
        <v>18980</v>
      </c>
      <c r="B20" s="1">
        <v>551.697317</v>
      </c>
      <c r="C20" s="1">
        <v>38.584074000000001</v>
      </c>
      <c r="D20" s="1">
        <v>472.59273999999999</v>
      </c>
      <c r="E20" s="1">
        <v>325.92492499999997</v>
      </c>
      <c r="F20" s="1">
        <v>1.276743</v>
      </c>
      <c r="G20" s="1">
        <v>79.746842000000001</v>
      </c>
      <c r="H20" s="1">
        <v>14.587837</v>
      </c>
      <c r="I20" s="1">
        <v>13.129899</v>
      </c>
      <c r="J20" s="1">
        <v>688.58590900000002</v>
      </c>
      <c r="K20" s="1">
        <v>323.594267</v>
      </c>
      <c r="L20" s="1">
        <v>772.75020199999994</v>
      </c>
      <c r="M20" s="1">
        <v>103.693191</v>
      </c>
      <c r="N20" s="1">
        <v>0</v>
      </c>
      <c r="O20" s="1">
        <v>39.219484999999999</v>
      </c>
      <c r="P20" s="1">
        <v>229.91823400000001</v>
      </c>
      <c r="Q20" s="1">
        <v>21.533372</v>
      </c>
      <c r="R20" s="1">
        <v>97.107530999999994</v>
      </c>
      <c r="S20" s="1">
        <v>23.524121000000001</v>
      </c>
      <c r="T20" s="1">
        <v>7.7844470000000001</v>
      </c>
      <c r="U20" s="1">
        <v>100.280609</v>
      </c>
    </row>
    <row r="21" spans="1:21" x14ac:dyDescent="0.3">
      <c r="A21" s="13">
        <v>19345</v>
      </c>
      <c r="B21" s="2">
        <v>554.08258999999998</v>
      </c>
      <c r="C21" s="2">
        <v>38.25141</v>
      </c>
      <c r="D21" s="2">
        <v>469.47474899999997</v>
      </c>
      <c r="E21" s="2">
        <v>324.53251</v>
      </c>
      <c r="F21" s="2">
        <v>1.2551760000000001</v>
      </c>
      <c r="G21" s="2">
        <v>79.701488999999995</v>
      </c>
      <c r="H21" s="2">
        <v>14.555906999999999</v>
      </c>
      <c r="I21" s="2">
        <v>13.112106000000001</v>
      </c>
      <c r="J21" s="2">
        <v>690.02648999999997</v>
      </c>
      <c r="K21" s="2">
        <v>323.054576</v>
      </c>
      <c r="L21" s="2">
        <v>771.089743</v>
      </c>
      <c r="M21" s="2">
        <v>103.89908699999999</v>
      </c>
      <c r="N21" s="2">
        <v>0</v>
      </c>
      <c r="O21" s="2">
        <v>39.340874999999997</v>
      </c>
      <c r="P21" s="2">
        <v>229.43731600000001</v>
      </c>
      <c r="Q21" s="2">
        <v>21.194866999999999</v>
      </c>
      <c r="R21" s="2">
        <v>97.253397000000007</v>
      </c>
      <c r="S21" s="2">
        <v>23.552854</v>
      </c>
      <c r="T21" s="2">
        <v>7.7589959999999998</v>
      </c>
      <c r="U21" s="1">
        <v>102.498133</v>
      </c>
    </row>
    <row r="22" spans="1:21" x14ac:dyDescent="0.3">
      <c r="A22" s="13">
        <v>19710</v>
      </c>
      <c r="B22" s="1">
        <v>527.00471700000003</v>
      </c>
      <c r="C22" s="1">
        <v>37.951306000000002</v>
      </c>
      <c r="D22" s="1">
        <v>466.75503099999997</v>
      </c>
      <c r="E22" s="1">
        <v>323.413186</v>
      </c>
      <c r="F22" s="1">
        <v>1.2330129999999999</v>
      </c>
      <c r="G22" s="1">
        <v>79.581451999999999</v>
      </c>
      <c r="H22" s="1">
        <v>14.523002</v>
      </c>
      <c r="I22" s="1">
        <v>13.088146999999999</v>
      </c>
      <c r="J22" s="1">
        <v>690.88728800000001</v>
      </c>
      <c r="K22" s="1">
        <v>322.37084599999997</v>
      </c>
      <c r="L22" s="1">
        <v>769.19126500000004</v>
      </c>
      <c r="M22" s="1">
        <v>104.109075</v>
      </c>
      <c r="N22" s="1">
        <v>0</v>
      </c>
      <c r="O22" s="1">
        <v>39.261713999999998</v>
      </c>
      <c r="P22" s="1">
        <v>229.05662599999999</v>
      </c>
      <c r="Q22" s="1">
        <v>20.777439999999999</v>
      </c>
      <c r="R22" s="1">
        <v>97.279471999999998</v>
      </c>
      <c r="S22" s="1">
        <v>23.637121</v>
      </c>
      <c r="T22" s="1">
        <v>7.7237489999999998</v>
      </c>
      <c r="U22" s="1">
        <v>104.794208</v>
      </c>
    </row>
    <row r="23" spans="1:21" x14ac:dyDescent="0.3">
      <c r="A23" s="13">
        <v>20074.5</v>
      </c>
      <c r="B23" s="1">
        <v>570.14261199999999</v>
      </c>
      <c r="C23" s="1">
        <v>37.549897000000001</v>
      </c>
      <c r="D23" s="1">
        <v>464.59347100000002</v>
      </c>
      <c r="E23" s="1">
        <v>322.87752399999999</v>
      </c>
      <c r="F23" s="1">
        <v>1.213117</v>
      </c>
      <c r="G23" s="1">
        <v>79.411047999999994</v>
      </c>
      <c r="H23" s="1">
        <v>14.465047999999999</v>
      </c>
      <c r="I23" s="1">
        <v>13.054436000000001</v>
      </c>
      <c r="J23" s="1">
        <v>690.41014700000005</v>
      </c>
      <c r="K23" s="1">
        <v>321.44004699999999</v>
      </c>
      <c r="L23" s="1">
        <v>764.939843</v>
      </c>
      <c r="M23" s="1">
        <v>104.293648</v>
      </c>
      <c r="N23" s="1">
        <v>0</v>
      </c>
      <c r="O23" s="1">
        <v>39.090420000000002</v>
      </c>
      <c r="P23" s="1">
        <v>228.78520900000001</v>
      </c>
      <c r="Q23" s="1">
        <v>20.591932</v>
      </c>
      <c r="R23" s="1">
        <v>97.236857999999998</v>
      </c>
      <c r="S23" s="1">
        <v>23.736996000000001</v>
      </c>
      <c r="T23" s="1">
        <v>7.683611</v>
      </c>
      <c r="U23" s="1">
        <v>106.71749</v>
      </c>
    </row>
    <row r="24" spans="1:21" x14ac:dyDescent="0.3">
      <c r="A24" t="s">
        <v>102</v>
      </c>
      <c r="B24">
        <f t="shared" ref="B24:U24" si="4">AVERAGE(B19:B23)</f>
        <v>545.54167220000011</v>
      </c>
      <c r="C24">
        <f t="shared" si="4"/>
        <v>38.186915999999997</v>
      </c>
      <c r="D24">
        <f t="shared" si="4"/>
        <v>470.02899319999995</v>
      </c>
      <c r="E24">
        <f t="shared" si="4"/>
        <v>324.90249660000001</v>
      </c>
      <c r="F24">
        <f t="shared" si="4"/>
        <v>1.2553771999999999</v>
      </c>
      <c r="G24">
        <f t="shared" si="4"/>
        <v>79.624886599999996</v>
      </c>
      <c r="H24">
        <f t="shared" si="4"/>
        <v>14.544578199999998</v>
      </c>
      <c r="I24">
        <f t="shared" si="4"/>
        <v>13.104214200000001</v>
      </c>
      <c r="J24">
        <f t="shared" si="4"/>
        <v>689.47716059999993</v>
      </c>
      <c r="K24">
        <f t="shared" si="4"/>
        <v>322.8686568</v>
      </c>
      <c r="L24">
        <f t="shared" si="4"/>
        <v>769.78250639999999</v>
      </c>
      <c r="M24">
        <f t="shared" si="4"/>
        <v>103.89370579999999</v>
      </c>
      <c r="N24">
        <f t="shared" si="4"/>
        <v>0</v>
      </c>
      <c r="O24">
        <f t="shared" si="4"/>
        <v>39.175350399999999</v>
      </c>
      <c r="P24">
        <f t="shared" si="4"/>
        <v>229.55654560000002</v>
      </c>
      <c r="Q24">
        <f t="shared" si="4"/>
        <v>21.183875799999999</v>
      </c>
      <c r="R24">
        <f t="shared" si="4"/>
        <v>97.14461159999999</v>
      </c>
      <c r="S24">
        <f t="shared" si="4"/>
        <v>23.593059199999999</v>
      </c>
      <c r="T24">
        <f t="shared" si="4"/>
        <v>7.7498254000000006</v>
      </c>
      <c r="U24">
        <f t="shared" si="4"/>
        <v>102.4675222</v>
      </c>
    </row>
    <row r="25" spans="1:21" x14ac:dyDescent="0.3">
      <c r="A25" s="14" t="s">
        <v>305</v>
      </c>
      <c r="B25">
        <f t="shared" ref="B25:U25" si="5">B24/B$8</f>
        <v>0.55916877184905134</v>
      </c>
      <c r="C25">
        <f t="shared" si="5"/>
        <v>1.0078515841254274</v>
      </c>
      <c r="D25">
        <f t="shared" si="5"/>
        <v>0.95471174081685017</v>
      </c>
      <c r="E25">
        <f t="shared" si="5"/>
        <v>0.33651152029233145</v>
      </c>
      <c r="F25">
        <f t="shared" si="5"/>
        <v>3.3572788271507531E-2</v>
      </c>
      <c r="G25">
        <f t="shared" si="5"/>
        <v>1.0595348397906525</v>
      </c>
      <c r="H25">
        <f t="shared" si="5"/>
        <v>0.80001158826602581</v>
      </c>
      <c r="I25">
        <f t="shared" si="5"/>
        <v>5.9286333800583506E-2</v>
      </c>
      <c r="J25">
        <f t="shared" si="5"/>
        <v>1.0414349148246709</v>
      </c>
      <c r="K25">
        <f t="shared" si="5"/>
        <v>0.60855856830798094</v>
      </c>
      <c r="L25">
        <f t="shared" si="5"/>
        <v>0.92386493423990579</v>
      </c>
      <c r="M25">
        <f t="shared" si="5"/>
        <v>0.37514335198799903</v>
      </c>
      <c r="N25">
        <f t="shared" si="5"/>
        <v>0</v>
      </c>
      <c r="O25">
        <f t="shared" si="5"/>
        <v>0.57332840745094249</v>
      </c>
      <c r="P25">
        <f t="shared" si="5"/>
        <v>0.72410157963622568</v>
      </c>
      <c r="Q25">
        <f t="shared" si="5"/>
        <v>0.52231681708759226</v>
      </c>
      <c r="R25">
        <f t="shared" si="5"/>
        <v>0.43041417649540759</v>
      </c>
      <c r="S25">
        <f t="shared" si="5"/>
        <v>0.99066266772454648</v>
      </c>
      <c r="T25">
        <f t="shared" si="5"/>
        <v>4.5811892337887225E-2</v>
      </c>
      <c r="U25">
        <f t="shared" si="5"/>
        <v>2.2800170411530756</v>
      </c>
    </row>
    <row r="26" spans="1:21" x14ac:dyDescent="0.3">
      <c r="A26" t="s">
        <v>382</v>
      </c>
    </row>
    <row r="27" spans="1:21" x14ac:dyDescent="0.3">
      <c r="A27" s="13">
        <v>18615</v>
      </c>
      <c r="B27" s="1">
        <v>558.79797900000005</v>
      </c>
      <c r="C27" s="1">
        <v>38.196117000000001</v>
      </c>
      <c r="D27" s="1">
        <v>513.20250699999997</v>
      </c>
      <c r="E27" s="1">
        <v>613.87377800000002</v>
      </c>
      <c r="F27" s="1">
        <v>17.592144999999999</v>
      </c>
      <c r="G27" s="1">
        <v>79.442921999999996</v>
      </c>
      <c r="H27" s="1">
        <v>19.171491</v>
      </c>
      <c r="I27" s="1">
        <v>109.374115</v>
      </c>
      <c r="J27" s="1">
        <v>697.36517200000003</v>
      </c>
      <c r="K27" s="1">
        <v>456.44467300000002</v>
      </c>
      <c r="L27" s="1">
        <v>802.12304700000004</v>
      </c>
      <c r="M27" s="1">
        <v>206.300648</v>
      </c>
      <c r="N27" s="1">
        <v>0.143042</v>
      </c>
      <c r="O27" s="1">
        <v>41.411690999999998</v>
      </c>
      <c r="P27" s="1">
        <v>237.44546299999999</v>
      </c>
      <c r="Q27" s="1">
        <v>14.168036000000001</v>
      </c>
      <c r="R27" s="1">
        <v>81.013515999999996</v>
      </c>
      <c r="S27" s="1">
        <v>23.264921000000001</v>
      </c>
      <c r="T27" s="1">
        <v>75.738249999999994</v>
      </c>
      <c r="U27" s="1">
        <v>64.273859000000002</v>
      </c>
    </row>
    <row r="28" spans="1:21" x14ac:dyDescent="0.3">
      <c r="A28" s="13">
        <v>18980</v>
      </c>
      <c r="B28" s="1">
        <v>560.30426399999999</v>
      </c>
      <c r="C28" s="1">
        <v>38.161766</v>
      </c>
      <c r="D28" s="1">
        <v>508.73761200000001</v>
      </c>
      <c r="E28" s="1">
        <v>613.01157999999998</v>
      </c>
      <c r="F28" s="1">
        <v>17.784403000000001</v>
      </c>
      <c r="G28" s="1">
        <v>79.420191000000003</v>
      </c>
      <c r="H28" s="1">
        <v>19.207749</v>
      </c>
      <c r="I28" s="1">
        <v>109.616958</v>
      </c>
      <c r="J28" s="1">
        <v>698.56436199999996</v>
      </c>
      <c r="K28" s="1">
        <v>456.55359099999998</v>
      </c>
      <c r="L28" s="1">
        <v>805.34811000000002</v>
      </c>
      <c r="M28" s="1">
        <v>206.718705</v>
      </c>
      <c r="N28" s="1">
        <v>0.13550100000000001</v>
      </c>
      <c r="O28" s="1">
        <v>41.942678999999998</v>
      </c>
      <c r="P28" s="1">
        <v>237.885639</v>
      </c>
      <c r="Q28" s="1">
        <v>14.055073</v>
      </c>
      <c r="R28" s="1">
        <v>80.935901000000001</v>
      </c>
      <c r="S28" s="1">
        <v>23.299765000000001</v>
      </c>
      <c r="T28" s="1">
        <v>76.198143000000002</v>
      </c>
      <c r="U28" s="1">
        <v>65.226815000000002</v>
      </c>
    </row>
    <row r="29" spans="1:21" x14ac:dyDescent="0.3">
      <c r="A29" s="13">
        <v>19345</v>
      </c>
      <c r="B29" s="1">
        <v>564.33254599999998</v>
      </c>
      <c r="C29" s="1">
        <v>37.814762999999999</v>
      </c>
      <c r="D29" s="1">
        <v>504.20426500000002</v>
      </c>
      <c r="E29" s="1">
        <v>611.18954399999996</v>
      </c>
      <c r="F29" s="1">
        <v>17.936682999999999</v>
      </c>
      <c r="G29" s="1">
        <v>79.306685999999999</v>
      </c>
      <c r="H29" s="1">
        <v>19.18901</v>
      </c>
      <c r="I29" s="1">
        <v>109.480335</v>
      </c>
      <c r="J29" s="1">
        <v>700.10024999999996</v>
      </c>
      <c r="K29" s="1">
        <v>456.34058499999998</v>
      </c>
      <c r="L29" s="1">
        <v>805.24769800000001</v>
      </c>
      <c r="M29" s="1">
        <v>206.989384</v>
      </c>
      <c r="N29" s="1">
        <v>0.128722</v>
      </c>
      <c r="O29" s="1">
        <v>42.319111999999997</v>
      </c>
      <c r="P29" s="1">
        <v>238.11866599999999</v>
      </c>
      <c r="Q29" s="1">
        <v>13.881994000000001</v>
      </c>
      <c r="R29" s="1">
        <v>80.809054000000003</v>
      </c>
      <c r="S29" s="1">
        <v>23.350483000000001</v>
      </c>
      <c r="T29" s="1">
        <v>76.542064999999994</v>
      </c>
      <c r="U29" s="1">
        <v>66.280348000000004</v>
      </c>
    </row>
    <row r="30" spans="1:21" x14ac:dyDescent="0.3">
      <c r="A30" s="13">
        <v>19710</v>
      </c>
      <c r="B30" s="1">
        <v>618.55360399999995</v>
      </c>
      <c r="C30" s="1">
        <v>37.533676</v>
      </c>
      <c r="D30" s="1">
        <v>499.198083</v>
      </c>
      <c r="E30" s="1">
        <v>609.55545900000004</v>
      </c>
      <c r="F30" s="1">
        <v>18.114241</v>
      </c>
      <c r="G30" s="1">
        <v>79.10548</v>
      </c>
      <c r="H30" s="1">
        <v>19.170804</v>
      </c>
      <c r="I30" s="1">
        <v>109.503274</v>
      </c>
      <c r="J30" s="1">
        <v>701.18769399999996</v>
      </c>
      <c r="K30" s="1">
        <v>456.05241699999999</v>
      </c>
      <c r="L30" s="1">
        <v>805.30016000000001</v>
      </c>
      <c r="M30" s="1">
        <v>207.276284</v>
      </c>
      <c r="N30" s="1">
        <v>0.122145</v>
      </c>
      <c r="O30" s="1">
        <v>42.735911000000002</v>
      </c>
      <c r="P30" s="1">
        <v>238.47705400000001</v>
      </c>
      <c r="Q30" s="1">
        <v>13.920153000000001</v>
      </c>
      <c r="R30" s="1">
        <v>80.596888000000007</v>
      </c>
      <c r="S30" s="1">
        <v>23.452559999999998</v>
      </c>
      <c r="T30" s="1">
        <v>76.857467999999997</v>
      </c>
      <c r="U30" s="1">
        <v>67.661648999999997</v>
      </c>
    </row>
    <row r="31" spans="1:21" x14ac:dyDescent="0.3">
      <c r="A31" s="13">
        <v>20074.5</v>
      </c>
      <c r="B31" s="1">
        <v>648.77851899999996</v>
      </c>
      <c r="C31" s="1">
        <v>37.089820000000003</v>
      </c>
      <c r="D31" s="1">
        <v>494.30672700000002</v>
      </c>
      <c r="E31" s="1">
        <v>607.785887</v>
      </c>
      <c r="F31" s="1">
        <v>18.271957</v>
      </c>
      <c r="G31" s="1">
        <v>78.862005999999994</v>
      </c>
      <c r="H31" s="1">
        <v>19.118555000000001</v>
      </c>
      <c r="I31" s="1">
        <v>109.369696</v>
      </c>
      <c r="J31" s="1">
        <v>700.57694600000002</v>
      </c>
      <c r="K31" s="1">
        <v>455.52456599999999</v>
      </c>
      <c r="L31" s="1">
        <v>802.90516100000002</v>
      </c>
      <c r="M31" s="1">
        <v>207.53990899999999</v>
      </c>
      <c r="N31" s="1">
        <v>0.115644</v>
      </c>
      <c r="O31" s="1">
        <v>43.099876000000002</v>
      </c>
      <c r="P31" s="1">
        <v>238.488482</v>
      </c>
      <c r="Q31" s="1">
        <v>13.870856</v>
      </c>
      <c r="R31" s="1">
        <v>80.395200000000003</v>
      </c>
      <c r="S31" s="1">
        <v>23.559843999999998</v>
      </c>
      <c r="T31" s="1">
        <v>77.147559999999999</v>
      </c>
      <c r="U31" s="1">
        <v>68.513923000000005</v>
      </c>
    </row>
    <row r="32" spans="1:21" x14ac:dyDescent="0.3">
      <c r="A32" t="s">
        <v>102</v>
      </c>
      <c r="B32">
        <f>AVERAGE(B27:B31)</f>
        <v>590.15338239999994</v>
      </c>
      <c r="C32">
        <f t="shared" ref="C32:U32" si="6">AVERAGE(C27:C31)</f>
        <v>37.759228399999998</v>
      </c>
      <c r="D32">
        <f t="shared" si="6"/>
        <v>503.92983880000003</v>
      </c>
      <c r="E32">
        <f t="shared" si="6"/>
        <v>611.08324960000004</v>
      </c>
      <c r="F32">
        <f t="shared" si="6"/>
        <v>17.939885799999999</v>
      </c>
      <c r="G32">
        <f t="shared" si="6"/>
        <v>79.227457000000001</v>
      </c>
      <c r="H32">
        <f t="shared" si="6"/>
        <v>19.171521800000001</v>
      </c>
      <c r="I32">
        <f t="shared" si="6"/>
        <v>109.4688756</v>
      </c>
      <c r="J32">
        <f t="shared" si="6"/>
        <v>699.55888479999999</v>
      </c>
      <c r="K32">
        <f t="shared" si="6"/>
        <v>456.1831664</v>
      </c>
      <c r="L32">
        <f t="shared" si="6"/>
        <v>804.18483519999995</v>
      </c>
      <c r="M32">
        <f t="shared" si="6"/>
        <v>206.96498600000001</v>
      </c>
      <c r="N32">
        <f t="shared" si="6"/>
        <v>0.12901079999999998</v>
      </c>
      <c r="O32">
        <f t="shared" si="6"/>
        <v>42.301853799999989</v>
      </c>
      <c r="P32">
        <f t="shared" si="6"/>
        <v>238.08306079999997</v>
      </c>
      <c r="Q32">
        <f t="shared" si="6"/>
        <v>13.979222400000001</v>
      </c>
      <c r="R32">
        <f t="shared" si="6"/>
        <v>80.750111799999999</v>
      </c>
      <c r="S32">
        <f t="shared" si="6"/>
        <v>23.3855146</v>
      </c>
      <c r="T32">
        <f t="shared" si="6"/>
        <v>76.4966972</v>
      </c>
      <c r="U32">
        <f t="shared" si="6"/>
        <v>66.391318799999993</v>
      </c>
    </row>
    <row r="33" spans="1:61" x14ac:dyDescent="0.3">
      <c r="A33" s="14" t="s">
        <v>305</v>
      </c>
      <c r="B33">
        <f>B32/B$8</f>
        <v>0.60489483912091047</v>
      </c>
      <c r="C33">
        <f t="shared" ref="C33:U33" si="7">C32/C$8</f>
        <v>0.99656380102268094</v>
      </c>
      <c r="D33">
        <f t="shared" si="7"/>
        <v>1.0235703341933817</v>
      </c>
      <c r="E33">
        <f t="shared" si="7"/>
        <v>0.6329177383984258</v>
      </c>
      <c r="F33">
        <f t="shared" si="7"/>
        <v>0.47976973580404725</v>
      </c>
      <c r="G33">
        <f t="shared" si="7"/>
        <v>1.0542464114418697</v>
      </c>
      <c r="H33">
        <f t="shared" si="7"/>
        <v>1.0545125058831022</v>
      </c>
      <c r="I33">
        <f t="shared" si="7"/>
        <v>0.49526115801710191</v>
      </c>
      <c r="J33">
        <f t="shared" si="7"/>
        <v>1.0566630618663742</v>
      </c>
      <c r="K33">
        <f t="shared" si="7"/>
        <v>0.85983624852923612</v>
      </c>
      <c r="L33">
        <f t="shared" si="7"/>
        <v>0.96515335658032753</v>
      </c>
      <c r="M33">
        <f t="shared" si="7"/>
        <v>0.74731705827928319</v>
      </c>
      <c r="N33">
        <f t="shared" si="7"/>
        <v>1.0446125411901182E-2</v>
      </c>
      <c r="O33">
        <f t="shared" si="7"/>
        <v>0.6190845576042785</v>
      </c>
      <c r="P33">
        <f t="shared" si="7"/>
        <v>0.75099718877241861</v>
      </c>
      <c r="Q33">
        <f t="shared" si="7"/>
        <v>0.34467644251046703</v>
      </c>
      <c r="R33">
        <f t="shared" si="7"/>
        <v>0.35777581792615964</v>
      </c>
      <c r="S33">
        <f t="shared" si="7"/>
        <v>0.98194795695453219</v>
      </c>
      <c r="T33">
        <f t="shared" si="7"/>
        <v>0.45219837550538344</v>
      </c>
      <c r="U33">
        <f t="shared" si="7"/>
        <v>1.4772811423425494</v>
      </c>
    </row>
    <row r="34" spans="1:61" x14ac:dyDescent="0.3">
      <c r="A34" t="s">
        <v>381</v>
      </c>
    </row>
    <row r="35" spans="1:61" x14ac:dyDescent="0.3">
      <c r="A35" s="27">
        <v>18615</v>
      </c>
      <c r="B35" s="28">
        <v>586.68828399999995</v>
      </c>
      <c r="C35" s="28">
        <v>37.965214000000003</v>
      </c>
      <c r="D35" s="28">
        <v>511.77617800000002</v>
      </c>
      <c r="E35" s="28">
        <v>633.04515300000003</v>
      </c>
      <c r="F35" s="28">
        <v>13.634299</v>
      </c>
      <c r="G35" s="28">
        <v>79.127568999999994</v>
      </c>
      <c r="H35" s="28">
        <v>18.991769000000001</v>
      </c>
      <c r="I35" s="28">
        <v>82.058181000000005</v>
      </c>
      <c r="J35" s="28">
        <v>700.36764000000005</v>
      </c>
      <c r="K35" s="28">
        <v>451.359713</v>
      </c>
      <c r="L35" s="28">
        <v>802.71730500000001</v>
      </c>
      <c r="M35" s="28">
        <v>198.335093</v>
      </c>
      <c r="N35" s="28">
        <v>3.1253999999999997E-2</v>
      </c>
      <c r="O35" s="28">
        <v>42.648499999999999</v>
      </c>
      <c r="P35" s="28">
        <v>227.79886400000001</v>
      </c>
      <c r="Q35" s="28">
        <v>13.154579999999999</v>
      </c>
      <c r="R35" s="28">
        <v>82.163109000000006</v>
      </c>
      <c r="S35" s="28">
        <v>23.249056</v>
      </c>
      <c r="T35" s="28">
        <v>73.629760000000005</v>
      </c>
      <c r="U35" s="28">
        <v>65.652603999999997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1:61" x14ac:dyDescent="0.3">
      <c r="A36" s="27">
        <v>18980</v>
      </c>
      <c r="B36" s="28">
        <v>576.00320199999999</v>
      </c>
      <c r="C36" s="28">
        <v>37.93515</v>
      </c>
      <c r="D36" s="28">
        <v>507.28033299999998</v>
      </c>
      <c r="E36" s="28">
        <v>631.15033400000004</v>
      </c>
      <c r="F36" s="28">
        <v>13.714155</v>
      </c>
      <c r="G36" s="28">
        <v>79.104252000000002</v>
      </c>
      <c r="H36" s="28">
        <v>19.036313</v>
      </c>
      <c r="I36" s="28">
        <v>82.270374000000004</v>
      </c>
      <c r="J36" s="28">
        <v>701.62027999999998</v>
      </c>
      <c r="K36" s="28">
        <v>451.52739700000001</v>
      </c>
      <c r="L36" s="28">
        <v>805.96236499999998</v>
      </c>
      <c r="M36" s="28">
        <v>198.732315</v>
      </c>
      <c r="N36" s="28">
        <v>2.7633999999999999E-2</v>
      </c>
      <c r="O36" s="28">
        <v>43.145181999999998</v>
      </c>
      <c r="P36" s="28">
        <v>227.926931</v>
      </c>
      <c r="Q36" s="28">
        <v>12.999008</v>
      </c>
      <c r="R36" s="28">
        <v>82.057151000000005</v>
      </c>
      <c r="S36" s="28">
        <v>23.274571999999999</v>
      </c>
      <c r="T36" s="28">
        <v>74.010687000000004</v>
      </c>
      <c r="U36" s="28">
        <v>66.701251999999997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x14ac:dyDescent="0.3">
      <c r="A37" s="27">
        <v>19345</v>
      </c>
      <c r="B37" s="28">
        <v>572.98929699999997</v>
      </c>
      <c r="C37" s="28">
        <v>37.593015999999999</v>
      </c>
      <c r="D37" s="28">
        <v>502.24557199999998</v>
      </c>
      <c r="E37" s="28">
        <v>628.57936700000005</v>
      </c>
      <c r="F37" s="28">
        <v>13.768087</v>
      </c>
      <c r="G37" s="28">
        <v>79.000510000000006</v>
      </c>
      <c r="H37" s="28">
        <v>19.010666000000001</v>
      </c>
      <c r="I37" s="28">
        <v>82.143060000000006</v>
      </c>
      <c r="J37" s="28">
        <v>703.21401700000001</v>
      </c>
      <c r="K37" s="28">
        <v>451.372007</v>
      </c>
      <c r="L37" s="28">
        <v>805.82475799999997</v>
      </c>
      <c r="M37" s="28">
        <v>198.96940000000001</v>
      </c>
      <c r="N37" s="28">
        <v>2.4383999999999999E-2</v>
      </c>
      <c r="O37" s="28">
        <v>43.603625000000001</v>
      </c>
      <c r="P37" s="28">
        <v>227.89964900000001</v>
      </c>
      <c r="Q37" s="28">
        <v>12.780597</v>
      </c>
      <c r="R37" s="28">
        <v>81.902287000000001</v>
      </c>
      <c r="S37" s="28">
        <v>23.318467999999999</v>
      </c>
      <c r="T37" s="28">
        <v>74.274606000000006</v>
      </c>
      <c r="U37" s="28">
        <v>67.838412000000005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x14ac:dyDescent="0.3">
      <c r="A38" s="27">
        <v>19710</v>
      </c>
      <c r="B38" s="28">
        <v>601.540121</v>
      </c>
      <c r="C38" s="28">
        <v>37.315421999999998</v>
      </c>
      <c r="D38" s="28">
        <v>496.97373399999998</v>
      </c>
      <c r="E38" s="28">
        <v>626.45063000000005</v>
      </c>
      <c r="F38" s="28">
        <v>13.83074</v>
      </c>
      <c r="G38" s="28">
        <v>78.814678000000001</v>
      </c>
      <c r="H38" s="28">
        <v>18.991727999999998</v>
      </c>
      <c r="I38" s="28">
        <v>82.076532999999998</v>
      </c>
      <c r="J38" s="28">
        <v>704.35798399999999</v>
      </c>
      <c r="K38" s="28">
        <v>451.15050400000001</v>
      </c>
      <c r="L38" s="28">
        <v>805.83012699999995</v>
      </c>
      <c r="M38" s="28">
        <v>199.23947699999999</v>
      </c>
      <c r="N38" s="28">
        <v>2.1510000000000001E-2</v>
      </c>
      <c r="O38" s="28">
        <v>43.831569999999999</v>
      </c>
      <c r="P38" s="28">
        <v>228.157015</v>
      </c>
      <c r="Q38" s="28">
        <v>12.697295</v>
      </c>
      <c r="R38" s="28">
        <v>81.662026999999995</v>
      </c>
      <c r="S38" s="28">
        <v>23.415807999999998</v>
      </c>
      <c r="T38" s="28">
        <v>74.491169999999997</v>
      </c>
      <c r="U38" s="28">
        <v>69.215076999999994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x14ac:dyDescent="0.3">
      <c r="A39" s="27">
        <v>20074.5</v>
      </c>
      <c r="B39" s="28">
        <v>645.86752899999999</v>
      </c>
      <c r="C39" s="28">
        <v>36.902026999999997</v>
      </c>
      <c r="D39" s="28">
        <v>492.13333899999998</v>
      </c>
      <c r="E39" s="28">
        <v>624.90255400000001</v>
      </c>
      <c r="F39" s="28">
        <v>13.908013</v>
      </c>
      <c r="G39" s="28">
        <v>78.586541999999994</v>
      </c>
      <c r="H39" s="28">
        <v>18.951568000000002</v>
      </c>
      <c r="I39" s="28">
        <v>82.090709000000004</v>
      </c>
      <c r="J39" s="28">
        <v>703.90214800000001</v>
      </c>
      <c r="K39" s="28">
        <v>450.739057</v>
      </c>
      <c r="L39" s="28">
        <v>803.49370999999996</v>
      </c>
      <c r="M39" s="28">
        <v>199.49299199999999</v>
      </c>
      <c r="N39" s="28">
        <v>1.8780000000000002E-2</v>
      </c>
      <c r="O39" s="28">
        <v>44.101112000000001</v>
      </c>
      <c r="P39" s="28">
        <v>228.367481</v>
      </c>
      <c r="Q39" s="28">
        <v>12.715699000000001</v>
      </c>
      <c r="R39" s="28">
        <v>81.437192999999994</v>
      </c>
      <c r="S39" s="28">
        <v>23.522523</v>
      </c>
      <c r="T39" s="28">
        <v>74.719757999999999</v>
      </c>
      <c r="U39" s="28">
        <v>70.267628000000002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1:61" x14ac:dyDescent="0.3">
      <c r="A40" t="s">
        <v>102</v>
      </c>
      <c r="B40">
        <f t="shared" ref="B40:U40" si="8">AVERAGE(B35:B39)</f>
        <v>596.61768659999996</v>
      </c>
      <c r="C40">
        <f t="shared" si="8"/>
        <v>37.542165800000006</v>
      </c>
      <c r="D40">
        <f t="shared" si="8"/>
        <v>502.08183119999995</v>
      </c>
      <c r="E40">
        <f t="shared" si="8"/>
        <v>628.82560760000001</v>
      </c>
      <c r="F40">
        <f t="shared" si="8"/>
        <v>13.7710588</v>
      </c>
      <c r="G40">
        <f t="shared" si="8"/>
        <v>78.926710200000002</v>
      </c>
      <c r="H40">
        <f t="shared" si="8"/>
        <v>18.996408800000001</v>
      </c>
      <c r="I40">
        <f t="shared" si="8"/>
        <v>82.1277714</v>
      </c>
      <c r="J40">
        <f t="shared" si="8"/>
        <v>702.69241380000005</v>
      </c>
      <c r="K40">
        <f t="shared" si="8"/>
        <v>451.22973560000003</v>
      </c>
      <c r="L40">
        <f t="shared" si="8"/>
        <v>804.76565300000004</v>
      </c>
      <c r="M40">
        <f t="shared" si="8"/>
        <v>198.95385540000001</v>
      </c>
      <c r="N40">
        <f t="shared" si="8"/>
        <v>2.4712400000000002E-2</v>
      </c>
      <c r="O40">
        <f t="shared" si="8"/>
        <v>43.465997799999997</v>
      </c>
      <c r="P40">
        <f t="shared" si="8"/>
        <v>228.029988</v>
      </c>
      <c r="Q40">
        <f t="shared" si="8"/>
        <v>12.8694358</v>
      </c>
      <c r="R40">
        <f t="shared" si="8"/>
        <v>81.844353400000003</v>
      </c>
      <c r="S40">
        <f t="shared" si="8"/>
        <v>23.356085400000001</v>
      </c>
      <c r="T40">
        <f t="shared" si="8"/>
        <v>74.225196199999999</v>
      </c>
      <c r="U40">
        <f t="shared" si="8"/>
        <v>67.93499460000001</v>
      </c>
    </row>
    <row r="41" spans="1:61" x14ac:dyDescent="0.3">
      <c r="A41" s="14" t="s">
        <v>305</v>
      </c>
      <c r="B41">
        <f t="shared" ref="B41:U41" si="9">B40/B$8</f>
        <v>0.61152061534400992</v>
      </c>
      <c r="C41">
        <f t="shared" si="9"/>
        <v>0.99083495700541668</v>
      </c>
      <c r="D41">
        <f t="shared" si="9"/>
        <v>1.0198167049952609</v>
      </c>
      <c r="E41">
        <f t="shared" si="9"/>
        <v>0.65129404491078025</v>
      </c>
      <c r="F41">
        <f t="shared" si="9"/>
        <v>0.36828201226442592</v>
      </c>
      <c r="G41">
        <f t="shared" si="9"/>
        <v>1.0502445004042276</v>
      </c>
      <c r="H41">
        <f t="shared" si="9"/>
        <v>1.0448805710597171</v>
      </c>
      <c r="I41">
        <f t="shared" si="9"/>
        <v>0.3715640171326271</v>
      </c>
      <c r="J41">
        <f t="shared" si="9"/>
        <v>1.0613961649968329</v>
      </c>
      <c r="K41">
        <f t="shared" si="9"/>
        <v>0.85049978092120826</v>
      </c>
      <c r="L41">
        <f t="shared" si="9"/>
        <v>0.96585043295468154</v>
      </c>
      <c r="M41">
        <f t="shared" si="9"/>
        <v>0.71839016262803934</v>
      </c>
      <c r="N41">
        <f t="shared" si="9"/>
        <v>2.0009861936292686E-3</v>
      </c>
      <c r="O41">
        <f t="shared" si="9"/>
        <v>0.63612172048217774</v>
      </c>
      <c r="P41">
        <f t="shared" si="9"/>
        <v>0.71928628340201672</v>
      </c>
      <c r="Q41">
        <f t="shared" si="9"/>
        <v>0.3173131681960254</v>
      </c>
      <c r="R41">
        <f t="shared" si="9"/>
        <v>0.36262402401184868</v>
      </c>
      <c r="S41">
        <f t="shared" si="9"/>
        <v>0.98071223718059986</v>
      </c>
      <c r="T41">
        <f t="shared" si="9"/>
        <v>0.43877074921880893</v>
      </c>
      <c r="U41">
        <f t="shared" si="9"/>
        <v>1.5116296564321741</v>
      </c>
    </row>
    <row r="42" spans="1:61" x14ac:dyDescent="0.3">
      <c r="A42" t="s">
        <v>380</v>
      </c>
    </row>
    <row r="43" spans="1:61" x14ac:dyDescent="0.3">
      <c r="A43" s="3">
        <v>18615</v>
      </c>
      <c r="B43" s="1">
        <v>930.61297400000001</v>
      </c>
      <c r="C43">
        <v>37.799993999999998</v>
      </c>
      <c r="D43">
        <v>553.11146199999996</v>
      </c>
      <c r="E43">
        <v>739.57667600000002</v>
      </c>
      <c r="F43">
        <v>19.931612999999999</v>
      </c>
      <c r="G43">
        <v>78.669709999999995</v>
      </c>
      <c r="H43">
        <v>16.487677000000001</v>
      </c>
      <c r="I43">
        <v>65.293147000000005</v>
      </c>
      <c r="J43">
        <v>673.29988000000003</v>
      </c>
      <c r="K43">
        <v>426.894724</v>
      </c>
      <c r="L43">
        <v>815.71804399999996</v>
      </c>
      <c r="M43">
        <v>203.76934399999999</v>
      </c>
      <c r="N43">
        <v>3.2863999999999997E-2</v>
      </c>
      <c r="O43">
        <v>59.907032000000001</v>
      </c>
      <c r="P43">
        <v>245.20259899999999</v>
      </c>
      <c r="Q43">
        <v>42.270189999999999</v>
      </c>
      <c r="R43">
        <v>143.339865</v>
      </c>
      <c r="S43">
        <v>23.758638999999999</v>
      </c>
      <c r="T43">
        <v>91.118427999999994</v>
      </c>
      <c r="U43">
        <v>56.998165</v>
      </c>
    </row>
    <row r="44" spans="1:61" x14ac:dyDescent="0.3">
      <c r="A44" s="3">
        <v>18980</v>
      </c>
      <c r="B44" s="1">
        <v>951.57211099999995</v>
      </c>
      <c r="C44">
        <v>37.926327000000001</v>
      </c>
      <c r="D44">
        <v>555.04835400000002</v>
      </c>
      <c r="E44">
        <v>739.86202200000002</v>
      </c>
      <c r="F44">
        <v>20.088037</v>
      </c>
      <c r="G44">
        <v>78.088938999999996</v>
      </c>
      <c r="H44">
        <v>16.538169</v>
      </c>
      <c r="I44">
        <v>65.011112999999995</v>
      </c>
      <c r="J44">
        <v>674.64588400000002</v>
      </c>
      <c r="K44">
        <v>427.147831</v>
      </c>
      <c r="L44">
        <v>820.19452999999999</v>
      </c>
      <c r="M44">
        <v>204.12849499999999</v>
      </c>
      <c r="N44">
        <v>2.9064E-2</v>
      </c>
      <c r="O44">
        <v>59.797286999999997</v>
      </c>
      <c r="P44">
        <v>246.59723600000001</v>
      </c>
      <c r="Q44">
        <v>42.077596</v>
      </c>
      <c r="R44">
        <v>143.14928599999999</v>
      </c>
      <c r="S44">
        <v>23.808496999999999</v>
      </c>
      <c r="T44">
        <v>91.269882999999993</v>
      </c>
      <c r="U44">
        <v>57.800415000000001</v>
      </c>
    </row>
    <row r="45" spans="1:61" x14ac:dyDescent="0.3">
      <c r="A45" s="3">
        <v>19345</v>
      </c>
      <c r="B45" s="1">
        <v>967.637022</v>
      </c>
      <c r="C45">
        <v>37.740361999999998</v>
      </c>
      <c r="D45">
        <v>557.00700600000005</v>
      </c>
      <c r="E45">
        <v>740.21207000000004</v>
      </c>
      <c r="F45">
        <v>20.228867999999999</v>
      </c>
      <c r="G45">
        <v>77.486728999999997</v>
      </c>
      <c r="H45">
        <v>16.537268000000001</v>
      </c>
      <c r="I45">
        <v>64.381136999999995</v>
      </c>
      <c r="J45">
        <v>676.29077900000004</v>
      </c>
      <c r="K45">
        <v>426.92725999999999</v>
      </c>
      <c r="L45">
        <v>820.95485900000006</v>
      </c>
      <c r="M45">
        <v>204.38077100000001</v>
      </c>
      <c r="N45">
        <v>2.5635999999999999E-2</v>
      </c>
      <c r="O45">
        <v>59.733162999999998</v>
      </c>
      <c r="P45">
        <v>247.97365600000001</v>
      </c>
      <c r="Q45">
        <v>41.864348999999997</v>
      </c>
      <c r="R45">
        <v>142.93732199999999</v>
      </c>
      <c r="S45">
        <v>23.886800999999998</v>
      </c>
      <c r="T45">
        <v>91.409191000000007</v>
      </c>
      <c r="U45">
        <v>58.738931000000001</v>
      </c>
    </row>
    <row r="46" spans="1:61" x14ac:dyDescent="0.3">
      <c r="A46" s="3">
        <v>19710</v>
      </c>
      <c r="B46" s="1">
        <v>986.51469999999995</v>
      </c>
      <c r="C46">
        <v>37.584757000000003</v>
      </c>
      <c r="D46">
        <v>558.88931700000001</v>
      </c>
      <c r="E46">
        <v>740.89620400000001</v>
      </c>
      <c r="F46">
        <v>20.379297999999999</v>
      </c>
      <c r="G46">
        <v>76.866555000000005</v>
      </c>
      <c r="H46">
        <v>16.537559999999999</v>
      </c>
      <c r="I46">
        <v>63.770673000000002</v>
      </c>
      <c r="J46">
        <v>677.35480500000006</v>
      </c>
      <c r="K46">
        <v>426.73551300000003</v>
      </c>
      <c r="L46">
        <v>821.80434000000002</v>
      </c>
      <c r="M46">
        <v>204.710825</v>
      </c>
      <c r="N46">
        <v>2.2594E-2</v>
      </c>
      <c r="O46">
        <v>59.625723000000001</v>
      </c>
      <c r="P46">
        <v>249.16197</v>
      </c>
      <c r="Q46">
        <v>41.607202000000001</v>
      </c>
      <c r="R46">
        <v>142.59860599999999</v>
      </c>
      <c r="S46">
        <v>24.017320000000002</v>
      </c>
      <c r="T46">
        <v>91.575300999999996</v>
      </c>
      <c r="U46">
        <v>59.790427999999999</v>
      </c>
    </row>
    <row r="47" spans="1:61" x14ac:dyDescent="0.3">
      <c r="A47" s="3">
        <v>20074.5</v>
      </c>
      <c r="B47" s="1">
        <v>992.16997500000002</v>
      </c>
      <c r="C47">
        <v>37.279629999999997</v>
      </c>
      <c r="D47">
        <v>561.00924199999997</v>
      </c>
      <c r="E47">
        <v>742.02018599999997</v>
      </c>
      <c r="F47">
        <v>20.536080999999999</v>
      </c>
      <c r="G47">
        <v>76.204470999999998</v>
      </c>
      <c r="H47">
        <v>16.504100000000001</v>
      </c>
      <c r="I47">
        <v>63.255423</v>
      </c>
      <c r="J47">
        <v>676.93154800000002</v>
      </c>
      <c r="K47">
        <v>426.32735700000001</v>
      </c>
      <c r="L47">
        <v>819.94915700000001</v>
      </c>
      <c r="M47">
        <v>205.05376000000001</v>
      </c>
      <c r="N47">
        <v>1.9890999999999999E-2</v>
      </c>
      <c r="O47">
        <v>59.551076999999999</v>
      </c>
      <c r="P47">
        <v>250.59542200000001</v>
      </c>
      <c r="Q47">
        <v>41.306514999999997</v>
      </c>
      <c r="R47">
        <v>142.28573</v>
      </c>
      <c r="S47">
        <v>24.158647999999999</v>
      </c>
      <c r="T47">
        <v>91.707879000000005</v>
      </c>
      <c r="U47">
        <v>60.397008999999997</v>
      </c>
    </row>
    <row r="48" spans="1:61" x14ac:dyDescent="0.3">
      <c r="A48" t="s">
        <v>102</v>
      </c>
      <c r="B48">
        <f>AVERAGE(B43:B47)</f>
        <v>965.7013563999999</v>
      </c>
      <c r="C48">
        <f t="shared" ref="C48:U48" si="10">AVERAGE(C43:C47)</f>
        <v>37.666213999999997</v>
      </c>
      <c r="D48">
        <f t="shared" si="10"/>
        <v>557.0130762</v>
      </c>
      <c r="E48">
        <f t="shared" si="10"/>
        <v>740.51343159999999</v>
      </c>
      <c r="F48">
        <f t="shared" si="10"/>
        <v>20.232779399999998</v>
      </c>
      <c r="G48">
        <f t="shared" si="10"/>
        <v>77.463280800000007</v>
      </c>
      <c r="H48">
        <f t="shared" si="10"/>
        <v>16.520954799999998</v>
      </c>
      <c r="I48">
        <f t="shared" si="10"/>
        <v>64.342298600000007</v>
      </c>
      <c r="J48">
        <f t="shared" si="10"/>
        <v>675.70457920000001</v>
      </c>
      <c r="K48">
        <f t="shared" si="10"/>
        <v>426.80653700000005</v>
      </c>
      <c r="L48">
        <f t="shared" si="10"/>
        <v>819.72418600000003</v>
      </c>
      <c r="M48">
        <f t="shared" si="10"/>
        <v>204.40863899999999</v>
      </c>
      <c r="N48">
        <f t="shared" si="10"/>
        <v>2.60098E-2</v>
      </c>
      <c r="O48">
        <f t="shared" si="10"/>
        <v>59.722856399999998</v>
      </c>
      <c r="P48">
        <f t="shared" si="10"/>
        <v>247.90617660000004</v>
      </c>
      <c r="Q48">
        <f t="shared" si="10"/>
        <v>41.825170399999998</v>
      </c>
      <c r="R48">
        <f t="shared" si="10"/>
        <v>142.86216180000002</v>
      </c>
      <c r="S48">
        <f t="shared" si="10"/>
        <v>23.925981</v>
      </c>
      <c r="T48">
        <f t="shared" si="10"/>
        <v>91.416136399999999</v>
      </c>
      <c r="U48">
        <f t="shared" si="10"/>
        <v>58.744989599999997</v>
      </c>
    </row>
    <row r="49" spans="1:21" x14ac:dyDescent="0.3">
      <c r="A49" s="14" t="s">
        <v>305</v>
      </c>
      <c r="B49">
        <f t="shared" ref="B49:U49" si="11">B48/B$8</f>
        <v>0.98982363575185539</v>
      </c>
      <c r="C49">
        <f t="shared" si="11"/>
        <v>0.99410891018031811</v>
      </c>
      <c r="D49">
        <f t="shared" si="11"/>
        <v>1.1313917467435302</v>
      </c>
      <c r="E49">
        <f t="shared" si="11"/>
        <v>0.76697256337613307</v>
      </c>
      <c r="F49">
        <f t="shared" si="11"/>
        <v>0.54108902004936776</v>
      </c>
      <c r="G49">
        <f t="shared" si="11"/>
        <v>1.0307712615578952</v>
      </c>
      <c r="H49">
        <f t="shared" si="11"/>
        <v>0.90872042540355158</v>
      </c>
      <c r="I49">
        <f t="shared" si="11"/>
        <v>0.29109864460979407</v>
      </c>
      <c r="J49">
        <f t="shared" si="11"/>
        <v>1.0206318368449117</v>
      </c>
      <c r="K49">
        <f t="shared" si="11"/>
        <v>0.80446574676990235</v>
      </c>
      <c r="L49">
        <f t="shared" si="11"/>
        <v>0.98380311957911537</v>
      </c>
      <c r="M49">
        <f t="shared" si="11"/>
        <v>0.73808650311677337</v>
      </c>
      <c r="N49">
        <f t="shared" si="11"/>
        <v>2.1060378878238672E-3</v>
      </c>
      <c r="O49">
        <f t="shared" si="11"/>
        <v>0.87403966521339216</v>
      </c>
      <c r="P49">
        <f t="shared" si="11"/>
        <v>0.78198272939003977</v>
      </c>
      <c r="Q49">
        <f t="shared" si="11"/>
        <v>1.0312555683258953</v>
      </c>
      <c r="R49">
        <f t="shared" si="11"/>
        <v>0.63297282999791915</v>
      </c>
      <c r="S49">
        <f t="shared" si="11"/>
        <v>1.0046419145757415</v>
      </c>
      <c r="T49">
        <f t="shared" si="11"/>
        <v>0.54039232918749536</v>
      </c>
      <c r="U49">
        <f t="shared" si="11"/>
        <v>1.3071417605759201</v>
      </c>
    </row>
    <row r="50" spans="1:21" x14ac:dyDescent="0.3">
      <c r="A50" t="s">
        <v>383</v>
      </c>
    </row>
    <row r="51" spans="1:21" x14ac:dyDescent="0.3">
      <c r="A51" s="3">
        <v>18615</v>
      </c>
      <c r="B51" s="1">
        <v>754.504322</v>
      </c>
      <c r="C51">
        <v>38.084488</v>
      </c>
      <c r="D51">
        <v>519.46032300000002</v>
      </c>
      <c r="E51">
        <v>359.62467099999998</v>
      </c>
      <c r="F51">
        <v>2.4557150000000001</v>
      </c>
      <c r="G51">
        <v>81.157045999999994</v>
      </c>
      <c r="H51">
        <v>13.813910999999999</v>
      </c>
      <c r="I51">
        <v>14.166981</v>
      </c>
      <c r="J51">
        <v>668.55346299999997</v>
      </c>
      <c r="K51">
        <v>309.72933399999999</v>
      </c>
      <c r="L51">
        <v>790.04326200000003</v>
      </c>
      <c r="M51">
        <v>108.610151</v>
      </c>
      <c r="N51">
        <v>3.9100000000000002E-4</v>
      </c>
      <c r="O51">
        <v>45.930844</v>
      </c>
      <c r="P51">
        <v>245.16788500000001</v>
      </c>
      <c r="Q51">
        <v>44.050367000000001</v>
      </c>
      <c r="R51">
        <v>127.7591</v>
      </c>
      <c r="S51">
        <v>24.119322</v>
      </c>
      <c r="T51">
        <v>12.088190000000001</v>
      </c>
      <c r="U51">
        <v>80.891666999999998</v>
      </c>
    </row>
    <row r="52" spans="1:21" x14ac:dyDescent="0.3">
      <c r="A52" s="3">
        <v>18980</v>
      </c>
      <c r="B52" s="1">
        <v>780.55948699999999</v>
      </c>
      <c r="C52">
        <v>38.205340999999997</v>
      </c>
      <c r="D52">
        <v>521.80433400000004</v>
      </c>
      <c r="E52">
        <v>360.28949799999998</v>
      </c>
      <c r="F52">
        <v>2.4436610000000001</v>
      </c>
      <c r="G52">
        <v>80.631315999999998</v>
      </c>
      <c r="H52">
        <v>13.843209</v>
      </c>
      <c r="I52">
        <v>14.173317000000001</v>
      </c>
      <c r="J52">
        <v>669.85901000000001</v>
      </c>
      <c r="K52">
        <v>309.68508400000002</v>
      </c>
      <c r="L52">
        <v>794.138327</v>
      </c>
      <c r="M52">
        <v>108.799182</v>
      </c>
      <c r="N52">
        <v>3.8699999999999997E-4</v>
      </c>
      <c r="O52">
        <v>45.996881000000002</v>
      </c>
      <c r="P52">
        <v>246.593886</v>
      </c>
      <c r="Q52">
        <v>43.964849999999998</v>
      </c>
      <c r="R52">
        <v>128.229646</v>
      </c>
      <c r="S52">
        <v>24.177074000000001</v>
      </c>
      <c r="T52">
        <v>12.081357000000001</v>
      </c>
      <c r="U52">
        <v>82.559079999999994</v>
      </c>
    </row>
    <row r="53" spans="1:21" x14ac:dyDescent="0.3">
      <c r="A53" s="3">
        <v>19345</v>
      </c>
      <c r="B53" s="1">
        <v>804.76038700000004</v>
      </c>
      <c r="C53">
        <v>38.010545</v>
      </c>
      <c r="D53">
        <v>524.70129699999995</v>
      </c>
      <c r="E53">
        <v>361.205692</v>
      </c>
      <c r="F53">
        <v>2.4339919999999999</v>
      </c>
      <c r="G53">
        <v>80.065539000000001</v>
      </c>
      <c r="H53">
        <v>13.843885999999999</v>
      </c>
      <c r="I53">
        <v>14.166171</v>
      </c>
      <c r="J53">
        <v>671.55800499999998</v>
      </c>
      <c r="K53">
        <v>309.54568</v>
      </c>
      <c r="L53">
        <v>794.995542</v>
      </c>
      <c r="M53">
        <v>108.958324</v>
      </c>
      <c r="N53">
        <v>3.8299999999999999E-4</v>
      </c>
      <c r="O53">
        <v>46.082073000000001</v>
      </c>
      <c r="P53">
        <v>248.01036400000001</v>
      </c>
      <c r="Q53">
        <v>43.883419000000004</v>
      </c>
      <c r="R53">
        <v>128.68312800000001</v>
      </c>
      <c r="S53">
        <v>24.263531</v>
      </c>
      <c r="T53">
        <v>12.075004</v>
      </c>
      <c r="U53">
        <v>84.423203999999998</v>
      </c>
    </row>
    <row r="54" spans="1:21" x14ac:dyDescent="0.3">
      <c r="A54" s="3">
        <v>19710</v>
      </c>
      <c r="B54" s="1">
        <v>815.976585</v>
      </c>
      <c r="C54">
        <v>37.856347999999997</v>
      </c>
      <c r="D54">
        <v>527.261256</v>
      </c>
      <c r="E54">
        <v>361.79666099999997</v>
      </c>
      <c r="F54">
        <v>2.4234079999999998</v>
      </c>
      <c r="G54">
        <v>79.524010000000004</v>
      </c>
      <c r="H54">
        <v>13.838684000000001</v>
      </c>
      <c r="I54">
        <v>14.149877999999999</v>
      </c>
      <c r="J54">
        <v>672.64646400000004</v>
      </c>
      <c r="K54">
        <v>309.27575200000001</v>
      </c>
      <c r="L54">
        <v>795.72019799999998</v>
      </c>
      <c r="M54">
        <v>109.133371</v>
      </c>
      <c r="N54">
        <v>3.7800000000000003E-4</v>
      </c>
      <c r="O54">
        <v>46.103651999999997</v>
      </c>
      <c r="P54">
        <v>249.11610899999999</v>
      </c>
      <c r="Q54">
        <v>43.720345999999999</v>
      </c>
      <c r="R54">
        <v>128.95481000000001</v>
      </c>
      <c r="S54">
        <v>24.401199999999999</v>
      </c>
      <c r="T54">
        <v>12.071018</v>
      </c>
      <c r="U54">
        <v>86.431020000000004</v>
      </c>
    </row>
    <row r="55" spans="1:21" x14ac:dyDescent="0.3">
      <c r="A55" s="3">
        <v>20074.5</v>
      </c>
      <c r="B55" s="1">
        <v>839.00144999999998</v>
      </c>
      <c r="C55">
        <v>37.557321999999999</v>
      </c>
      <c r="D55">
        <v>530.63656100000003</v>
      </c>
      <c r="E55">
        <v>362.91392999999999</v>
      </c>
      <c r="F55">
        <v>2.4172980000000002</v>
      </c>
      <c r="G55">
        <v>79.006654999999995</v>
      </c>
      <c r="H55">
        <v>13.814216999999999</v>
      </c>
      <c r="I55">
        <v>14.119351</v>
      </c>
      <c r="J55">
        <v>672.27355799999998</v>
      </c>
      <c r="K55">
        <v>308.832157</v>
      </c>
      <c r="L55">
        <v>793.97164499999997</v>
      </c>
      <c r="M55">
        <v>109.29423300000001</v>
      </c>
      <c r="N55">
        <v>3.7399999999999998E-4</v>
      </c>
      <c r="O55">
        <v>46.192596999999999</v>
      </c>
      <c r="P55">
        <v>250.81878599999999</v>
      </c>
      <c r="Q55">
        <v>43.569355999999999</v>
      </c>
      <c r="R55">
        <v>129.25037900000001</v>
      </c>
      <c r="S55">
        <v>24.554030000000001</v>
      </c>
      <c r="T55">
        <v>12.060847000000001</v>
      </c>
      <c r="U55">
        <v>87.775126</v>
      </c>
    </row>
    <row r="56" spans="1:21" x14ac:dyDescent="0.3">
      <c r="A56" t="s">
        <v>102</v>
      </c>
      <c r="B56">
        <f>AVERAGE(B51:B55)</f>
        <v>798.96044619999998</v>
      </c>
      <c r="C56">
        <f t="shared" ref="C56:U56" si="12">AVERAGE(C51:C55)</f>
        <v>37.942808800000002</v>
      </c>
      <c r="D56">
        <f t="shared" si="12"/>
        <v>524.77275420000001</v>
      </c>
      <c r="E56">
        <f t="shared" si="12"/>
        <v>361.16609039999997</v>
      </c>
      <c r="F56">
        <f t="shared" si="12"/>
        <v>2.4348148000000003</v>
      </c>
      <c r="G56">
        <f t="shared" si="12"/>
        <v>80.076913200000007</v>
      </c>
      <c r="H56">
        <f t="shared" si="12"/>
        <v>13.830781400000001</v>
      </c>
      <c r="I56">
        <f t="shared" si="12"/>
        <v>14.155139600000002</v>
      </c>
      <c r="J56">
        <f t="shared" si="12"/>
        <v>670.97809999999993</v>
      </c>
      <c r="K56">
        <f t="shared" si="12"/>
        <v>309.4136014</v>
      </c>
      <c r="L56">
        <f t="shared" si="12"/>
        <v>793.77379480000002</v>
      </c>
      <c r="M56">
        <f t="shared" si="12"/>
        <v>108.9590522</v>
      </c>
      <c r="N56">
        <f t="shared" si="12"/>
        <v>3.8260000000000003E-4</v>
      </c>
      <c r="O56">
        <f t="shared" si="12"/>
        <v>46.061209400000003</v>
      </c>
      <c r="P56">
        <f t="shared" si="12"/>
        <v>247.941406</v>
      </c>
      <c r="Q56">
        <f t="shared" si="12"/>
        <v>43.837667600000003</v>
      </c>
      <c r="R56">
        <f t="shared" si="12"/>
        <v>128.57541260000002</v>
      </c>
      <c r="S56">
        <f t="shared" si="12"/>
        <v>24.303031400000002</v>
      </c>
      <c r="T56">
        <f t="shared" si="12"/>
        <v>12.075283200000001</v>
      </c>
      <c r="U56">
        <f t="shared" si="12"/>
        <v>84.416019399999996</v>
      </c>
    </row>
    <row r="57" spans="1:21" x14ac:dyDescent="0.3">
      <c r="A57" s="14" t="s">
        <v>305</v>
      </c>
      <c r="B57">
        <f>B56/B$8</f>
        <v>0.81891770000998287</v>
      </c>
      <c r="C57">
        <f t="shared" ref="C57:U57" si="13">C56/C$8</f>
        <v>1.001408963092181</v>
      </c>
      <c r="D57">
        <f t="shared" si="13"/>
        <v>1.065905969511872</v>
      </c>
      <c r="E57">
        <f t="shared" si="13"/>
        <v>0.37407084103810362</v>
      </c>
      <c r="F57">
        <f t="shared" si="13"/>
        <v>6.5114709555608441E-2</v>
      </c>
      <c r="G57">
        <f t="shared" si="13"/>
        <v>1.0655497674302747</v>
      </c>
      <c r="H57">
        <f t="shared" si="13"/>
        <v>0.76074983011705422</v>
      </c>
      <c r="I57">
        <f t="shared" si="13"/>
        <v>6.4040950377586017E-2</v>
      </c>
      <c r="J57">
        <f t="shared" si="13"/>
        <v>1.0134926294217257</v>
      </c>
      <c r="K57">
        <f t="shared" si="13"/>
        <v>0.58319782461770464</v>
      </c>
      <c r="L57">
        <f t="shared" si="13"/>
        <v>0.95265840498744614</v>
      </c>
      <c r="M57">
        <f t="shared" si="13"/>
        <v>0.39343349779466008</v>
      </c>
      <c r="N57">
        <f t="shared" si="13"/>
        <v>3.0979480652731344E-5</v>
      </c>
      <c r="O57">
        <f t="shared" si="13"/>
        <v>0.67410245373494826</v>
      </c>
      <c r="P57">
        <f t="shared" si="13"/>
        <v>0.78209385523105179</v>
      </c>
      <c r="Q57">
        <f t="shared" si="13"/>
        <v>1.0808763809583832</v>
      </c>
      <c r="R57">
        <f t="shared" si="13"/>
        <v>0.56967318537085243</v>
      </c>
      <c r="S57">
        <f t="shared" si="13"/>
        <v>1.0204741028462057</v>
      </c>
      <c r="T57">
        <f t="shared" si="13"/>
        <v>7.1381166072192845E-2</v>
      </c>
      <c r="U57">
        <f t="shared" si="13"/>
        <v>1.8783509022755369</v>
      </c>
    </row>
    <row r="58" spans="1:21" x14ac:dyDescent="0.3">
      <c r="A58" t="s">
        <v>379</v>
      </c>
    </row>
    <row r="59" spans="1:21" x14ac:dyDescent="0.3">
      <c r="A59" s="3">
        <v>18615</v>
      </c>
      <c r="B59">
        <v>927.85298499999999</v>
      </c>
      <c r="C59">
        <v>37.803685999999999</v>
      </c>
      <c r="D59">
        <v>552.322901</v>
      </c>
      <c r="E59">
        <v>751.77010199999995</v>
      </c>
      <c r="F59">
        <v>20.618815000000001</v>
      </c>
      <c r="G59">
        <v>78.636872999999994</v>
      </c>
      <c r="H59">
        <v>16.547035999999999</v>
      </c>
      <c r="I59">
        <v>74.530422000000002</v>
      </c>
      <c r="J59">
        <v>673.42132300000003</v>
      </c>
      <c r="K59">
        <v>429.47535499999998</v>
      </c>
      <c r="L59">
        <v>816.80397700000003</v>
      </c>
      <c r="M59">
        <v>205.38505499999999</v>
      </c>
      <c r="N59">
        <v>6.4200999999999994E-2</v>
      </c>
      <c r="O59">
        <v>60.114620000000002</v>
      </c>
      <c r="P59">
        <v>244.915873</v>
      </c>
      <c r="Q59">
        <v>42.586914999999998</v>
      </c>
      <c r="R59">
        <v>143.682648</v>
      </c>
      <c r="S59">
        <v>23.774667000000001</v>
      </c>
      <c r="T59">
        <v>94.504512000000005</v>
      </c>
      <c r="U59">
        <v>56.350990000000003</v>
      </c>
    </row>
    <row r="60" spans="1:21" x14ac:dyDescent="0.3">
      <c r="A60" s="3">
        <v>18980</v>
      </c>
      <c r="B60">
        <v>948.78159600000004</v>
      </c>
      <c r="C60">
        <v>37.929921999999998</v>
      </c>
      <c r="D60">
        <v>554.08990300000005</v>
      </c>
      <c r="E60">
        <v>751.96357699999999</v>
      </c>
      <c r="F60">
        <v>20.757377000000002</v>
      </c>
      <c r="G60">
        <v>78.042837000000006</v>
      </c>
      <c r="H60">
        <v>16.583559000000001</v>
      </c>
      <c r="I60">
        <v>74.343434000000002</v>
      </c>
      <c r="J60">
        <v>674.69299799999999</v>
      </c>
      <c r="K60">
        <v>429.48347799999999</v>
      </c>
      <c r="L60">
        <v>820.74862599999994</v>
      </c>
      <c r="M60">
        <v>205.75007400000001</v>
      </c>
      <c r="N60">
        <v>5.8493999999999997E-2</v>
      </c>
      <c r="O60">
        <v>60.010556000000001</v>
      </c>
      <c r="P60">
        <v>246.47307799999999</v>
      </c>
      <c r="Q60">
        <v>42.375897000000002</v>
      </c>
      <c r="R60">
        <v>143.472938</v>
      </c>
      <c r="S60">
        <v>23.827739000000001</v>
      </c>
      <c r="T60">
        <v>94.673620999999997</v>
      </c>
      <c r="U60">
        <v>57.140003</v>
      </c>
    </row>
    <row r="61" spans="1:21" x14ac:dyDescent="0.3">
      <c r="A61" s="3">
        <v>19345</v>
      </c>
      <c r="B61">
        <v>968.135625</v>
      </c>
      <c r="C61">
        <v>37.745583000000003</v>
      </c>
      <c r="D61">
        <v>556.09970999999996</v>
      </c>
      <c r="E61">
        <v>752.375089</v>
      </c>
      <c r="F61">
        <v>20.910698</v>
      </c>
      <c r="G61">
        <v>77.446573000000001</v>
      </c>
      <c r="H61">
        <v>16.583742999999998</v>
      </c>
      <c r="I61">
        <v>73.883872999999994</v>
      </c>
      <c r="J61">
        <v>676.32509000000005</v>
      </c>
      <c r="K61">
        <v>429.41094900000002</v>
      </c>
      <c r="L61">
        <v>821.58196999999996</v>
      </c>
      <c r="M61">
        <v>205.96954199999999</v>
      </c>
      <c r="N61">
        <v>5.3437999999999999E-2</v>
      </c>
      <c r="O61">
        <v>59.910620000000002</v>
      </c>
      <c r="P61">
        <v>247.82699400000001</v>
      </c>
      <c r="Q61">
        <v>42.141209000000003</v>
      </c>
      <c r="R61">
        <v>143.25317200000001</v>
      </c>
      <c r="S61">
        <v>23.907427999999999</v>
      </c>
      <c r="T61">
        <v>94.829999000000001</v>
      </c>
      <c r="U61">
        <v>58.051569000000001</v>
      </c>
    </row>
    <row r="62" spans="1:21" x14ac:dyDescent="0.3">
      <c r="A62" s="3">
        <v>19710</v>
      </c>
      <c r="B62">
        <v>981.52447299999994</v>
      </c>
      <c r="C62">
        <v>37.590339999999998</v>
      </c>
      <c r="D62">
        <v>557.90357800000004</v>
      </c>
      <c r="E62">
        <v>752.93823999999995</v>
      </c>
      <c r="F62">
        <v>21.058361000000001</v>
      </c>
      <c r="G62">
        <v>76.796509999999998</v>
      </c>
      <c r="H62">
        <v>16.579118999999999</v>
      </c>
      <c r="I62">
        <v>73.406492</v>
      </c>
      <c r="J62">
        <v>677.32111699999996</v>
      </c>
      <c r="K62">
        <v>429.10166199999998</v>
      </c>
      <c r="L62">
        <v>822.26726399999995</v>
      </c>
      <c r="M62">
        <v>206.278707</v>
      </c>
      <c r="N62">
        <v>4.8797E-2</v>
      </c>
      <c r="O62">
        <v>59.790936000000002</v>
      </c>
      <c r="P62">
        <v>249.10071600000001</v>
      </c>
      <c r="Q62">
        <v>41.821413</v>
      </c>
      <c r="R62">
        <v>142.93032500000001</v>
      </c>
      <c r="S62">
        <v>24.041381000000001</v>
      </c>
      <c r="T62">
        <v>95.011206000000001</v>
      </c>
      <c r="U62">
        <v>59.080036999999997</v>
      </c>
    </row>
    <row r="63" spans="1:21" x14ac:dyDescent="0.3">
      <c r="A63" s="3">
        <v>20074.5</v>
      </c>
      <c r="B63">
        <v>993.96918800000003</v>
      </c>
      <c r="C63">
        <v>37.285735000000003</v>
      </c>
      <c r="D63">
        <v>560.23251100000004</v>
      </c>
      <c r="E63">
        <v>754.27957900000001</v>
      </c>
      <c r="F63">
        <v>21.219335999999998</v>
      </c>
      <c r="G63">
        <v>76.116816999999998</v>
      </c>
      <c r="H63">
        <v>16.545302</v>
      </c>
      <c r="I63">
        <v>73.016793000000007</v>
      </c>
      <c r="J63">
        <v>676.86364200000003</v>
      </c>
      <c r="K63">
        <v>428.62958400000002</v>
      </c>
      <c r="L63">
        <v>820.25936300000001</v>
      </c>
      <c r="M63">
        <v>206.61415500000001</v>
      </c>
      <c r="N63">
        <v>4.4463000000000003E-2</v>
      </c>
      <c r="O63">
        <v>59.709716999999998</v>
      </c>
      <c r="P63">
        <v>250.612799</v>
      </c>
      <c r="Q63">
        <v>41.465609999999998</v>
      </c>
      <c r="R63">
        <v>142.61109099999999</v>
      </c>
      <c r="S63">
        <v>24.186639</v>
      </c>
      <c r="T63">
        <v>95.157908000000006</v>
      </c>
      <c r="U63">
        <v>59.671453999999997</v>
      </c>
    </row>
    <row r="64" spans="1:21" x14ac:dyDescent="0.3">
      <c r="A64" t="s">
        <v>102</v>
      </c>
      <c r="B64">
        <f>AVERAGE(B59:B63)</f>
        <v>964.05277339999998</v>
      </c>
      <c r="C64">
        <f t="shared" ref="C64:U64" si="14">AVERAGE(C59:C63)</f>
        <v>37.671053200000003</v>
      </c>
      <c r="D64">
        <f t="shared" si="14"/>
        <v>556.12972060000004</v>
      </c>
      <c r="E64">
        <f t="shared" si="14"/>
        <v>752.66531740000005</v>
      </c>
      <c r="F64">
        <f t="shared" si="14"/>
        <v>20.912917400000001</v>
      </c>
      <c r="G64">
        <f t="shared" si="14"/>
        <v>77.407922000000013</v>
      </c>
      <c r="H64">
        <f t="shared" si="14"/>
        <v>16.567751799999996</v>
      </c>
      <c r="I64">
        <f t="shared" si="14"/>
        <v>73.836202799999995</v>
      </c>
      <c r="J64">
        <f t="shared" si="14"/>
        <v>675.72483399999999</v>
      </c>
      <c r="K64">
        <f t="shared" si="14"/>
        <v>429.22020559999999</v>
      </c>
      <c r="L64">
        <f t="shared" si="14"/>
        <v>820.33224000000007</v>
      </c>
      <c r="M64">
        <f t="shared" si="14"/>
        <v>205.99950659999999</v>
      </c>
      <c r="N64">
        <f t="shared" si="14"/>
        <v>5.3878599999999999E-2</v>
      </c>
      <c r="O64">
        <f t="shared" si="14"/>
        <v>59.907289800000001</v>
      </c>
      <c r="P64">
        <f t="shared" si="14"/>
        <v>247.78589200000002</v>
      </c>
      <c r="Q64">
        <f t="shared" si="14"/>
        <v>42.078208799999999</v>
      </c>
      <c r="R64">
        <f t="shared" si="14"/>
        <v>143.19003479999998</v>
      </c>
      <c r="S64">
        <f t="shared" si="14"/>
        <v>23.947570800000001</v>
      </c>
      <c r="T64">
        <f t="shared" si="14"/>
        <v>94.835449199999999</v>
      </c>
      <c r="U64">
        <f t="shared" si="14"/>
        <v>58.058810600000001</v>
      </c>
    </row>
    <row r="65" spans="1:21" x14ac:dyDescent="0.3">
      <c r="A65" s="14" t="s">
        <v>305</v>
      </c>
      <c r="B65">
        <f>B64/B$8</f>
        <v>0.98813387275412923</v>
      </c>
      <c r="C65">
        <f t="shared" ref="C65:U65" si="15">C64/C$8</f>
        <v>0.99423662919763567</v>
      </c>
      <c r="D65">
        <f t="shared" si="15"/>
        <v>1.1295974958040409</v>
      </c>
      <c r="E65">
        <f t="shared" si="15"/>
        <v>0.77955864568627076</v>
      </c>
      <c r="F65">
        <f t="shared" si="15"/>
        <v>0.55927807834149446</v>
      </c>
      <c r="G65">
        <f t="shared" si="15"/>
        <v>1.0300346253152133</v>
      </c>
      <c r="H65">
        <f t="shared" si="15"/>
        <v>0.91129445276833854</v>
      </c>
      <c r="I65">
        <f t="shared" si="15"/>
        <v>0.33405114560538685</v>
      </c>
      <c r="J65">
        <f t="shared" si="15"/>
        <v>1.0206624311228925</v>
      </c>
      <c r="K65">
        <f t="shared" si="15"/>
        <v>0.80901514689484477</v>
      </c>
      <c r="L65">
        <f t="shared" si="15"/>
        <v>0.98453288384896287</v>
      </c>
      <c r="M65">
        <f t="shared" si="15"/>
        <v>0.74383086847016611</v>
      </c>
      <c r="N65">
        <f t="shared" si="15"/>
        <v>4.362600748291299E-3</v>
      </c>
      <c r="O65">
        <f t="shared" si="15"/>
        <v>0.87673883462535906</v>
      </c>
      <c r="P65">
        <f t="shared" si="15"/>
        <v>0.7816033097196563</v>
      </c>
      <c r="Q65">
        <f t="shared" si="15"/>
        <v>1.0374945688249888</v>
      </c>
      <c r="R65">
        <f t="shared" si="15"/>
        <v>0.63442552186590606</v>
      </c>
      <c r="S65">
        <f t="shared" si="15"/>
        <v>1.0055484612292438</v>
      </c>
      <c r="T65">
        <f t="shared" si="15"/>
        <v>0.56060506712390867</v>
      </c>
      <c r="U65">
        <f t="shared" si="15"/>
        <v>1.2918735099176508</v>
      </c>
    </row>
    <row r="68" spans="1:21" x14ac:dyDescent="0.3">
      <c r="A68" t="s">
        <v>324</v>
      </c>
    </row>
    <row r="69" spans="1:21" x14ac:dyDescent="0.3">
      <c r="A69" t="s">
        <v>380</v>
      </c>
    </row>
    <row r="70" spans="1:21" x14ac:dyDescent="0.3">
      <c r="A70" s="3">
        <v>18615</v>
      </c>
      <c r="B70">
        <v>852.16150400000004</v>
      </c>
      <c r="C70">
        <v>39.468761999999998</v>
      </c>
      <c r="D70">
        <v>534.78942199999995</v>
      </c>
      <c r="E70">
        <v>739.41329199999996</v>
      </c>
      <c r="F70">
        <v>18.975211999999999</v>
      </c>
      <c r="G70">
        <v>78.878696000000005</v>
      </c>
      <c r="H70">
        <v>16.545946000000001</v>
      </c>
      <c r="I70">
        <v>70.425523999999996</v>
      </c>
      <c r="J70">
        <v>671.48923000000002</v>
      </c>
      <c r="K70">
        <v>434.12359300000003</v>
      </c>
      <c r="L70">
        <v>773.21196799999996</v>
      </c>
      <c r="M70">
        <v>192.68160700000001</v>
      </c>
      <c r="N70">
        <v>3.2460000000000003E-2</v>
      </c>
      <c r="O70">
        <v>61.991793000000001</v>
      </c>
      <c r="P70">
        <v>237.44750199999999</v>
      </c>
      <c r="Q70">
        <v>46.68844</v>
      </c>
      <c r="R70">
        <v>145.10777999999999</v>
      </c>
      <c r="S70">
        <v>23.377217999999999</v>
      </c>
      <c r="T70">
        <v>91.628473</v>
      </c>
      <c r="U70">
        <v>56.438370999999997</v>
      </c>
    </row>
    <row r="71" spans="1:21" x14ac:dyDescent="0.3">
      <c r="A71" s="3">
        <v>18980</v>
      </c>
      <c r="B71">
        <v>869.91894100000002</v>
      </c>
      <c r="C71">
        <v>39.878047000000002</v>
      </c>
      <c r="D71">
        <v>534.90340400000002</v>
      </c>
      <c r="E71">
        <v>739.29055600000004</v>
      </c>
      <c r="F71">
        <v>19.069956000000001</v>
      </c>
      <c r="G71">
        <v>78.304122000000007</v>
      </c>
      <c r="H71">
        <v>16.548797</v>
      </c>
      <c r="I71">
        <v>70.420685000000006</v>
      </c>
      <c r="J71">
        <v>672.12478499999997</v>
      </c>
      <c r="K71">
        <v>434.21085399999998</v>
      </c>
      <c r="L71">
        <v>766.58019899999999</v>
      </c>
      <c r="M71">
        <v>191.576618</v>
      </c>
      <c r="N71">
        <v>2.8722000000000001E-2</v>
      </c>
      <c r="O71">
        <v>62.142567</v>
      </c>
      <c r="P71">
        <v>237.408728</v>
      </c>
      <c r="Q71">
        <v>46.952942</v>
      </c>
      <c r="R71">
        <v>145.02521200000001</v>
      </c>
      <c r="S71">
        <v>23.410587</v>
      </c>
      <c r="T71">
        <v>91.782745000000006</v>
      </c>
      <c r="U71">
        <v>57.113529</v>
      </c>
    </row>
    <row r="72" spans="1:21" x14ac:dyDescent="0.3">
      <c r="A72" s="3">
        <v>19345</v>
      </c>
      <c r="B72">
        <v>879.58166400000005</v>
      </c>
      <c r="C72">
        <v>40.182800999999998</v>
      </c>
      <c r="D72">
        <v>534.80589299999997</v>
      </c>
      <c r="E72">
        <v>738.94828299999995</v>
      </c>
      <c r="F72">
        <v>19.151721999999999</v>
      </c>
      <c r="G72">
        <v>77.763229999999993</v>
      </c>
      <c r="H72">
        <v>16.529064000000002</v>
      </c>
      <c r="I72">
        <v>70.180758999999995</v>
      </c>
      <c r="J72">
        <v>671.51977599999998</v>
      </c>
      <c r="K72">
        <v>434.15978999999999</v>
      </c>
      <c r="L72">
        <v>758.88567599999999</v>
      </c>
      <c r="M72">
        <v>190.43731700000001</v>
      </c>
      <c r="N72">
        <v>2.5346E-2</v>
      </c>
      <c r="O72">
        <v>62.299005999999999</v>
      </c>
      <c r="P72">
        <v>237.21741800000001</v>
      </c>
      <c r="Q72">
        <v>47.157677999999997</v>
      </c>
      <c r="R72">
        <v>144.81251499999999</v>
      </c>
      <c r="S72">
        <v>23.366620999999999</v>
      </c>
      <c r="T72">
        <v>91.881456</v>
      </c>
      <c r="U72">
        <v>57.964416999999997</v>
      </c>
    </row>
    <row r="73" spans="1:21" x14ac:dyDescent="0.3">
      <c r="A73" s="3">
        <v>19710</v>
      </c>
      <c r="B73">
        <v>891.29592600000001</v>
      </c>
      <c r="C73">
        <v>40.723272000000001</v>
      </c>
      <c r="D73">
        <v>534.06692799999996</v>
      </c>
      <c r="E73">
        <v>738.12512400000003</v>
      </c>
      <c r="F73">
        <v>19.229168999999999</v>
      </c>
      <c r="G73">
        <v>77.172291999999999</v>
      </c>
      <c r="H73">
        <v>16.526496000000002</v>
      </c>
      <c r="I73">
        <v>70.099350999999999</v>
      </c>
      <c r="J73">
        <v>670.47253599999999</v>
      </c>
      <c r="K73">
        <v>434.30008099999998</v>
      </c>
      <c r="L73">
        <v>756.33999500000004</v>
      </c>
      <c r="M73">
        <v>189.62949800000001</v>
      </c>
      <c r="N73">
        <v>2.2332000000000001E-2</v>
      </c>
      <c r="O73">
        <v>62.330531000000001</v>
      </c>
      <c r="P73">
        <v>237.09830600000001</v>
      </c>
      <c r="Q73">
        <v>47.234099000000001</v>
      </c>
      <c r="R73">
        <v>144.53093899999999</v>
      </c>
      <c r="S73">
        <v>23.277529000000001</v>
      </c>
      <c r="T73">
        <v>91.962152000000003</v>
      </c>
      <c r="U73">
        <v>58.904788000000003</v>
      </c>
    </row>
    <row r="74" spans="1:21" x14ac:dyDescent="0.3">
      <c r="A74" s="3">
        <v>20074.5</v>
      </c>
      <c r="B74">
        <v>916.987526</v>
      </c>
      <c r="C74">
        <v>41.040266000000003</v>
      </c>
      <c r="D74">
        <v>533.99190299999998</v>
      </c>
      <c r="E74">
        <v>738.66997600000002</v>
      </c>
      <c r="F74">
        <v>19.307528999999999</v>
      </c>
      <c r="G74">
        <v>76.559244000000007</v>
      </c>
      <c r="H74">
        <v>16.501359000000001</v>
      </c>
      <c r="I74">
        <v>70.143472000000003</v>
      </c>
      <c r="J74">
        <v>669.45363099999997</v>
      </c>
      <c r="K74">
        <v>434.41445199999998</v>
      </c>
      <c r="L74">
        <v>749.40858100000003</v>
      </c>
      <c r="M74">
        <v>188.75713300000001</v>
      </c>
      <c r="N74">
        <v>1.9664000000000001E-2</v>
      </c>
      <c r="O74">
        <v>62.438668999999997</v>
      </c>
      <c r="P74">
        <v>237.26361199999999</v>
      </c>
      <c r="Q74">
        <v>47.358938999999999</v>
      </c>
      <c r="R74">
        <v>144.36877000000001</v>
      </c>
      <c r="S74">
        <v>23.196708000000001</v>
      </c>
      <c r="T74">
        <v>91.966335000000001</v>
      </c>
      <c r="U74">
        <v>59.381765999999999</v>
      </c>
    </row>
    <row r="75" spans="1:21" x14ac:dyDescent="0.3">
      <c r="A75" t="s">
        <v>102</v>
      </c>
      <c r="B75">
        <f>AVERAGE(B70:B74)</f>
        <v>881.98911219999991</v>
      </c>
      <c r="C75">
        <f t="shared" ref="C75:U75" si="16">AVERAGE(C70:C74)</f>
        <v>40.258629599999999</v>
      </c>
      <c r="D75">
        <f t="shared" si="16"/>
        <v>534.51151000000004</v>
      </c>
      <c r="E75">
        <f t="shared" si="16"/>
        <v>738.88944620000007</v>
      </c>
      <c r="F75">
        <f t="shared" si="16"/>
        <v>19.146717600000002</v>
      </c>
      <c r="G75">
        <f t="shared" si="16"/>
        <v>77.735516799999999</v>
      </c>
      <c r="H75">
        <f t="shared" si="16"/>
        <v>16.530332400000002</v>
      </c>
      <c r="I75">
        <f t="shared" si="16"/>
        <v>70.253958199999985</v>
      </c>
      <c r="J75">
        <f t="shared" si="16"/>
        <v>671.0119916000001</v>
      </c>
      <c r="K75">
        <f t="shared" si="16"/>
        <v>434.24175399999996</v>
      </c>
      <c r="L75">
        <f t="shared" si="16"/>
        <v>760.88528380000002</v>
      </c>
      <c r="M75">
        <f t="shared" si="16"/>
        <v>190.61643459999999</v>
      </c>
      <c r="N75">
        <f t="shared" si="16"/>
        <v>2.57048E-2</v>
      </c>
      <c r="O75">
        <f t="shared" si="16"/>
        <v>62.240513199999995</v>
      </c>
      <c r="P75">
        <f t="shared" si="16"/>
        <v>237.28711320000002</v>
      </c>
      <c r="Q75">
        <f t="shared" si="16"/>
        <v>47.078419600000004</v>
      </c>
      <c r="R75">
        <f t="shared" si="16"/>
        <v>144.7690432</v>
      </c>
      <c r="S75">
        <f t="shared" si="16"/>
        <v>23.325732600000002</v>
      </c>
      <c r="T75">
        <f t="shared" si="16"/>
        <v>91.844232200000008</v>
      </c>
      <c r="U75">
        <f t="shared" si="16"/>
        <v>57.960574199999996</v>
      </c>
    </row>
    <row r="76" spans="1:21" x14ac:dyDescent="0.3">
      <c r="A76" s="14" t="s">
        <v>305</v>
      </c>
      <c r="B76">
        <f>B75/B$8</f>
        <v>0.90402034122208164</v>
      </c>
      <c r="C76">
        <f t="shared" ref="C76:U76" si="17">C75/C$8</f>
        <v>1.0625294699650223</v>
      </c>
      <c r="D76">
        <f t="shared" si="17"/>
        <v>1.0856870992670997</v>
      </c>
      <c r="E76">
        <f t="shared" si="17"/>
        <v>0.76529055169076488</v>
      </c>
      <c r="F76">
        <f t="shared" si="17"/>
        <v>0.51204426532451519</v>
      </c>
      <c r="G76">
        <f t="shared" si="17"/>
        <v>1.0343937913844587</v>
      </c>
      <c r="H76">
        <f t="shared" si="17"/>
        <v>0.90923623195132253</v>
      </c>
      <c r="I76">
        <f t="shared" si="17"/>
        <v>0.31784428681404181</v>
      </c>
      <c r="J76">
        <f t="shared" si="17"/>
        <v>1.0135438216838868</v>
      </c>
      <c r="K76">
        <f t="shared" si="17"/>
        <v>0.81848000587273617</v>
      </c>
      <c r="L76">
        <f t="shared" si="17"/>
        <v>0.9131868116482299</v>
      </c>
      <c r="M76">
        <f t="shared" si="17"/>
        <v>0.68828508588866988</v>
      </c>
      <c r="N76">
        <f t="shared" si="17"/>
        <v>2.0813417519140844E-3</v>
      </c>
      <c r="O76">
        <f t="shared" si="17"/>
        <v>0.91088538960165533</v>
      </c>
      <c r="P76">
        <f t="shared" si="17"/>
        <v>0.74848649184168548</v>
      </c>
      <c r="Q76">
        <f t="shared" si="17"/>
        <v>1.1607814599718396</v>
      </c>
      <c r="R76">
        <f t="shared" si="17"/>
        <v>0.64142156198559641</v>
      </c>
      <c r="S76">
        <f t="shared" si="17"/>
        <v>0.97943773582975724</v>
      </c>
      <c r="T76">
        <f t="shared" si="17"/>
        <v>0.54292295119349587</v>
      </c>
      <c r="U76">
        <f t="shared" si="17"/>
        <v>1.2896876400805295</v>
      </c>
    </row>
    <row r="77" spans="1:21" x14ac:dyDescent="0.3">
      <c r="A77" t="s">
        <v>383</v>
      </c>
    </row>
    <row r="78" spans="1:21" x14ac:dyDescent="0.3">
      <c r="A78" s="3">
        <v>18615</v>
      </c>
      <c r="B78">
        <v>815.46170300000006</v>
      </c>
      <c r="C78">
        <v>40.047325999999998</v>
      </c>
      <c r="D78">
        <v>509.46363300000002</v>
      </c>
      <c r="E78">
        <v>427.771072</v>
      </c>
      <c r="F78">
        <v>5.706512</v>
      </c>
      <c r="G78">
        <v>79.239892999999995</v>
      </c>
      <c r="H78">
        <v>15.836353000000001</v>
      </c>
      <c r="I78">
        <v>51.572330000000001</v>
      </c>
      <c r="J78">
        <v>658.03323999999998</v>
      </c>
      <c r="K78">
        <v>387.995228</v>
      </c>
      <c r="L78">
        <v>758.90936399999998</v>
      </c>
      <c r="M78">
        <v>173.06903299999999</v>
      </c>
      <c r="N78">
        <v>6.8589999999999996E-3</v>
      </c>
      <c r="O78">
        <v>55.816515000000003</v>
      </c>
      <c r="P78">
        <v>263.92597499999999</v>
      </c>
      <c r="Q78">
        <v>63.189287</v>
      </c>
      <c r="R78">
        <v>137.655755</v>
      </c>
      <c r="S78">
        <v>23.743763000000001</v>
      </c>
      <c r="T78">
        <v>19.624191</v>
      </c>
      <c r="U78">
        <v>77.876536000000002</v>
      </c>
    </row>
    <row r="79" spans="1:21" x14ac:dyDescent="0.3">
      <c r="A79" s="3">
        <v>18980</v>
      </c>
      <c r="B79">
        <v>827.09398499999998</v>
      </c>
      <c r="C79">
        <v>40.477322999999998</v>
      </c>
      <c r="D79">
        <v>510.211523</v>
      </c>
      <c r="E79">
        <v>428.42033300000003</v>
      </c>
      <c r="F79">
        <v>5.7091810000000001</v>
      </c>
      <c r="G79">
        <v>78.691024999999996</v>
      </c>
      <c r="H79">
        <v>15.812182999999999</v>
      </c>
      <c r="I79">
        <v>51.552058000000002</v>
      </c>
      <c r="J79">
        <v>658.95301500000005</v>
      </c>
      <c r="K79">
        <v>387.954317</v>
      </c>
      <c r="L79">
        <v>752.32714999999996</v>
      </c>
      <c r="M79">
        <v>172.11659599999999</v>
      </c>
      <c r="N79">
        <v>6.8230000000000001E-3</v>
      </c>
      <c r="O79">
        <v>56.102957000000004</v>
      </c>
      <c r="P79">
        <v>264.124821</v>
      </c>
      <c r="Q79">
        <v>63.681505000000001</v>
      </c>
      <c r="R79">
        <v>138.06644</v>
      </c>
      <c r="S79">
        <v>23.783366999999998</v>
      </c>
      <c r="T79">
        <v>19.627549999999999</v>
      </c>
      <c r="U79">
        <v>79.314245</v>
      </c>
    </row>
    <row r="80" spans="1:21" x14ac:dyDescent="0.3">
      <c r="A80" s="3">
        <v>19345</v>
      </c>
      <c r="B80">
        <v>822.48222099999998</v>
      </c>
      <c r="C80">
        <v>40.801025000000003</v>
      </c>
      <c r="D80">
        <v>509.983475</v>
      </c>
      <c r="E80">
        <v>428.39500099999998</v>
      </c>
      <c r="F80">
        <v>5.7075009999999997</v>
      </c>
      <c r="G80">
        <v>78.102710999999999</v>
      </c>
      <c r="H80">
        <v>15.749981999999999</v>
      </c>
      <c r="I80">
        <v>51.495347000000002</v>
      </c>
      <c r="J80">
        <v>658.27820399999996</v>
      </c>
      <c r="K80">
        <v>387.75671399999999</v>
      </c>
      <c r="L80">
        <v>744.69313799999998</v>
      </c>
      <c r="M80">
        <v>171.17913300000001</v>
      </c>
      <c r="N80">
        <v>7.3169999999999997E-3</v>
      </c>
      <c r="O80">
        <v>56.231834999999997</v>
      </c>
      <c r="P80">
        <v>263.83242300000001</v>
      </c>
      <c r="Q80">
        <v>63.933878999999997</v>
      </c>
      <c r="R80">
        <v>138.30021500000001</v>
      </c>
      <c r="S80">
        <v>23.742626000000001</v>
      </c>
      <c r="T80">
        <v>19.612777999999999</v>
      </c>
      <c r="U80">
        <v>80.882812999999999</v>
      </c>
    </row>
    <row r="81" spans="1:21" x14ac:dyDescent="0.3">
      <c r="A81" s="3">
        <v>19710</v>
      </c>
      <c r="B81">
        <v>839.23367599999995</v>
      </c>
      <c r="C81">
        <v>41.367047999999997</v>
      </c>
      <c r="D81">
        <v>509.65711900000002</v>
      </c>
      <c r="E81">
        <v>428.29009600000001</v>
      </c>
      <c r="F81">
        <v>5.7019820000000001</v>
      </c>
      <c r="G81">
        <v>77.535897000000006</v>
      </c>
      <c r="H81">
        <v>15.717739</v>
      </c>
      <c r="I81">
        <v>51.508916999999997</v>
      </c>
      <c r="J81">
        <v>657.24973599999998</v>
      </c>
      <c r="K81">
        <v>387.71548100000001</v>
      </c>
      <c r="L81">
        <v>742.105909</v>
      </c>
      <c r="M81">
        <v>170.499202</v>
      </c>
      <c r="N81">
        <v>8.0210000000000004E-3</v>
      </c>
      <c r="O81">
        <v>56.288440000000001</v>
      </c>
      <c r="P81">
        <v>263.93956800000001</v>
      </c>
      <c r="Q81">
        <v>63.929980999999998</v>
      </c>
      <c r="R81">
        <v>138.457492</v>
      </c>
      <c r="S81">
        <v>23.659794999999999</v>
      </c>
      <c r="T81">
        <v>19.600788000000001</v>
      </c>
      <c r="U81">
        <v>82.619877000000002</v>
      </c>
    </row>
    <row r="82" spans="1:21" x14ac:dyDescent="0.3">
      <c r="A82" s="3">
        <v>20074.5</v>
      </c>
      <c r="B82">
        <v>852.60201700000005</v>
      </c>
      <c r="C82">
        <v>41.702539999999999</v>
      </c>
      <c r="D82">
        <v>509.68706900000001</v>
      </c>
      <c r="E82">
        <v>428.46723100000003</v>
      </c>
      <c r="F82">
        <v>5.6977380000000002</v>
      </c>
      <c r="G82">
        <v>76.919363000000004</v>
      </c>
      <c r="H82">
        <v>15.662865</v>
      </c>
      <c r="I82">
        <v>51.378948000000001</v>
      </c>
      <c r="J82">
        <v>656.31922899999995</v>
      </c>
      <c r="K82">
        <v>387.55575700000003</v>
      </c>
      <c r="L82">
        <v>735.19765500000005</v>
      </c>
      <c r="M82">
        <v>169.66438199999999</v>
      </c>
      <c r="N82">
        <v>9.0139999999999994E-3</v>
      </c>
      <c r="O82">
        <v>56.363770000000002</v>
      </c>
      <c r="P82">
        <v>264.10182600000002</v>
      </c>
      <c r="Q82">
        <v>63.830790999999998</v>
      </c>
      <c r="R82">
        <v>138.58044699999999</v>
      </c>
      <c r="S82">
        <v>23.583276999999999</v>
      </c>
      <c r="T82">
        <v>19.576450999999999</v>
      </c>
      <c r="U82">
        <v>83.650508000000002</v>
      </c>
    </row>
    <row r="83" spans="1:21" x14ac:dyDescent="0.3">
      <c r="A83" t="s">
        <v>102</v>
      </c>
      <c r="B83">
        <f>AVERAGE(B78:B82)</f>
        <v>831.37472039999989</v>
      </c>
      <c r="C83">
        <f t="shared" ref="C83:U83" si="18">AVERAGE(C78:C82)</f>
        <v>40.879052399999999</v>
      </c>
      <c r="D83">
        <f t="shared" si="18"/>
        <v>509.80056379999996</v>
      </c>
      <c r="E83">
        <f t="shared" si="18"/>
        <v>428.26874659999993</v>
      </c>
      <c r="F83">
        <f t="shared" si="18"/>
        <v>5.7045828000000007</v>
      </c>
      <c r="G83">
        <f t="shared" si="18"/>
        <v>78.097777799999989</v>
      </c>
      <c r="H83">
        <f t="shared" si="18"/>
        <v>15.7558244</v>
      </c>
      <c r="I83">
        <f t="shared" si="18"/>
        <v>51.501520000000006</v>
      </c>
      <c r="J83">
        <f t="shared" si="18"/>
        <v>657.76668479999989</v>
      </c>
      <c r="K83">
        <f t="shared" si="18"/>
        <v>387.79549940000004</v>
      </c>
      <c r="L83">
        <f t="shared" si="18"/>
        <v>746.64664319999997</v>
      </c>
      <c r="M83">
        <f t="shared" si="18"/>
        <v>171.30566919999995</v>
      </c>
      <c r="N83">
        <f t="shared" si="18"/>
        <v>7.6067999999999995E-3</v>
      </c>
      <c r="O83">
        <f t="shared" si="18"/>
        <v>56.160703400000003</v>
      </c>
      <c r="P83">
        <f t="shared" si="18"/>
        <v>263.9849226</v>
      </c>
      <c r="Q83">
        <f t="shared" si="18"/>
        <v>63.713088599999992</v>
      </c>
      <c r="R83">
        <f t="shared" si="18"/>
        <v>138.21206980000002</v>
      </c>
      <c r="S83">
        <f t="shared" si="18"/>
        <v>23.7025656</v>
      </c>
      <c r="T83">
        <f t="shared" si="18"/>
        <v>19.608351599999999</v>
      </c>
      <c r="U83">
        <f t="shared" si="18"/>
        <v>80.868795800000015</v>
      </c>
    </row>
    <row r="84" spans="1:21" x14ac:dyDescent="0.3">
      <c r="A84" s="14" t="s">
        <v>305</v>
      </c>
      <c r="B84">
        <f>B83/B$8</f>
        <v>0.85214165121008023</v>
      </c>
      <c r="C84">
        <f t="shared" ref="C84" si="19">C83/C$8</f>
        <v>1.0789040340122351</v>
      </c>
      <c r="D84">
        <f t="shared" ref="D84" si="20">D83/D$8</f>
        <v>1.0354948115462543</v>
      </c>
      <c r="E84">
        <f t="shared" ref="E84" si="21">E83/E$8</f>
        <v>0.44357112832372497</v>
      </c>
      <c r="F84">
        <f t="shared" ref="F84" si="22">F83/F$8</f>
        <v>0.15255872937765927</v>
      </c>
      <c r="G84">
        <f t="shared" ref="G84" si="23">G83/G$8</f>
        <v>1.0392142459808411</v>
      </c>
      <c r="H84">
        <f t="shared" ref="H84" si="24">H83/H$8</f>
        <v>0.86663510824154422</v>
      </c>
      <c r="I84">
        <f t="shared" ref="I84" si="25">I83/I$8</f>
        <v>0.2330041511346348</v>
      </c>
      <c r="J84">
        <f t="shared" ref="J84" si="26">J83/J$8</f>
        <v>0.99353717643536121</v>
      </c>
      <c r="K84">
        <f t="shared" ref="K84" si="27">K83/K$8</f>
        <v>0.73093584323153937</v>
      </c>
      <c r="L84">
        <f t="shared" ref="L84" si="28">L83/L$8</f>
        <v>0.8960981136689733</v>
      </c>
      <c r="M84">
        <f t="shared" ref="M84" si="29">M83/M$8</f>
        <v>0.61855703830554198</v>
      </c>
      <c r="N84">
        <f t="shared" ref="N84" si="30">N83/N$8</f>
        <v>6.1592972668373432E-4</v>
      </c>
      <c r="O84">
        <f t="shared" ref="O84" si="31">O83/O$8</f>
        <v>0.82190781480914932</v>
      </c>
      <c r="P84">
        <f t="shared" ref="P84" si="32">P83/P$8</f>
        <v>0.83270071413205105</v>
      </c>
      <c r="Q84">
        <f t="shared" ref="Q84" si="33">Q83/Q$8</f>
        <v>1.5709314932998124</v>
      </c>
      <c r="R84">
        <f t="shared" ref="R84" si="34">R83/R$8</f>
        <v>0.61236988058216502</v>
      </c>
      <c r="S84">
        <f t="shared" ref="S84" si="35">S83/S$8</f>
        <v>0.99526079556533575</v>
      </c>
      <c r="T84">
        <f t="shared" ref="T84" si="36">T83/T$8</f>
        <v>0.11591173298209254</v>
      </c>
      <c r="U84">
        <f t="shared" ref="U84" si="37">U83/U$8</f>
        <v>1.7994212074499474</v>
      </c>
    </row>
    <row r="85" spans="1:21" x14ac:dyDescent="0.3">
      <c r="A85" t="s">
        <v>379</v>
      </c>
    </row>
    <row r="86" spans="1:21" x14ac:dyDescent="0.3">
      <c r="A86" s="3">
        <v>18615</v>
      </c>
      <c r="B86">
        <v>877.66185599999994</v>
      </c>
      <c r="C86">
        <v>39.529243999999998</v>
      </c>
      <c r="D86">
        <v>536.49326399999995</v>
      </c>
      <c r="E86">
        <v>754.04071399999998</v>
      </c>
      <c r="F86">
        <v>19.780042000000002</v>
      </c>
      <c r="G86">
        <v>78.846507000000003</v>
      </c>
      <c r="H86">
        <v>16.605087000000001</v>
      </c>
      <c r="I86">
        <v>79.272340999999997</v>
      </c>
      <c r="J86">
        <v>671.61510799999996</v>
      </c>
      <c r="K86">
        <v>436.64496300000002</v>
      </c>
      <c r="L86">
        <v>773.62129600000003</v>
      </c>
      <c r="M86">
        <v>194.51081400000001</v>
      </c>
      <c r="N86">
        <v>6.2448999999999998E-2</v>
      </c>
      <c r="O86">
        <v>62.151688999999998</v>
      </c>
      <c r="P86">
        <v>237.72635500000001</v>
      </c>
      <c r="Q86">
        <v>46.100386999999998</v>
      </c>
      <c r="R86">
        <v>145.13420400000001</v>
      </c>
      <c r="S86">
        <v>23.359636999999999</v>
      </c>
      <c r="T86">
        <v>94.896529000000001</v>
      </c>
      <c r="U86">
        <v>55.807417999999998</v>
      </c>
    </row>
    <row r="87" spans="1:21" x14ac:dyDescent="0.3">
      <c r="A87" s="3">
        <v>18980</v>
      </c>
      <c r="B87">
        <v>872.86607900000001</v>
      </c>
      <c r="C87">
        <v>39.934328999999998</v>
      </c>
      <c r="D87">
        <v>536.58170500000006</v>
      </c>
      <c r="E87">
        <v>753.69544800000006</v>
      </c>
      <c r="F87">
        <v>19.882791000000001</v>
      </c>
      <c r="G87">
        <v>78.280522000000005</v>
      </c>
      <c r="H87">
        <v>16.607194</v>
      </c>
      <c r="I87">
        <v>79.397535000000005</v>
      </c>
      <c r="J87">
        <v>672.36061700000005</v>
      </c>
      <c r="K87">
        <v>436.80862400000001</v>
      </c>
      <c r="L87">
        <v>767.04916100000003</v>
      </c>
      <c r="M87">
        <v>193.40819200000001</v>
      </c>
      <c r="N87">
        <v>5.6897999999999997E-2</v>
      </c>
      <c r="O87">
        <v>62.321201000000002</v>
      </c>
      <c r="P87">
        <v>237.592592</v>
      </c>
      <c r="Q87">
        <v>46.410380000000004</v>
      </c>
      <c r="R87">
        <v>145.016569</v>
      </c>
      <c r="S87">
        <v>23.391286999999998</v>
      </c>
      <c r="T87">
        <v>95.059472</v>
      </c>
      <c r="U87">
        <v>56.465637000000001</v>
      </c>
    </row>
    <row r="88" spans="1:21" x14ac:dyDescent="0.3">
      <c r="A88" s="3">
        <v>19345</v>
      </c>
      <c r="B88">
        <v>884.81660399999998</v>
      </c>
      <c r="C88">
        <v>40.23413</v>
      </c>
      <c r="D88">
        <v>536.198351</v>
      </c>
      <c r="E88">
        <v>753.18665899999996</v>
      </c>
      <c r="F88">
        <v>19.966569</v>
      </c>
      <c r="G88">
        <v>77.710173999999995</v>
      </c>
      <c r="H88">
        <v>16.586697999999998</v>
      </c>
      <c r="I88">
        <v>79.273854</v>
      </c>
      <c r="J88">
        <v>671.51330900000005</v>
      </c>
      <c r="K88">
        <v>436.73708599999998</v>
      </c>
      <c r="L88">
        <v>759.32355299999995</v>
      </c>
      <c r="M88">
        <v>192.24678599999999</v>
      </c>
      <c r="N88">
        <v>5.1952999999999999E-2</v>
      </c>
      <c r="O88">
        <v>62.371558</v>
      </c>
      <c r="P88">
        <v>237.39921100000001</v>
      </c>
      <c r="Q88">
        <v>46.620443999999999</v>
      </c>
      <c r="R88">
        <v>144.73895899999999</v>
      </c>
      <c r="S88">
        <v>23.346966999999999</v>
      </c>
      <c r="T88">
        <v>95.167390999999995</v>
      </c>
      <c r="U88">
        <v>57.249490000000002</v>
      </c>
    </row>
    <row r="89" spans="1:21" x14ac:dyDescent="0.3">
      <c r="A89" s="3">
        <v>19710</v>
      </c>
      <c r="B89">
        <v>903.71158800000001</v>
      </c>
      <c r="C89">
        <v>40.760570000000001</v>
      </c>
      <c r="D89">
        <v>535.51860499999998</v>
      </c>
      <c r="E89">
        <v>752.58878500000003</v>
      </c>
      <c r="F89">
        <v>20.034894999999999</v>
      </c>
      <c r="G89">
        <v>77.102635000000006</v>
      </c>
      <c r="H89">
        <v>16.583444</v>
      </c>
      <c r="I89">
        <v>79.318003000000004</v>
      </c>
      <c r="J89">
        <v>670.30028400000003</v>
      </c>
      <c r="K89">
        <v>436.84701899999999</v>
      </c>
      <c r="L89">
        <v>756.69507099999998</v>
      </c>
      <c r="M89">
        <v>191.409288</v>
      </c>
      <c r="N89">
        <v>4.7421999999999999E-2</v>
      </c>
      <c r="O89">
        <v>62.366830999999998</v>
      </c>
      <c r="P89">
        <v>237.4795</v>
      </c>
      <c r="Q89">
        <v>46.663128999999998</v>
      </c>
      <c r="R89">
        <v>144.46714600000001</v>
      </c>
      <c r="S89">
        <v>23.258692</v>
      </c>
      <c r="T89">
        <v>95.231223</v>
      </c>
      <c r="U89">
        <v>58.156171999999998</v>
      </c>
    </row>
    <row r="90" spans="1:21" x14ac:dyDescent="0.3">
      <c r="A90" s="3">
        <v>20074.5</v>
      </c>
      <c r="B90">
        <v>915.78259600000001</v>
      </c>
      <c r="C90">
        <v>41.064163000000001</v>
      </c>
      <c r="D90">
        <v>535.10995500000001</v>
      </c>
      <c r="E90">
        <v>752.50247999999999</v>
      </c>
      <c r="F90">
        <v>20.105639</v>
      </c>
      <c r="G90">
        <v>76.505224999999996</v>
      </c>
      <c r="H90">
        <v>16.556207000000001</v>
      </c>
      <c r="I90">
        <v>79.449506999999997</v>
      </c>
      <c r="J90">
        <v>669.32844799999998</v>
      </c>
      <c r="K90">
        <v>436.95072699999997</v>
      </c>
      <c r="L90">
        <v>749.68259599999999</v>
      </c>
      <c r="M90">
        <v>190.52104499999999</v>
      </c>
      <c r="N90">
        <v>4.3146999999999998E-2</v>
      </c>
      <c r="O90">
        <v>62.378047000000002</v>
      </c>
      <c r="P90">
        <v>237.54692399999999</v>
      </c>
      <c r="Q90">
        <v>46.672431000000003</v>
      </c>
      <c r="R90">
        <v>144.21652700000001</v>
      </c>
      <c r="S90">
        <v>23.174923</v>
      </c>
      <c r="T90">
        <v>95.209057000000001</v>
      </c>
      <c r="U90">
        <v>58.598061999999999</v>
      </c>
    </row>
    <row r="91" spans="1:21" x14ac:dyDescent="0.3">
      <c r="A91" t="s">
        <v>102</v>
      </c>
      <c r="B91">
        <f>AVERAGE(B86:B90)</f>
        <v>890.96774460000017</v>
      </c>
      <c r="C91">
        <f t="shared" ref="C91:U91" si="38">AVERAGE(C86:C90)</f>
        <v>40.304487199999997</v>
      </c>
      <c r="D91">
        <f t="shared" si="38"/>
        <v>535.98037599999998</v>
      </c>
      <c r="E91">
        <f t="shared" si="38"/>
        <v>753.20281720000003</v>
      </c>
      <c r="F91">
        <f t="shared" si="38"/>
        <v>19.9539872</v>
      </c>
      <c r="G91">
        <f t="shared" si="38"/>
        <v>77.689012599999998</v>
      </c>
      <c r="H91">
        <f t="shared" si="38"/>
        <v>16.587726</v>
      </c>
      <c r="I91">
        <f t="shared" si="38"/>
        <v>79.342247999999998</v>
      </c>
      <c r="J91">
        <f t="shared" si="38"/>
        <v>671.02355320000004</v>
      </c>
      <c r="K91">
        <f t="shared" si="38"/>
        <v>436.79768380000007</v>
      </c>
      <c r="L91">
        <f t="shared" si="38"/>
        <v>761.27433540000015</v>
      </c>
      <c r="M91">
        <f t="shared" si="38"/>
        <v>192.41922500000001</v>
      </c>
      <c r="N91">
        <f t="shared" si="38"/>
        <v>5.2373800000000005E-2</v>
      </c>
      <c r="O91">
        <f t="shared" si="38"/>
        <v>62.317865199999993</v>
      </c>
      <c r="P91">
        <f t="shared" si="38"/>
        <v>237.5489164</v>
      </c>
      <c r="Q91">
        <f t="shared" si="38"/>
        <v>46.493354199999999</v>
      </c>
      <c r="R91">
        <f t="shared" si="38"/>
        <v>144.71468100000001</v>
      </c>
      <c r="S91">
        <f t="shared" si="38"/>
        <v>23.3063012</v>
      </c>
      <c r="T91">
        <f t="shared" si="38"/>
        <v>95.112734399999994</v>
      </c>
      <c r="U91">
        <f t="shared" si="38"/>
        <v>57.255355800000004</v>
      </c>
    </row>
    <row r="92" spans="1:21" x14ac:dyDescent="0.3">
      <c r="A92" s="14" t="s">
        <v>305</v>
      </c>
      <c r="B92">
        <f>B91/B$8</f>
        <v>0.91322325111482339</v>
      </c>
      <c r="C92">
        <f t="shared" ref="C92" si="39">C91/C$8</f>
        <v>1.0637397707603049</v>
      </c>
      <c r="D92">
        <f t="shared" ref="D92" si="40">D91/D$8</f>
        <v>1.0886706250414127</v>
      </c>
      <c r="E92">
        <f t="shared" ref="E92" si="41">E91/E$8</f>
        <v>0.78011535078009919</v>
      </c>
      <c r="F92">
        <f t="shared" ref="F92" si="42">F91/F$8</f>
        <v>0.53363322787602918</v>
      </c>
      <c r="G92">
        <f t="shared" ref="G92" si="43">G91/G$8</f>
        <v>1.0337749795757321</v>
      </c>
      <c r="H92">
        <f t="shared" ref="H92" si="44">H91/H$8</f>
        <v>0.91239311587472871</v>
      </c>
      <c r="I92">
        <f t="shared" ref="I92" si="45">I91/I$8</f>
        <v>0.35896169946738804</v>
      </c>
      <c r="J92">
        <f t="shared" ref="J92" si="46">J91/J$8</f>
        <v>1.0135612851396749</v>
      </c>
      <c r="K92">
        <f t="shared" ref="K92" si="47">K91/K$8</f>
        <v>0.82329754683567724</v>
      </c>
      <c r="L92">
        <f t="shared" ref="L92" si="48">L91/L$8</f>
        <v>0.91365373721208942</v>
      </c>
      <c r="M92">
        <f t="shared" ref="M92" si="49">M91/M$8</f>
        <v>0.69479467016406105</v>
      </c>
      <c r="N92">
        <f t="shared" ref="N92" si="50">N91/N$8</f>
        <v>4.240755681678047E-3</v>
      </c>
      <c r="O92">
        <f t="shared" ref="O92" si="51">O91/O$8</f>
        <v>0.91201743050289363</v>
      </c>
      <c r="P92">
        <f t="shared" ref="P92" si="52">P91/P$8</f>
        <v>0.74931231064017934</v>
      </c>
      <c r="Q92">
        <f t="shared" ref="Q92" si="53">Q91/Q$8</f>
        <v>1.1463558892971815</v>
      </c>
      <c r="R92">
        <f t="shared" ref="R92" si="54">R91/R$8</f>
        <v>0.64118070187858589</v>
      </c>
      <c r="S92">
        <f t="shared" ref="S92" si="55">S91/S$8</f>
        <v>0.97862181948764826</v>
      </c>
      <c r="T92">
        <f t="shared" ref="T92" si="56">T91/T$8</f>
        <v>0.5622441956298605</v>
      </c>
      <c r="U92">
        <f t="shared" ref="U92" si="57">U91/U$8</f>
        <v>1.2739957414651195</v>
      </c>
    </row>
  </sheetData>
  <conditionalFormatting sqref="B17:U17">
    <cfRule type="cellIs" dxfId="9" priority="20" operator="lessThan">
      <formula>0.3</formula>
    </cfRule>
  </conditionalFormatting>
  <conditionalFormatting sqref="B25:U25">
    <cfRule type="cellIs" dxfId="8" priority="19" operator="lessThan">
      <formula>0.3</formula>
    </cfRule>
  </conditionalFormatting>
  <conditionalFormatting sqref="B33:U33">
    <cfRule type="cellIs" dxfId="7" priority="18" operator="lessThan">
      <formula>0.3</formula>
    </cfRule>
  </conditionalFormatting>
  <conditionalFormatting sqref="B41:U41">
    <cfRule type="cellIs" dxfId="6" priority="17" operator="lessThan">
      <formula>0.3</formula>
    </cfRule>
  </conditionalFormatting>
  <conditionalFormatting sqref="B49:U49">
    <cfRule type="cellIs" dxfId="5" priority="16" operator="lessThan">
      <formula>0.3</formula>
    </cfRule>
  </conditionalFormatting>
  <conditionalFormatting sqref="B57:U57">
    <cfRule type="cellIs" dxfId="4" priority="15" operator="lessThan">
      <formula>0.3</formula>
    </cfRule>
  </conditionalFormatting>
  <conditionalFormatting sqref="B65:U65">
    <cfRule type="cellIs" dxfId="3" priority="14" operator="lessThan">
      <formula>0.3</formula>
    </cfRule>
  </conditionalFormatting>
  <conditionalFormatting sqref="B76:U76">
    <cfRule type="cellIs" dxfId="2" priority="6" operator="lessThan">
      <formula>0.3</formula>
    </cfRule>
  </conditionalFormatting>
  <conditionalFormatting sqref="B92:U92">
    <cfRule type="cellIs" dxfId="1" priority="3" operator="lessThan">
      <formula>0.3</formula>
    </cfRule>
  </conditionalFormatting>
  <conditionalFormatting sqref="B84:U84">
    <cfRule type="cellIs" dxfId="0" priority="4" operator="lessThan">
      <formula>0.3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86"/>
  <sheetViews>
    <sheetView zoomScale="70" zoomScaleNormal="70" workbookViewId="0">
      <pane ySplit="4044" topLeftCell="A174" activePane="bottomLeft"/>
      <selection activeCell="C234" sqref="C234"/>
      <selection pane="bottomLeft" activeCell="M177" sqref="M177"/>
    </sheetView>
  </sheetViews>
  <sheetFormatPr defaultRowHeight="14.4" x14ac:dyDescent="0.3"/>
  <sheetData>
    <row r="1" spans="1:94" x14ac:dyDescent="0.3">
      <c r="A1" s="7" t="s">
        <v>419</v>
      </c>
    </row>
    <row r="2" spans="1:94" x14ac:dyDescent="0.3">
      <c r="A2" t="s">
        <v>420</v>
      </c>
      <c r="B2" t="s">
        <v>108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t="s">
        <v>36</v>
      </c>
      <c r="AD2" t="s">
        <v>37</v>
      </c>
      <c r="AE2" t="s">
        <v>38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  <c r="AK2" t="s">
        <v>44</v>
      </c>
      <c r="AL2" t="s">
        <v>45</v>
      </c>
      <c r="AM2" t="s">
        <v>46</v>
      </c>
      <c r="AN2" t="s">
        <v>47</v>
      </c>
      <c r="AO2" t="s">
        <v>48</v>
      </c>
      <c r="AP2" t="s">
        <v>49</v>
      </c>
      <c r="AQ2" t="s">
        <v>50</v>
      </c>
      <c r="AR2" t="s">
        <v>51</v>
      </c>
      <c r="AS2" t="s">
        <v>52</v>
      </c>
      <c r="AT2" t="s">
        <v>53</v>
      </c>
      <c r="AU2" t="s">
        <v>54</v>
      </c>
      <c r="AV2" t="s">
        <v>55</v>
      </c>
      <c r="AW2" t="s">
        <v>56</v>
      </c>
      <c r="AX2" t="s">
        <v>57</v>
      </c>
      <c r="AY2" t="s">
        <v>58</v>
      </c>
      <c r="AZ2" t="s">
        <v>59</v>
      </c>
      <c r="BA2" t="s">
        <v>60</v>
      </c>
      <c r="BB2" t="s">
        <v>61</v>
      </c>
      <c r="BC2" t="s">
        <v>62</v>
      </c>
      <c r="BD2" t="s">
        <v>63</v>
      </c>
      <c r="BE2" t="s">
        <v>64</v>
      </c>
      <c r="BF2" t="s">
        <v>65</v>
      </c>
      <c r="BG2" t="s">
        <v>66</v>
      </c>
      <c r="BH2" t="s">
        <v>67</v>
      </c>
      <c r="BI2" t="s">
        <v>68</v>
      </c>
      <c r="BJ2" t="s">
        <v>69</v>
      </c>
      <c r="BK2" t="s">
        <v>70</v>
      </c>
      <c r="BL2" t="s">
        <v>71</v>
      </c>
      <c r="BM2" t="s">
        <v>72</v>
      </c>
      <c r="BN2" t="s">
        <v>73</v>
      </c>
      <c r="BO2" t="s">
        <v>74</v>
      </c>
      <c r="BP2" t="s">
        <v>75</v>
      </c>
      <c r="BQ2" t="s">
        <v>76</v>
      </c>
      <c r="BR2" t="s">
        <v>77</v>
      </c>
      <c r="BS2" t="s">
        <v>78</v>
      </c>
      <c r="BT2" t="s">
        <v>79</v>
      </c>
      <c r="BU2" t="s">
        <v>80</v>
      </c>
      <c r="BV2" t="s">
        <v>81</v>
      </c>
      <c r="BW2" t="s">
        <v>82</v>
      </c>
      <c r="BX2" t="s">
        <v>83</v>
      </c>
      <c r="BY2" t="s">
        <v>84</v>
      </c>
      <c r="BZ2" t="s">
        <v>85</v>
      </c>
      <c r="CA2" t="s">
        <v>86</v>
      </c>
      <c r="CB2" t="s">
        <v>87</v>
      </c>
      <c r="CC2" t="s">
        <v>88</v>
      </c>
      <c r="CD2" t="s">
        <v>89</v>
      </c>
      <c r="CE2" t="s">
        <v>90</v>
      </c>
      <c r="CF2" t="s">
        <v>91</v>
      </c>
      <c r="CG2" t="s">
        <v>92</v>
      </c>
      <c r="CH2" t="s">
        <v>93</v>
      </c>
      <c r="CI2" t="s">
        <v>94</v>
      </c>
      <c r="CJ2" t="s">
        <v>95</v>
      </c>
      <c r="CK2" t="s">
        <v>96</v>
      </c>
      <c r="CL2" t="s">
        <v>97</v>
      </c>
      <c r="CM2" t="s">
        <v>98</v>
      </c>
      <c r="CN2" t="s">
        <v>99</v>
      </c>
      <c r="CO2" t="s">
        <v>100</v>
      </c>
      <c r="CP2" t="s">
        <v>101</v>
      </c>
    </row>
    <row r="3" spans="1:94" x14ac:dyDescent="0.3">
      <c r="A3" s="23">
        <v>1975</v>
      </c>
      <c r="B3" s="3">
        <v>0</v>
      </c>
      <c r="C3">
        <v>163.80385899999999</v>
      </c>
      <c r="D3">
        <v>9.2036859999999994</v>
      </c>
      <c r="E3">
        <v>145.691823</v>
      </c>
      <c r="F3">
        <v>159.35480799999999</v>
      </c>
      <c r="G3">
        <v>3.203417</v>
      </c>
      <c r="H3">
        <v>101.044211</v>
      </c>
      <c r="I3">
        <v>4.0079229999999999</v>
      </c>
      <c r="J3">
        <v>63.040557999999997</v>
      </c>
      <c r="K3">
        <v>89.515411999999998</v>
      </c>
      <c r="L3">
        <v>165.65271000000001</v>
      </c>
      <c r="M3">
        <v>259.75211200000001</v>
      </c>
      <c r="N3">
        <v>55.380243</v>
      </c>
      <c r="O3">
        <v>0.85031000000000001</v>
      </c>
      <c r="P3">
        <v>9.5844579999999997</v>
      </c>
      <c r="Q3">
        <v>77.030861999999999</v>
      </c>
      <c r="R3">
        <v>39.159574999999997</v>
      </c>
      <c r="S3">
        <v>103.822339</v>
      </c>
      <c r="T3">
        <v>3.545906</v>
      </c>
      <c r="U3">
        <v>9.2906279999999999</v>
      </c>
      <c r="V3">
        <v>69.464411999999996</v>
      </c>
      <c r="W3">
        <v>2624.4373799999998</v>
      </c>
      <c r="X3">
        <v>10574.954879000001</v>
      </c>
      <c r="Y3">
        <v>27838.450960999999</v>
      </c>
      <c r="Z3">
        <v>1841.9588639999999</v>
      </c>
      <c r="AA3">
        <v>3023.8811649999998</v>
      </c>
      <c r="AB3">
        <v>7721.2175909999996</v>
      </c>
      <c r="AC3">
        <v>1823.993813</v>
      </c>
      <c r="AD3">
        <v>25.469033</v>
      </c>
      <c r="AE3">
        <v>17.951671000000001</v>
      </c>
      <c r="AF3">
        <v>1017.7887480000001</v>
      </c>
      <c r="AG3">
        <v>785.19919500000003</v>
      </c>
      <c r="AH3">
        <v>1727.4565070000001</v>
      </c>
      <c r="AI3">
        <v>14181.98486</v>
      </c>
      <c r="AJ3">
        <v>14840.851922</v>
      </c>
      <c r="AK3">
        <v>2183.713722</v>
      </c>
      <c r="AL3">
        <v>349.207155</v>
      </c>
      <c r="AM3">
        <v>149.66020900000001</v>
      </c>
      <c r="AN3">
        <v>48.919795999999998</v>
      </c>
      <c r="AO3">
        <v>4.4905400000000002</v>
      </c>
      <c r="AP3">
        <v>5589.6807310000004</v>
      </c>
      <c r="AQ3">
        <v>22358.660474</v>
      </c>
      <c r="AR3">
        <v>0</v>
      </c>
      <c r="AS3">
        <v>3991.631562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0</v>
      </c>
      <c r="CL3">
        <v>0</v>
      </c>
      <c r="CM3">
        <v>0</v>
      </c>
      <c r="CN3">
        <v>0</v>
      </c>
      <c r="CO3">
        <v>1.1117E-2</v>
      </c>
      <c r="CP3">
        <v>25.987214999999999</v>
      </c>
    </row>
    <row r="4" spans="1:94" x14ac:dyDescent="0.3">
      <c r="A4" s="23">
        <f>A3+1</f>
        <v>1976</v>
      </c>
      <c r="B4" s="3">
        <v>365</v>
      </c>
      <c r="C4">
        <v>168.79438999999999</v>
      </c>
      <c r="D4">
        <v>16.844624</v>
      </c>
      <c r="E4">
        <v>271.33660800000001</v>
      </c>
      <c r="F4">
        <v>321.74092999999999</v>
      </c>
      <c r="G4">
        <v>4.2389859999999997</v>
      </c>
      <c r="H4">
        <v>91.289841999999993</v>
      </c>
      <c r="I4">
        <v>6.0454090000000003</v>
      </c>
      <c r="J4">
        <v>85.794479999999993</v>
      </c>
      <c r="K4">
        <v>130.459327</v>
      </c>
      <c r="L4">
        <v>183.061802</v>
      </c>
      <c r="M4">
        <v>386.78705100000002</v>
      </c>
      <c r="N4">
        <v>73.280146999999999</v>
      </c>
      <c r="O4">
        <v>0.79823100000000002</v>
      </c>
      <c r="P4">
        <v>19.604391</v>
      </c>
      <c r="Q4">
        <v>116.554813</v>
      </c>
      <c r="R4">
        <v>68.827721999999994</v>
      </c>
      <c r="S4">
        <v>149.77448100000001</v>
      </c>
      <c r="T4">
        <v>5.2622600000000004</v>
      </c>
      <c r="U4">
        <v>13.65784</v>
      </c>
      <c r="V4">
        <v>74.931910000000002</v>
      </c>
      <c r="W4">
        <v>2625.1829859999998</v>
      </c>
      <c r="X4">
        <v>10491.940619999999</v>
      </c>
      <c r="Y4">
        <v>27044.107516</v>
      </c>
      <c r="Z4">
        <v>2330.4075130000001</v>
      </c>
      <c r="AA4">
        <v>3115.5989939999999</v>
      </c>
      <c r="AB4">
        <v>6478.4320690000004</v>
      </c>
      <c r="AC4">
        <v>4103.3837679999997</v>
      </c>
      <c r="AD4">
        <v>18.290095000000001</v>
      </c>
      <c r="AE4">
        <v>14.947585</v>
      </c>
      <c r="AF4">
        <v>104.433058</v>
      </c>
      <c r="AG4">
        <v>2907.6707270000002</v>
      </c>
      <c r="AH4">
        <v>4255.6510939999998</v>
      </c>
      <c r="AI4">
        <v>14050.973128</v>
      </c>
      <c r="AJ4">
        <v>15684.999865</v>
      </c>
      <c r="AK4">
        <v>2513.3047839999999</v>
      </c>
      <c r="AL4">
        <v>912.74449200000004</v>
      </c>
      <c r="AM4">
        <v>3344.6506479999998</v>
      </c>
      <c r="AN4">
        <v>7.6269590000000003</v>
      </c>
      <c r="AO4">
        <v>0.28113700000000003</v>
      </c>
      <c r="AP4">
        <v>91.190421999999998</v>
      </c>
      <c r="AQ4">
        <v>54.758090000000003</v>
      </c>
      <c r="AR4">
        <v>0</v>
      </c>
      <c r="AS4">
        <v>16134.592360000001</v>
      </c>
      <c r="AT4">
        <v>1.030467</v>
      </c>
      <c r="AU4">
        <v>1.8302039999999999</v>
      </c>
      <c r="AV4">
        <v>1.862401</v>
      </c>
      <c r="AW4">
        <v>2.0190220000000001</v>
      </c>
      <c r="AX4">
        <v>1.3232699999999999</v>
      </c>
      <c r="AY4">
        <v>0.90346400000000004</v>
      </c>
      <c r="AZ4">
        <v>1.508364</v>
      </c>
      <c r="BA4">
        <v>1.360941</v>
      </c>
      <c r="BB4">
        <v>1.457395</v>
      </c>
      <c r="BC4">
        <v>1.105094</v>
      </c>
      <c r="BD4">
        <v>1.4890620000000001</v>
      </c>
      <c r="BE4">
        <v>1.323218</v>
      </c>
      <c r="BF4">
        <v>0.93875399999999998</v>
      </c>
      <c r="BG4">
        <v>2.045436</v>
      </c>
      <c r="BH4">
        <v>1.5130920000000001</v>
      </c>
      <c r="BI4">
        <v>1.757622</v>
      </c>
      <c r="BJ4">
        <v>1.442604</v>
      </c>
      <c r="BK4">
        <v>1.484038</v>
      </c>
      <c r="BL4">
        <v>1.4700660000000001</v>
      </c>
      <c r="BM4">
        <v>1.0787089999999999</v>
      </c>
      <c r="BN4">
        <v>1.000284</v>
      </c>
      <c r="BO4">
        <v>0.99214999999999998</v>
      </c>
      <c r="BP4">
        <v>0.97146600000000005</v>
      </c>
      <c r="BQ4">
        <v>1.2651790000000001</v>
      </c>
      <c r="BR4">
        <v>1.0303310000000001</v>
      </c>
      <c r="BS4">
        <v>0.83904299999999998</v>
      </c>
      <c r="BT4">
        <v>2.2496700000000001</v>
      </c>
      <c r="BU4">
        <v>0.71813099999999996</v>
      </c>
      <c r="BV4">
        <v>0.83265699999999998</v>
      </c>
      <c r="BW4">
        <v>0.102608</v>
      </c>
      <c r="BX4">
        <v>3.7030989999999999</v>
      </c>
      <c r="BY4">
        <v>2.4635359999999999</v>
      </c>
      <c r="BZ4">
        <v>0.99076200000000003</v>
      </c>
      <c r="CA4">
        <v>1.05688</v>
      </c>
      <c r="CB4">
        <v>1.1509309999999999</v>
      </c>
      <c r="CC4">
        <v>2.6137619999999999</v>
      </c>
      <c r="CD4">
        <v>22.348296000000001</v>
      </c>
      <c r="CE4">
        <v>0.15590699999999999</v>
      </c>
      <c r="CF4">
        <v>6.2605999999999995E-2</v>
      </c>
      <c r="CG4">
        <v>1.6313999999999999E-2</v>
      </c>
      <c r="CH4">
        <v>2.4489999999999998E-3</v>
      </c>
      <c r="CI4">
        <v>1</v>
      </c>
      <c r="CJ4">
        <v>4.0421050000000003</v>
      </c>
      <c r="CK4">
        <v>0.29377300000000001</v>
      </c>
      <c r="CL4">
        <v>1.7946279999999999</v>
      </c>
      <c r="CM4">
        <v>38.604166999999997</v>
      </c>
      <c r="CN4">
        <v>0.100526</v>
      </c>
      <c r="CO4">
        <v>-0.40749600000000002</v>
      </c>
      <c r="CP4">
        <v>33.035555000000002</v>
      </c>
    </row>
    <row r="5" spans="1:94" x14ac:dyDescent="0.3">
      <c r="A5" s="23">
        <f t="shared" ref="A5:A58" si="0">A4+1</f>
        <v>1977</v>
      </c>
      <c r="B5" s="3">
        <v>730</v>
      </c>
      <c r="C5">
        <v>173.02892199999999</v>
      </c>
      <c r="D5">
        <v>23.77929</v>
      </c>
      <c r="E5">
        <v>418.29038100000002</v>
      </c>
      <c r="F5">
        <v>512.07138599999996</v>
      </c>
      <c r="G5">
        <v>5.1163699999999999</v>
      </c>
      <c r="H5">
        <v>92.478172999999998</v>
      </c>
      <c r="I5">
        <v>7.7502719999999998</v>
      </c>
      <c r="J5">
        <v>118.544606</v>
      </c>
      <c r="K5">
        <v>187.001283</v>
      </c>
      <c r="L5">
        <v>208.10131699999999</v>
      </c>
      <c r="M5">
        <v>475.226091</v>
      </c>
      <c r="N5">
        <v>93.547182000000006</v>
      </c>
      <c r="O5">
        <v>0.83156200000000002</v>
      </c>
      <c r="P5">
        <v>32.307563000000002</v>
      </c>
      <c r="Q5">
        <v>152.19652099999999</v>
      </c>
      <c r="R5">
        <v>107.28853100000001</v>
      </c>
      <c r="S5">
        <v>188.974433</v>
      </c>
      <c r="T5">
        <v>6.9602950000000003</v>
      </c>
      <c r="U5">
        <v>18.693182</v>
      </c>
      <c r="V5">
        <v>79.404002000000006</v>
      </c>
      <c r="W5">
        <v>2636.567626</v>
      </c>
      <c r="X5">
        <v>10431.311497999999</v>
      </c>
      <c r="Y5">
        <v>26177.739882000002</v>
      </c>
      <c r="Z5">
        <v>1919.1979260000001</v>
      </c>
      <c r="AA5">
        <v>2986.4972400000001</v>
      </c>
      <c r="AB5">
        <v>4597.5055629999997</v>
      </c>
      <c r="AC5">
        <v>4952.9040709999999</v>
      </c>
      <c r="AD5">
        <v>20.676235999999999</v>
      </c>
      <c r="AE5">
        <v>14.831189</v>
      </c>
      <c r="AF5">
        <v>56.267730999999998</v>
      </c>
      <c r="AG5">
        <v>3317.2161940000001</v>
      </c>
      <c r="AH5">
        <v>3056.8204930000002</v>
      </c>
      <c r="AI5">
        <v>13891.514009</v>
      </c>
      <c r="AJ5">
        <v>15682.215818999999</v>
      </c>
      <c r="AK5">
        <v>2612.1675519999999</v>
      </c>
      <c r="AL5">
        <v>847.35557100000005</v>
      </c>
      <c r="AM5">
        <v>2352.1309200000001</v>
      </c>
      <c r="AN5">
        <v>6.8906390000000002</v>
      </c>
      <c r="AO5">
        <v>0.40152300000000002</v>
      </c>
      <c r="AP5">
        <v>82.741398000000004</v>
      </c>
      <c r="AQ5">
        <v>60.886274</v>
      </c>
      <c r="AR5">
        <v>0</v>
      </c>
      <c r="AS5">
        <v>22549.204528999999</v>
      </c>
      <c r="AT5">
        <v>1.0563180000000001</v>
      </c>
      <c r="AU5">
        <v>2.5836700000000001</v>
      </c>
      <c r="AV5">
        <v>2.8710629999999999</v>
      </c>
      <c r="AW5">
        <v>3.2134040000000001</v>
      </c>
      <c r="AX5">
        <v>1.5971599999999999</v>
      </c>
      <c r="AY5">
        <v>0.91522499999999996</v>
      </c>
      <c r="AZ5">
        <v>1.933737</v>
      </c>
      <c r="BA5">
        <v>1.88045</v>
      </c>
      <c r="BB5">
        <v>2.0890399999999998</v>
      </c>
      <c r="BC5">
        <v>1.256251</v>
      </c>
      <c r="BD5">
        <v>1.829537</v>
      </c>
      <c r="BE5">
        <v>1.6891799999999999</v>
      </c>
      <c r="BF5">
        <v>0.97795200000000004</v>
      </c>
      <c r="BG5">
        <v>3.3708279999999999</v>
      </c>
      <c r="BH5">
        <v>1.975786</v>
      </c>
      <c r="BI5">
        <v>2.7397779999999998</v>
      </c>
      <c r="BJ5">
        <v>1.820171</v>
      </c>
      <c r="BK5">
        <v>1.9629099999999999</v>
      </c>
      <c r="BL5">
        <v>2.0120469999999999</v>
      </c>
      <c r="BM5">
        <v>1.143089</v>
      </c>
      <c r="BN5">
        <v>1.0046219999999999</v>
      </c>
      <c r="BO5">
        <v>0.98641699999999999</v>
      </c>
      <c r="BP5">
        <v>0.94034499999999999</v>
      </c>
      <c r="BQ5">
        <v>1.041933</v>
      </c>
      <c r="BR5">
        <v>0.98763699999999999</v>
      </c>
      <c r="BS5">
        <v>0.59543800000000002</v>
      </c>
      <c r="BT5">
        <v>2.715417</v>
      </c>
      <c r="BU5">
        <v>0.81181899999999996</v>
      </c>
      <c r="BV5">
        <v>0.82617300000000005</v>
      </c>
      <c r="BW5">
        <v>5.5284E-2</v>
      </c>
      <c r="BX5">
        <v>4.2246810000000004</v>
      </c>
      <c r="BY5">
        <v>1.76955</v>
      </c>
      <c r="BZ5">
        <v>0.979518</v>
      </c>
      <c r="CA5">
        <v>1.056692</v>
      </c>
      <c r="CB5">
        <v>1.196204</v>
      </c>
      <c r="CC5">
        <v>2.4265129999999999</v>
      </c>
      <c r="CD5">
        <v>15.716475000000001</v>
      </c>
      <c r="CE5">
        <v>0.14085600000000001</v>
      </c>
      <c r="CF5">
        <v>8.9414999999999994E-2</v>
      </c>
      <c r="CG5">
        <v>1.4803E-2</v>
      </c>
      <c r="CH5">
        <v>2.7230000000000002E-3</v>
      </c>
      <c r="CI5">
        <v>1</v>
      </c>
      <c r="CJ5">
        <v>5.6491199999999999</v>
      </c>
      <c r="CK5">
        <v>0.244254</v>
      </c>
      <c r="CL5">
        <v>1.33447</v>
      </c>
      <c r="CM5">
        <v>38.541666999999997</v>
      </c>
      <c r="CN5">
        <v>0.10122399999999999</v>
      </c>
      <c r="CO5">
        <v>-0.65036400000000005</v>
      </c>
      <c r="CP5">
        <v>32.843929000000003</v>
      </c>
    </row>
    <row r="6" spans="1:94" x14ac:dyDescent="0.3">
      <c r="A6" s="23">
        <f t="shared" si="0"/>
        <v>1978</v>
      </c>
      <c r="B6" s="3">
        <v>1095</v>
      </c>
      <c r="C6">
        <v>172.189986</v>
      </c>
      <c r="D6">
        <v>30.001542000000001</v>
      </c>
      <c r="E6">
        <v>575.91224099999999</v>
      </c>
      <c r="F6">
        <v>715.02120000000002</v>
      </c>
      <c r="G6">
        <v>5.8816629999999996</v>
      </c>
      <c r="H6">
        <v>94.456909999999993</v>
      </c>
      <c r="I6">
        <v>9.5477830000000008</v>
      </c>
      <c r="J6">
        <v>149.926738</v>
      </c>
      <c r="K6">
        <v>258.62947600000001</v>
      </c>
      <c r="L6">
        <v>234.949219</v>
      </c>
      <c r="M6">
        <v>540.15273999999999</v>
      </c>
      <c r="N6">
        <v>114.98255399999999</v>
      </c>
      <c r="O6">
        <v>0.87570599999999998</v>
      </c>
      <c r="P6">
        <v>47.235692</v>
      </c>
      <c r="Q6">
        <v>183.98427699999999</v>
      </c>
      <c r="R6">
        <v>151.93255500000001</v>
      </c>
      <c r="S6">
        <v>222.83302599999999</v>
      </c>
      <c r="T6">
        <v>8.5749440000000003</v>
      </c>
      <c r="U6">
        <v>24.331427000000001</v>
      </c>
      <c r="V6">
        <v>82.794794999999993</v>
      </c>
      <c r="W6">
        <v>2659.6889000000001</v>
      </c>
      <c r="X6">
        <v>10410.983702</v>
      </c>
      <c r="Y6">
        <v>25552.22334</v>
      </c>
      <c r="Z6">
        <v>1670.246169</v>
      </c>
      <c r="AA6">
        <v>2877.448335</v>
      </c>
      <c r="AB6">
        <v>3431.5961430000002</v>
      </c>
      <c r="AC6">
        <v>4646.3560129999996</v>
      </c>
      <c r="AD6">
        <v>20.925466</v>
      </c>
      <c r="AE6">
        <v>14.721997999999999</v>
      </c>
      <c r="AF6">
        <v>40.011606</v>
      </c>
      <c r="AG6">
        <v>3103.1921160000002</v>
      </c>
      <c r="AH6">
        <v>1257.1456880000001</v>
      </c>
      <c r="AI6">
        <v>13722.647800000001</v>
      </c>
      <c r="AJ6">
        <v>15565.587299999999</v>
      </c>
      <c r="AK6">
        <v>2666.8961199999999</v>
      </c>
      <c r="AL6">
        <v>1008.351394</v>
      </c>
      <c r="AM6">
        <v>1900.9835499999999</v>
      </c>
      <c r="AN6">
        <v>7.4675960000000003</v>
      </c>
      <c r="AO6">
        <v>0.49440600000000001</v>
      </c>
      <c r="AP6">
        <v>90.636940999999993</v>
      </c>
      <c r="AQ6">
        <v>60.674385999999998</v>
      </c>
      <c r="AR6">
        <v>0</v>
      </c>
      <c r="AS6">
        <v>30543.500969000001</v>
      </c>
      <c r="AT6">
        <v>1.051196</v>
      </c>
      <c r="AU6">
        <v>3.2597309999999999</v>
      </c>
      <c r="AV6">
        <v>3.9529480000000001</v>
      </c>
      <c r="AW6">
        <v>4.4869760000000003</v>
      </c>
      <c r="AX6">
        <v>1.8360590000000001</v>
      </c>
      <c r="AY6">
        <v>0.93480799999999997</v>
      </c>
      <c r="AZ6">
        <v>2.3822269999999999</v>
      </c>
      <c r="BA6">
        <v>2.3782580000000002</v>
      </c>
      <c r="BB6">
        <v>2.8892169999999999</v>
      </c>
      <c r="BC6">
        <v>1.4183239999999999</v>
      </c>
      <c r="BD6">
        <v>2.0794929999999998</v>
      </c>
      <c r="BE6">
        <v>2.076238</v>
      </c>
      <c r="BF6">
        <v>1.0298670000000001</v>
      </c>
      <c r="BG6">
        <v>4.928363</v>
      </c>
      <c r="BH6">
        <v>2.388449</v>
      </c>
      <c r="BI6">
        <v>3.8798319999999999</v>
      </c>
      <c r="BJ6">
        <v>2.1462919999999999</v>
      </c>
      <c r="BK6">
        <v>2.418266</v>
      </c>
      <c r="BL6">
        <v>2.618922</v>
      </c>
      <c r="BM6">
        <v>1.191902</v>
      </c>
      <c r="BN6">
        <v>1.0134320000000001</v>
      </c>
      <c r="BO6">
        <v>0.98449399999999998</v>
      </c>
      <c r="BP6">
        <v>0.917875</v>
      </c>
      <c r="BQ6">
        <v>0.90677700000000006</v>
      </c>
      <c r="BR6">
        <v>0.95157499999999995</v>
      </c>
      <c r="BS6">
        <v>0.44443700000000003</v>
      </c>
      <c r="BT6">
        <v>2.5473530000000002</v>
      </c>
      <c r="BU6">
        <v>0.821604</v>
      </c>
      <c r="BV6">
        <v>0.82009100000000001</v>
      </c>
      <c r="BW6">
        <v>3.9312E-2</v>
      </c>
      <c r="BX6">
        <v>3.952108</v>
      </c>
      <c r="BY6">
        <v>0.72774399999999995</v>
      </c>
      <c r="BZ6">
        <v>0.967611</v>
      </c>
      <c r="CA6">
        <v>1.048834</v>
      </c>
      <c r="CB6">
        <v>1.221266</v>
      </c>
      <c r="CC6">
        <v>2.8875449999999998</v>
      </c>
      <c r="CD6">
        <v>12.701997</v>
      </c>
      <c r="CE6">
        <v>0.15265000000000001</v>
      </c>
      <c r="CF6">
        <v>0.1101</v>
      </c>
      <c r="CG6">
        <v>1.6215E-2</v>
      </c>
      <c r="CH6">
        <v>2.7139999999999998E-3</v>
      </c>
      <c r="CI6">
        <v>1</v>
      </c>
      <c r="CJ6">
        <v>7.6518839999999999</v>
      </c>
      <c r="CK6">
        <v>0.24279899999999999</v>
      </c>
      <c r="CL6">
        <v>0.95998000000000006</v>
      </c>
      <c r="CM6">
        <v>38.625</v>
      </c>
      <c r="CN6">
        <v>0.10094400000000001</v>
      </c>
      <c r="CO6">
        <v>-0.72504100000000005</v>
      </c>
      <c r="CP6">
        <v>32.617794000000004</v>
      </c>
    </row>
    <row r="7" spans="1:94" x14ac:dyDescent="0.3">
      <c r="A7" s="23">
        <f t="shared" si="0"/>
        <v>1979</v>
      </c>
      <c r="B7" s="3">
        <v>1460</v>
      </c>
      <c r="C7">
        <v>177.441056</v>
      </c>
      <c r="D7">
        <v>37.932684000000002</v>
      </c>
      <c r="E7">
        <v>737.68540099999996</v>
      </c>
      <c r="F7">
        <v>921.07941400000004</v>
      </c>
      <c r="G7">
        <v>6.6172740000000001</v>
      </c>
      <c r="H7">
        <v>96.617039000000005</v>
      </c>
      <c r="I7">
        <v>11.863039000000001</v>
      </c>
      <c r="J7">
        <v>173.85314700000001</v>
      </c>
      <c r="K7">
        <v>340.24572999999998</v>
      </c>
      <c r="L7">
        <v>262.87053800000001</v>
      </c>
      <c r="M7">
        <v>611.74444900000003</v>
      </c>
      <c r="N7">
        <v>137.834686</v>
      </c>
      <c r="O7">
        <v>0.92090499999999997</v>
      </c>
      <c r="P7">
        <v>64.087911000000005</v>
      </c>
      <c r="Q7">
        <v>211.37123399999999</v>
      </c>
      <c r="R7">
        <v>197.672562</v>
      </c>
      <c r="S7">
        <v>253.238508</v>
      </c>
      <c r="T7">
        <v>10.084652999999999</v>
      </c>
      <c r="U7">
        <v>30.586908000000001</v>
      </c>
      <c r="V7">
        <v>85.504031999999995</v>
      </c>
      <c r="W7">
        <v>2686.8054569999999</v>
      </c>
      <c r="X7">
        <v>10406.337313</v>
      </c>
      <c r="Y7">
        <v>25093.101196</v>
      </c>
      <c r="Z7">
        <v>1531.1620660000001</v>
      </c>
      <c r="AA7">
        <v>2794.0538849999998</v>
      </c>
      <c r="AB7">
        <v>2728.581925</v>
      </c>
      <c r="AC7">
        <v>4136.6770770000003</v>
      </c>
      <c r="AD7">
        <v>20.935893</v>
      </c>
      <c r="AE7">
        <v>14.623215</v>
      </c>
      <c r="AF7">
        <v>32.206432999999997</v>
      </c>
      <c r="AG7">
        <v>4482.0649510000003</v>
      </c>
      <c r="AH7">
        <v>546.54969600000004</v>
      </c>
      <c r="AI7">
        <v>13548.841840999999</v>
      </c>
      <c r="AJ7">
        <v>15463.658328</v>
      </c>
      <c r="AK7">
        <v>2722.5879110000001</v>
      </c>
      <c r="AL7">
        <v>730.59777699999995</v>
      </c>
      <c r="AM7">
        <v>1620.4056599999999</v>
      </c>
      <c r="AN7">
        <v>6.1368809999999998</v>
      </c>
      <c r="AO7">
        <v>0.48075899999999999</v>
      </c>
      <c r="AP7">
        <v>74.672730999999999</v>
      </c>
      <c r="AQ7">
        <v>60.384529000000001</v>
      </c>
      <c r="AR7">
        <v>0</v>
      </c>
      <c r="AS7">
        <v>36878.575121000002</v>
      </c>
      <c r="AT7">
        <v>1.083253</v>
      </c>
      <c r="AU7">
        <v>4.1214659999999999</v>
      </c>
      <c r="AV7">
        <v>5.0633270000000001</v>
      </c>
      <c r="AW7">
        <v>5.7800539999999998</v>
      </c>
      <c r="AX7">
        <v>2.0656919999999999</v>
      </c>
      <c r="AY7">
        <v>0.95618599999999998</v>
      </c>
      <c r="AZ7">
        <v>2.9598969999999998</v>
      </c>
      <c r="BA7">
        <v>2.7577980000000002</v>
      </c>
      <c r="BB7">
        <v>3.8009740000000001</v>
      </c>
      <c r="BC7">
        <v>1.5868770000000001</v>
      </c>
      <c r="BD7">
        <v>2.3551090000000001</v>
      </c>
      <c r="BE7">
        <v>2.4888780000000001</v>
      </c>
      <c r="BF7">
        <v>1.0830230000000001</v>
      </c>
      <c r="BG7">
        <v>6.6866490000000001</v>
      </c>
      <c r="BH7">
        <v>2.7439809999999998</v>
      </c>
      <c r="BI7">
        <v>5.0478730000000001</v>
      </c>
      <c r="BJ7">
        <v>2.439152</v>
      </c>
      <c r="BK7">
        <v>2.8440270000000001</v>
      </c>
      <c r="BL7">
        <v>3.292233</v>
      </c>
      <c r="BM7">
        <v>1.230904</v>
      </c>
      <c r="BN7">
        <v>1.0237639999999999</v>
      </c>
      <c r="BO7">
        <v>0.98405500000000001</v>
      </c>
      <c r="BP7">
        <v>0.90138300000000005</v>
      </c>
      <c r="BQ7">
        <v>0.83126800000000001</v>
      </c>
      <c r="BR7">
        <v>0.92399600000000004</v>
      </c>
      <c r="BS7">
        <v>0.35338799999999998</v>
      </c>
      <c r="BT7">
        <v>2.2679230000000001</v>
      </c>
      <c r="BU7">
        <v>0.82201400000000002</v>
      </c>
      <c r="BV7">
        <v>0.81458799999999998</v>
      </c>
      <c r="BW7">
        <v>3.1643999999999999E-2</v>
      </c>
      <c r="BX7">
        <v>5.7081879999999998</v>
      </c>
      <c r="BY7">
        <v>0.31639</v>
      </c>
      <c r="BZ7">
        <v>0.95535599999999998</v>
      </c>
      <c r="CA7">
        <v>1.0419659999999999</v>
      </c>
      <c r="CB7">
        <v>1.2467699999999999</v>
      </c>
      <c r="CC7">
        <v>2.0921620000000001</v>
      </c>
      <c r="CD7">
        <v>10.827230999999999</v>
      </c>
      <c r="CE7">
        <v>0.125448</v>
      </c>
      <c r="CF7">
        <v>0.10706</v>
      </c>
      <c r="CG7">
        <v>1.3358999999999999E-2</v>
      </c>
      <c r="CH7">
        <v>2.7009999999999998E-3</v>
      </c>
      <c r="CI7">
        <v>1</v>
      </c>
      <c r="CJ7">
        <v>9.2389729999999997</v>
      </c>
      <c r="CK7">
        <v>0.24749499999999999</v>
      </c>
      <c r="CL7">
        <v>0.77645699999999995</v>
      </c>
      <c r="CM7">
        <v>38.520833000000003</v>
      </c>
      <c r="CN7">
        <v>9.9918999999999994E-2</v>
      </c>
      <c r="CO7">
        <v>-0.93930899999999995</v>
      </c>
      <c r="CP7">
        <v>32.463965999999999</v>
      </c>
    </row>
    <row r="8" spans="1:94" x14ac:dyDescent="0.3">
      <c r="A8" s="23">
        <f t="shared" si="0"/>
        <v>1980</v>
      </c>
      <c r="B8" s="3">
        <v>1825</v>
      </c>
      <c r="C8">
        <v>183.81214499999999</v>
      </c>
      <c r="D8">
        <v>45.437220000000003</v>
      </c>
      <c r="E8">
        <v>890.49936000000002</v>
      </c>
      <c r="F8">
        <v>1116.073558</v>
      </c>
      <c r="G8">
        <v>7.3962620000000001</v>
      </c>
      <c r="H8">
        <v>98.930469000000002</v>
      </c>
      <c r="I8">
        <v>13.946528000000001</v>
      </c>
      <c r="J8">
        <v>194.70983799999999</v>
      </c>
      <c r="K8">
        <v>427.18444599999998</v>
      </c>
      <c r="L8">
        <v>290.33077900000001</v>
      </c>
      <c r="M8">
        <v>676.51469499999996</v>
      </c>
      <c r="N8">
        <v>160.85183499999999</v>
      </c>
      <c r="O8">
        <v>0.98079099999999997</v>
      </c>
      <c r="P8">
        <v>82.031229999999994</v>
      </c>
      <c r="Q8">
        <v>235.51429999999999</v>
      </c>
      <c r="R8">
        <v>234.743504</v>
      </c>
      <c r="S8">
        <v>281.28329100000002</v>
      </c>
      <c r="T8">
        <v>11.389447000000001</v>
      </c>
      <c r="U8">
        <v>37.391868000000002</v>
      </c>
      <c r="V8">
        <v>87.829234</v>
      </c>
      <c r="W8">
        <v>2718.581721</v>
      </c>
      <c r="X8">
        <v>10417.438772</v>
      </c>
      <c r="Y8">
        <v>24756.020256</v>
      </c>
      <c r="Z8">
        <v>1445.1030029999999</v>
      </c>
      <c r="AA8">
        <v>2709.3120199999998</v>
      </c>
      <c r="AB8">
        <v>2234.7392639999998</v>
      </c>
      <c r="AC8">
        <v>3701.761</v>
      </c>
      <c r="AD8">
        <v>20.922160999999999</v>
      </c>
      <c r="AE8">
        <v>14.530583</v>
      </c>
      <c r="AF8">
        <v>19.359445000000001</v>
      </c>
      <c r="AG8">
        <v>3841.1730320000001</v>
      </c>
      <c r="AH8">
        <v>161.068411</v>
      </c>
      <c r="AI8">
        <v>13371.352715999999</v>
      </c>
      <c r="AJ8">
        <v>15373.388435000001</v>
      </c>
      <c r="AK8">
        <v>2778.3315769999999</v>
      </c>
      <c r="AL8">
        <v>803.25681899999995</v>
      </c>
      <c r="AM8">
        <v>1406.7619870000001</v>
      </c>
      <c r="AN8">
        <v>6.0930359999999997</v>
      </c>
      <c r="AO8">
        <v>0.51838200000000001</v>
      </c>
      <c r="AP8">
        <v>74.512998999999994</v>
      </c>
      <c r="AQ8">
        <v>59.097482999999997</v>
      </c>
      <c r="AR8">
        <v>0</v>
      </c>
      <c r="AS8">
        <v>43608.678828999997</v>
      </c>
      <c r="AT8">
        <v>1.1221479999999999</v>
      </c>
      <c r="AU8">
        <v>4.9368499999999997</v>
      </c>
      <c r="AV8">
        <v>6.1122120000000004</v>
      </c>
      <c r="AW8">
        <v>7.0037019999999997</v>
      </c>
      <c r="AX8">
        <v>2.3088660000000001</v>
      </c>
      <c r="AY8">
        <v>0.97908099999999998</v>
      </c>
      <c r="AZ8">
        <v>3.4797389999999999</v>
      </c>
      <c r="BA8">
        <v>3.0886439999999999</v>
      </c>
      <c r="BB8">
        <v>4.772189</v>
      </c>
      <c r="BC8">
        <v>1.7526470000000001</v>
      </c>
      <c r="BD8">
        <v>2.604463</v>
      </c>
      <c r="BE8">
        <v>2.9044989999999999</v>
      </c>
      <c r="BF8">
        <v>1.1534519999999999</v>
      </c>
      <c r="BG8">
        <v>8.5587759999999999</v>
      </c>
      <c r="BH8">
        <v>3.0574020000000002</v>
      </c>
      <c r="BI8">
        <v>5.9945370000000002</v>
      </c>
      <c r="BJ8">
        <v>2.7092749999999999</v>
      </c>
      <c r="BK8">
        <v>3.211999</v>
      </c>
      <c r="BL8">
        <v>4.0246870000000001</v>
      </c>
      <c r="BM8">
        <v>1.2643770000000001</v>
      </c>
      <c r="BN8">
        <v>1.0358719999999999</v>
      </c>
      <c r="BO8">
        <v>0.98510500000000001</v>
      </c>
      <c r="BP8">
        <v>0.88927400000000001</v>
      </c>
      <c r="BQ8">
        <v>0.78454699999999999</v>
      </c>
      <c r="BR8">
        <v>0.89597199999999999</v>
      </c>
      <c r="BS8">
        <v>0.28942800000000002</v>
      </c>
      <c r="BT8">
        <v>2.0294810000000001</v>
      </c>
      <c r="BU8">
        <v>0.82147400000000004</v>
      </c>
      <c r="BV8">
        <v>0.80942800000000004</v>
      </c>
      <c r="BW8">
        <v>1.9021E-2</v>
      </c>
      <c r="BX8">
        <v>4.8919730000000001</v>
      </c>
      <c r="BY8">
        <v>9.3240000000000003E-2</v>
      </c>
      <c r="BZ8">
        <v>0.94284100000000004</v>
      </c>
      <c r="CA8">
        <v>1.0358830000000001</v>
      </c>
      <c r="CB8">
        <v>1.272297</v>
      </c>
      <c r="CC8">
        <v>2.30023</v>
      </c>
      <c r="CD8">
        <v>9.3997060000000001</v>
      </c>
      <c r="CE8">
        <v>0.124552</v>
      </c>
      <c r="CF8">
        <v>0.115439</v>
      </c>
      <c r="CG8">
        <v>1.333E-2</v>
      </c>
      <c r="CH8">
        <v>2.643E-3</v>
      </c>
      <c r="CI8">
        <v>1</v>
      </c>
      <c r="CJ8">
        <v>10.925026000000001</v>
      </c>
      <c r="CK8">
        <v>0.249584</v>
      </c>
      <c r="CL8">
        <v>0.67962199999999995</v>
      </c>
      <c r="CM8">
        <v>38.604166999999997</v>
      </c>
      <c r="CN8">
        <v>9.8160999999999998E-2</v>
      </c>
      <c r="CO8">
        <v>-1.028764</v>
      </c>
      <c r="CP8">
        <v>32.324762</v>
      </c>
    </row>
    <row r="9" spans="1:94" x14ac:dyDescent="0.3">
      <c r="A9" s="23">
        <f t="shared" si="0"/>
        <v>1981</v>
      </c>
      <c r="B9" s="3">
        <v>2190</v>
      </c>
      <c r="C9">
        <v>186.698476</v>
      </c>
      <c r="D9">
        <v>51.502656000000002</v>
      </c>
      <c r="E9">
        <v>1018.31756</v>
      </c>
      <c r="F9">
        <v>1283.558518</v>
      </c>
      <c r="G9">
        <v>8.2145270000000004</v>
      </c>
      <c r="H9">
        <v>101.51858900000001</v>
      </c>
      <c r="I9">
        <v>15.524156</v>
      </c>
      <c r="J9">
        <v>211.48336499999999</v>
      </c>
      <c r="K9">
        <v>513.43575599999997</v>
      </c>
      <c r="L9">
        <v>317.58037400000001</v>
      </c>
      <c r="M9">
        <v>725.37399800000003</v>
      </c>
      <c r="N9">
        <v>182.189415</v>
      </c>
      <c r="O9">
        <v>1.052416</v>
      </c>
      <c r="P9">
        <v>99.747078000000002</v>
      </c>
      <c r="Q9">
        <v>256.58595800000001</v>
      </c>
      <c r="R9">
        <v>257.93795699999998</v>
      </c>
      <c r="S9">
        <v>306.82194399999997</v>
      </c>
      <c r="T9">
        <v>12.527011999999999</v>
      </c>
      <c r="U9">
        <v>44.703142999999997</v>
      </c>
      <c r="V9">
        <v>89.857264999999998</v>
      </c>
      <c r="W9">
        <v>2751.7099600000001</v>
      </c>
      <c r="X9">
        <v>10429.145321</v>
      </c>
      <c r="Y9">
        <v>24415.661286999999</v>
      </c>
      <c r="Z9">
        <v>1386.9712790000001</v>
      </c>
      <c r="AA9">
        <v>2630.3527100000001</v>
      </c>
      <c r="AB9">
        <v>1883.9065680000001</v>
      </c>
      <c r="AC9">
        <v>3351.5183299999999</v>
      </c>
      <c r="AD9">
        <v>20.878852999999999</v>
      </c>
      <c r="AE9">
        <v>14.439727</v>
      </c>
      <c r="AF9">
        <v>13.421936000000001</v>
      </c>
      <c r="AG9">
        <v>3267.5379509999998</v>
      </c>
      <c r="AH9">
        <v>34.481344</v>
      </c>
      <c r="AI9">
        <v>13187.317648</v>
      </c>
      <c r="AJ9">
        <v>15281.942059000001</v>
      </c>
      <c r="AK9">
        <v>2823.668228</v>
      </c>
      <c r="AL9">
        <v>970.73378100000002</v>
      </c>
      <c r="AM9">
        <v>1274.4115899999999</v>
      </c>
      <c r="AN9">
        <v>6.7603249999999999</v>
      </c>
      <c r="AO9">
        <v>0.57124699999999995</v>
      </c>
      <c r="AP9">
        <v>83.645532000000003</v>
      </c>
      <c r="AQ9">
        <v>59.239930000000001</v>
      </c>
      <c r="AR9">
        <v>0</v>
      </c>
      <c r="AS9">
        <v>50470.300018000002</v>
      </c>
      <c r="AT9">
        <v>1.1397679999999999</v>
      </c>
      <c r="AU9">
        <v>5.5958730000000001</v>
      </c>
      <c r="AV9">
        <v>6.9895310000000004</v>
      </c>
      <c r="AW9">
        <v>8.0547210000000007</v>
      </c>
      <c r="AX9">
        <v>2.5643020000000001</v>
      </c>
      <c r="AY9">
        <v>1.0046949999999999</v>
      </c>
      <c r="AZ9">
        <v>3.8733659999999999</v>
      </c>
      <c r="BA9">
        <v>3.3547189999999998</v>
      </c>
      <c r="BB9">
        <v>5.7357250000000004</v>
      </c>
      <c r="BC9">
        <v>1.917146</v>
      </c>
      <c r="BD9">
        <v>2.7925620000000002</v>
      </c>
      <c r="BE9">
        <v>3.2897910000000001</v>
      </c>
      <c r="BF9">
        <v>1.2376849999999999</v>
      </c>
      <c r="BG9">
        <v>10.407169</v>
      </c>
      <c r="BH9">
        <v>3.3309500000000001</v>
      </c>
      <c r="BI9">
        <v>6.586843</v>
      </c>
      <c r="BJ9">
        <v>2.9552589999999999</v>
      </c>
      <c r="BK9">
        <v>3.53281</v>
      </c>
      <c r="BL9">
        <v>4.8116390000000004</v>
      </c>
      <c r="BM9">
        <v>1.2935730000000001</v>
      </c>
      <c r="BN9">
        <v>1.048495</v>
      </c>
      <c r="BO9">
        <v>0.98621199999999998</v>
      </c>
      <c r="BP9">
        <v>0.87704800000000005</v>
      </c>
      <c r="BQ9">
        <v>0.75298699999999996</v>
      </c>
      <c r="BR9">
        <v>0.86985999999999997</v>
      </c>
      <c r="BS9">
        <v>0.24399100000000001</v>
      </c>
      <c r="BT9">
        <v>1.837461</v>
      </c>
      <c r="BU9">
        <v>0.819774</v>
      </c>
      <c r="BV9">
        <v>0.80436700000000005</v>
      </c>
      <c r="BW9">
        <v>1.3187000000000001E-2</v>
      </c>
      <c r="BX9">
        <v>4.1614129999999996</v>
      </c>
      <c r="BY9">
        <v>1.9961E-2</v>
      </c>
      <c r="BZ9">
        <v>0.92986400000000002</v>
      </c>
      <c r="CA9">
        <v>1.0297210000000001</v>
      </c>
      <c r="CB9">
        <v>1.293058</v>
      </c>
      <c r="CC9">
        <v>2.7798219999999998</v>
      </c>
      <c r="CD9">
        <v>8.5153669999999995</v>
      </c>
      <c r="CE9">
        <v>0.13819200000000001</v>
      </c>
      <c r="CF9">
        <v>0.12721099999999999</v>
      </c>
      <c r="CG9">
        <v>1.4964E-2</v>
      </c>
      <c r="CH9">
        <v>2.65E-3</v>
      </c>
      <c r="CI9">
        <v>1</v>
      </c>
      <c r="CJ9">
        <v>12.644028</v>
      </c>
      <c r="CK9">
        <v>0.25005300000000003</v>
      </c>
      <c r="CL9">
        <v>0.62353099999999995</v>
      </c>
      <c r="CM9">
        <v>38.604166999999997</v>
      </c>
      <c r="CN9">
        <v>9.6165E-2</v>
      </c>
      <c r="CO9">
        <v>-0.86945799999999995</v>
      </c>
      <c r="CP9">
        <v>32.158648999999997</v>
      </c>
    </row>
    <row r="10" spans="1:94" x14ac:dyDescent="0.3">
      <c r="A10" s="23">
        <f t="shared" si="0"/>
        <v>1982</v>
      </c>
      <c r="B10" s="3">
        <v>2555</v>
      </c>
      <c r="C10">
        <v>186.262315</v>
      </c>
      <c r="D10">
        <v>56.050223000000003</v>
      </c>
      <c r="E10">
        <v>1107.4396099999999</v>
      </c>
      <c r="F10">
        <v>1407.2309660000001</v>
      </c>
      <c r="G10">
        <v>9.0767019999999992</v>
      </c>
      <c r="H10">
        <v>103.99778000000001</v>
      </c>
      <c r="I10">
        <v>16.694645999999999</v>
      </c>
      <c r="J10">
        <v>223.90042099999999</v>
      </c>
      <c r="K10">
        <v>591.01008400000001</v>
      </c>
      <c r="L10">
        <v>343.25250299999999</v>
      </c>
      <c r="M10">
        <v>757.27799100000004</v>
      </c>
      <c r="N10">
        <v>200.17299299999999</v>
      </c>
      <c r="O10">
        <v>1.154067</v>
      </c>
      <c r="P10">
        <v>115.568952</v>
      </c>
      <c r="Q10">
        <v>275.10312499999998</v>
      </c>
      <c r="R10">
        <v>268.79224799999997</v>
      </c>
      <c r="S10">
        <v>329.77936799999998</v>
      </c>
      <c r="T10">
        <v>13.579513</v>
      </c>
      <c r="U10">
        <v>52.387090000000001</v>
      </c>
      <c r="V10">
        <v>91.659946000000005</v>
      </c>
      <c r="W10">
        <v>2787.436749</v>
      </c>
      <c r="X10">
        <v>10450.393113</v>
      </c>
      <c r="Y10">
        <v>24168.399173999998</v>
      </c>
      <c r="Z10">
        <v>1346.400875</v>
      </c>
      <c r="AA10">
        <v>2567.964524</v>
      </c>
      <c r="AB10">
        <v>1660.9532650000001</v>
      </c>
      <c r="AC10">
        <v>3082.8066290000002</v>
      </c>
      <c r="AD10">
        <v>20.828939999999999</v>
      </c>
      <c r="AE10">
        <v>14.353211999999999</v>
      </c>
      <c r="AF10">
        <v>9.2150979999999993</v>
      </c>
      <c r="AG10">
        <v>3604.2493949999998</v>
      </c>
      <c r="AH10">
        <v>9.8866589999999999</v>
      </c>
      <c r="AI10">
        <v>13000.749324</v>
      </c>
      <c r="AJ10">
        <v>15220.280395</v>
      </c>
      <c r="AK10">
        <v>2875.2091930000001</v>
      </c>
      <c r="AL10">
        <v>856.92002300000001</v>
      </c>
      <c r="AM10">
        <v>1123.962914</v>
      </c>
      <c r="AN10">
        <v>6.356833</v>
      </c>
      <c r="AO10">
        <v>0.56800499999999998</v>
      </c>
      <c r="AP10">
        <v>77.992374999999996</v>
      </c>
      <c r="AQ10">
        <v>60.242575000000002</v>
      </c>
      <c r="AR10">
        <v>0</v>
      </c>
      <c r="AS10">
        <v>55672.842454999998</v>
      </c>
      <c r="AT10">
        <v>1.137106</v>
      </c>
      <c r="AU10">
        <v>6.0899749999999999</v>
      </c>
      <c r="AV10">
        <v>7.601248</v>
      </c>
      <c r="AW10">
        <v>8.8308029999999995</v>
      </c>
      <c r="AX10">
        <v>2.8334440000000001</v>
      </c>
      <c r="AY10">
        <v>1.0292300000000001</v>
      </c>
      <c r="AZ10">
        <v>4.1654099999999996</v>
      </c>
      <c r="BA10">
        <v>3.551688</v>
      </c>
      <c r="BB10">
        <v>6.602328</v>
      </c>
      <c r="BC10">
        <v>2.0721210000000001</v>
      </c>
      <c r="BD10">
        <v>2.915387</v>
      </c>
      <c r="BE10">
        <v>3.6145200000000002</v>
      </c>
      <c r="BF10">
        <v>1.3572310000000001</v>
      </c>
      <c r="BG10">
        <v>12.057954000000001</v>
      </c>
      <c r="BH10">
        <v>3.5713360000000001</v>
      </c>
      <c r="BI10">
        <v>6.8640239999999997</v>
      </c>
      <c r="BJ10">
        <v>3.1763819999999998</v>
      </c>
      <c r="BK10">
        <v>3.829631</v>
      </c>
      <c r="BL10">
        <v>5.6387029999999996</v>
      </c>
      <c r="BM10">
        <v>1.3195239999999999</v>
      </c>
      <c r="BN10">
        <v>1.0621080000000001</v>
      </c>
      <c r="BO10">
        <v>0.98822100000000002</v>
      </c>
      <c r="BP10">
        <v>0.86816599999999999</v>
      </c>
      <c r="BQ10">
        <v>0.73096099999999997</v>
      </c>
      <c r="BR10">
        <v>0.84922799999999998</v>
      </c>
      <c r="BS10">
        <v>0.215115</v>
      </c>
      <c r="BT10">
        <v>1.6901409999999999</v>
      </c>
      <c r="BU10">
        <v>0.81781400000000004</v>
      </c>
      <c r="BV10">
        <v>0.79954700000000001</v>
      </c>
      <c r="BW10">
        <v>9.0539999999999995E-3</v>
      </c>
      <c r="BX10">
        <v>4.590236</v>
      </c>
      <c r="BY10">
        <v>5.7229999999999998E-3</v>
      </c>
      <c r="BZ10">
        <v>0.916709</v>
      </c>
      <c r="CA10">
        <v>1.025566</v>
      </c>
      <c r="CB10">
        <v>1.3166599999999999</v>
      </c>
      <c r="CC10">
        <v>2.4539019999999998</v>
      </c>
      <c r="CD10">
        <v>7.5100980000000002</v>
      </c>
      <c r="CE10">
        <v>0.129944</v>
      </c>
      <c r="CF10">
        <v>0.12648899999999999</v>
      </c>
      <c r="CG10">
        <v>1.3953E-2</v>
      </c>
      <c r="CH10">
        <v>2.6940000000000002E-3</v>
      </c>
      <c r="CI10">
        <v>1</v>
      </c>
      <c r="CJ10">
        <v>13.94739</v>
      </c>
      <c r="CK10">
        <v>0.25103500000000001</v>
      </c>
      <c r="CL10">
        <v>0.59213700000000002</v>
      </c>
      <c r="CM10">
        <v>38.604166999999997</v>
      </c>
      <c r="CN10">
        <v>9.4120999999999996E-2</v>
      </c>
      <c r="CO10">
        <v>-0.46840700000000002</v>
      </c>
      <c r="CP10">
        <v>32.046700999999999</v>
      </c>
    </row>
    <row r="11" spans="1:94" x14ac:dyDescent="0.3">
      <c r="A11" s="23">
        <f t="shared" si="0"/>
        <v>1983</v>
      </c>
      <c r="B11" s="3">
        <v>2920</v>
      </c>
      <c r="C11">
        <v>170.81614099999999</v>
      </c>
      <c r="D11">
        <v>58.62726</v>
      </c>
      <c r="E11">
        <v>1139.6532979999999</v>
      </c>
      <c r="F11">
        <v>1460.892038</v>
      </c>
      <c r="G11">
        <v>9.962472</v>
      </c>
      <c r="H11">
        <v>106.662685</v>
      </c>
      <c r="I11">
        <v>17.400652999999998</v>
      </c>
      <c r="J11">
        <v>232.78241800000001</v>
      </c>
      <c r="K11">
        <v>645.79544299999998</v>
      </c>
      <c r="L11">
        <v>368.703148</v>
      </c>
      <c r="M11">
        <v>773.62887499999999</v>
      </c>
      <c r="N11">
        <v>212.53942000000001</v>
      </c>
      <c r="O11">
        <v>1.267892</v>
      </c>
      <c r="P11">
        <v>126.32799199999999</v>
      </c>
      <c r="Q11">
        <v>291.46583500000003</v>
      </c>
      <c r="R11">
        <v>264.21285999999998</v>
      </c>
      <c r="S11">
        <v>350.67225000000002</v>
      </c>
      <c r="T11">
        <v>14.682130000000001</v>
      </c>
      <c r="U11">
        <v>60.303353000000001</v>
      </c>
      <c r="V11">
        <v>93.302608000000006</v>
      </c>
      <c r="W11">
        <v>2824.532956</v>
      </c>
      <c r="X11">
        <v>10472.468819</v>
      </c>
      <c r="Y11">
        <v>23889.288187999999</v>
      </c>
      <c r="Z11">
        <v>1316.268024</v>
      </c>
      <c r="AA11">
        <v>2503.6845050000002</v>
      </c>
      <c r="AB11">
        <v>1473.0040959999999</v>
      </c>
      <c r="AC11">
        <v>2871.2579009999999</v>
      </c>
      <c r="AD11">
        <v>20.758303999999999</v>
      </c>
      <c r="AE11">
        <v>14.267666999999999</v>
      </c>
      <c r="AF11">
        <v>7.2351530000000004</v>
      </c>
      <c r="AG11">
        <v>3091.0011920000002</v>
      </c>
      <c r="AH11">
        <v>2.8803160000000001</v>
      </c>
      <c r="AI11">
        <v>12811.320852999999</v>
      </c>
      <c r="AJ11">
        <v>15148.637315</v>
      </c>
      <c r="AK11">
        <v>2920.2184520000001</v>
      </c>
      <c r="AL11">
        <v>970.38109899999995</v>
      </c>
      <c r="AM11">
        <v>1024.315245</v>
      </c>
      <c r="AN11">
        <v>6.8364310000000001</v>
      </c>
      <c r="AO11">
        <v>0.58514299999999997</v>
      </c>
      <c r="AP11">
        <v>83.547397000000004</v>
      </c>
      <c r="AQ11">
        <v>60.458821</v>
      </c>
      <c r="AR11">
        <v>0</v>
      </c>
      <c r="AS11">
        <v>61879.093787999998</v>
      </c>
      <c r="AT11">
        <v>1.0428090000000001</v>
      </c>
      <c r="AU11">
        <v>6.3699760000000003</v>
      </c>
      <c r="AV11">
        <v>7.8223560000000001</v>
      </c>
      <c r="AW11">
        <v>9.1675430000000002</v>
      </c>
      <c r="AX11">
        <v>3.1099519999999998</v>
      </c>
      <c r="AY11">
        <v>1.055604</v>
      </c>
      <c r="AZ11">
        <v>4.3415629999999998</v>
      </c>
      <c r="BA11">
        <v>3.6925819999999998</v>
      </c>
      <c r="BB11">
        <v>7.2143490000000003</v>
      </c>
      <c r="BC11">
        <v>2.2257600000000002</v>
      </c>
      <c r="BD11">
        <v>2.978335</v>
      </c>
      <c r="BE11">
        <v>3.8378199999999998</v>
      </c>
      <c r="BF11">
        <v>1.4910950000000001</v>
      </c>
      <c r="BG11">
        <v>13.180504000000001</v>
      </c>
      <c r="BH11">
        <v>3.7837540000000001</v>
      </c>
      <c r="BI11">
        <v>6.7470819999999998</v>
      </c>
      <c r="BJ11">
        <v>3.377618</v>
      </c>
      <c r="BK11">
        <v>4.1405859999999999</v>
      </c>
      <c r="BL11">
        <v>6.4907729999999999</v>
      </c>
      <c r="BM11">
        <v>1.3431709999999999</v>
      </c>
      <c r="BN11">
        <v>1.0762430000000001</v>
      </c>
      <c r="BO11">
        <v>0.99030899999999999</v>
      </c>
      <c r="BP11">
        <v>0.85814000000000001</v>
      </c>
      <c r="BQ11">
        <v>0.71460199999999996</v>
      </c>
      <c r="BR11">
        <v>0.82797100000000001</v>
      </c>
      <c r="BS11">
        <v>0.190774</v>
      </c>
      <c r="BT11">
        <v>1.57416</v>
      </c>
      <c r="BU11">
        <v>0.81504100000000002</v>
      </c>
      <c r="BV11">
        <v>0.79478199999999999</v>
      </c>
      <c r="BW11">
        <v>7.1089999999999999E-3</v>
      </c>
      <c r="BX11">
        <v>3.936582</v>
      </c>
      <c r="BY11">
        <v>1.6670000000000001E-3</v>
      </c>
      <c r="BZ11">
        <v>0.90335200000000004</v>
      </c>
      <c r="CA11">
        <v>1.0207390000000001</v>
      </c>
      <c r="CB11">
        <v>1.337272</v>
      </c>
      <c r="CC11">
        <v>2.7788119999999998</v>
      </c>
      <c r="CD11">
        <v>6.8442720000000001</v>
      </c>
      <c r="CE11">
        <v>0.13974800000000001</v>
      </c>
      <c r="CF11">
        <v>0.13030600000000001</v>
      </c>
      <c r="CG11">
        <v>1.4947E-2</v>
      </c>
      <c r="CH11">
        <v>2.7039999999999998E-3</v>
      </c>
      <c r="CI11">
        <v>1</v>
      </c>
      <c r="CJ11">
        <v>15.502205999999999</v>
      </c>
      <c r="CK11">
        <v>0.24893999999999999</v>
      </c>
      <c r="CL11">
        <v>0.54144899999999996</v>
      </c>
      <c r="CM11">
        <v>38.625</v>
      </c>
      <c r="CN11">
        <v>9.1982999999999995E-2</v>
      </c>
      <c r="CO11">
        <v>0.21432300000000001</v>
      </c>
      <c r="CP11">
        <v>31.907862999999999</v>
      </c>
    </row>
    <row r="12" spans="1:94" x14ac:dyDescent="0.3">
      <c r="A12" s="23">
        <f t="shared" si="0"/>
        <v>1984</v>
      </c>
      <c r="B12" s="3">
        <v>3285</v>
      </c>
      <c r="C12">
        <v>136.09676899999999</v>
      </c>
      <c r="D12">
        <v>59.171523999999998</v>
      </c>
      <c r="E12">
        <v>1090.0338429999999</v>
      </c>
      <c r="F12">
        <v>1410.309616</v>
      </c>
      <c r="G12">
        <v>10.851471999999999</v>
      </c>
      <c r="H12">
        <v>108.843445</v>
      </c>
      <c r="I12">
        <v>17.455235999999999</v>
      </c>
      <c r="J12">
        <v>238.10956400000001</v>
      </c>
      <c r="K12">
        <v>652.80446900000004</v>
      </c>
      <c r="L12">
        <v>391.83718699999997</v>
      </c>
      <c r="M12">
        <v>775.70081800000003</v>
      </c>
      <c r="N12">
        <v>216.41766899999999</v>
      </c>
      <c r="O12">
        <v>1.3910419999999999</v>
      </c>
      <c r="P12">
        <v>127.313196</v>
      </c>
      <c r="Q12">
        <v>304.87563999999998</v>
      </c>
      <c r="R12">
        <v>237.02087</v>
      </c>
      <c r="S12">
        <v>368.94293699999997</v>
      </c>
      <c r="T12">
        <v>15.894208000000001</v>
      </c>
      <c r="U12">
        <v>68.326027999999994</v>
      </c>
      <c r="V12">
        <v>94.848389999999995</v>
      </c>
      <c r="W12">
        <v>2863.094873</v>
      </c>
      <c r="X12">
        <v>10503.398205</v>
      </c>
      <c r="Y12">
        <v>23662.644679000001</v>
      </c>
      <c r="Z12">
        <v>1295.246629</v>
      </c>
      <c r="AA12">
        <v>2469.4023379999999</v>
      </c>
      <c r="AB12">
        <v>1386.143687</v>
      </c>
      <c r="AC12">
        <v>2702.236817</v>
      </c>
      <c r="AD12">
        <v>20.691678</v>
      </c>
      <c r="AE12">
        <v>14.184948</v>
      </c>
      <c r="AF12">
        <v>6.7025230000000002</v>
      </c>
      <c r="AG12">
        <v>6466.3884109999999</v>
      </c>
      <c r="AH12">
        <v>3.6381519999999998</v>
      </c>
      <c r="AI12">
        <v>12623.333896</v>
      </c>
      <c r="AJ12">
        <v>15117.889765</v>
      </c>
      <c r="AK12">
        <v>2976.672646</v>
      </c>
      <c r="AL12">
        <v>541.12609599999996</v>
      </c>
      <c r="AM12">
        <v>898.54323199999999</v>
      </c>
      <c r="AN12">
        <v>4.9594139999999998</v>
      </c>
      <c r="AO12">
        <v>1.0038260000000001</v>
      </c>
      <c r="AP12">
        <v>63.805146000000001</v>
      </c>
      <c r="AQ12">
        <v>94.728323000000003</v>
      </c>
      <c r="AR12">
        <v>0</v>
      </c>
      <c r="AS12">
        <v>64090.412775999997</v>
      </c>
      <c r="AT12">
        <v>0.83085200000000003</v>
      </c>
      <c r="AU12">
        <v>6.4291109999999998</v>
      </c>
      <c r="AV12">
        <v>7.4817780000000003</v>
      </c>
      <c r="AW12">
        <v>8.850123</v>
      </c>
      <c r="AX12">
        <v>3.3874680000000001</v>
      </c>
      <c r="AY12">
        <v>1.077186</v>
      </c>
      <c r="AZ12">
        <v>4.3551820000000001</v>
      </c>
      <c r="BA12">
        <v>3.777085</v>
      </c>
      <c r="BB12">
        <v>7.2926489999999999</v>
      </c>
      <c r="BC12">
        <v>2.3654139999999999</v>
      </c>
      <c r="BD12">
        <v>2.9863119999999999</v>
      </c>
      <c r="BE12">
        <v>3.9078499999999998</v>
      </c>
      <c r="BF12">
        <v>1.6359239999999999</v>
      </c>
      <c r="BG12">
        <v>13.283296</v>
      </c>
      <c r="BH12">
        <v>3.9578380000000002</v>
      </c>
      <c r="BI12">
        <v>6.0526929999999997</v>
      </c>
      <c r="BJ12">
        <v>3.5535990000000002</v>
      </c>
      <c r="BK12">
        <v>4.4824109999999999</v>
      </c>
      <c r="BL12">
        <v>7.3542959999999997</v>
      </c>
      <c r="BM12">
        <v>1.365424</v>
      </c>
      <c r="BN12">
        <v>1.090937</v>
      </c>
      <c r="BO12">
        <v>0.99323300000000003</v>
      </c>
      <c r="BP12">
        <v>0.84999899999999995</v>
      </c>
      <c r="BQ12">
        <v>0.70318999999999998</v>
      </c>
      <c r="BR12">
        <v>0.81663300000000005</v>
      </c>
      <c r="BS12">
        <v>0.17952399999999999</v>
      </c>
      <c r="BT12">
        <v>1.481495</v>
      </c>
      <c r="BU12">
        <v>0.81242499999999995</v>
      </c>
      <c r="BV12">
        <v>0.79017400000000004</v>
      </c>
      <c r="BW12">
        <v>6.5849999999999997E-3</v>
      </c>
      <c r="BX12">
        <v>8.2353480000000001</v>
      </c>
      <c r="BY12">
        <v>2.1059999999999998E-3</v>
      </c>
      <c r="BZ12">
        <v>0.890096</v>
      </c>
      <c r="CA12">
        <v>1.018667</v>
      </c>
      <c r="CB12">
        <v>1.363124</v>
      </c>
      <c r="CC12">
        <v>1.549585</v>
      </c>
      <c r="CD12">
        <v>6.003889</v>
      </c>
      <c r="CE12">
        <v>0.101378</v>
      </c>
      <c r="CF12">
        <v>0.22354199999999999</v>
      </c>
      <c r="CG12">
        <v>1.1415E-2</v>
      </c>
      <c r="CH12">
        <v>4.2370000000000003E-3</v>
      </c>
      <c r="CI12">
        <v>1</v>
      </c>
      <c r="CJ12">
        <v>16.056194999999999</v>
      </c>
      <c r="CK12">
        <v>0.24413399999999999</v>
      </c>
      <c r="CL12">
        <v>0.47120299999999998</v>
      </c>
      <c r="CM12">
        <v>38.458333000000003</v>
      </c>
      <c r="CN12">
        <v>9.0290999999999996E-2</v>
      </c>
      <c r="CO12">
        <v>1.1705920000000001</v>
      </c>
      <c r="CP12">
        <v>31.825445999999999</v>
      </c>
    </row>
    <row r="13" spans="1:94" x14ac:dyDescent="0.3">
      <c r="A13" s="23">
        <v>1985</v>
      </c>
      <c r="B13" s="3">
        <v>3650</v>
      </c>
      <c r="C13">
        <v>80.797262000000003</v>
      </c>
      <c r="D13">
        <v>58.452357999999997</v>
      </c>
      <c r="E13">
        <v>923.82508800000005</v>
      </c>
      <c r="F13">
        <v>1210.2091029999999</v>
      </c>
      <c r="G13">
        <v>11.779230999999999</v>
      </c>
      <c r="H13">
        <v>111.14405499999999</v>
      </c>
      <c r="I13">
        <v>16.766155000000001</v>
      </c>
      <c r="J13">
        <v>239.64315999999999</v>
      </c>
      <c r="K13">
        <v>652.50752599999998</v>
      </c>
      <c r="L13">
        <v>414.889298</v>
      </c>
      <c r="M13">
        <v>765.32487300000003</v>
      </c>
      <c r="N13">
        <v>208.358315</v>
      </c>
      <c r="O13">
        <v>1.525372</v>
      </c>
      <c r="P13">
        <v>111.55544</v>
      </c>
      <c r="Q13">
        <v>315.88984199999999</v>
      </c>
      <c r="R13">
        <v>182.15416300000001</v>
      </c>
      <c r="S13">
        <v>383.88410699999997</v>
      </c>
      <c r="T13">
        <v>17.253337999999999</v>
      </c>
      <c r="U13">
        <v>76.247861999999998</v>
      </c>
      <c r="V13">
        <v>96.365746000000001</v>
      </c>
      <c r="W13">
        <v>2907.1384589999998</v>
      </c>
      <c r="X13">
        <v>10559.602311000001</v>
      </c>
      <c r="Y13">
        <v>23535.848040000001</v>
      </c>
      <c r="Z13">
        <v>1276.537282</v>
      </c>
      <c r="AA13">
        <v>2419.9200080000001</v>
      </c>
      <c r="AB13">
        <v>1287.413724</v>
      </c>
      <c r="AC13">
        <v>2579.8051139999998</v>
      </c>
      <c r="AD13">
        <v>20.673656999999999</v>
      </c>
      <c r="AE13">
        <v>14.11271</v>
      </c>
      <c r="AF13">
        <v>4.2495640000000003</v>
      </c>
      <c r="AG13">
        <v>4086.3726959999999</v>
      </c>
      <c r="AH13">
        <v>2.1695380000000002</v>
      </c>
      <c r="AI13">
        <v>12435.226819</v>
      </c>
      <c r="AJ13">
        <v>15123.432301999999</v>
      </c>
      <c r="AK13">
        <v>3044.954502</v>
      </c>
      <c r="AL13">
        <v>794.54801099999997</v>
      </c>
      <c r="AM13">
        <v>767.28434700000003</v>
      </c>
      <c r="AN13">
        <v>6.1131669999999998</v>
      </c>
      <c r="AO13">
        <v>0.67906</v>
      </c>
      <c r="AP13">
        <v>75.520810999999995</v>
      </c>
      <c r="AQ13">
        <v>69.671857000000003</v>
      </c>
      <c r="AR13">
        <v>0</v>
      </c>
      <c r="AS13">
        <v>70156.922174000007</v>
      </c>
      <c r="AT13">
        <v>0.49325600000000003</v>
      </c>
      <c r="AU13">
        <v>6.3509719999999996</v>
      </c>
      <c r="AV13">
        <v>6.340954</v>
      </c>
      <c r="AW13">
        <v>7.5944310000000002</v>
      </c>
      <c r="AX13">
        <v>3.6770830000000001</v>
      </c>
      <c r="AY13">
        <v>1.099955</v>
      </c>
      <c r="AZ13">
        <v>4.1832520000000004</v>
      </c>
      <c r="BA13">
        <v>3.801412</v>
      </c>
      <c r="BB13">
        <v>7.2893319999999999</v>
      </c>
      <c r="BC13">
        <v>2.5045730000000002</v>
      </c>
      <c r="BD13">
        <v>2.9463659999999998</v>
      </c>
      <c r="BE13">
        <v>3.7623220000000002</v>
      </c>
      <c r="BF13">
        <v>1.793901</v>
      </c>
      <c r="BG13">
        <v>11.639201999999999</v>
      </c>
      <c r="BH13">
        <v>4.100822</v>
      </c>
      <c r="BI13">
        <v>4.6515870000000001</v>
      </c>
      <c r="BJ13">
        <v>3.6975099999999999</v>
      </c>
      <c r="BK13">
        <v>4.8657060000000003</v>
      </c>
      <c r="BL13">
        <v>8.2069659999999995</v>
      </c>
      <c r="BM13">
        <v>1.3872679999999999</v>
      </c>
      <c r="BN13">
        <v>1.1077189999999999</v>
      </c>
      <c r="BO13">
        <v>0.99854799999999999</v>
      </c>
      <c r="BP13">
        <v>0.84544399999999997</v>
      </c>
      <c r="BQ13">
        <v>0.69303199999999998</v>
      </c>
      <c r="BR13">
        <v>0.80027000000000004</v>
      </c>
      <c r="BS13">
        <v>0.166737</v>
      </c>
      <c r="BT13">
        <v>1.414372</v>
      </c>
      <c r="BU13">
        <v>0.81171700000000002</v>
      </c>
      <c r="BV13">
        <v>0.78615000000000002</v>
      </c>
      <c r="BW13">
        <v>4.1749999999999999E-3</v>
      </c>
      <c r="BX13">
        <v>5.20425</v>
      </c>
      <c r="BY13">
        <v>1.256E-3</v>
      </c>
      <c r="BZ13">
        <v>0.87683299999999997</v>
      </c>
      <c r="CA13">
        <v>1.0190410000000001</v>
      </c>
      <c r="CB13">
        <v>1.394393</v>
      </c>
      <c r="CC13">
        <v>2.2752910000000002</v>
      </c>
      <c r="CD13">
        <v>5.126843</v>
      </c>
      <c r="CE13">
        <v>0.124963</v>
      </c>
      <c r="CF13">
        <v>0.15121999999999999</v>
      </c>
      <c r="CG13">
        <v>1.3511E-2</v>
      </c>
      <c r="CH13">
        <v>3.1159999999999998E-3</v>
      </c>
      <c r="CI13">
        <v>1</v>
      </c>
      <c r="CJ13">
        <v>17.576001000000002</v>
      </c>
      <c r="CK13">
        <v>0.234204</v>
      </c>
      <c r="CL13">
        <v>0.33469900000000002</v>
      </c>
      <c r="CM13">
        <v>38.520833000000003</v>
      </c>
      <c r="CN13">
        <v>8.8109999999999994E-2</v>
      </c>
      <c r="CO13">
        <v>2.275522</v>
      </c>
      <c r="CP13">
        <v>31.780942</v>
      </c>
    </row>
    <row r="14" spans="1:94" x14ac:dyDescent="0.3">
      <c r="A14" s="23">
        <f t="shared" si="0"/>
        <v>1986</v>
      </c>
      <c r="B14" s="3">
        <v>4015</v>
      </c>
      <c r="C14">
        <v>78.718255999999997</v>
      </c>
      <c r="D14">
        <v>58.341242999999999</v>
      </c>
      <c r="E14">
        <v>884.37708399999997</v>
      </c>
      <c r="F14">
        <v>1132.333114</v>
      </c>
      <c r="G14">
        <v>11.969639000000001</v>
      </c>
      <c r="H14">
        <v>112.45681999999999</v>
      </c>
      <c r="I14">
        <v>16.487580000000001</v>
      </c>
      <c r="J14">
        <v>209.53479899999999</v>
      </c>
      <c r="K14">
        <v>628.69962799999996</v>
      </c>
      <c r="L14">
        <v>425.112799</v>
      </c>
      <c r="M14">
        <v>768.21003299999995</v>
      </c>
      <c r="N14">
        <v>207.06946199999999</v>
      </c>
      <c r="O14">
        <v>1.412595</v>
      </c>
      <c r="P14">
        <v>108.67150599999999</v>
      </c>
      <c r="Q14">
        <v>317.22117300000002</v>
      </c>
      <c r="R14">
        <v>142.56130099999999</v>
      </c>
      <c r="S14">
        <v>385.28711600000003</v>
      </c>
      <c r="T14">
        <v>18.032615</v>
      </c>
      <c r="U14">
        <v>79.721547999999999</v>
      </c>
      <c r="V14">
        <v>97.793603000000004</v>
      </c>
      <c r="W14">
        <v>2951.7025619999999</v>
      </c>
      <c r="X14">
        <v>10609.224984</v>
      </c>
      <c r="Y14">
        <v>23346.709191999998</v>
      </c>
      <c r="Z14">
        <v>1262.9025220000001</v>
      </c>
      <c r="AA14">
        <v>2374.6387329999998</v>
      </c>
      <c r="AB14">
        <v>1212.2061650000001</v>
      </c>
      <c r="AC14">
        <v>2478.3196830000002</v>
      </c>
      <c r="AD14">
        <v>20.655905000000001</v>
      </c>
      <c r="AE14">
        <v>14.036103000000001</v>
      </c>
      <c r="AF14">
        <v>3.5802550000000002</v>
      </c>
      <c r="AG14">
        <v>3076.4118509999998</v>
      </c>
      <c r="AH14">
        <v>1.667994</v>
      </c>
      <c r="AI14">
        <v>12249.294051000001</v>
      </c>
      <c r="AJ14">
        <v>15142.740037</v>
      </c>
      <c r="AK14">
        <v>3131.4647150000001</v>
      </c>
      <c r="AL14">
        <v>936.17478600000004</v>
      </c>
      <c r="AM14">
        <v>608.56281300000001</v>
      </c>
      <c r="AN14">
        <v>6.5793049999999997</v>
      </c>
      <c r="AO14">
        <v>0.60599899999999995</v>
      </c>
      <c r="AP14">
        <v>80.886443</v>
      </c>
      <c r="AQ14">
        <v>61.72916</v>
      </c>
      <c r="AR14">
        <v>0</v>
      </c>
      <c r="AS14">
        <v>75023.092235999997</v>
      </c>
      <c r="AT14">
        <v>0.48056399999999999</v>
      </c>
      <c r="AU14">
        <v>6.3388999999999998</v>
      </c>
      <c r="AV14">
        <v>6.0701900000000002</v>
      </c>
      <c r="AW14">
        <v>7.1057360000000003</v>
      </c>
      <c r="AX14">
        <v>3.7365219999999999</v>
      </c>
      <c r="AY14">
        <v>1.1129469999999999</v>
      </c>
      <c r="AZ14">
        <v>4.1137459999999999</v>
      </c>
      <c r="BA14">
        <v>3.3238089999999998</v>
      </c>
      <c r="BB14">
        <v>7.0233670000000004</v>
      </c>
      <c r="BC14">
        <v>2.5662889999999998</v>
      </c>
      <c r="BD14">
        <v>2.9574739999999999</v>
      </c>
      <c r="BE14">
        <v>3.7390490000000001</v>
      </c>
      <c r="BF14">
        <v>1.6612709999999999</v>
      </c>
      <c r="BG14">
        <v>11.338305</v>
      </c>
      <c r="BH14">
        <v>4.1181049999999999</v>
      </c>
      <c r="BI14">
        <v>3.6405219999999998</v>
      </c>
      <c r="BJ14">
        <v>3.711023</v>
      </c>
      <c r="BK14">
        <v>5.0854739999999996</v>
      </c>
      <c r="BL14">
        <v>8.580857</v>
      </c>
      <c r="BM14">
        <v>1.407823</v>
      </c>
      <c r="BN14">
        <v>1.1246989999999999</v>
      </c>
      <c r="BO14">
        <v>1.003241</v>
      </c>
      <c r="BP14">
        <v>0.83865000000000001</v>
      </c>
      <c r="BQ14">
        <v>0.68562999999999996</v>
      </c>
      <c r="BR14">
        <v>0.78529499999999997</v>
      </c>
      <c r="BS14">
        <v>0.156997</v>
      </c>
      <c r="BT14">
        <v>1.358733</v>
      </c>
      <c r="BU14">
        <v>0.81101999999999996</v>
      </c>
      <c r="BV14">
        <v>0.78188299999999999</v>
      </c>
      <c r="BW14">
        <v>3.5179999999999999E-3</v>
      </c>
      <c r="BX14">
        <v>3.918002</v>
      </c>
      <c r="BY14">
        <v>9.6599999999999995E-4</v>
      </c>
      <c r="BZ14">
        <v>0.86372199999999999</v>
      </c>
      <c r="CA14">
        <v>1.0203420000000001</v>
      </c>
      <c r="CB14">
        <v>1.4340090000000001</v>
      </c>
      <c r="CC14">
        <v>2.6808580000000002</v>
      </c>
      <c r="CD14">
        <v>4.0662969999999996</v>
      </c>
      <c r="CE14">
        <v>0.134492</v>
      </c>
      <c r="CF14">
        <v>0.13494999999999999</v>
      </c>
      <c r="CG14">
        <v>1.4470999999999999E-2</v>
      </c>
      <c r="CH14">
        <v>2.761E-3</v>
      </c>
      <c r="CI14">
        <v>1</v>
      </c>
      <c r="CJ14">
        <v>18.795093999999999</v>
      </c>
      <c r="CK14">
        <v>0.23241899999999999</v>
      </c>
      <c r="CL14">
        <v>0.38866699999999998</v>
      </c>
      <c r="CM14">
        <v>38.541666999999997</v>
      </c>
      <c r="CN14">
        <v>8.6189000000000002E-2</v>
      </c>
      <c r="CO14">
        <v>2.7339129999999998</v>
      </c>
      <c r="CP14">
        <v>31.735265999999999</v>
      </c>
    </row>
    <row r="15" spans="1:94" x14ac:dyDescent="0.3">
      <c r="A15" s="23">
        <f t="shared" si="0"/>
        <v>1987</v>
      </c>
      <c r="B15" s="3">
        <v>4380</v>
      </c>
      <c r="C15">
        <v>75.729547999999994</v>
      </c>
      <c r="D15">
        <v>57.727685000000001</v>
      </c>
      <c r="E15">
        <v>832.172057</v>
      </c>
      <c r="F15">
        <v>1056.046245</v>
      </c>
      <c r="G15">
        <v>12.140148999999999</v>
      </c>
      <c r="H15">
        <v>113.924723</v>
      </c>
      <c r="I15">
        <v>16.015879000000002</v>
      </c>
      <c r="J15">
        <v>186.550286</v>
      </c>
      <c r="K15">
        <v>621.53702799999996</v>
      </c>
      <c r="L15">
        <v>435.34715599999998</v>
      </c>
      <c r="M15">
        <v>766.99965699999996</v>
      </c>
      <c r="N15">
        <v>204.14708400000001</v>
      </c>
      <c r="O15">
        <v>1.304559</v>
      </c>
      <c r="P15">
        <v>104.024204</v>
      </c>
      <c r="Q15">
        <v>317.32293299999998</v>
      </c>
      <c r="R15">
        <v>113.110862</v>
      </c>
      <c r="S15">
        <v>384.56954000000002</v>
      </c>
      <c r="T15">
        <v>18.694510999999999</v>
      </c>
      <c r="U15">
        <v>82.702106999999998</v>
      </c>
      <c r="V15">
        <v>99.166578999999999</v>
      </c>
      <c r="W15">
        <v>2990.480145</v>
      </c>
      <c r="X15">
        <v>10650.782730999999</v>
      </c>
      <c r="Y15">
        <v>23111.255851999998</v>
      </c>
      <c r="Z15">
        <v>1254.3043620000001</v>
      </c>
      <c r="AA15">
        <v>2335.2897440000002</v>
      </c>
      <c r="AB15">
        <v>1163.8908650000001</v>
      </c>
      <c r="AC15">
        <v>2397.1754740000001</v>
      </c>
      <c r="AD15">
        <v>20.584925999999999</v>
      </c>
      <c r="AE15">
        <v>13.954764000000001</v>
      </c>
      <c r="AF15">
        <v>3.9127350000000001</v>
      </c>
      <c r="AG15">
        <v>3578.7450090000002</v>
      </c>
      <c r="AH15">
        <v>1.8860239999999999</v>
      </c>
      <c r="AI15">
        <v>12066.721783999999</v>
      </c>
      <c r="AJ15">
        <v>15087.867700999999</v>
      </c>
      <c r="AK15">
        <v>3197.7814130000002</v>
      </c>
      <c r="AL15">
        <v>915.936871</v>
      </c>
      <c r="AM15">
        <v>371.26638500000001</v>
      </c>
      <c r="AN15">
        <v>6.7118890000000002</v>
      </c>
      <c r="AO15">
        <v>0.70997200000000005</v>
      </c>
      <c r="AP15">
        <v>82.848364000000004</v>
      </c>
      <c r="AQ15">
        <v>66.873891999999998</v>
      </c>
      <c r="AR15">
        <v>0</v>
      </c>
      <c r="AS15">
        <v>79479.897031</v>
      </c>
      <c r="AT15">
        <v>0.46231800000000001</v>
      </c>
      <c r="AU15">
        <v>6.2722350000000002</v>
      </c>
      <c r="AV15">
        <v>5.7118650000000004</v>
      </c>
      <c r="AW15">
        <v>6.6270119999999997</v>
      </c>
      <c r="AX15">
        <v>3.7897500000000002</v>
      </c>
      <c r="AY15">
        <v>1.1274740000000001</v>
      </c>
      <c r="AZ15">
        <v>3.996054</v>
      </c>
      <c r="BA15">
        <v>2.9592109999999998</v>
      </c>
      <c r="BB15">
        <v>6.943352</v>
      </c>
      <c r="BC15">
        <v>2.6280709999999998</v>
      </c>
      <c r="BD15">
        <v>2.952814</v>
      </c>
      <c r="BE15">
        <v>3.68628</v>
      </c>
      <c r="BF15">
        <v>1.5342169999999999</v>
      </c>
      <c r="BG15">
        <v>10.853426000000001</v>
      </c>
      <c r="BH15">
        <v>4.1194259999999998</v>
      </c>
      <c r="BI15">
        <v>2.8884599999999998</v>
      </c>
      <c r="BJ15">
        <v>3.7041119999999998</v>
      </c>
      <c r="BK15">
        <v>5.2721390000000001</v>
      </c>
      <c r="BL15">
        <v>8.9016699999999993</v>
      </c>
      <c r="BM15">
        <v>1.4275880000000001</v>
      </c>
      <c r="BN15">
        <v>1.139475</v>
      </c>
      <c r="BO15">
        <v>1.007171</v>
      </c>
      <c r="BP15">
        <v>0.83019200000000004</v>
      </c>
      <c r="BQ15">
        <v>0.68096199999999996</v>
      </c>
      <c r="BR15">
        <v>0.77228200000000002</v>
      </c>
      <c r="BS15">
        <v>0.15073900000000001</v>
      </c>
      <c r="BT15">
        <v>1.3142450000000001</v>
      </c>
      <c r="BU15">
        <v>0.80823400000000001</v>
      </c>
      <c r="BV15">
        <v>0.77735200000000004</v>
      </c>
      <c r="BW15">
        <v>3.8440000000000002E-3</v>
      </c>
      <c r="BX15">
        <v>4.5577540000000001</v>
      </c>
      <c r="BY15">
        <v>1.0920000000000001E-3</v>
      </c>
      <c r="BZ15">
        <v>0.85084899999999997</v>
      </c>
      <c r="CA15">
        <v>1.0166440000000001</v>
      </c>
      <c r="CB15">
        <v>1.464378</v>
      </c>
      <c r="CC15">
        <v>2.6229040000000001</v>
      </c>
      <c r="CD15">
        <v>2.4807290000000002</v>
      </c>
      <c r="CE15">
        <v>0.13720199999999999</v>
      </c>
      <c r="CF15">
        <v>0.15810399999999999</v>
      </c>
      <c r="CG15">
        <v>1.4822E-2</v>
      </c>
      <c r="CH15">
        <v>2.9910000000000002E-3</v>
      </c>
      <c r="CI15">
        <v>1</v>
      </c>
      <c r="CJ15">
        <v>19.911632000000001</v>
      </c>
      <c r="CK15">
        <v>0.230346</v>
      </c>
      <c r="CL15">
        <v>0.44628899999999999</v>
      </c>
      <c r="CM15">
        <v>38.5625</v>
      </c>
      <c r="CN15">
        <v>8.4491999999999998E-2</v>
      </c>
      <c r="CO15">
        <v>3.193495</v>
      </c>
      <c r="CP15">
        <v>31.652470000000001</v>
      </c>
    </row>
    <row r="16" spans="1:94" x14ac:dyDescent="0.3">
      <c r="A16" s="23">
        <f t="shared" si="0"/>
        <v>1988</v>
      </c>
      <c r="B16" s="3">
        <v>4745</v>
      </c>
      <c r="C16">
        <v>73.658445999999998</v>
      </c>
      <c r="D16">
        <v>56.925384000000001</v>
      </c>
      <c r="E16">
        <v>773.03003999999999</v>
      </c>
      <c r="F16">
        <v>978.92918499999996</v>
      </c>
      <c r="G16">
        <v>12.317221999999999</v>
      </c>
      <c r="H16">
        <v>113.873485</v>
      </c>
      <c r="I16">
        <v>15.572435</v>
      </c>
      <c r="J16">
        <v>168.83367799999999</v>
      </c>
      <c r="K16">
        <v>615.63239599999997</v>
      </c>
      <c r="L16">
        <v>441.74955699999998</v>
      </c>
      <c r="M16">
        <v>764.002341</v>
      </c>
      <c r="N16">
        <v>199.35449800000001</v>
      </c>
      <c r="O16">
        <v>1.190183</v>
      </c>
      <c r="P16">
        <v>97.685764000000006</v>
      </c>
      <c r="Q16">
        <v>314.58636300000001</v>
      </c>
      <c r="R16">
        <v>96.676546000000002</v>
      </c>
      <c r="S16">
        <v>380.91310199999998</v>
      </c>
      <c r="T16">
        <v>19.269276000000001</v>
      </c>
      <c r="U16">
        <v>84.800213999999997</v>
      </c>
      <c r="V16">
        <v>100.449235</v>
      </c>
      <c r="W16">
        <v>3033.5674450000001</v>
      </c>
      <c r="X16">
        <v>10694.058397000001</v>
      </c>
      <c r="Y16">
        <v>22898.033396999999</v>
      </c>
      <c r="Z16">
        <v>1247.838182</v>
      </c>
      <c r="AA16">
        <v>2296.0050759999999</v>
      </c>
      <c r="AB16">
        <v>1113.927678</v>
      </c>
      <c r="AC16">
        <v>2333.8501099999999</v>
      </c>
      <c r="AD16">
        <v>20.512283</v>
      </c>
      <c r="AE16">
        <v>13.872683</v>
      </c>
      <c r="AF16">
        <v>4.0953390000000001</v>
      </c>
      <c r="AG16">
        <v>2891.1119829999998</v>
      </c>
      <c r="AH16">
        <v>2.0585779999999998</v>
      </c>
      <c r="AI16">
        <v>11888.8511</v>
      </c>
      <c r="AJ16">
        <v>15050.803209</v>
      </c>
      <c r="AK16">
        <v>3261.6324070000001</v>
      </c>
      <c r="AL16">
        <v>1013.021975</v>
      </c>
      <c r="AM16">
        <v>207.39810399999999</v>
      </c>
      <c r="AN16">
        <v>7.1840469999999996</v>
      </c>
      <c r="AO16">
        <v>0.65190599999999999</v>
      </c>
      <c r="AP16">
        <v>87.743159000000006</v>
      </c>
      <c r="AQ16">
        <v>63.415748999999998</v>
      </c>
      <c r="AR16">
        <v>0</v>
      </c>
      <c r="AS16">
        <v>84205.983038999999</v>
      </c>
      <c r="AT16">
        <v>0.44967499999999999</v>
      </c>
      <c r="AU16">
        <v>6.1850639999999997</v>
      </c>
      <c r="AV16">
        <v>5.3059260000000004</v>
      </c>
      <c r="AW16">
        <v>6.1430790000000002</v>
      </c>
      <c r="AX16">
        <v>3.8450259999999998</v>
      </c>
      <c r="AY16">
        <v>1.1269670000000001</v>
      </c>
      <c r="AZ16">
        <v>3.8854120000000001</v>
      </c>
      <c r="BA16">
        <v>2.6781760000000001</v>
      </c>
      <c r="BB16">
        <v>6.8773900000000001</v>
      </c>
      <c r="BC16">
        <v>2.6667209999999999</v>
      </c>
      <c r="BD16">
        <v>2.9412750000000001</v>
      </c>
      <c r="BE16">
        <v>3.5997400000000002</v>
      </c>
      <c r="BF16">
        <v>1.399705</v>
      </c>
      <c r="BG16">
        <v>10.192100999999999</v>
      </c>
      <c r="BH16">
        <v>4.0838999999999999</v>
      </c>
      <c r="BI16">
        <v>2.4687839999999999</v>
      </c>
      <c r="BJ16">
        <v>3.6688930000000002</v>
      </c>
      <c r="BK16">
        <v>5.4342319999999997</v>
      </c>
      <c r="BL16">
        <v>9.1275010000000005</v>
      </c>
      <c r="BM16">
        <v>1.446053</v>
      </c>
      <c r="BN16">
        <v>1.1558919999999999</v>
      </c>
      <c r="BO16">
        <v>1.011263</v>
      </c>
      <c r="BP16">
        <v>0.82253299999999996</v>
      </c>
      <c r="BQ16">
        <v>0.67745200000000005</v>
      </c>
      <c r="BR16">
        <v>0.75929100000000005</v>
      </c>
      <c r="BS16">
        <v>0.14426800000000001</v>
      </c>
      <c r="BT16">
        <v>1.2795270000000001</v>
      </c>
      <c r="BU16">
        <v>0.80538100000000001</v>
      </c>
      <c r="BV16">
        <v>0.77277899999999999</v>
      </c>
      <c r="BW16">
        <v>4.0239999999999998E-3</v>
      </c>
      <c r="BX16">
        <v>3.6820110000000001</v>
      </c>
      <c r="BY16">
        <v>1.1919999999999999E-3</v>
      </c>
      <c r="BZ16">
        <v>0.83830700000000002</v>
      </c>
      <c r="CA16">
        <v>1.0141469999999999</v>
      </c>
      <c r="CB16">
        <v>1.493617</v>
      </c>
      <c r="CC16">
        <v>2.9009200000000002</v>
      </c>
      <c r="CD16">
        <v>1.3857930000000001</v>
      </c>
      <c r="CE16">
        <v>0.14685400000000001</v>
      </c>
      <c r="CF16">
        <v>0.145173</v>
      </c>
      <c r="CG16">
        <v>1.5696999999999999E-2</v>
      </c>
      <c r="CH16">
        <v>2.836E-3</v>
      </c>
      <c r="CI16">
        <v>1</v>
      </c>
      <c r="CJ16">
        <v>21.09563</v>
      </c>
      <c r="CK16">
        <v>0.23128000000000001</v>
      </c>
      <c r="CL16">
        <v>0.48756899999999997</v>
      </c>
      <c r="CM16">
        <v>38.5</v>
      </c>
      <c r="CN16">
        <v>8.2763000000000003E-2</v>
      </c>
      <c r="CO16">
        <v>3.5643720000000001</v>
      </c>
      <c r="CP16">
        <v>31.591460999999999</v>
      </c>
    </row>
    <row r="17" spans="1:94" x14ac:dyDescent="0.3">
      <c r="A17" s="23">
        <f t="shared" si="0"/>
        <v>1989</v>
      </c>
      <c r="B17" s="3">
        <v>5110</v>
      </c>
      <c r="C17">
        <v>72.893800999999996</v>
      </c>
      <c r="D17">
        <v>55.646393000000003</v>
      </c>
      <c r="E17">
        <v>719.68441600000006</v>
      </c>
      <c r="F17">
        <v>911.40851299999997</v>
      </c>
      <c r="G17">
        <v>12.500738999999999</v>
      </c>
      <c r="H17">
        <v>114.09551399999999</v>
      </c>
      <c r="I17">
        <v>15.262119999999999</v>
      </c>
      <c r="J17">
        <v>154.71471600000001</v>
      </c>
      <c r="K17">
        <v>609.76437399999998</v>
      </c>
      <c r="L17">
        <v>448.17487199999999</v>
      </c>
      <c r="M17">
        <v>759.40658599999995</v>
      </c>
      <c r="N17">
        <v>194.646117</v>
      </c>
      <c r="O17">
        <v>1.0878369999999999</v>
      </c>
      <c r="P17">
        <v>91.035307000000003</v>
      </c>
      <c r="Q17">
        <v>310.54064899999997</v>
      </c>
      <c r="R17">
        <v>88.249274999999997</v>
      </c>
      <c r="S17">
        <v>375.75115599999998</v>
      </c>
      <c r="T17">
        <v>19.759512999999998</v>
      </c>
      <c r="U17">
        <v>86.666747000000001</v>
      </c>
      <c r="V17">
        <v>101.66787100000001</v>
      </c>
      <c r="W17">
        <v>3014.8444490000002</v>
      </c>
      <c r="X17">
        <v>10707.670856000001</v>
      </c>
      <c r="Y17">
        <v>22646.181269000001</v>
      </c>
      <c r="Z17">
        <v>1242.797795</v>
      </c>
      <c r="AA17">
        <v>2259.980967</v>
      </c>
      <c r="AB17">
        <v>1070.621474</v>
      </c>
      <c r="AC17">
        <v>2281.3315320000002</v>
      </c>
      <c r="AD17">
        <v>20.432493999999998</v>
      </c>
      <c r="AE17">
        <v>13.780571</v>
      </c>
      <c r="AF17">
        <v>5.46035</v>
      </c>
      <c r="AG17">
        <v>3756.4527459999999</v>
      </c>
      <c r="AH17">
        <v>1.988893</v>
      </c>
      <c r="AI17">
        <v>11713.697912</v>
      </c>
      <c r="AJ17">
        <v>14997.926251999999</v>
      </c>
      <c r="AK17">
        <v>3313.9274519999999</v>
      </c>
      <c r="AL17">
        <v>2655.0576139999998</v>
      </c>
      <c r="AM17">
        <v>135.82436999999999</v>
      </c>
      <c r="AN17">
        <v>12.884570999999999</v>
      </c>
      <c r="AO17">
        <v>2.2556319999999999</v>
      </c>
      <c r="AP17">
        <v>168.537735</v>
      </c>
      <c r="AQ17">
        <v>100.48051599999999</v>
      </c>
      <c r="AR17">
        <v>0</v>
      </c>
      <c r="AS17">
        <v>86526.795843</v>
      </c>
      <c r="AT17">
        <v>0.44500699999999999</v>
      </c>
      <c r="AU17">
        <v>6.0460989999999999</v>
      </c>
      <c r="AV17">
        <v>4.9397719999999996</v>
      </c>
      <c r="AW17">
        <v>5.7193659999999999</v>
      </c>
      <c r="AX17">
        <v>3.9023140000000001</v>
      </c>
      <c r="AY17">
        <v>1.1291640000000001</v>
      </c>
      <c r="AZ17">
        <v>3.8079869999999998</v>
      </c>
      <c r="BA17">
        <v>2.4542090000000001</v>
      </c>
      <c r="BB17">
        <v>6.8118369999999997</v>
      </c>
      <c r="BC17">
        <v>2.7055090000000002</v>
      </c>
      <c r="BD17">
        <v>2.9235820000000001</v>
      </c>
      <c r="BE17">
        <v>3.5147210000000002</v>
      </c>
      <c r="BF17">
        <v>1.279342</v>
      </c>
      <c r="BG17">
        <v>9.4982220000000002</v>
      </c>
      <c r="BH17">
        <v>4.0313800000000004</v>
      </c>
      <c r="BI17">
        <v>2.2535810000000001</v>
      </c>
      <c r="BJ17">
        <v>3.6191740000000001</v>
      </c>
      <c r="BK17">
        <v>5.5724859999999996</v>
      </c>
      <c r="BL17">
        <v>9.3284059999999993</v>
      </c>
      <c r="BM17">
        <v>1.463597</v>
      </c>
      <c r="BN17">
        <v>1.1487579999999999</v>
      </c>
      <c r="BO17">
        <v>1.0125500000000001</v>
      </c>
      <c r="BP17">
        <v>0.81348600000000004</v>
      </c>
      <c r="BQ17">
        <v>0.67471499999999995</v>
      </c>
      <c r="BR17">
        <v>0.74737799999999999</v>
      </c>
      <c r="BS17">
        <v>0.13866000000000001</v>
      </c>
      <c r="BT17">
        <v>1.250734</v>
      </c>
      <c r="BU17">
        <v>0.80224899999999999</v>
      </c>
      <c r="BV17">
        <v>0.767648</v>
      </c>
      <c r="BW17">
        <v>5.365E-3</v>
      </c>
      <c r="BX17">
        <v>4.7840759999999998</v>
      </c>
      <c r="BY17">
        <v>1.1509999999999999E-3</v>
      </c>
      <c r="BZ17">
        <v>0.82595600000000002</v>
      </c>
      <c r="CA17">
        <v>1.0105839999999999</v>
      </c>
      <c r="CB17">
        <v>1.5175650000000001</v>
      </c>
      <c r="CC17">
        <v>7.6031019999999998</v>
      </c>
      <c r="CD17">
        <v>0.90755200000000003</v>
      </c>
      <c r="CE17">
        <v>0.26338200000000001</v>
      </c>
      <c r="CF17">
        <v>0.50230699999999995</v>
      </c>
      <c r="CG17">
        <v>3.0152000000000002E-2</v>
      </c>
      <c r="CH17">
        <v>4.4939999999999997E-3</v>
      </c>
      <c r="CI17">
        <v>1</v>
      </c>
      <c r="CJ17">
        <v>21.677050000000001</v>
      </c>
      <c r="CK17">
        <v>0.232435</v>
      </c>
      <c r="CL17">
        <v>0.520648</v>
      </c>
      <c r="CM17">
        <v>38.479166999999997</v>
      </c>
      <c r="CN17">
        <v>8.1206E-2</v>
      </c>
      <c r="CO17">
        <v>3.9665919999999999</v>
      </c>
      <c r="CP17">
        <v>31.518564000000001</v>
      </c>
    </row>
    <row r="18" spans="1:94" x14ac:dyDescent="0.3">
      <c r="A18" s="23">
        <f t="shared" si="0"/>
        <v>1990</v>
      </c>
      <c r="B18" s="3">
        <v>5475</v>
      </c>
      <c r="C18">
        <v>78.892173</v>
      </c>
      <c r="D18">
        <v>54.670470000000002</v>
      </c>
      <c r="E18">
        <v>675.95733299999995</v>
      </c>
      <c r="F18">
        <v>856.79780400000004</v>
      </c>
      <c r="G18">
        <v>12.723258</v>
      </c>
      <c r="H18">
        <v>112.012654</v>
      </c>
      <c r="I18">
        <v>15.015335</v>
      </c>
      <c r="J18">
        <v>143.81997799999999</v>
      </c>
      <c r="K18">
        <v>604.58530699999994</v>
      </c>
      <c r="L18">
        <v>449.5582</v>
      </c>
      <c r="M18">
        <v>757.66922599999998</v>
      </c>
      <c r="N18">
        <v>190.572936</v>
      </c>
      <c r="O18">
        <v>0.99538199999999999</v>
      </c>
      <c r="P18">
        <v>84.624064000000004</v>
      </c>
      <c r="Q18">
        <v>302.93737700000003</v>
      </c>
      <c r="R18">
        <v>83.650765000000007</v>
      </c>
      <c r="S18">
        <v>369.86102899999997</v>
      </c>
      <c r="T18">
        <v>20.209430999999999</v>
      </c>
      <c r="U18">
        <v>87.373266999999998</v>
      </c>
      <c r="V18">
        <v>102.92589</v>
      </c>
      <c r="W18">
        <v>3072.1210160000001</v>
      </c>
      <c r="X18">
        <v>10801.472451</v>
      </c>
      <c r="Y18">
        <v>22645.595083</v>
      </c>
      <c r="Z18">
        <v>1236.004259</v>
      </c>
      <c r="AA18">
        <v>2260.7631419999998</v>
      </c>
      <c r="AB18">
        <v>1112.4601190000001</v>
      </c>
      <c r="AC18">
        <v>2260.7374009999999</v>
      </c>
      <c r="AD18">
        <v>20.406044999999999</v>
      </c>
      <c r="AE18">
        <v>13.703250000000001</v>
      </c>
      <c r="AF18">
        <v>4.8167619999999998</v>
      </c>
      <c r="AG18">
        <v>3336.0179779999999</v>
      </c>
      <c r="AH18">
        <v>1.8213410000000001</v>
      </c>
      <c r="AI18">
        <v>11544.358226</v>
      </c>
      <c r="AJ18">
        <v>15032.649836000001</v>
      </c>
      <c r="AK18">
        <v>3403.618567</v>
      </c>
      <c r="AL18">
        <v>878.39087300000006</v>
      </c>
      <c r="AM18">
        <v>104.117434</v>
      </c>
      <c r="AN18">
        <v>6.7956019999999997</v>
      </c>
      <c r="AO18">
        <v>0.64015699999999998</v>
      </c>
      <c r="AP18">
        <v>82.520520000000005</v>
      </c>
      <c r="AQ18">
        <v>67.371668</v>
      </c>
      <c r="AR18">
        <v>0</v>
      </c>
      <c r="AS18">
        <v>90621.734895000001</v>
      </c>
      <c r="AT18">
        <v>0.481626</v>
      </c>
      <c r="AU18">
        <v>5.9400620000000002</v>
      </c>
      <c r="AV18">
        <v>4.6396379999999997</v>
      </c>
      <c r="AW18">
        <v>5.3766670000000003</v>
      </c>
      <c r="AX18">
        <v>3.9717769999999999</v>
      </c>
      <c r="AY18">
        <v>1.1085510000000001</v>
      </c>
      <c r="AZ18">
        <v>3.746413</v>
      </c>
      <c r="BA18">
        <v>2.2813880000000002</v>
      </c>
      <c r="BB18">
        <v>6.7539800000000003</v>
      </c>
      <c r="BC18">
        <v>2.7138599999999999</v>
      </c>
      <c r="BD18">
        <v>2.916893</v>
      </c>
      <c r="BE18">
        <v>3.4411719999999999</v>
      </c>
      <c r="BF18">
        <v>1.1706110000000001</v>
      </c>
      <c r="BG18">
        <v>8.8293009999999992</v>
      </c>
      <c r="BH18">
        <v>3.9326750000000001</v>
      </c>
      <c r="BI18">
        <v>2.1361509999999999</v>
      </c>
      <c r="BJ18">
        <v>3.5624419999999999</v>
      </c>
      <c r="BK18">
        <v>5.69937</v>
      </c>
      <c r="BL18">
        <v>9.4044519999999991</v>
      </c>
      <c r="BM18">
        <v>1.4817070000000001</v>
      </c>
      <c r="BN18">
        <v>1.1705829999999999</v>
      </c>
      <c r="BO18">
        <v>1.02142</v>
      </c>
      <c r="BP18">
        <v>0.81346499999999999</v>
      </c>
      <c r="BQ18">
        <v>0.67102700000000004</v>
      </c>
      <c r="BR18">
        <v>0.74763599999999997</v>
      </c>
      <c r="BS18">
        <v>0.14407800000000001</v>
      </c>
      <c r="BT18">
        <v>1.239444</v>
      </c>
      <c r="BU18">
        <v>0.80120999999999998</v>
      </c>
      <c r="BV18">
        <v>0.76334100000000005</v>
      </c>
      <c r="BW18">
        <v>4.7330000000000002E-3</v>
      </c>
      <c r="BX18">
        <v>4.2486259999999998</v>
      </c>
      <c r="BY18">
        <v>1.054E-3</v>
      </c>
      <c r="BZ18">
        <v>0.81401599999999996</v>
      </c>
      <c r="CA18">
        <v>1.0129239999999999</v>
      </c>
      <c r="CB18">
        <v>1.558638</v>
      </c>
      <c r="CC18">
        <v>2.5153859999999999</v>
      </c>
      <c r="CD18">
        <v>0.69569199999999998</v>
      </c>
      <c r="CE18">
        <v>0.13891300000000001</v>
      </c>
      <c r="CF18">
        <v>0.14255699999999999</v>
      </c>
      <c r="CG18">
        <v>1.4763E-2</v>
      </c>
      <c r="CH18">
        <v>3.0130000000000001E-3</v>
      </c>
      <c r="CI18">
        <v>1</v>
      </c>
      <c r="CJ18">
        <v>22.702931</v>
      </c>
      <c r="CK18">
        <v>0.23708299999999999</v>
      </c>
      <c r="CL18">
        <v>0.58889199999999997</v>
      </c>
      <c r="CM18">
        <v>38.416666999999997</v>
      </c>
      <c r="CN18">
        <v>8.0158999999999994E-2</v>
      </c>
      <c r="CO18">
        <v>4.1817270000000004</v>
      </c>
      <c r="CP18">
        <v>31.576373</v>
      </c>
    </row>
    <row r="19" spans="1:94" x14ac:dyDescent="0.3">
      <c r="A19" s="23">
        <f t="shared" si="0"/>
        <v>1991</v>
      </c>
      <c r="B19" s="3">
        <v>5840</v>
      </c>
      <c r="C19">
        <v>80.279501999999994</v>
      </c>
      <c r="D19">
        <v>53.986297999999998</v>
      </c>
      <c r="E19">
        <v>639.95953599999996</v>
      </c>
      <c r="F19">
        <v>811.83885099999998</v>
      </c>
      <c r="G19">
        <v>12.956326000000001</v>
      </c>
      <c r="H19">
        <v>110.330838</v>
      </c>
      <c r="I19">
        <v>14.802944</v>
      </c>
      <c r="J19">
        <v>134.849469</v>
      </c>
      <c r="K19">
        <v>600.17533900000001</v>
      </c>
      <c r="L19">
        <v>451.98670299999998</v>
      </c>
      <c r="M19">
        <v>758.59979199999998</v>
      </c>
      <c r="N19">
        <v>186.909603</v>
      </c>
      <c r="O19">
        <v>0.91240699999999997</v>
      </c>
      <c r="P19">
        <v>78.621446000000006</v>
      </c>
      <c r="Q19">
        <v>295.38365099999999</v>
      </c>
      <c r="R19">
        <v>79.871741999999998</v>
      </c>
      <c r="S19">
        <v>361.472397</v>
      </c>
      <c r="T19">
        <v>20.644760000000002</v>
      </c>
      <c r="U19">
        <v>88.277229000000005</v>
      </c>
      <c r="V19">
        <v>104.289047</v>
      </c>
      <c r="W19">
        <v>3119.0573129999998</v>
      </c>
      <c r="X19">
        <v>10857.199122</v>
      </c>
      <c r="Y19">
        <v>22436.200938999998</v>
      </c>
      <c r="Z19">
        <v>1234.052263</v>
      </c>
      <c r="AA19">
        <v>2228.9184540000001</v>
      </c>
      <c r="AB19">
        <v>1087.3716219999999</v>
      </c>
      <c r="AC19">
        <v>2239.8616710000001</v>
      </c>
      <c r="AD19">
        <v>20.32864</v>
      </c>
      <c r="AE19">
        <v>13.619066</v>
      </c>
      <c r="AF19">
        <v>6.226178</v>
      </c>
      <c r="AG19">
        <v>3090.9079510000001</v>
      </c>
      <c r="AH19">
        <v>1.753125</v>
      </c>
      <c r="AI19">
        <v>11382.038725</v>
      </c>
      <c r="AJ19">
        <v>14995.006531000001</v>
      </c>
      <c r="AK19">
        <v>3458.1869929999998</v>
      </c>
      <c r="AL19">
        <v>1065.2899990000001</v>
      </c>
      <c r="AM19">
        <v>91.211358000000004</v>
      </c>
      <c r="AN19">
        <v>7.8552660000000003</v>
      </c>
      <c r="AO19">
        <v>0.78025800000000001</v>
      </c>
      <c r="AP19">
        <v>96.508833999999993</v>
      </c>
      <c r="AQ19">
        <v>71.781047999999998</v>
      </c>
      <c r="AR19">
        <v>0</v>
      </c>
      <c r="AS19">
        <v>94870.432367999994</v>
      </c>
      <c r="AT19">
        <v>0.490095</v>
      </c>
      <c r="AU19">
        <v>5.8657260000000004</v>
      </c>
      <c r="AV19">
        <v>4.3925559999999999</v>
      </c>
      <c r="AW19">
        <v>5.0945359999999997</v>
      </c>
      <c r="AX19">
        <v>4.0445330000000004</v>
      </c>
      <c r="AY19">
        <v>1.091907</v>
      </c>
      <c r="AZ19">
        <v>3.6934200000000001</v>
      </c>
      <c r="BA19">
        <v>2.1390910000000001</v>
      </c>
      <c r="BB19">
        <v>6.7047150000000002</v>
      </c>
      <c r="BC19">
        <v>2.7285200000000001</v>
      </c>
      <c r="BD19">
        <v>2.9204759999999998</v>
      </c>
      <c r="BE19">
        <v>3.3750230000000001</v>
      </c>
      <c r="BF19">
        <v>1.073029</v>
      </c>
      <c r="BG19">
        <v>8.2030139999999996</v>
      </c>
      <c r="BH19">
        <v>3.8346140000000002</v>
      </c>
      <c r="BI19">
        <v>2.0396480000000001</v>
      </c>
      <c r="BJ19">
        <v>3.4816440000000002</v>
      </c>
      <c r="BK19">
        <v>5.8221400000000001</v>
      </c>
      <c r="BL19">
        <v>9.5017510000000005</v>
      </c>
      <c r="BM19">
        <v>1.501331</v>
      </c>
      <c r="BN19">
        <v>1.1884669999999999</v>
      </c>
      <c r="BO19">
        <v>1.0266900000000001</v>
      </c>
      <c r="BP19">
        <v>0.80594299999999996</v>
      </c>
      <c r="BQ19">
        <v>0.66996699999999998</v>
      </c>
      <c r="BR19">
        <v>0.73710500000000001</v>
      </c>
      <c r="BS19">
        <v>0.14082900000000001</v>
      </c>
      <c r="BT19">
        <v>1.2279990000000001</v>
      </c>
      <c r="BU19">
        <v>0.79817099999999996</v>
      </c>
      <c r="BV19">
        <v>0.75865199999999999</v>
      </c>
      <c r="BW19">
        <v>6.117E-3</v>
      </c>
      <c r="BX19">
        <v>3.9364629999999998</v>
      </c>
      <c r="BY19">
        <v>1.0150000000000001E-3</v>
      </c>
      <c r="BZ19">
        <v>0.80257000000000001</v>
      </c>
      <c r="CA19">
        <v>1.0103869999999999</v>
      </c>
      <c r="CB19">
        <v>1.5836269999999999</v>
      </c>
      <c r="CC19">
        <v>3.0505960000000001</v>
      </c>
      <c r="CD19">
        <v>0.609456</v>
      </c>
      <c r="CE19">
        <v>0.16057399999999999</v>
      </c>
      <c r="CF19">
        <v>0.17375599999999999</v>
      </c>
      <c r="CG19">
        <v>1.7266E-2</v>
      </c>
      <c r="CH19">
        <v>3.2100000000000002E-3</v>
      </c>
      <c r="CI19">
        <v>1</v>
      </c>
      <c r="CJ19">
        <v>23.767332</v>
      </c>
      <c r="CK19">
        <v>0.235323</v>
      </c>
      <c r="CL19">
        <v>0.62439999999999996</v>
      </c>
      <c r="CM19">
        <v>38.458333000000003</v>
      </c>
      <c r="CN19">
        <v>7.8685000000000005E-2</v>
      </c>
      <c r="CO19">
        <v>4.3848029999999998</v>
      </c>
      <c r="CP19">
        <v>31.547613999999999</v>
      </c>
    </row>
    <row r="20" spans="1:94" x14ac:dyDescent="0.3">
      <c r="A20" s="23">
        <f t="shared" si="0"/>
        <v>1992</v>
      </c>
      <c r="B20" s="3">
        <v>6205</v>
      </c>
      <c r="C20">
        <v>82.698938999999996</v>
      </c>
      <c r="D20">
        <v>53.303797000000003</v>
      </c>
      <c r="E20">
        <v>611.46112800000003</v>
      </c>
      <c r="F20">
        <v>776.29923599999995</v>
      </c>
      <c r="G20">
        <v>13.209476</v>
      </c>
      <c r="H20">
        <v>105.022488</v>
      </c>
      <c r="I20">
        <v>14.62419</v>
      </c>
      <c r="J20">
        <v>127.652199</v>
      </c>
      <c r="K20">
        <v>596.60355300000003</v>
      </c>
      <c r="L20">
        <v>448.39417099999997</v>
      </c>
      <c r="M20">
        <v>760.11006699999996</v>
      </c>
      <c r="N20">
        <v>183.73200199999999</v>
      </c>
      <c r="O20">
        <v>0.83778699999999995</v>
      </c>
      <c r="P20">
        <v>73.088609000000005</v>
      </c>
      <c r="Q20">
        <v>283.66766799999999</v>
      </c>
      <c r="R20">
        <v>75.881293999999997</v>
      </c>
      <c r="S20">
        <v>352.497908</v>
      </c>
      <c r="T20">
        <v>21.056198999999999</v>
      </c>
      <c r="U20">
        <v>87.409554999999997</v>
      </c>
      <c r="V20">
        <v>105.695849</v>
      </c>
      <c r="W20">
        <v>3167.9531820000002</v>
      </c>
      <c r="X20">
        <v>10911.139238</v>
      </c>
      <c r="Y20">
        <v>22333.046801</v>
      </c>
      <c r="Z20">
        <v>1235.4671940000001</v>
      </c>
      <c r="AA20">
        <v>2221.0853440000001</v>
      </c>
      <c r="AB20">
        <v>1124.686796</v>
      </c>
      <c r="AC20">
        <v>2223.5917330000002</v>
      </c>
      <c r="AD20">
        <v>20.265003</v>
      </c>
      <c r="AE20">
        <v>13.535755</v>
      </c>
      <c r="AF20">
        <v>9.6189359999999997</v>
      </c>
      <c r="AG20">
        <v>6575.9786089999998</v>
      </c>
      <c r="AH20">
        <v>3.7363960000000001</v>
      </c>
      <c r="AI20">
        <v>11229.672403</v>
      </c>
      <c r="AJ20">
        <v>14977.958828000001</v>
      </c>
      <c r="AK20">
        <v>3521.1831529999999</v>
      </c>
      <c r="AL20">
        <v>960.02897900000005</v>
      </c>
      <c r="AM20">
        <v>73.327361999999994</v>
      </c>
      <c r="AN20">
        <v>12.664287</v>
      </c>
      <c r="AO20">
        <v>2.561045</v>
      </c>
      <c r="AP20">
        <v>163.46423999999999</v>
      </c>
      <c r="AQ20">
        <v>120.23996699999999</v>
      </c>
      <c r="AR20">
        <v>0</v>
      </c>
      <c r="AS20">
        <v>95125.700729999997</v>
      </c>
      <c r="AT20">
        <v>0.50486600000000004</v>
      </c>
      <c r="AU20">
        <v>5.7915700000000001</v>
      </c>
      <c r="AV20">
        <v>4.196949</v>
      </c>
      <c r="AW20">
        <v>4.8715140000000003</v>
      </c>
      <c r="AX20">
        <v>4.1235580000000001</v>
      </c>
      <c r="AY20">
        <v>1.039372</v>
      </c>
      <c r="AZ20">
        <v>3.6488200000000002</v>
      </c>
      <c r="BA20">
        <v>2.0249220000000001</v>
      </c>
      <c r="BB20">
        <v>6.6648139999999998</v>
      </c>
      <c r="BC20">
        <v>2.706833</v>
      </c>
      <c r="BD20">
        <v>2.9262899999999998</v>
      </c>
      <c r="BE20">
        <v>3.3176450000000002</v>
      </c>
      <c r="BF20">
        <v>0.98527299999999995</v>
      </c>
      <c r="BG20">
        <v>7.6257429999999999</v>
      </c>
      <c r="BH20">
        <v>3.6825199999999998</v>
      </c>
      <c r="BI20">
        <v>1.937746</v>
      </c>
      <c r="BJ20">
        <v>3.395203</v>
      </c>
      <c r="BK20">
        <v>5.9381719999999998</v>
      </c>
      <c r="BL20">
        <v>9.4083579999999998</v>
      </c>
      <c r="BM20">
        <v>1.5215829999999999</v>
      </c>
      <c r="BN20">
        <v>1.207098</v>
      </c>
      <c r="BO20">
        <v>1.0317909999999999</v>
      </c>
      <c r="BP20">
        <v>0.80223699999999998</v>
      </c>
      <c r="BQ20">
        <v>0.67073499999999997</v>
      </c>
      <c r="BR20">
        <v>0.73451500000000003</v>
      </c>
      <c r="BS20">
        <v>0.14566200000000001</v>
      </c>
      <c r="BT20">
        <v>1.219079</v>
      </c>
      <c r="BU20">
        <v>0.79567200000000005</v>
      </c>
      <c r="BV20">
        <v>0.75401099999999999</v>
      </c>
      <c r="BW20">
        <v>9.4509999999999993E-3</v>
      </c>
      <c r="BX20">
        <v>8.3749179999999992</v>
      </c>
      <c r="BY20">
        <v>2.163E-3</v>
      </c>
      <c r="BZ20">
        <v>0.79182699999999995</v>
      </c>
      <c r="CA20">
        <v>1.0092380000000001</v>
      </c>
      <c r="CB20">
        <v>1.6124750000000001</v>
      </c>
      <c r="CC20">
        <v>2.7491680000000001</v>
      </c>
      <c r="CD20">
        <v>0.48995899999999998</v>
      </c>
      <c r="CE20">
        <v>0.25887900000000003</v>
      </c>
      <c r="CF20">
        <v>0.57032000000000005</v>
      </c>
      <c r="CG20">
        <v>2.9243999999999999E-2</v>
      </c>
      <c r="CH20">
        <v>5.378E-3</v>
      </c>
      <c r="CI20">
        <v>1</v>
      </c>
      <c r="CJ20">
        <v>23.831282999999999</v>
      </c>
      <c r="CK20">
        <v>0.23073299999999999</v>
      </c>
      <c r="CL20">
        <v>0.67479500000000003</v>
      </c>
      <c r="CM20">
        <v>38.3125</v>
      </c>
      <c r="CN20">
        <v>7.7710000000000001E-2</v>
      </c>
      <c r="CO20">
        <v>4.3611250000000004</v>
      </c>
      <c r="CP20">
        <v>31.600565</v>
      </c>
    </row>
    <row r="21" spans="1:94" x14ac:dyDescent="0.3">
      <c r="A21" s="23">
        <f t="shared" si="0"/>
        <v>1993</v>
      </c>
      <c r="B21" s="3">
        <v>6570</v>
      </c>
      <c r="C21">
        <v>87.500968</v>
      </c>
      <c r="D21">
        <v>52.830047</v>
      </c>
      <c r="E21">
        <v>590.41498899999999</v>
      </c>
      <c r="F21">
        <v>750.41662799999995</v>
      </c>
      <c r="G21">
        <v>13.507934000000001</v>
      </c>
      <c r="H21">
        <v>100.26897200000001</v>
      </c>
      <c r="I21">
        <v>14.530241999999999</v>
      </c>
      <c r="J21">
        <v>121.966792</v>
      </c>
      <c r="K21">
        <v>594.456906</v>
      </c>
      <c r="L21">
        <v>446.44628399999999</v>
      </c>
      <c r="M21">
        <v>762.73754699999995</v>
      </c>
      <c r="N21">
        <v>181.18136100000001</v>
      </c>
      <c r="O21">
        <v>0.76922900000000005</v>
      </c>
      <c r="P21">
        <v>68.274665999999996</v>
      </c>
      <c r="Q21">
        <v>273.976606</v>
      </c>
      <c r="R21">
        <v>71.578550000000007</v>
      </c>
      <c r="S21">
        <v>342.93751700000001</v>
      </c>
      <c r="T21">
        <v>21.427993000000001</v>
      </c>
      <c r="U21">
        <v>87.884770000000003</v>
      </c>
      <c r="V21">
        <v>107.16656</v>
      </c>
      <c r="W21">
        <v>3222.2190089999999</v>
      </c>
      <c r="X21">
        <v>10979.951174</v>
      </c>
      <c r="Y21">
        <v>22301.433598</v>
      </c>
      <c r="Z21">
        <v>1232.8152669999999</v>
      </c>
      <c r="AA21">
        <v>2198.30771</v>
      </c>
      <c r="AB21">
        <v>1121.9271490000001</v>
      </c>
      <c r="AC21">
        <v>2232.2774330000002</v>
      </c>
      <c r="AD21">
        <v>20.255222</v>
      </c>
      <c r="AE21">
        <v>13.459388000000001</v>
      </c>
      <c r="AF21">
        <v>9.9417419999999996</v>
      </c>
      <c r="AG21">
        <v>3312.859289</v>
      </c>
      <c r="AH21">
        <v>1.9694160000000001</v>
      </c>
      <c r="AI21">
        <v>11082.804953000001</v>
      </c>
      <c r="AJ21">
        <v>15016.757764</v>
      </c>
      <c r="AK21">
        <v>3592.6792869999999</v>
      </c>
      <c r="AL21">
        <v>957.59741499999996</v>
      </c>
      <c r="AM21">
        <v>62.076073000000001</v>
      </c>
      <c r="AN21">
        <v>7.4310729999999996</v>
      </c>
      <c r="AO21">
        <v>0.76279200000000003</v>
      </c>
      <c r="AP21">
        <v>90.851752000000005</v>
      </c>
      <c r="AQ21">
        <v>74.223698999999996</v>
      </c>
      <c r="AR21">
        <v>0</v>
      </c>
      <c r="AS21">
        <v>101068.68803400001</v>
      </c>
      <c r="AT21">
        <v>0.53418100000000002</v>
      </c>
      <c r="AU21">
        <v>5.7400969999999996</v>
      </c>
      <c r="AV21">
        <v>4.052492</v>
      </c>
      <c r="AW21">
        <v>4.7090930000000002</v>
      </c>
      <c r="AX21">
        <v>4.2167269999999997</v>
      </c>
      <c r="AY21">
        <v>0.99232799999999999</v>
      </c>
      <c r="AZ21">
        <v>3.6253790000000001</v>
      </c>
      <c r="BA21">
        <v>1.9347350000000001</v>
      </c>
      <c r="BB21">
        <v>6.6408329999999998</v>
      </c>
      <c r="BC21">
        <v>2.695074</v>
      </c>
      <c r="BD21">
        <v>2.9364059999999998</v>
      </c>
      <c r="BE21">
        <v>3.2715879999999999</v>
      </c>
      <c r="BF21">
        <v>0.90464599999999995</v>
      </c>
      <c r="BG21">
        <v>7.1234770000000003</v>
      </c>
      <c r="BH21">
        <v>3.5567120000000001</v>
      </c>
      <c r="BI21">
        <v>1.827868</v>
      </c>
      <c r="BJ21">
        <v>3.3031190000000001</v>
      </c>
      <c r="BK21">
        <v>6.0430229999999998</v>
      </c>
      <c r="BL21">
        <v>9.4595079999999996</v>
      </c>
      <c r="BM21">
        <v>1.5427550000000001</v>
      </c>
      <c r="BN21">
        <v>1.2277750000000001</v>
      </c>
      <c r="BO21">
        <v>1.0382979999999999</v>
      </c>
      <c r="BP21">
        <v>0.80110199999999998</v>
      </c>
      <c r="BQ21">
        <v>0.669296</v>
      </c>
      <c r="BR21">
        <v>0.72698200000000002</v>
      </c>
      <c r="BS21">
        <v>0.14530399999999999</v>
      </c>
      <c r="BT21">
        <v>1.22384</v>
      </c>
      <c r="BU21">
        <v>0.79528799999999999</v>
      </c>
      <c r="BV21">
        <v>0.74975700000000001</v>
      </c>
      <c r="BW21">
        <v>9.7680000000000006E-3</v>
      </c>
      <c r="BX21">
        <v>4.2191320000000001</v>
      </c>
      <c r="BY21">
        <v>1.14E-3</v>
      </c>
      <c r="BZ21">
        <v>0.78147100000000003</v>
      </c>
      <c r="CA21">
        <v>1.0118529999999999</v>
      </c>
      <c r="CB21">
        <v>1.6452150000000001</v>
      </c>
      <c r="CC21">
        <v>2.7422040000000001</v>
      </c>
      <c r="CD21">
        <v>0.41477999999999998</v>
      </c>
      <c r="CE21">
        <v>0.15190300000000001</v>
      </c>
      <c r="CF21">
        <v>0.16986599999999999</v>
      </c>
      <c r="CG21">
        <v>1.6253E-2</v>
      </c>
      <c r="CH21">
        <v>3.32E-3</v>
      </c>
      <c r="CI21">
        <v>1</v>
      </c>
      <c r="CJ21">
        <v>25.320145</v>
      </c>
      <c r="CK21">
        <v>0.234046</v>
      </c>
      <c r="CL21">
        <v>0.75517900000000004</v>
      </c>
      <c r="CM21">
        <v>38.354166999999997</v>
      </c>
      <c r="CN21">
        <v>7.6356999999999994E-2</v>
      </c>
      <c r="CO21">
        <v>4.4824700000000002</v>
      </c>
      <c r="CP21">
        <v>31.637927000000001</v>
      </c>
    </row>
    <row r="22" spans="1:94" x14ac:dyDescent="0.3">
      <c r="A22" s="23">
        <f t="shared" si="0"/>
        <v>1994</v>
      </c>
      <c r="B22" s="3">
        <v>6935</v>
      </c>
      <c r="C22">
        <v>87.367481999999995</v>
      </c>
      <c r="D22">
        <v>52.115425000000002</v>
      </c>
      <c r="E22">
        <v>574.2867</v>
      </c>
      <c r="F22">
        <v>731.76181499999996</v>
      </c>
      <c r="G22">
        <v>13.767948000000001</v>
      </c>
      <c r="H22">
        <v>89.682237999999998</v>
      </c>
      <c r="I22">
        <v>14.471128999999999</v>
      </c>
      <c r="J22">
        <v>117.147414</v>
      </c>
      <c r="K22">
        <v>592.96782900000005</v>
      </c>
      <c r="L22">
        <v>438.81073300000003</v>
      </c>
      <c r="M22">
        <v>763.600233</v>
      </c>
      <c r="N22">
        <v>179.31321</v>
      </c>
      <c r="O22">
        <v>0.70201000000000002</v>
      </c>
      <c r="P22">
        <v>64.364953</v>
      </c>
      <c r="Q22">
        <v>260.22992799999997</v>
      </c>
      <c r="R22">
        <v>67.020154000000005</v>
      </c>
      <c r="S22">
        <v>329.97797500000001</v>
      </c>
      <c r="T22">
        <v>21.757377000000002</v>
      </c>
      <c r="U22">
        <v>87.535250000000005</v>
      </c>
      <c r="V22">
        <v>108.590124</v>
      </c>
      <c r="W22">
        <v>3276.3153229999998</v>
      </c>
      <c r="X22">
        <v>11036.911264</v>
      </c>
      <c r="Y22">
        <v>22113.457684000001</v>
      </c>
      <c r="Z22">
        <v>1233.288348</v>
      </c>
      <c r="AA22">
        <v>2171.1400610000001</v>
      </c>
      <c r="AB22">
        <v>1102.0856739999999</v>
      </c>
      <c r="AC22">
        <v>2233.2750900000001</v>
      </c>
      <c r="AD22">
        <v>20.145040000000002</v>
      </c>
      <c r="AE22">
        <v>13.373122</v>
      </c>
      <c r="AF22">
        <v>15.421886000000001</v>
      </c>
      <c r="AG22">
        <v>2746.9996599999999</v>
      </c>
      <c r="AH22">
        <v>1.824206</v>
      </c>
      <c r="AI22">
        <v>10937.046528000001</v>
      </c>
      <c r="AJ22">
        <v>14924.518735</v>
      </c>
      <c r="AK22">
        <v>3627.2472200000002</v>
      </c>
      <c r="AL22">
        <v>1124.796433</v>
      </c>
      <c r="AM22">
        <v>47.721974000000003</v>
      </c>
      <c r="AN22">
        <v>8.405977</v>
      </c>
      <c r="AO22">
        <v>0.76986200000000005</v>
      </c>
      <c r="AP22">
        <v>102.33355899999999</v>
      </c>
      <c r="AQ22">
        <v>70.703693000000001</v>
      </c>
      <c r="AR22">
        <v>0</v>
      </c>
      <c r="AS22">
        <v>105256.33916600001</v>
      </c>
      <c r="AT22">
        <v>0.53336600000000001</v>
      </c>
      <c r="AU22">
        <v>5.6624509999999999</v>
      </c>
      <c r="AV22">
        <v>3.9417909999999998</v>
      </c>
      <c r="AW22">
        <v>4.592028</v>
      </c>
      <c r="AX22">
        <v>4.2978940000000003</v>
      </c>
      <c r="AY22">
        <v>0.88755399999999995</v>
      </c>
      <c r="AZ22">
        <v>3.61063</v>
      </c>
      <c r="BA22">
        <v>1.8582860000000001</v>
      </c>
      <c r="BB22">
        <v>6.6241979999999998</v>
      </c>
      <c r="BC22">
        <v>2.6489799999999999</v>
      </c>
      <c r="BD22">
        <v>2.939727</v>
      </c>
      <c r="BE22">
        <v>3.2378550000000001</v>
      </c>
      <c r="BF22">
        <v>0.82559300000000002</v>
      </c>
      <c r="BG22">
        <v>6.7155550000000002</v>
      </c>
      <c r="BH22">
        <v>3.3782549999999998</v>
      </c>
      <c r="BI22">
        <v>1.711463</v>
      </c>
      <c r="BJ22">
        <v>3.1782949999999999</v>
      </c>
      <c r="BK22">
        <v>6.1359149999999998</v>
      </c>
      <c r="BL22">
        <v>9.4218869999999999</v>
      </c>
      <c r="BM22">
        <v>1.563248</v>
      </c>
      <c r="BN22">
        <v>1.2483880000000001</v>
      </c>
      <c r="BO22">
        <v>1.0436840000000001</v>
      </c>
      <c r="BP22">
        <v>0.79434899999999997</v>
      </c>
      <c r="BQ22">
        <v>0.66955299999999995</v>
      </c>
      <c r="BR22">
        <v>0.71799800000000003</v>
      </c>
      <c r="BS22">
        <v>0.142735</v>
      </c>
      <c r="BT22">
        <v>1.2243869999999999</v>
      </c>
      <c r="BU22">
        <v>0.79096200000000005</v>
      </c>
      <c r="BV22">
        <v>0.74495100000000003</v>
      </c>
      <c r="BW22">
        <v>1.5152000000000001E-2</v>
      </c>
      <c r="BX22">
        <v>3.498475</v>
      </c>
      <c r="BY22">
        <v>1.0560000000000001E-3</v>
      </c>
      <c r="BZ22">
        <v>0.77119300000000002</v>
      </c>
      <c r="CA22">
        <v>1.005638</v>
      </c>
      <c r="CB22">
        <v>1.6610450000000001</v>
      </c>
      <c r="CC22">
        <v>3.2210009999999998</v>
      </c>
      <c r="CD22">
        <v>0.31886900000000001</v>
      </c>
      <c r="CE22">
        <v>0.17183200000000001</v>
      </c>
      <c r="CF22">
        <v>0.17144100000000001</v>
      </c>
      <c r="CG22">
        <v>1.8308000000000001E-2</v>
      </c>
      <c r="CH22">
        <v>3.1619999999999999E-3</v>
      </c>
      <c r="CI22">
        <v>1</v>
      </c>
      <c r="CJ22">
        <v>26.369251999999999</v>
      </c>
      <c r="CK22">
        <v>0.23127200000000001</v>
      </c>
      <c r="CL22">
        <v>0.79969000000000001</v>
      </c>
      <c r="CM22">
        <v>38.4375</v>
      </c>
      <c r="CN22">
        <v>7.5235999999999997E-2</v>
      </c>
      <c r="CO22">
        <v>4.5291550000000003</v>
      </c>
      <c r="CP22">
        <v>31.579764000000001</v>
      </c>
    </row>
    <row r="23" spans="1:94" x14ac:dyDescent="0.3">
      <c r="A23" s="23">
        <f t="shared" si="0"/>
        <v>1995</v>
      </c>
      <c r="B23" s="3">
        <v>7300</v>
      </c>
      <c r="C23">
        <v>92.862853999999999</v>
      </c>
      <c r="D23">
        <v>51.066201</v>
      </c>
      <c r="E23">
        <v>562.68722100000002</v>
      </c>
      <c r="F23">
        <v>719.14398100000005</v>
      </c>
      <c r="G23">
        <v>14.038095</v>
      </c>
      <c r="H23">
        <v>82.318220999999994</v>
      </c>
      <c r="I23">
        <v>14.455693</v>
      </c>
      <c r="J23">
        <v>112.86091</v>
      </c>
      <c r="K23">
        <v>591.83088399999997</v>
      </c>
      <c r="L23">
        <v>434.56952799999999</v>
      </c>
      <c r="M23">
        <v>761.46542899999997</v>
      </c>
      <c r="N23">
        <v>178.12375399999999</v>
      </c>
      <c r="O23">
        <v>0.64101799999999998</v>
      </c>
      <c r="P23">
        <v>60.873933999999998</v>
      </c>
      <c r="Q23">
        <v>253.73071200000001</v>
      </c>
      <c r="R23">
        <v>62.874994999999998</v>
      </c>
      <c r="S23">
        <v>316.29978499999999</v>
      </c>
      <c r="T23">
        <v>22.036225999999999</v>
      </c>
      <c r="U23">
        <v>87.821789999999993</v>
      </c>
      <c r="V23">
        <v>110.010295</v>
      </c>
      <c r="W23">
        <v>3340.4582540000001</v>
      </c>
      <c r="X23">
        <v>11129.140375999999</v>
      </c>
      <c r="Y23">
        <v>22150.385154</v>
      </c>
      <c r="Z23">
        <v>1232.3175289999999</v>
      </c>
      <c r="AA23">
        <v>2167.147833</v>
      </c>
      <c r="AB23">
        <v>1201.2056540000001</v>
      </c>
      <c r="AC23">
        <v>2242.9841860000001</v>
      </c>
      <c r="AD23">
        <v>20.065137</v>
      </c>
      <c r="AE23">
        <v>13.291808</v>
      </c>
      <c r="AF23">
        <v>25.124804999999999</v>
      </c>
      <c r="AG23">
        <v>4644.2313459999996</v>
      </c>
      <c r="AH23">
        <v>2.9039600000000001</v>
      </c>
      <c r="AI23">
        <v>10798.570576</v>
      </c>
      <c r="AJ23">
        <v>14948.452896999999</v>
      </c>
      <c r="AK23">
        <v>3692.5873980000001</v>
      </c>
      <c r="AL23">
        <v>654.57187399999998</v>
      </c>
      <c r="AM23">
        <v>37.065486</v>
      </c>
      <c r="AN23">
        <v>5.6655220000000002</v>
      </c>
      <c r="AO23">
        <v>0.63218300000000005</v>
      </c>
      <c r="AP23">
        <v>69.512286000000003</v>
      </c>
      <c r="AQ23">
        <v>70.814465999999996</v>
      </c>
      <c r="AR23">
        <v>0</v>
      </c>
      <c r="AS23">
        <v>105199.13176</v>
      </c>
      <c r="AT23">
        <v>0.56691499999999995</v>
      </c>
      <c r="AU23">
        <v>5.548451</v>
      </c>
      <c r="AV23">
        <v>3.862174</v>
      </c>
      <c r="AW23">
        <v>4.512848</v>
      </c>
      <c r="AX23">
        <v>4.382225</v>
      </c>
      <c r="AY23">
        <v>0.81467500000000004</v>
      </c>
      <c r="AZ23">
        <v>3.606779</v>
      </c>
      <c r="BA23">
        <v>1.7902899999999999</v>
      </c>
      <c r="BB23">
        <v>6.611497</v>
      </c>
      <c r="BC23">
        <v>2.6233770000000001</v>
      </c>
      <c r="BD23">
        <v>2.931508</v>
      </c>
      <c r="BE23">
        <v>3.216377</v>
      </c>
      <c r="BF23">
        <v>0.75386500000000001</v>
      </c>
      <c r="BG23">
        <v>6.3513169999999999</v>
      </c>
      <c r="BH23">
        <v>3.2938839999999998</v>
      </c>
      <c r="BI23">
        <v>1.60561</v>
      </c>
      <c r="BJ23">
        <v>3.046548</v>
      </c>
      <c r="BK23">
        <v>6.2145539999999997</v>
      </c>
      <c r="BL23">
        <v>9.4527289999999997</v>
      </c>
      <c r="BM23">
        <v>1.583693</v>
      </c>
      <c r="BN23">
        <v>1.2728280000000001</v>
      </c>
      <c r="BO23">
        <v>1.052405</v>
      </c>
      <c r="BP23">
        <v>0.79567600000000005</v>
      </c>
      <c r="BQ23">
        <v>0.66902600000000001</v>
      </c>
      <c r="BR23">
        <v>0.71667800000000004</v>
      </c>
      <c r="BS23">
        <v>0.15557199999999999</v>
      </c>
      <c r="BT23">
        <v>1.2297100000000001</v>
      </c>
      <c r="BU23">
        <v>0.787825</v>
      </c>
      <c r="BV23">
        <v>0.74042200000000002</v>
      </c>
      <c r="BW23">
        <v>2.4686E-2</v>
      </c>
      <c r="BX23">
        <v>5.9147169999999996</v>
      </c>
      <c r="BY23">
        <v>1.681E-3</v>
      </c>
      <c r="BZ23">
        <v>0.76142900000000002</v>
      </c>
      <c r="CA23">
        <v>1.00725</v>
      </c>
      <c r="CB23">
        <v>1.6909670000000001</v>
      </c>
      <c r="CC23">
        <v>1.8744510000000001</v>
      </c>
      <c r="CD23">
        <v>0.247664</v>
      </c>
      <c r="CE23">
        <v>0.115812</v>
      </c>
      <c r="CF23">
        <v>0.14078099999999999</v>
      </c>
      <c r="CG23">
        <v>1.2435999999999999E-2</v>
      </c>
      <c r="CH23">
        <v>3.1670000000000001E-3</v>
      </c>
      <c r="CI23">
        <v>1</v>
      </c>
      <c r="CJ23">
        <v>26.35492</v>
      </c>
      <c r="CK23">
        <v>0.228522</v>
      </c>
      <c r="CL23">
        <v>0.90234599999999998</v>
      </c>
      <c r="CM23">
        <v>38.291666999999997</v>
      </c>
      <c r="CN23">
        <v>7.3871000000000006E-2</v>
      </c>
      <c r="CO23">
        <v>4.6999599999999999</v>
      </c>
      <c r="CP23">
        <v>31.687128000000001</v>
      </c>
    </row>
    <row r="24" spans="1:94" x14ac:dyDescent="0.3">
      <c r="A24" s="23">
        <f t="shared" si="0"/>
        <v>1996</v>
      </c>
      <c r="B24" s="3">
        <v>7665</v>
      </c>
      <c r="C24">
        <v>89.135487999999995</v>
      </c>
      <c r="D24">
        <v>50.057462999999998</v>
      </c>
      <c r="E24">
        <v>552.76485100000002</v>
      </c>
      <c r="F24">
        <v>709.08485399999995</v>
      </c>
      <c r="G24">
        <v>14.328341</v>
      </c>
      <c r="H24">
        <v>77.208669</v>
      </c>
      <c r="I24">
        <v>14.469752</v>
      </c>
      <c r="J24">
        <v>109.31941399999999</v>
      </c>
      <c r="K24">
        <v>590.91304400000001</v>
      </c>
      <c r="L24">
        <v>429.22585600000002</v>
      </c>
      <c r="M24">
        <v>758.75383299999999</v>
      </c>
      <c r="N24">
        <v>177.293027</v>
      </c>
      <c r="O24">
        <v>0.58546699999999996</v>
      </c>
      <c r="P24">
        <v>57.968558999999999</v>
      </c>
      <c r="Q24">
        <v>247.57474199999999</v>
      </c>
      <c r="R24">
        <v>59.508516</v>
      </c>
      <c r="S24">
        <v>302.70977099999999</v>
      </c>
      <c r="T24">
        <v>22.253135</v>
      </c>
      <c r="U24">
        <v>87.616529999999997</v>
      </c>
      <c r="V24">
        <v>111.484302</v>
      </c>
      <c r="W24">
        <v>3410.5083049999998</v>
      </c>
      <c r="X24">
        <v>11227.982983</v>
      </c>
      <c r="Y24">
        <v>22029.322358000001</v>
      </c>
      <c r="Z24">
        <v>1226.8406660000001</v>
      </c>
      <c r="AA24">
        <v>2136.4165159999998</v>
      </c>
      <c r="AB24">
        <v>1170.9812219999999</v>
      </c>
      <c r="AC24">
        <v>2265.2037009999999</v>
      </c>
      <c r="AD24">
        <v>20.004937000000002</v>
      </c>
      <c r="AE24">
        <v>13.211584999999999</v>
      </c>
      <c r="AF24">
        <v>35.431727000000002</v>
      </c>
      <c r="AG24">
        <v>2326.6055190000002</v>
      </c>
      <c r="AH24">
        <v>1.373826</v>
      </c>
      <c r="AI24">
        <v>10663.771113000001</v>
      </c>
      <c r="AJ24">
        <v>14878.843115</v>
      </c>
      <c r="AK24">
        <v>3728.3031559999999</v>
      </c>
      <c r="AL24">
        <v>1108.669926</v>
      </c>
      <c r="AM24">
        <v>31.548981000000001</v>
      </c>
      <c r="AN24">
        <v>7.3872780000000002</v>
      </c>
      <c r="AO24">
        <v>0.62113499999999999</v>
      </c>
      <c r="AP24">
        <v>88.923573000000005</v>
      </c>
      <c r="AQ24">
        <v>65.683366000000007</v>
      </c>
      <c r="AR24">
        <v>0</v>
      </c>
      <c r="AS24">
        <v>109358.365188</v>
      </c>
      <c r="AT24">
        <v>0.54415999999999998</v>
      </c>
      <c r="AU24">
        <v>5.4388490000000003</v>
      </c>
      <c r="AV24">
        <v>3.7940689999999999</v>
      </c>
      <c r="AW24">
        <v>4.4497239999999998</v>
      </c>
      <c r="AX24">
        <v>4.4728300000000001</v>
      </c>
      <c r="AY24">
        <v>0.76410800000000001</v>
      </c>
      <c r="AZ24">
        <v>3.610287</v>
      </c>
      <c r="BA24">
        <v>1.7341120000000001</v>
      </c>
      <c r="BB24">
        <v>6.6012440000000003</v>
      </c>
      <c r="BC24">
        <v>2.591119</v>
      </c>
      <c r="BD24">
        <v>2.9210690000000001</v>
      </c>
      <c r="BE24">
        <v>3.2013769999999999</v>
      </c>
      <c r="BF24">
        <v>0.68853399999999998</v>
      </c>
      <c r="BG24">
        <v>6.0481829999999999</v>
      </c>
      <c r="BH24">
        <v>3.2139679999999999</v>
      </c>
      <c r="BI24">
        <v>1.5196419999999999</v>
      </c>
      <c r="BJ24">
        <v>2.9156520000000001</v>
      </c>
      <c r="BK24">
        <v>6.2757259999999997</v>
      </c>
      <c r="BL24">
        <v>9.4306359999999998</v>
      </c>
      <c r="BM24">
        <v>1.6049119999999999</v>
      </c>
      <c r="BN24">
        <v>1.29952</v>
      </c>
      <c r="BO24">
        <v>1.061752</v>
      </c>
      <c r="BP24">
        <v>0.791327</v>
      </c>
      <c r="BQ24">
        <v>0.66605199999999998</v>
      </c>
      <c r="BR24">
        <v>0.706515</v>
      </c>
      <c r="BS24">
        <v>0.15165799999999999</v>
      </c>
      <c r="BT24">
        <v>1.241892</v>
      </c>
      <c r="BU24">
        <v>0.78546099999999996</v>
      </c>
      <c r="BV24">
        <v>0.73595299999999997</v>
      </c>
      <c r="BW24">
        <v>3.4812000000000003E-2</v>
      </c>
      <c r="BX24">
        <v>2.9630770000000002</v>
      </c>
      <c r="BY24">
        <v>7.9500000000000003E-4</v>
      </c>
      <c r="BZ24">
        <v>0.75192400000000004</v>
      </c>
      <c r="CA24">
        <v>1.0025599999999999</v>
      </c>
      <c r="CB24">
        <v>1.707322</v>
      </c>
      <c r="CC24">
        <v>3.17482</v>
      </c>
      <c r="CD24">
        <v>0.21080399999999999</v>
      </c>
      <c r="CE24">
        <v>0.151008</v>
      </c>
      <c r="CF24">
        <v>0.138321</v>
      </c>
      <c r="CG24">
        <v>1.5909E-2</v>
      </c>
      <c r="CH24">
        <v>2.9380000000000001E-3</v>
      </c>
      <c r="CI24">
        <v>1</v>
      </c>
      <c r="CJ24">
        <v>27.396909000000001</v>
      </c>
      <c r="CK24">
        <v>0.225716</v>
      </c>
      <c r="CL24">
        <v>0.92762</v>
      </c>
      <c r="CM24">
        <v>38.458333000000003</v>
      </c>
      <c r="CN24">
        <v>7.2534000000000001E-2</v>
      </c>
      <c r="CO24">
        <v>4.802702</v>
      </c>
      <c r="CP24">
        <v>31.676781999999999</v>
      </c>
    </row>
    <row r="25" spans="1:94" x14ac:dyDescent="0.3">
      <c r="A25" s="23">
        <f t="shared" si="0"/>
        <v>1997</v>
      </c>
      <c r="B25" s="3">
        <v>8030</v>
      </c>
      <c r="C25">
        <v>85.022717</v>
      </c>
      <c r="D25">
        <v>48.943938000000003</v>
      </c>
      <c r="E25">
        <v>544.70018300000004</v>
      </c>
      <c r="F25">
        <v>700.34816599999999</v>
      </c>
      <c r="G25">
        <v>14.543372</v>
      </c>
      <c r="H25">
        <v>75.782347000000001</v>
      </c>
      <c r="I25">
        <v>14.510865000000001</v>
      </c>
      <c r="J25">
        <v>106.078694</v>
      </c>
      <c r="K25">
        <v>589.11417300000005</v>
      </c>
      <c r="L25">
        <v>423.65614900000003</v>
      </c>
      <c r="M25">
        <v>754.08330599999999</v>
      </c>
      <c r="N25">
        <v>176.476493</v>
      </c>
      <c r="O25">
        <v>0.53255799999999998</v>
      </c>
      <c r="P25">
        <v>55.469358</v>
      </c>
      <c r="Q25">
        <v>242.01025899999999</v>
      </c>
      <c r="R25">
        <v>56.917265999999998</v>
      </c>
      <c r="S25">
        <v>284.19408499999997</v>
      </c>
      <c r="T25">
        <v>22.415407999999999</v>
      </c>
      <c r="U25">
        <v>87.257615000000001</v>
      </c>
      <c r="V25">
        <v>112.885091</v>
      </c>
      <c r="W25">
        <v>3417.5333839999998</v>
      </c>
      <c r="X25">
        <v>11303.210663</v>
      </c>
      <c r="Y25">
        <v>21919.002627000002</v>
      </c>
      <c r="Z25">
        <v>1224.1468890000001</v>
      </c>
      <c r="AA25">
        <v>2115.0475019999999</v>
      </c>
      <c r="AB25">
        <v>1198.876612</v>
      </c>
      <c r="AC25">
        <v>2278.9517089999999</v>
      </c>
      <c r="AD25">
        <v>19.893735</v>
      </c>
      <c r="AE25">
        <v>13.121664000000001</v>
      </c>
      <c r="AF25">
        <v>72.727557000000004</v>
      </c>
      <c r="AG25">
        <v>2995.3534669999999</v>
      </c>
      <c r="AH25">
        <v>1.6540220000000001</v>
      </c>
      <c r="AI25">
        <v>10528.388833000001</v>
      </c>
      <c r="AJ25">
        <v>14817.611776</v>
      </c>
      <c r="AK25">
        <v>3765.1754190000001</v>
      </c>
      <c r="AL25">
        <v>985.62028699999996</v>
      </c>
      <c r="AM25">
        <v>27.116565000000001</v>
      </c>
      <c r="AN25">
        <v>7.2456709999999998</v>
      </c>
      <c r="AO25">
        <v>0.71590299999999996</v>
      </c>
      <c r="AP25">
        <v>88.121893</v>
      </c>
      <c r="AQ25">
        <v>71.610847000000007</v>
      </c>
      <c r="AR25">
        <v>0</v>
      </c>
      <c r="AS25">
        <v>110980.032926</v>
      </c>
      <c r="AT25">
        <v>0.51905199999999996</v>
      </c>
      <c r="AU25">
        <v>5.317863</v>
      </c>
      <c r="AV25">
        <v>3.738715</v>
      </c>
      <c r="AW25">
        <v>4.3948980000000004</v>
      </c>
      <c r="AX25">
        <v>4.5399560000000001</v>
      </c>
      <c r="AY25">
        <v>0.74999199999999999</v>
      </c>
      <c r="AZ25">
        <v>3.6205440000000002</v>
      </c>
      <c r="BA25">
        <v>1.682706</v>
      </c>
      <c r="BB25">
        <v>6.5811479999999998</v>
      </c>
      <c r="BC25">
        <v>2.557496</v>
      </c>
      <c r="BD25">
        <v>2.9030879999999999</v>
      </c>
      <c r="BE25">
        <v>3.186633</v>
      </c>
      <c r="BF25">
        <v>0.62631099999999995</v>
      </c>
      <c r="BG25">
        <v>5.7874280000000002</v>
      </c>
      <c r="BH25">
        <v>3.1417310000000001</v>
      </c>
      <c r="BI25">
        <v>1.45347</v>
      </c>
      <c r="BJ25">
        <v>2.7373120000000002</v>
      </c>
      <c r="BK25">
        <v>6.3214899999999998</v>
      </c>
      <c r="BL25">
        <v>9.392004</v>
      </c>
      <c r="BM25">
        <v>1.625078</v>
      </c>
      <c r="BN25">
        <v>1.302197</v>
      </c>
      <c r="BO25">
        <v>1.0688660000000001</v>
      </c>
      <c r="BP25">
        <v>0.78736399999999995</v>
      </c>
      <c r="BQ25">
        <v>0.66459000000000001</v>
      </c>
      <c r="BR25">
        <v>0.69944799999999996</v>
      </c>
      <c r="BS25">
        <v>0.15526999999999999</v>
      </c>
      <c r="BT25">
        <v>1.24943</v>
      </c>
      <c r="BU25">
        <v>0.78109499999999998</v>
      </c>
      <c r="BV25">
        <v>0.73094400000000004</v>
      </c>
      <c r="BW25">
        <v>7.1456000000000006E-2</v>
      </c>
      <c r="BX25">
        <v>3.8147690000000001</v>
      </c>
      <c r="BY25">
        <v>9.5699999999999995E-4</v>
      </c>
      <c r="BZ25">
        <v>0.74237799999999998</v>
      </c>
      <c r="CA25">
        <v>0.99843400000000004</v>
      </c>
      <c r="CB25">
        <v>1.724207</v>
      </c>
      <c r="CC25">
        <v>2.8224520000000002</v>
      </c>
      <c r="CD25">
        <v>0.18118799999999999</v>
      </c>
      <c r="CE25">
        <v>0.14811299999999999</v>
      </c>
      <c r="CF25">
        <v>0.15942500000000001</v>
      </c>
      <c r="CG25">
        <v>1.5765000000000001E-2</v>
      </c>
      <c r="CH25">
        <v>3.2030000000000001E-3</v>
      </c>
      <c r="CI25">
        <v>1</v>
      </c>
      <c r="CJ25">
        <v>27.803176000000001</v>
      </c>
      <c r="CK25">
        <v>0.216472</v>
      </c>
      <c r="CL25">
        <v>0.93780699999999995</v>
      </c>
      <c r="CM25">
        <v>38.395833000000003</v>
      </c>
      <c r="CN25">
        <v>7.1290999999999993E-2</v>
      </c>
      <c r="CO25">
        <v>4.8991939999999996</v>
      </c>
      <c r="CP25">
        <v>31.663757</v>
      </c>
    </row>
    <row r="26" spans="1:94" x14ac:dyDescent="0.3">
      <c r="A26" s="23">
        <f t="shared" si="0"/>
        <v>1998</v>
      </c>
      <c r="B26" s="3">
        <v>8395</v>
      </c>
      <c r="C26">
        <v>80.541509000000005</v>
      </c>
      <c r="D26">
        <v>48.533000000000001</v>
      </c>
      <c r="E26">
        <v>538.06674599999997</v>
      </c>
      <c r="F26">
        <v>692.51762799999995</v>
      </c>
      <c r="G26">
        <v>14.76792</v>
      </c>
      <c r="H26">
        <v>75.224969000000002</v>
      </c>
      <c r="I26">
        <v>14.598208</v>
      </c>
      <c r="J26">
        <v>103.103144</v>
      </c>
      <c r="K26">
        <v>590.36164799999995</v>
      </c>
      <c r="L26">
        <v>418.78414600000002</v>
      </c>
      <c r="M26">
        <v>753.63034400000004</v>
      </c>
      <c r="N26">
        <v>175.82437400000001</v>
      </c>
      <c r="O26">
        <v>0.48445500000000002</v>
      </c>
      <c r="P26">
        <v>53.358400000000003</v>
      </c>
      <c r="Q26">
        <v>237.41659000000001</v>
      </c>
      <c r="R26">
        <v>55.015824000000002</v>
      </c>
      <c r="S26">
        <v>266.74574999999999</v>
      </c>
      <c r="T26">
        <v>22.583296000000001</v>
      </c>
      <c r="U26">
        <v>86.957322000000005</v>
      </c>
      <c r="V26">
        <v>114.4413</v>
      </c>
      <c r="W26">
        <v>3479.1910330000001</v>
      </c>
      <c r="X26">
        <v>11369.556134</v>
      </c>
      <c r="Y26">
        <v>21738.310347999999</v>
      </c>
      <c r="Z26">
        <v>1225.690214</v>
      </c>
      <c r="AA26">
        <v>2089.868164</v>
      </c>
      <c r="AB26">
        <v>1178.506637</v>
      </c>
      <c r="AC26">
        <v>2285.0329889999998</v>
      </c>
      <c r="AD26">
        <v>19.787258999999999</v>
      </c>
      <c r="AE26">
        <v>13.034545</v>
      </c>
      <c r="AF26">
        <v>155.73525799999999</v>
      </c>
      <c r="AG26">
        <v>2476.3742699999998</v>
      </c>
      <c r="AH26">
        <v>1.842157</v>
      </c>
      <c r="AI26">
        <v>10397.987171000001</v>
      </c>
      <c r="AJ26">
        <v>14738.701542000001</v>
      </c>
      <c r="AK26">
        <v>3792.4777669999999</v>
      </c>
      <c r="AL26">
        <v>1281.0685350000001</v>
      </c>
      <c r="AM26">
        <v>24.477616999999999</v>
      </c>
      <c r="AN26">
        <v>9.1911179999999995</v>
      </c>
      <c r="AO26">
        <v>0.77685199999999999</v>
      </c>
      <c r="AP26">
        <v>111.309263</v>
      </c>
      <c r="AQ26">
        <v>75.238833</v>
      </c>
      <c r="AR26">
        <v>0</v>
      </c>
      <c r="AS26">
        <v>113924.38710599999</v>
      </c>
      <c r="AT26">
        <v>0.49169499999999999</v>
      </c>
      <c r="AU26">
        <v>5.2732130000000002</v>
      </c>
      <c r="AV26">
        <v>3.693184</v>
      </c>
      <c r="AW26">
        <v>4.3457590000000001</v>
      </c>
      <c r="AX26">
        <v>4.6100519999999996</v>
      </c>
      <c r="AY26">
        <v>0.74447600000000003</v>
      </c>
      <c r="AZ26">
        <v>3.6423369999999999</v>
      </c>
      <c r="BA26">
        <v>1.635505</v>
      </c>
      <c r="BB26">
        <v>6.5950839999999999</v>
      </c>
      <c r="BC26">
        <v>2.5280849999999999</v>
      </c>
      <c r="BD26">
        <v>2.9013439999999999</v>
      </c>
      <c r="BE26">
        <v>3.1748569999999998</v>
      </c>
      <c r="BF26">
        <v>0.56974000000000002</v>
      </c>
      <c r="BG26">
        <v>5.5671799999999996</v>
      </c>
      <c r="BH26">
        <v>3.0820970000000001</v>
      </c>
      <c r="BI26">
        <v>1.404914</v>
      </c>
      <c r="BJ26">
        <v>2.5692520000000001</v>
      </c>
      <c r="BK26">
        <v>6.3688359999999999</v>
      </c>
      <c r="BL26">
        <v>9.3596819999999994</v>
      </c>
      <c r="BM26">
        <v>1.647481</v>
      </c>
      <c r="BN26">
        <v>1.32569</v>
      </c>
      <c r="BO26">
        <v>1.07514</v>
      </c>
      <c r="BP26">
        <v>0.78087399999999996</v>
      </c>
      <c r="BQ26">
        <v>0.66542800000000002</v>
      </c>
      <c r="BR26">
        <v>0.69112099999999999</v>
      </c>
      <c r="BS26">
        <v>0.15263199999999999</v>
      </c>
      <c r="BT26">
        <v>1.252764</v>
      </c>
      <c r="BU26">
        <v>0.77691399999999999</v>
      </c>
      <c r="BV26">
        <v>0.72609100000000004</v>
      </c>
      <c r="BW26">
        <v>0.15301300000000001</v>
      </c>
      <c r="BX26">
        <v>3.1538170000000001</v>
      </c>
      <c r="BY26">
        <v>1.0660000000000001E-3</v>
      </c>
      <c r="BZ26">
        <v>0.73318300000000003</v>
      </c>
      <c r="CA26">
        <v>0.99311700000000003</v>
      </c>
      <c r="CB26">
        <v>1.73671</v>
      </c>
      <c r="CC26">
        <v>3.6685059999999998</v>
      </c>
      <c r="CD26">
        <v>0.16355500000000001</v>
      </c>
      <c r="CE26">
        <v>0.18788099999999999</v>
      </c>
      <c r="CF26">
        <v>0.17299800000000001</v>
      </c>
      <c r="CG26">
        <v>1.9913E-2</v>
      </c>
      <c r="CH26">
        <v>3.3649999999999999E-3</v>
      </c>
      <c r="CI26">
        <v>1</v>
      </c>
      <c r="CJ26">
        <v>28.540807000000001</v>
      </c>
      <c r="CK26">
        <v>0.20771200000000001</v>
      </c>
      <c r="CL26">
        <v>0.93848399999999998</v>
      </c>
      <c r="CM26">
        <v>38.4375</v>
      </c>
      <c r="CN26">
        <v>7.0260000000000003E-2</v>
      </c>
      <c r="CO26">
        <v>4.9133420000000001</v>
      </c>
      <c r="CP26">
        <v>31.634201000000001</v>
      </c>
    </row>
    <row r="27" spans="1:94" x14ac:dyDescent="0.3">
      <c r="A27" s="23">
        <f t="shared" si="0"/>
        <v>1999</v>
      </c>
      <c r="B27" s="3">
        <v>8760</v>
      </c>
      <c r="C27">
        <v>77.628829999999994</v>
      </c>
      <c r="D27">
        <v>47.571300999999998</v>
      </c>
      <c r="E27">
        <v>531.98940100000004</v>
      </c>
      <c r="F27">
        <v>685.61879699999997</v>
      </c>
      <c r="G27">
        <v>14.991595</v>
      </c>
      <c r="H27">
        <v>74.822027000000006</v>
      </c>
      <c r="I27">
        <v>14.648203000000001</v>
      </c>
      <c r="J27">
        <v>100.017195</v>
      </c>
      <c r="K27">
        <v>591.59920499999998</v>
      </c>
      <c r="L27">
        <v>413.81247500000001</v>
      </c>
      <c r="M27">
        <v>748.43870600000002</v>
      </c>
      <c r="N27">
        <v>175.22887</v>
      </c>
      <c r="O27">
        <v>0.44085400000000002</v>
      </c>
      <c r="P27">
        <v>51.416086</v>
      </c>
      <c r="Q27">
        <v>233.22558799999999</v>
      </c>
      <c r="R27">
        <v>53.602831000000002</v>
      </c>
      <c r="S27">
        <v>249.978735</v>
      </c>
      <c r="T27">
        <v>22.637474999999998</v>
      </c>
      <c r="U27">
        <v>86.517767000000006</v>
      </c>
      <c r="V27">
        <v>115.962733</v>
      </c>
      <c r="W27">
        <v>3531.7777139999998</v>
      </c>
      <c r="X27">
        <v>11442.916783000001</v>
      </c>
      <c r="Y27">
        <v>21516.399556</v>
      </c>
      <c r="Z27">
        <v>1229.9332890000001</v>
      </c>
      <c r="AA27">
        <v>2060.8737540000002</v>
      </c>
      <c r="AB27">
        <v>1145.0030400000001</v>
      </c>
      <c r="AC27">
        <v>2290.4798390000001</v>
      </c>
      <c r="AD27">
        <v>19.682887000000001</v>
      </c>
      <c r="AE27">
        <v>12.945277000000001</v>
      </c>
      <c r="AF27">
        <v>387.74490800000001</v>
      </c>
      <c r="AG27">
        <v>2909.3701620000002</v>
      </c>
      <c r="AH27">
        <v>1.568508</v>
      </c>
      <c r="AI27">
        <v>10269.271476</v>
      </c>
      <c r="AJ27">
        <v>14660.783170000001</v>
      </c>
      <c r="AK27">
        <v>3817.9367990000001</v>
      </c>
      <c r="AL27">
        <v>1222.155047</v>
      </c>
      <c r="AM27">
        <v>22.356988000000001</v>
      </c>
      <c r="AN27">
        <v>10.371214999999999</v>
      </c>
      <c r="AO27">
        <v>1.065215</v>
      </c>
      <c r="AP27">
        <v>125.42653</v>
      </c>
      <c r="AQ27">
        <v>80.459275000000005</v>
      </c>
      <c r="AR27">
        <v>0</v>
      </c>
      <c r="AS27">
        <v>116229.637929</v>
      </c>
      <c r="AT27">
        <v>0.47391299999999997</v>
      </c>
      <c r="AU27">
        <v>5.168723</v>
      </c>
      <c r="AV27">
        <v>3.6514709999999999</v>
      </c>
      <c r="AW27">
        <v>4.302467</v>
      </c>
      <c r="AX27">
        <v>4.6798760000000001</v>
      </c>
      <c r="AY27">
        <v>0.74048800000000004</v>
      </c>
      <c r="AZ27">
        <v>3.654811</v>
      </c>
      <c r="BA27">
        <v>1.5865530000000001</v>
      </c>
      <c r="BB27">
        <v>6.6089089999999997</v>
      </c>
      <c r="BC27">
        <v>2.4980720000000001</v>
      </c>
      <c r="BD27">
        <v>2.8813580000000001</v>
      </c>
      <c r="BE27">
        <v>3.164104</v>
      </c>
      <c r="BF27">
        <v>0.51846199999999998</v>
      </c>
      <c r="BG27">
        <v>5.3645269999999998</v>
      </c>
      <c r="BH27">
        <v>3.0276900000000002</v>
      </c>
      <c r="BI27">
        <v>1.3688309999999999</v>
      </c>
      <c r="BJ27">
        <v>2.4077549999999999</v>
      </c>
      <c r="BK27">
        <v>6.3841159999999997</v>
      </c>
      <c r="BL27">
        <v>9.3123699999999996</v>
      </c>
      <c r="BM27">
        <v>1.6693830000000001</v>
      </c>
      <c r="BN27">
        <v>1.345728</v>
      </c>
      <c r="BO27">
        <v>1.082077</v>
      </c>
      <c r="BP27">
        <v>0.77290199999999998</v>
      </c>
      <c r="BQ27">
        <v>0.66773099999999996</v>
      </c>
      <c r="BR27">
        <v>0.68153300000000006</v>
      </c>
      <c r="BS27">
        <v>0.14829300000000001</v>
      </c>
      <c r="BT27">
        <v>1.2557499999999999</v>
      </c>
      <c r="BU27">
        <v>0.77281599999999995</v>
      </c>
      <c r="BV27">
        <v>0.72111800000000004</v>
      </c>
      <c r="BW27">
        <v>0.38096799999999997</v>
      </c>
      <c r="BX27">
        <v>3.7052640000000001</v>
      </c>
      <c r="BY27">
        <v>9.0799999999999995E-4</v>
      </c>
      <c r="BZ27">
        <v>0.72410699999999995</v>
      </c>
      <c r="CA27">
        <v>0.98786700000000005</v>
      </c>
      <c r="CB27">
        <v>1.7483690000000001</v>
      </c>
      <c r="CC27">
        <v>3.4998</v>
      </c>
      <c r="CD27">
        <v>0.14938499999999999</v>
      </c>
      <c r="CE27">
        <v>0.212004</v>
      </c>
      <c r="CF27">
        <v>0.23721300000000001</v>
      </c>
      <c r="CG27">
        <v>2.2439000000000001E-2</v>
      </c>
      <c r="CH27">
        <v>3.5990000000000002E-3</v>
      </c>
      <c r="CI27">
        <v>1</v>
      </c>
      <c r="CJ27">
        <v>29.118328000000002</v>
      </c>
      <c r="CK27">
        <v>0.198184</v>
      </c>
      <c r="CL27">
        <v>0.95721699999999998</v>
      </c>
      <c r="CM27">
        <v>38.354166999999997</v>
      </c>
      <c r="CN27">
        <v>6.9142999999999996E-2</v>
      </c>
      <c r="CO27">
        <v>4.9801089999999997</v>
      </c>
      <c r="CP27">
        <v>31.595054000000001</v>
      </c>
    </row>
    <row r="28" spans="1:94" x14ac:dyDescent="0.3">
      <c r="A28" s="23">
        <f t="shared" si="0"/>
        <v>2000</v>
      </c>
      <c r="B28" s="3">
        <v>9125</v>
      </c>
      <c r="C28">
        <v>76.259646000000004</v>
      </c>
      <c r="D28">
        <v>46.533723999999999</v>
      </c>
      <c r="E28">
        <v>526.14932199999998</v>
      </c>
      <c r="F28">
        <v>679.06887700000004</v>
      </c>
      <c r="G28">
        <v>15.186445000000001</v>
      </c>
      <c r="H28">
        <v>74.524699999999996</v>
      </c>
      <c r="I28">
        <v>14.679411999999999</v>
      </c>
      <c r="J28">
        <v>97.241380000000007</v>
      </c>
      <c r="K28">
        <v>590.19697499999995</v>
      </c>
      <c r="L28">
        <v>409.00768299999999</v>
      </c>
      <c r="M28">
        <v>742.09386500000005</v>
      </c>
      <c r="N28">
        <v>174.76838499999999</v>
      </c>
      <c r="O28">
        <v>0.39953100000000003</v>
      </c>
      <c r="P28">
        <v>49.748322000000002</v>
      </c>
      <c r="Q28">
        <v>229.23281299999999</v>
      </c>
      <c r="R28">
        <v>52.442886999999999</v>
      </c>
      <c r="S28">
        <v>230.65335899999999</v>
      </c>
      <c r="T28">
        <v>22.612843999999999</v>
      </c>
      <c r="U28">
        <v>86.062522999999999</v>
      </c>
      <c r="V28">
        <v>117.40230200000001</v>
      </c>
      <c r="W28">
        <v>3607.9094490000002</v>
      </c>
      <c r="X28">
        <v>11537.122389</v>
      </c>
      <c r="Y28">
        <v>21298.775802</v>
      </c>
      <c r="Z28">
        <v>1226.9211760000001</v>
      </c>
      <c r="AA28">
        <v>2033.652257</v>
      </c>
      <c r="AB28">
        <v>1118.1596099999999</v>
      </c>
      <c r="AC28">
        <v>2289.5880050000001</v>
      </c>
      <c r="AD28">
        <v>19.594241</v>
      </c>
      <c r="AE28">
        <v>12.857257000000001</v>
      </c>
      <c r="AF28">
        <v>750.94827699999996</v>
      </c>
      <c r="AG28">
        <v>1848.495357</v>
      </c>
      <c r="AH28">
        <v>0.91683700000000001</v>
      </c>
      <c r="AI28">
        <v>10148.023492</v>
      </c>
      <c r="AJ28">
        <v>14612.519700999999</v>
      </c>
      <c r="AK28">
        <v>3848.1920749999999</v>
      </c>
      <c r="AL28">
        <v>1284.273091</v>
      </c>
      <c r="AM28">
        <v>20.821584999999999</v>
      </c>
      <c r="AN28">
        <v>8.8122589999999992</v>
      </c>
      <c r="AO28">
        <v>0.71551100000000001</v>
      </c>
      <c r="AP28">
        <v>106.294735</v>
      </c>
      <c r="AQ28">
        <v>74.114581999999999</v>
      </c>
      <c r="AR28">
        <v>0</v>
      </c>
      <c r="AS28">
        <v>119660.72093900001</v>
      </c>
      <c r="AT28">
        <v>0.465555</v>
      </c>
      <c r="AU28">
        <v>5.0559880000000001</v>
      </c>
      <c r="AV28">
        <v>3.6113849999999998</v>
      </c>
      <c r="AW28">
        <v>4.2613640000000004</v>
      </c>
      <c r="AX28">
        <v>4.7407019999999997</v>
      </c>
      <c r="AY28">
        <v>0.73754500000000001</v>
      </c>
      <c r="AZ28">
        <v>3.662598</v>
      </c>
      <c r="BA28">
        <v>1.542521</v>
      </c>
      <c r="BB28">
        <v>6.5932440000000003</v>
      </c>
      <c r="BC28">
        <v>2.4690669999999999</v>
      </c>
      <c r="BD28">
        <v>2.8569309999999999</v>
      </c>
      <c r="BE28">
        <v>3.155789</v>
      </c>
      <c r="BF28">
        <v>0.46986499999999998</v>
      </c>
      <c r="BG28">
        <v>5.1905200000000002</v>
      </c>
      <c r="BH28">
        <v>2.975857</v>
      </c>
      <c r="BI28">
        <v>1.33921</v>
      </c>
      <c r="BJ28">
        <v>2.221616</v>
      </c>
      <c r="BK28">
        <v>6.3771699999999996</v>
      </c>
      <c r="BL28">
        <v>9.2633700000000001</v>
      </c>
      <c r="BM28">
        <v>1.690107</v>
      </c>
      <c r="BN28">
        <v>1.374736</v>
      </c>
      <c r="BO28">
        <v>1.0909850000000001</v>
      </c>
      <c r="BP28">
        <v>0.76508500000000002</v>
      </c>
      <c r="BQ28">
        <v>0.66609600000000002</v>
      </c>
      <c r="BR28">
        <v>0.67252999999999996</v>
      </c>
      <c r="BS28">
        <v>0.144816</v>
      </c>
      <c r="BT28">
        <v>1.255261</v>
      </c>
      <c r="BU28">
        <v>0.76933600000000002</v>
      </c>
      <c r="BV28">
        <v>0.71621500000000005</v>
      </c>
      <c r="BW28">
        <v>0.73782300000000001</v>
      </c>
      <c r="BX28">
        <v>2.354174</v>
      </c>
      <c r="BY28">
        <v>5.31E-4</v>
      </c>
      <c r="BZ28">
        <v>0.715557</v>
      </c>
      <c r="CA28">
        <v>0.98461500000000002</v>
      </c>
      <c r="CB28">
        <v>1.762224</v>
      </c>
      <c r="CC28">
        <v>3.677683</v>
      </c>
      <c r="CD28">
        <v>0.139126</v>
      </c>
      <c r="CE28">
        <v>0.18013699999999999</v>
      </c>
      <c r="CF28">
        <v>0.15933700000000001</v>
      </c>
      <c r="CG28">
        <v>1.9016000000000002E-2</v>
      </c>
      <c r="CH28">
        <v>3.3149999999999998E-3</v>
      </c>
      <c r="CI28">
        <v>1</v>
      </c>
      <c r="CJ28">
        <v>29.977896999999999</v>
      </c>
      <c r="CK28">
        <v>0.19054199999999999</v>
      </c>
      <c r="CL28">
        <v>1.0202850000000001</v>
      </c>
      <c r="CM28">
        <v>38.375</v>
      </c>
      <c r="CN28">
        <v>6.7988000000000007E-2</v>
      </c>
      <c r="CO28">
        <v>5.0545720000000003</v>
      </c>
      <c r="CP28">
        <v>31.57198</v>
      </c>
    </row>
    <row r="29" spans="1:94" x14ac:dyDescent="0.3">
      <c r="A29" s="23">
        <f t="shared" si="0"/>
        <v>2001</v>
      </c>
      <c r="B29" s="3">
        <v>9490</v>
      </c>
      <c r="C29">
        <v>77.720267000000007</v>
      </c>
      <c r="D29">
        <v>45.738551999999999</v>
      </c>
      <c r="E29">
        <v>520.20870300000001</v>
      </c>
      <c r="F29">
        <v>673.13654899999995</v>
      </c>
      <c r="G29">
        <v>15.391126</v>
      </c>
      <c r="H29">
        <v>74.311611999999997</v>
      </c>
      <c r="I29">
        <v>14.717128000000001</v>
      </c>
      <c r="J29">
        <v>94.788117999999997</v>
      </c>
      <c r="K29">
        <v>587.29908</v>
      </c>
      <c r="L29">
        <v>404.80065100000002</v>
      </c>
      <c r="M29">
        <v>737.57044499999995</v>
      </c>
      <c r="N29">
        <v>174.44791000000001</v>
      </c>
      <c r="O29">
        <v>0.36278199999999999</v>
      </c>
      <c r="P29">
        <v>48.26343</v>
      </c>
      <c r="Q29">
        <v>225.830591</v>
      </c>
      <c r="R29">
        <v>51.354551999999998</v>
      </c>
      <c r="S29">
        <v>219.54523399999999</v>
      </c>
      <c r="T29">
        <v>22.557759999999998</v>
      </c>
      <c r="U29">
        <v>85.740674999999996</v>
      </c>
      <c r="V29">
        <v>118.98079</v>
      </c>
      <c r="W29">
        <v>3680.80701</v>
      </c>
      <c r="X29">
        <v>11628.999054</v>
      </c>
      <c r="Y29">
        <v>21133.204366999998</v>
      </c>
      <c r="Z29">
        <v>1223.905964</v>
      </c>
      <c r="AA29">
        <v>2012.1457849999999</v>
      </c>
      <c r="AB29">
        <v>1099.648351</v>
      </c>
      <c r="AC29">
        <v>2277.8773799999999</v>
      </c>
      <c r="AD29">
        <v>19.527287999999999</v>
      </c>
      <c r="AE29">
        <v>12.770403</v>
      </c>
      <c r="AF29">
        <v>1178.7908399999999</v>
      </c>
      <c r="AG29">
        <v>2785.6393210000001</v>
      </c>
      <c r="AH29">
        <v>1.6170549999999999</v>
      </c>
      <c r="AI29">
        <v>10033.886016</v>
      </c>
      <c r="AJ29">
        <v>14604.232603</v>
      </c>
      <c r="AK29">
        <v>3884.7032319999998</v>
      </c>
      <c r="AL29">
        <v>1032.7703610000001</v>
      </c>
      <c r="AM29">
        <v>19.405819000000001</v>
      </c>
      <c r="AN29">
        <v>8.3733769999999996</v>
      </c>
      <c r="AO29">
        <v>0.78207599999999999</v>
      </c>
      <c r="AP29">
        <v>101.820829</v>
      </c>
      <c r="AQ29">
        <v>79.092501999999996</v>
      </c>
      <c r="AR29">
        <v>0</v>
      </c>
      <c r="AS29">
        <v>120714.82204899999</v>
      </c>
      <c r="AT29">
        <v>0.474472</v>
      </c>
      <c r="AU29">
        <v>4.9695910000000003</v>
      </c>
      <c r="AV29">
        <v>3.5706099999999998</v>
      </c>
      <c r="AW29">
        <v>4.2241369999999998</v>
      </c>
      <c r="AX29">
        <v>4.8045970000000002</v>
      </c>
      <c r="AY29">
        <v>0.73543700000000001</v>
      </c>
      <c r="AZ29">
        <v>3.6720079999999999</v>
      </c>
      <c r="BA29">
        <v>1.5036050000000001</v>
      </c>
      <c r="BB29">
        <v>6.5608709999999997</v>
      </c>
      <c r="BC29">
        <v>2.4436710000000001</v>
      </c>
      <c r="BD29">
        <v>2.8395169999999998</v>
      </c>
      <c r="BE29">
        <v>3.1500029999999999</v>
      </c>
      <c r="BF29">
        <v>0.426647</v>
      </c>
      <c r="BG29">
        <v>5.0355930000000004</v>
      </c>
      <c r="BH29">
        <v>2.9316900000000001</v>
      </c>
      <c r="BI29">
        <v>1.3114170000000001</v>
      </c>
      <c r="BJ29">
        <v>2.1146240000000001</v>
      </c>
      <c r="BK29">
        <v>6.3616349999999997</v>
      </c>
      <c r="BL29">
        <v>9.2287280000000003</v>
      </c>
      <c r="BM29">
        <v>1.712831</v>
      </c>
      <c r="BN29">
        <v>1.4025129999999999</v>
      </c>
      <c r="BO29">
        <v>1.099674</v>
      </c>
      <c r="BP29">
        <v>0.75913699999999995</v>
      </c>
      <c r="BQ29">
        <v>0.66445900000000002</v>
      </c>
      <c r="BR29">
        <v>0.66541799999999995</v>
      </c>
      <c r="BS29">
        <v>0.14241899999999999</v>
      </c>
      <c r="BT29">
        <v>1.2488410000000001</v>
      </c>
      <c r="BU29">
        <v>0.76670700000000003</v>
      </c>
      <c r="BV29">
        <v>0.71137700000000004</v>
      </c>
      <c r="BW29">
        <v>1.158188</v>
      </c>
      <c r="BX29">
        <v>3.547685</v>
      </c>
      <c r="BY29">
        <v>9.3599999999999998E-4</v>
      </c>
      <c r="BZ29">
        <v>0.70750900000000005</v>
      </c>
      <c r="CA29">
        <v>0.98405600000000004</v>
      </c>
      <c r="CB29">
        <v>1.7789429999999999</v>
      </c>
      <c r="CC29">
        <v>2.9574720000000001</v>
      </c>
      <c r="CD29">
        <v>0.129666</v>
      </c>
      <c r="CE29">
        <v>0.17116500000000001</v>
      </c>
      <c r="CF29">
        <v>0.17416100000000001</v>
      </c>
      <c r="CG29">
        <v>1.8216E-2</v>
      </c>
      <c r="CH29">
        <v>3.5370000000000002E-3</v>
      </c>
      <c r="CI29">
        <v>1</v>
      </c>
      <c r="CJ29">
        <v>30.241975</v>
      </c>
      <c r="CK29">
        <v>0.184582</v>
      </c>
      <c r="CL29">
        <v>1.0965800000000001</v>
      </c>
      <c r="CM29">
        <v>38.291666999999997</v>
      </c>
      <c r="CN29">
        <v>6.6987000000000005E-2</v>
      </c>
      <c r="CO29">
        <v>5.1150969999999996</v>
      </c>
      <c r="CP29">
        <v>31.573080000000001</v>
      </c>
    </row>
    <row r="30" spans="1:94" x14ac:dyDescent="0.3">
      <c r="A30" s="23">
        <f t="shared" si="0"/>
        <v>2002</v>
      </c>
      <c r="B30" s="3">
        <v>9855</v>
      </c>
      <c r="C30">
        <v>81.212287000000003</v>
      </c>
      <c r="D30">
        <v>44.938890999999998</v>
      </c>
      <c r="E30">
        <v>514.70528000000002</v>
      </c>
      <c r="F30">
        <v>667.47674700000005</v>
      </c>
      <c r="G30">
        <v>15.607913999999999</v>
      </c>
      <c r="H30">
        <v>74.163162999999997</v>
      </c>
      <c r="I30">
        <v>14.766907</v>
      </c>
      <c r="J30">
        <v>92.669033999999996</v>
      </c>
      <c r="K30">
        <v>582.72120199999995</v>
      </c>
      <c r="L30">
        <v>401.37755900000002</v>
      </c>
      <c r="M30">
        <v>734.92012599999998</v>
      </c>
      <c r="N30">
        <v>174.18079700000001</v>
      </c>
      <c r="O30">
        <v>0.330565</v>
      </c>
      <c r="P30">
        <v>46.964731</v>
      </c>
      <c r="Q30">
        <v>222.86219199999999</v>
      </c>
      <c r="R30">
        <v>50.252006999999999</v>
      </c>
      <c r="S30">
        <v>209.413296</v>
      </c>
      <c r="T30">
        <v>22.513541</v>
      </c>
      <c r="U30">
        <v>85.512010000000004</v>
      </c>
      <c r="V30">
        <v>120.440387</v>
      </c>
      <c r="W30">
        <v>3758.1960640000002</v>
      </c>
      <c r="X30">
        <v>11733.182298</v>
      </c>
      <c r="Y30">
        <v>21016.861072</v>
      </c>
      <c r="Z30">
        <v>1217.5436999999999</v>
      </c>
      <c r="AA30">
        <v>1993.3591389999999</v>
      </c>
      <c r="AB30">
        <v>1092.1406830000001</v>
      </c>
      <c r="AC30">
        <v>2263.476748</v>
      </c>
      <c r="AD30">
        <v>19.488697999999999</v>
      </c>
      <c r="AE30">
        <v>12.688459</v>
      </c>
      <c r="AF30">
        <v>1615.5330260000001</v>
      </c>
      <c r="AG30">
        <v>2660.5968349999998</v>
      </c>
      <c r="AH30">
        <v>1.46817</v>
      </c>
      <c r="AI30">
        <v>9923.9288510000006</v>
      </c>
      <c r="AJ30">
        <v>14618.057753999999</v>
      </c>
      <c r="AK30">
        <v>3923.1825180000001</v>
      </c>
      <c r="AL30">
        <v>978.21456699999999</v>
      </c>
      <c r="AM30">
        <v>18.266029</v>
      </c>
      <c r="AN30">
        <v>7.3338760000000001</v>
      </c>
      <c r="AO30">
        <v>0.70354300000000003</v>
      </c>
      <c r="AP30">
        <v>89.110044000000002</v>
      </c>
      <c r="AQ30">
        <v>78.465615999999997</v>
      </c>
      <c r="AR30">
        <v>0</v>
      </c>
      <c r="AS30">
        <v>121873.557363</v>
      </c>
      <c r="AT30">
        <v>0.49579000000000001</v>
      </c>
      <c r="AU30">
        <v>4.8827059999999998</v>
      </c>
      <c r="AV30">
        <v>3.5328360000000001</v>
      </c>
      <c r="AW30">
        <v>4.1886200000000002</v>
      </c>
      <c r="AX30">
        <v>4.8722700000000003</v>
      </c>
      <c r="AY30">
        <v>0.73396700000000004</v>
      </c>
      <c r="AZ30">
        <v>3.684428</v>
      </c>
      <c r="BA30">
        <v>1.469991</v>
      </c>
      <c r="BB30">
        <v>6.5097300000000002</v>
      </c>
      <c r="BC30">
        <v>2.423006</v>
      </c>
      <c r="BD30">
        <v>2.829313</v>
      </c>
      <c r="BE30">
        <v>3.1451790000000002</v>
      </c>
      <c r="BF30">
        <v>0.38875900000000002</v>
      </c>
      <c r="BG30">
        <v>4.900093</v>
      </c>
      <c r="BH30">
        <v>2.8931550000000001</v>
      </c>
      <c r="BI30">
        <v>1.2832619999999999</v>
      </c>
      <c r="BJ30">
        <v>2.0170349999999999</v>
      </c>
      <c r="BK30">
        <v>6.3491650000000002</v>
      </c>
      <c r="BL30">
        <v>9.2041149999999998</v>
      </c>
      <c r="BM30">
        <v>1.733843</v>
      </c>
      <c r="BN30">
        <v>1.4320010000000001</v>
      </c>
      <c r="BO30">
        <v>1.109526</v>
      </c>
      <c r="BP30">
        <v>0.75495800000000002</v>
      </c>
      <c r="BQ30">
        <v>0.66100499999999995</v>
      </c>
      <c r="BR30">
        <v>0.65920599999999996</v>
      </c>
      <c r="BS30">
        <v>0.14144699999999999</v>
      </c>
      <c r="BT30">
        <v>1.240945</v>
      </c>
      <c r="BU30">
        <v>0.76519199999999998</v>
      </c>
      <c r="BV30">
        <v>0.706812</v>
      </c>
      <c r="BW30">
        <v>1.587297</v>
      </c>
      <c r="BX30">
        <v>3.388436</v>
      </c>
      <c r="BY30">
        <v>8.4999999999999995E-4</v>
      </c>
      <c r="BZ30">
        <v>0.69975600000000004</v>
      </c>
      <c r="CA30">
        <v>0.98498799999999997</v>
      </c>
      <c r="CB30">
        <v>1.796564</v>
      </c>
      <c r="CC30">
        <v>2.8012440000000001</v>
      </c>
      <c r="CD30">
        <v>0.12205000000000001</v>
      </c>
      <c r="CE30">
        <v>0.14991599999999999</v>
      </c>
      <c r="CF30">
        <v>0.15667200000000001</v>
      </c>
      <c r="CG30">
        <v>1.5942000000000001E-2</v>
      </c>
      <c r="CH30">
        <v>3.509E-3</v>
      </c>
      <c r="CI30">
        <v>1</v>
      </c>
      <c r="CJ30">
        <v>30.532266</v>
      </c>
      <c r="CK30">
        <v>0.18174899999999999</v>
      </c>
      <c r="CL30">
        <v>1.2233890000000001</v>
      </c>
      <c r="CM30">
        <v>38.333333000000003</v>
      </c>
      <c r="CN30">
        <v>6.5989999999999993E-2</v>
      </c>
      <c r="CO30">
        <v>5.18811</v>
      </c>
      <c r="CP30">
        <v>31.599278000000002</v>
      </c>
    </row>
    <row r="31" spans="1:94" x14ac:dyDescent="0.3">
      <c r="A31" s="23">
        <f t="shared" si="0"/>
        <v>2003</v>
      </c>
      <c r="B31" s="3">
        <v>10220</v>
      </c>
      <c r="C31">
        <v>81.243145999999996</v>
      </c>
      <c r="D31">
        <v>44.476044999999999</v>
      </c>
      <c r="E31">
        <v>509.45914599999998</v>
      </c>
      <c r="F31">
        <v>662.52608799999996</v>
      </c>
      <c r="G31">
        <v>15.780725</v>
      </c>
      <c r="H31">
        <v>74.043194999999997</v>
      </c>
      <c r="I31">
        <v>14.861807000000001</v>
      </c>
      <c r="J31">
        <v>91.134919999999994</v>
      </c>
      <c r="K31">
        <v>578.19935099999998</v>
      </c>
      <c r="L31">
        <v>399.05966100000001</v>
      </c>
      <c r="M31">
        <v>737.04217700000004</v>
      </c>
      <c r="N31">
        <v>174.110694</v>
      </c>
      <c r="O31">
        <v>0.30021300000000001</v>
      </c>
      <c r="P31">
        <v>45.788004999999998</v>
      </c>
      <c r="Q31">
        <v>220.37113500000001</v>
      </c>
      <c r="R31">
        <v>49.029969999999999</v>
      </c>
      <c r="S31">
        <v>201.277717</v>
      </c>
      <c r="T31">
        <v>22.502606</v>
      </c>
      <c r="U31">
        <v>85.453007999999997</v>
      </c>
      <c r="V31">
        <v>122.05872599999999</v>
      </c>
      <c r="W31">
        <v>3828.789464</v>
      </c>
      <c r="X31">
        <v>11811.203826000001</v>
      </c>
      <c r="Y31">
        <v>20842.283837999999</v>
      </c>
      <c r="Z31">
        <v>1213.2539099999999</v>
      </c>
      <c r="AA31">
        <v>1973.4961470000001</v>
      </c>
      <c r="AB31">
        <v>1079.260904</v>
      </c>
      <c r="AC31">
        <v>2246.8791419999998</v>
      </c>
      <c r="AD31">
        <v>19.425349000000001</v>
      </c>
      <c r="AE31">
        <v>12.604816</v>
      </c>
      <c r="AF31">
        <v>2104.0227150000001</v>
      </c>
      <c r="AG31">
        <v>1655.755731</v>
      </c>
      <c r="AH31">
        <v>1.4972909999999999</v>
      </c>
      <c r="AI31">
        <v>9811.0616570000002</v>
      </c>
      <c r="AJ31">
        <v>14586.540389</v>
      </c>
      <c r="AK31">
        <v>3952.1956180000002</v>
      </c>
      <c r="AL31">
        <v>1367.875284</v>
      </c>
      <c r="AM31">
        <v>17.392863999999999</v>
      </c>
      <c r="AN31">
        <v>9.3392540000000004</v>
      </c>
      <c r="AO31">
        <v>0.75823300000000005</v>
      </c>
      <c r="AP31">
        <v>112.027976</v>
      </c>
      <c r="AQ31">
        <v>80.574309999999997</v>
      </c>
      <c r="AR31">
        <v>0</v>
      </c>
      <c r="AS31">
        <v>124404.96346499999</v>
      </c>
      <c r="AT31">
        <v>0.49597799999999997</v>
      </c>
      <c r="AU31">
        <v>4.8324170000000004</v>
      </c>
      <c r="AV31">
        <v>3.4968270000000001</v>
      </c>
      <c r="AW31">
        <v>4.1575530000000001</v>
      </c>
      <c r="AX31">
        <v>4.9262160000000002</v>
      </c>
      <c r="AY31">
        <v>0.73277999999999999</v>
      </c>
      <c r="AZ31">
        <v>3.708107</v>
      </c>
      <c r="BA31">
        <v>1.4456549999999999</v>
      </c>
      <c r="BB31">
        <v>6.4592159999999996</v>
      </c>
      <c r="BC31">
        <v>2.409014</v>
      </c>
      <c r="BD31">
        <v>2.8374830000000002</v>
      </c>
      <c r="BE31">
        <v>3.1439140000000001</v>
      </c>
      <c r="BF31">
        <v>0.35306300000000002</v>
      </c>
      <c r="BG31">
        <v>4.7773180000000002</v>
      </c>
      <c r="BH31">
        <v>2.8608159999999998</v>
      </c>
      <c r="BI31">
        <v>1.2520560000000001</v>
      </c>
      <c r="BJ31">
        <v>1.938674</v>
      </c>
      <c r="BK31">
        <v>6.3460809999999999</v>
      </c>
      <c r="BL31">
        <v>9.1977650000000004</v>
      </c>
      <c r="BM31">
        <v>1.7571399999999999</v>
      </c>
      <c r="BN31">
        <v>1.4588989999999999</v>
      </c>
      <c r="BO31">
        <v>1.116903</v>
      </c>
      <c r="BP31">
        <v>0.74868699999999999</v>
      </c>
      <c r="BQ31">
        <v>0.65867600000000004</v>
      </c>
      <c r="BR31">
        <v>0.65263700000000002</v>
      </c>
      <c r="BS31">
        <v>0.13977899999999999</v>
      </c>
      <c r="BT31">
        <v>1.231846</v>
      </c>
      <c r="BU31">
        <v>0.76270499999999997</v>
      </c>
      <c r="BV31">
        <v>0.70215300000000003</v>
      </c>
      <c r="BW31">
        <v>2.0672489999999999</v>
      </c>
      <c r="BX31">
        <v>2.108708</v>
      </c>
      <c r="BY31">
        <v>8.6700000000000004E-4</v>
      </c>
      <c r="BZ31">
        <v>0.691797</v>
      </c>
      <c r="CA31">
        <v>0.98286399999999996</v>
      </c>
      <c r="CB31">
        <v>1.8098510000000001</v>
      </c>
      <c r="CC31">
        <v>3.9170880000000001</v>
      </c>
      <c r="CD31">
        <v>0.116216</v>
      </c>
      <c r="CE31">
        <v>0.190909</v>
      </c>
      <c r="CF31">
        <v>0.168851</v>
      </c>
      <c r="CG31">
        <v>2.0042000000000001E-2</v>
      </c>
      <c r="CH31">
        <v>3.604E-3</v>
      </c>
      <c r="CI31">
        <v>1</v>
      </c>
      <c r="CJ31">
        <v>31.166443999999998</v>
      </c>
      <c r="CK31">
        <v>0.17771799999999999</v>
      </c>
      <c r="CL31">
        <v>1.311159</v>
      </c>
      <c r="CM31">
        <v>38.354166999999997</v>
      </c>
      <c r="CN31">
        <v>6.5154000000000004E-2</v>
      </c>
      <c r="CO31">
        <v>5.2397499999999999</v>
      </c>
      <c r="CP31">
        <v>31.577601999999999</v>
      </c>
    </row>
    <row r="32" spans="1:94" x14ac:dyDescent="0.3">
      <c r="A32" s="23">
        <f t="shared" si="0"/>
        <v>2004</v>
      </c>
      <c r="B32" s="3">
        <v>10585</v>
      </c>
      <c r="C32">
        <v>84.271861999999999</v>
      </c>
      <c r="D32">
        <v>43.894942999999998</v>
      </c>
      <c r="E32">
        <v>504.65292699999998</v>
      </c>
      <c r="F32">
        <v>658.06724899999995</v>
      </c>
      <c r="G32">
        <v>15.923859</v>
      </c>
      <c r="H32">
        <v>73.946270999999996</v>
      </c>
      <c r="I32">
        <v>14.957048</v>
      </c>
      <c r="J32">
        <v>89.735264999999998</v>
      </c>
      <c r="K32">
        <v>575.68505300000004</v>
      </c>
      <c r="L32">
        <v>397.24076400000001</v>
      </c>
      <c r="M32">
        <v>738.74030700000003</v>
      </c>
      <c r="N32">
        <v>174.06373099999999</v>
      </c>
      <c r="O32">
        <v>0.27387800000000001</v>
      </c>
      <c r="P32">
        <v>44.658200999999998</v>
      </c>
      <c r="Q32">
        <v>218.309338</v>
      </c>
      <c r="R32">
        <v>47.657863999999996</v>
      </c>
      <c r="S32">
        <v>193.86687900000001</v>
      </c>
      <c r="T32">
        <v>22.491453</v>
      </c>
      <c r="U32">
        <v>85.346326000000005</v>
      </c>
      <c r="V32">
        <v>123.713522</v>
      </c>
      <c r="W32">
        <v>3899.6104140000002</v>
      </c>
      <c r="X32">
        <v>11881.808462999999</v>
      </c>
      <c r="Y32">
        <v>20654.450819000002</v>
      </c>
      <c r="Z32">
        <v>1216.2476039999999</v>
      </c>
      <c r="AA32">
        <v>1953.2061040000001</v>
      </c>
      <c r="AB32">
        <v>1063.0559189999999</v>
      </c>
      <c r="AC32">
        <v>2232.151625</v>
      </c>
      <c r="AD32">
        <v>19.355695999999998</v>
      </c>
      <c r="AE32">
        <v>12.520133</v>
      </c>
      <c r="AF32">
        <v>2621.5466620000002</v>
      </c>
      <c r="AG32">
        <v>1561.597573</v>
      </c>
      <c r="AH32">
        <v>1.329151</v>
      </c>
      <c r="AI32">
        <v>9700.0170039999994</v>
      </c>
      <c r="AJ32">
        <v>14555.803099000001</v>
      </c>
      <c r="AK32">
        <v>3981.5170349999999</v>
      </c>
      <c r="AL32">
        <v>1468.2711220000001</v>
      </c>
      <c r="AM32">
        <v>16.646915</v>
      </c>
      <c r="AN32">
        <v>9.3300900000000002</v>
      </c>
      <c r="AO32">
        <v>0.74426300000000001</v>
      </c>
      <c r="AP32">
        <v>111.774967</v>
      </c>
      <c r="AQ32">
        <v>81.117773999999997</v>
      </c>
      <c r="AR32">
        <v>0</v>
      </c>
      <c r="AS32">
        <v>126527.73635399999</v>
      </c>
      <c r="AT32">
        <v>0.51446800000000004</v>
      </c>
      <c r="AU32">
        <v>4.769279</v>
      </c>
      <c r="AV32">
        <v>3.463838</v>
      </c>
      <c r="AW32">
        <v>4.1295729999999997</v>
      </c>
      <c r="AX32">
        <v>4.970898</v>
      </c>
      <c r="AY32">
        <v>0.73182100000000005</v>
      </c>
      <c r="AZ32">
        <v>3.7318699999999998</v>
      </c>
      <c r="BA32">
        <v>1.4234530000000001</v>
      </c>
      <c r="BB32">
        <v>6.4311280000000002</v>
      </c>
      <c r="BC32">
        <v>2.398034</v>
      </c>
      <c r="BD32">
        <v>2.84402</v>
      </c>
      <c r="BE32">
        <v>3.143065</v>
      </c>
      <c r="BF32">
        <v>0.32209300000000002</v>
      </c>
      <c r="BG32">
        <v>4.6594389999999999</v>
      </c>
      <c r="BH32">
        <v>2.83405</v>
      </c>
      <c r="BI32">
        <v>1.217017</v>
      </c>
      <c r="BJ32">
        <v>1.867294</v>
      </c>
      <c r="BK32">
        <v>6.3429349999999998</v>
      </c>
      <c r="BL32">
        <v>9.1862820000000003</v>
      </c>
      <c r="BM32">
        <v>1.7809630000000001</v>
      </c>
      <c r="BN32">
        <v>1.485884</v>
      </c>
      <c r="BO32">
        <v>1.12358</v>
      </c>
      <c r="BP32">
        <v>0.74194000000000004</v>
      </c>
      <c r="BQ32">
        <v>0.66030100000000003</v>
      </c>
      <c r="BR32">
        <v>0.64592700000000003</v>
      </c>
      <c r="BS32">
        <v>0.13768</v>
      </c>
      <c r="BT32">
        <v>1.2237709999999999</v>
      </c>
      <c r="BU32">
        <v>0.75997000000000003</v>
      </c>
      <c r="BV32">
        <v>0.69743599999999994</v>
      </c>
      <c r="BW32">
        <v>2.5757279999999998</v>
      </c>
      <c r="BX32">
        <v>1.9887919999999999</v>
      </c>
      <c r="BY32">
        <v>7.6900000000000004E-4</v>
      </c>
      <c r="BZ32">
        <v>0.68396800000000002</v>
      </c>
      <c r="CA32">
        <v>0.98079300000000003</v>
      </c>
      <c r="CB32">
        <v>1.823278</v>
      </c>
      <c r="CC32">
        <v>4.2045849999999998</v>
      </c>
      <c r="CD32">
        <v>0.111231</v>
      </c>
      <c r="CE32">
        <v>0.190722</v>
      </c>
      <c r="CF32">
        <v>0.16574</v>
      </c>
      <c r="CG32">
        <v>1.9997000000000001E-2</v>
      </c>
      <c r="CH32">
        <v>3.6280000000000001E-3</v>
      </c>
      <c r="CI32">
        <v>1</v>
      </c>
      <c r="CJ32">
        <v>31.698250000000002</v>
      </c>
      <c r="CK32">
        <v>0.174097</v>
      </c>
      <c r="CL32">
        <v>1.4411830000000001</v>
      </c>
      <c r="CM32">
        <v>38.395833000000003</v>
      </c>
      <c r="CN32">
        <v>6.4338999999999993E-2</v>
      </c>
      <c r="CO32">
        <v>5.300414</v>
      </c>
      <c r="CP32">
        <v>31.556069000000001</v>
      </c>
    </row>
    <row r="33" spans="1:94" x14ac:dyDescent="0.3">
      <c r="A33" s="23">
        <f t="shared" si="0"/>
        <v>2005</v>
      </c>
      <c r="B33" s="3">
        <v>10950</v>
      </c>
      <c r="C33">
        <v>124.93986200000001</v>
      </c>
      <c r="D33">
        <v>43.277101000000002</v>
      </c>
      <c r="E33">
        <v>502.45370000000003</v>
      </c>
      <c r="F33">
        <v>656.89740200000006</v>
      </c>
      <c r="G33">
        <v>16.203551000000001</v>
      </c>
      <c r="H33">
        <v>73.871009000000001</v>
      </c>
      <c r="I33">
        <v>15.069068</v>
      </c>
      <c r="J33">
        <v>88.331092999999996</v>
      </c>
      <c r="K33">
        <v>574.69352400000002</v>
      </c>
      <c r="L33">
        <v>395.94574499999999</v>
      </c>
      <c r="M33">
        <v>740.94722300000001</v>
      </c>
      <c r="N33">
        <v>173.953396</v>
      </c>
      <c r="O33">
        <v>0.25073800000000002</v>
      </c>
      <c r="P33">
        <v>43.911985999999999</v>
      </c>
      <c r="Q33">
        <v>216.610141</v>
      </c>
      <c r="R33">
        <v>46.355178000000002</v>
      </c>
      <c r="S33">
        <v>187.32481200000001</v>
      </c>
      <c r="T33">
        <v>22.504090999999999</v>
      </c>
      <c r="U33">
        <v>85.175865000000002</v>
      </c>
      <c r="V33">
        <v>125.42737</v>
      </c>
      <c r="W33">
        <v>3978.9321519999999</v>
      </c>
      <c r="X33">
        <v>11977.280145999999</v>
      </c>
      <c r="Y33">
        <v>20524.759882999999</v>
      </c>
      <c r="Z33">
        <v>1242.007441</v>
      </c>
      <c r="AA33">
        <v>1941.4585139999999</v>
      </c>
      <c r="AB33">
        <v>1056.865067</v>
      </c>
      <c r="AC33">
        <v>2220.6207199999999</v>
      </c>
      <c r="AD33">
        <v>19.334508</v>
      </c>
      <c r="AE33">
        <v>12.439755</v>
      </c>
      <c r="AF33">
        <v>3791.1635590000001</v>
      </c>
      <c r="AG33">
        <v>1592.8515829999999</v>
      </c>
      <c r="AH33">
        <v>1.142873</v>
      </c>
      <c r="AI33">
        <v>9607.1375559999997</v>
      </c>
      <c r="AJ33">
        <v>14595.402474</v>
      </c>
      <c r="AK33">
        <v>4025.0049429999999</v>
      </c>
      <c r="AL33">
        <v>1334.8729089999999</v>
      </c>
      <c r="AM33">
        <v>16.161062999999999</v>
      </c>
      <c r="AN33">
        <v>8.9526459999999997</v>
      </c>
      <c r="AO33">
        <v>0.72872899999999996</v>
      </c>
      <c r="AP33">
        <v>107.498373</v>
      </c>
      <c r="AQ33">
        <v>86.050691999999998</v>
      </c>
      <c r="AR33">
        <v>0</v>
      </c>
      <c r="AS33">
        <v>127909.740658</v>
      </c>
      <c r="AT33">
        <v>0.762741</v>
      </c>
      <c r="AU33">
        <v>4.7021490000000004</v>
      </c>
      <c r="AV33">
        <v>3.4487429999999999</v>
      </c>
      <c r="AW33">
        <v>4.1222310000000002</v>
      </c>
      <c r="AX33">
        <v>5.0582089999999997</v>
      </c>
      <c r="AY33">
        <v>0.73107599999999995</v>
      </c>
      <c r="AZ33">
        <v>3.7598189999999998</v>
      </c>
      <c r="BA33">
        <v>1.401179</v>
      </c>
      <c r="BB33">
        <v>6.420051</v>
      </c>
      <c r="BC33">
        <v>2.3902160000000001</v>
      </c>
      <c r="BD33">
        <v>2.8525170000000002</v>
      </c>
      <c r="BE33">
        <v>3.141073</v>
      </c>
      <c r="BF33">
        <v>0.29487799999999997</v>
      </c>
      <c r="BG33">
        <v>4.5815830000000002</v>
      </c>
      <c r="BH33">
        <v>2.811992</v>
      </c>
      <c r="BI33">
        <v>1.183751</v>
      </c>
      <c r="BJ33">
        <v>1.8042819999999999</v>
      </c>
      <c r="BK33">
        <v>6.3464989999999997</v>
      </c>
      <c r="BL33">
        <v>9.1679340000000007</v>
      </c>
      <c r="BM33">
        <v>1.8056350000000001</v>
      </c>
      <c r="BN33">
        <v>1.5161089999999999</v>
      </c>
      <c r="BO33">
        <v>1.1326080000000001</v>
      </c>
      <c r="BP33">
        <v>0.73728099999999996</v>
      </c>
      <c r="BQ33">
        <v>0.67428600000000005</v>
      </c>
      <c r="BR33">
        <v>0.642042</v>
      </c>
      <c r="BS33">
        <v>0.136878</v>
      </c>
      <c r="BT33">
        <v>1.2174499999999999</v>
      </c>
      <c r="BU33">
        <v>0.75913799999999998</v>
      </c>
      <c r="BV33">
        <v>0.69295799999999996</v>
      </c>
      <c r="BW33">
        <v>3.7249020000000002</v>
      </c>
      <c r="BX33">
        <v>2.0285959999999998</v>
      </c>
      <c r="BY33">
        <v>6.6200000000000005E-4</v>
      </c>
      <c r="BZ33">
        <v>0.67741799999999996</v>
      </c>
      <c r="CA33">
        <v>0.98346100000000003</v>
      </c>
      <c r="CB33">
        <v>1.8431930000000001</v>
      </c>
      <c r="CC33">
        <v>3.8225820000000001</v>
      </c>
      <c r="CD33">
        <v>0.107985</v>
      </c>
      <c r="CE33">
        <v>0.183007</v>
      </c>
      <c r="CF33">
        <v>0.16228100000000001</v>
      </c>
      <c r="CG33">
        <v>1.9231999999999999E-2</v>
      </c>
      <c r="CH33">
        <v>3.849E-3</v>
      </c>
      <c r="CI33">
        <v>1</v>
      </c>
      <c r="CJ33">
        <v>32.044476000000003</v>
      </c>
      <c r="CK33">
        <v>0.18523200000000001</v>
      </c>
      <c r="CL33">
        <v>2.0587309999999999</v>
      </c>
      <c r="CM33">
        <v>38.354166999999997</v>
      </c>
      <c r="CN33">
        <v>6.3760999999999998E-2</v>
      </c>
      <c r="CO33">
        <v>5.357621</v>
      </c>
      <c r="CP33">
        <v>31.595358999999998</v>
      </c>
    </row>
    <row r="34" spans="1:94" x14ac:dyDescent="0.3">
      <c r="A34" s="23">
        <f t="shared" si="0"/>
        <v>2006</v>
      </c>
      <c r="B34" s="3">
        <v>11315</v>
      </c>
      <c r="C34">
        <v>131.25353999999999</v>
      </c>
      <c r="D34">
        <v>42.678699999999999</v>
      </c>
      <c r="E34">
        <v>500.299148</v>
      </c>
      <c r="F34">
        <v>655.54958899999997</v>
      </c>
      <c r="G34">
        <v>16.234179999999999</v>
      </c>
      <c r="H34">
        <v>73.786711999999994</v>
      </c>
      <c r="I34">
        <v>15.169872</v>
      </c>
      <c r="J34">
        <v>86.950715000000002</v>
      </c>
      <c r="K34">
        <v>575.02504799999997</v>
      </c>
      <c r="L34">
        <v>394.67023999999998</v>
      </c>
      <c r="M34">
        <v>743.229874</v>
      </c>
      <c r="N34">
        <v>173.85591600000001</v>
      </c>
      <c r="O34">
        <v>0.22664500000000001</v>
      </c>
      <c r="P34">
        <v>43.276826</v>
      </c>
      <c r="Q34">
        <v>215.13130100000001</v>
      </c>
      <c r="R34">
        <v>44.838141</v>
      </c>
      <c r="S34">
        <v>181.58205799999999</v>
      </c>
      <c r="T34">
        <v>22.535385000000002</v>
      </c>
      <c r="U34">
        <v>84.988350999999994</v>
      </c>
      <c r="V34">
        <v>127.175195</v>
      </c>
      <c r="W34">
        <v>4058.3550519999999</v>
      </c>
      <c r="X34">
        <v>12065.865134</v>
      </c>
      <c r="Y34">
        <v>20678.839775</v>
      </c>
      <c r="Z34">
        <v>1245.6813950000001</v>
      </c>
      <c r="AA34">
        <v>1935.370138</v>
      </c>
      <c r="AB34">
        <v>1094.0501529999999</v>
      </c>
      <c r="AC34">
        <v>2208.8911400000002</v>
      </c>
      <c r="AD34">
        <v>19.299347999999998</v>
      </c>
      <c r="AE34">
        <v>12.357708000000001</v>
      </c>
      <c r="AF34">
        <v>4143.7246139999997</v>
      </c>
      <c r="AG34">
        <v>4137.4325669999998</v>
      </c>
      <c r="AH34">
        <v>1.858325</v>
      </c>
      <c r="AI34">
        <v>9518.7352680000004</v>
      </c>
      <c r="AJ34">
        <v>14610.185423999999</v>
      </c>
      <c r="AK34">
        <v>4059.7109099999998</v>
      </c>
      <c r="AL34">
        <v>3610.8951630000001</v>
      </c>
      <c r="AM34">
        <v>15.984325999999999</v>
      </c>
      <c r="AN34">
        <v>17.776897000000002</v>
      </c>
      <c r="AO34">
        <v>2.9599530000000001</v>
      </c>
      <c r="AP34">
        <v>228.72484800000001</v>
      </c>
      <c r="AQ34">
        <v>158.94941299999999</v>
      </c>
      <c r="AR34">
        <v>0</v>
      </c>
      <c r="AS34">
        <v>123325.184245</v>
      </c>
      <c r="AT34">
        <v>0.80128500000000003</v>
      </c>
      <c r="AU34">
        <v>4.6371310000000001</v>
      </c>
      <c r="AV34">
        <v>3.4339550000000001</v>
      </c>
      <c r="AW34">
        <v>4.1137740000000003</v>
      </c>
      <c r="AX34">
        <v>5.0677700000000003</v>
      </c>
      <c r="AY34">
        <v>0.73024199999999995</v>
      </c>
      <c r="AZ34">
        <v>3.7849710000000001</v>
      </c>
      <c r="BA34">
        <v>1.3792819999999999</v>
      </c>
      <c r="BB34">
        <v>6.4237549999999999</v>
      </c>
      <c r="BC34">
        <v>2.3825159999999999</v>
      </c>
      <c r="BD34">
        <v>2.8613040000000001</v>
      </c>
      <c r="BE34">
        <v>3.139313</v>
      </c>
      <c r="BF34">
        <v>0.266544</v>
      </c>
      <c r="BG34">
        <v>4.5153129999999999</v>
      </c>
      <c r="BH34">
        <v>2.7927940000000002</v>
      </c>
      <c r="BI34">
        <v>1.145011</v>
      </c>
      <c r="BJ34">
        <v>1.748969</v>
      </c>
      <c r="BK34">
        <v>6.3553249999999997</v>
      </c>
      <c r="BL34">
        <v>9.1477509999999995</v>
      </c>
      <c r="BM34">
        <v>1.8307960000000001</v>
      </c>
      <c r="BN34">
        <v>1.5463709999999999</v>
      </c>
      <c r="BO34">
        <v>1.1409849999999999</v>
      </c>
      <c r="BP34">
        <v>0.74281600000000003</v>
      </c>
      <c r="BQ34">
        <v>0.67628100000000002</v>
      </c>
      <c r="BR34">
        <v>0.64002899999999996</v>
      </c>
      <c r="BS34">
        <v>0.14169399999999999</v>
      </c>
      <c r="BT34">
        <v>1.2110190000000001</v>
      </c>
      <c r="BU34">
        <v>0.75775700000000001</v>
      </c>
      <c r="BV34">
        <v>0.688388</v>
      </c>
      <c r="BW34">
        <v>4.0713010000000001</v>
      </c>
      <c r="BX34">
        <v>5.2692779999999999</v>
      </c>
      <c r="BY34">
        <v>1.0759999999999999E-3</v>
      </c>
      <c r="BZ34">
        <v>0.67118500000000003</v>
      </c>
      <c r="CA34">
        <v>0.98445700000000003</v>
      </c>
      <c r="CB34">
        <v>1.859086</v>
      </c>
      <c r="CC34">
        <v>10.340267000000001</v>
      </c>
      <c r="CD34">
        <v>0.106804</v>
      </c>
      <c r="CE34">
        <v>0.36338900000000002</v>
      </c>
      <c r="CF34">
        <v>0.65915299999999999</v>
      </c>
      <c r="CG34">
        <v>4.0918999999999997E-2</v>
      </c>
      <c r="CH34">
        <v>7.1089999999999999E-3</v>
      </c>
      <c r="CI34">
        <v>1</v>
      </c>
      <c r="CJ34">
        <v>30.895934</v>
      </c>
      <c r="CK34">
        <v>0.180898</v>
      </c>
      <c r="CL34">
        <v>2.2717610000000001</v>
      </c>
      <c r="CM34">
        <v>38.166666999999997</v>
      </c>
      <c r="CN34">
        <v>6.3007999999999995E-2</v>
      </c>
      <c r="CO34">
        <v>5.4101619999999997</v>
      </c>
      <c r="CP34">
        <v>31.609507000000001</v>
      </c>
    </row>
    <row r="35" spans="1:94" x14ac:dyDescent="0.3">
      <c r="A35" s="23">
        <f t="shared" si="0"/>
        <v>2007</v>
      </c>
      <c r="B35" s="3">
        <v>11680</v>
      </c>
      <c r="C35">
        <v>134.42653000000001</v>
      </c>
      <c r="D35">
        <v>42.122081999999999</v>
      </c>
      <c r="E35">
        <v>497.73993200000001</v>
      </c>
      <c r="F35">
        <v>653.65997100000004</v>
      </c>
      <c r="G35">
        <v>16.150345999999999</v>
      </c>
      <c r="H35">
        <v>73.863073</v>
      </c>
      <c r="I35">
        <v>15.287547</v>
      </c>
      <c r="J35">
        <v>85.956804000000005</v>
      </c>
      <c r="K35">
        <v>573.46655699999997</v>
      </c>
      <c r="L35">
        <v>393.97827899999999</v>
      </c>
      <c r="M35">
        <v>746.820063</v>
      </c>
      <c r="N35">
        <v>173.88637299999999</v>
      </c>
      <c r="O35">
        <v>0.20594100000000001</v>
      </c>
      <c r="P35">
        <v>42.680731999999999</v>
      </c>
      <c r="Q35">
        <v>213.68705399999999</v>
      </c>
      <c r="R35">
        <v>43.285612999999998</v>
      </c>
      <c r="S35">
        <v>176.70979399999999</v>
      </c>
      <c r="T35">
        <v>22.548924</v>
      </c>
      <c r="U35">
        <v>84.839183000000006</v>
      </c>
      <c r="V35">
        <v>128.813501</v>
      </c>
      <c r="W35">
        <v>4155.5004820000004</v>
      </c>
      <c r="X35">
        <v>12213.938982</v>
      </c>
      <c r="Y35">
        <v>21058.802683999998</v>
      </c>
      <c r="Z35">
        <v>1232.331823</v>
      </c>
      <c r="AA35">
        <v>1947.4181100000001</v>
      </c>
      <c r="AB35">
        <v>1231.16158</v>
      </c>
      <c r="AC35">
        <v>2248.2858620000002</v>
      </c>
      <c r="AD35">
        <v>19.486453000000001</v>
      </c>
      <c r="AE35">
        <v>12.292246</v>
      </c>
      <c r="AF35">
        <v>4771.8851640000003</v>
      </c>
      <c r="AG35">
        <v>2311.006993</v>
      </c>
      <c r="AH35">
        <v>1.2427429999999999</v>
      </c>
      <c r="AI35">
        <v>9496.9543740000008</v>
      </c>
      <c r="AJ35">
        <v>14936.468241</v>
      </c>
      <c r="AK35">
        <v>4154.7201089999999</v>
      </c>
      <c r="AL35">
        <v>898.45475999999996</v>
      </c>
      <c r="AM35">
        <v>15.421113</v>
      </c>
      <c r="AN35">
        <v>8.0711999999999993</v>
      </c>
      <c r="AO35">
        <v>1.2254210000000001</v>
      </c>
      <c r="AP35">
        <v>101.109089</v>
      </c>
      <c r="AQ35">
        <v>99.039293999999998</v>
      </c>
      <c r="AR35">
        <v>0</v>
      </c>
      <c r="AS35">
        <v>124822.05379999999</v>
      </c>
      <c r="AT35">
        <v>0.82065500000000002</v>
      </c>
      <c r="AU35">
        <v>4.5766530000000003</v>
      </c>
      <c r="AV35">
        <v>3.4163890000000001</v>
      </c>
      <c r="AW35">
        <v>4.1019160000000001</v>
      </c>
      <c r="AX35">
        <v>5.0415999999999999</v>
      </c>
      <c r="AY35">
        <v>0.73099800000000004</v>
      </c>
      <c r="AZ35">
        <v>3.8143310000000001</v>
      </c>
      <c r="BA35">
        <v>1.363516</v>
      </c>
      <c r="BB35">
        <v>6.4063439999999998</v>
      </c>
      <c r="BC35">
        <v>2.378339</v>
      </c>
      <c r="BD35">
        <v>2.8751259999999998</v>
      </c>
      <c r="BE35">
        <v>3.1398630000000001</v>
      </c>
      <c r="BF35">
        <v>0.24219499999999999</v>
      </c>
      <c r="BG35">
        <v>4.453119</v>
      </c>
      <c r="BH35">
        <v>2.7740450000000001</v>
      </c>
      <c r="BI35">
        <v>1.1053649999999999</v>
      </c>
      <c r="BJ35">
        <v>1.70204</v>
      </c>
      <c r="BK35">
        <v>6.3591430000000004</v>
      </c>
      <c r="BL35">
        <v>9.1316950000000006</v>
      </c>
      <c r="BM35">
        <v>1.8543810000000001</v>
      </c>
      <c r="BN35">
        <v>1.5833870000000001</v>
      </c>
      <c r="BO35">
        <v>1.154987</v>
      </c>
      <c r="BP35">
        <v>0.75646500000000005</v>
      </c>
      <c r="BQ35">
        <v>0.66903299999999999</v>
      </c>
      <c r="BR35">
        <v>0.64401299999999995</v>
      </c>
      <c r="BS35">
        <v>0.15945200000000001</v>
      </c>
      <c r="BT35">
        <v>1.2326170000000001</v>
      </c>
      <c r="BU35">
        <v>0.76510400000000001</v>
      </c>
      <c r="BV35">
        <v>0.68474100000000004</v>
      </c>
      <c r="BW35">
        <v>4.6884829999999997</v>
      </c>
      <c r="BX35">
        <v>2.9432109999999998</v>
      </c>
      <c r="BY35">
        <v>7.1900000000000002E-4</v>
      </c>
      <c r="BZ35">
        <v>0.66964900000000005</v>
      </c>
      <c r="CA35">
        <v>1.006443</v>
      </c>
      <c r="CB35">
        <v>1.9025939999999999</v>
      </c>
      <c r="CC35">
        <v>2.5728420000000001</v>
      </c>
      <c r="CD35">
        <v>0.10304099999999999</v>
      </c>
      <c r="CE35">
        <v>0.164988</v>
      </c>
      <c r="CF35">
        <v>0.27288899999999999</v>
      </c>
      <c r="CG35">
        <v>1.8089000000000001E-2</v>
      </c>
      <c r="CH35">
        <v>4.4299999999999999E-3</v>
      </c>
      <c r="CI35">
        <v>1</v>
      </c>
      <c r="CJ35">
        <v>31.270935999999999</v>
      </c>
      <c r="CK35">
        <v>0.17963000000000001</v>
      </c>
      <c r="CL35">
        <v>2.4414030000000002</v>
      </c>
      <c r="CM35">
        <v>38.333333000000003</v>
      </c>
      <c r="CN35">
        <v>6.1793000000000001E-2</v>
      </c>
      <c r="CO35">
        <v>5.4622630000000001</v>
      </c>
      <c r="CP35">
        <v>31.845749999999999</v>
      </c>
    </row>
    <row r="36" spans="1:94" x14ac:dyDescent="0.3">
      <c r="A36" s="23">
        <f t="shared" si="0"/>
        <v>2008</v>
      </c>
      <c r="B36" s="3">
        <v>12045</v>
      </c>
      <c r="C36">
        <v>137.21651199999999</v>
      </c>
      <c r="D36">
        <v>41.537818000000001</v>
      </c>
      <c r="E36">
        <v>494.64388300000002</v>
      </c>
      <c r="F36">
        <v>651.15768800000001</v>
      </c>
      <c r="G36">
        <v>16.046614000000002</v>
      </c>
      <c r="H36">
        <v>74.146604999999994</v>
      </c>
      <c r="I36">
        <v>15.406587</v>
      </c>
      <c r="J36">
        <v>85.040351999999999</v>
      </c>
      <c r="K36">
        <v>570.950242</v>
      </c>
      <c r="L36">
        <v>393.34990399999998</v>
      </c>
      <c r="M36">
        <v>749.21869300000003</v>
      </c>
      <c r="N36">
        <v>174.02623199999999</v>
      </c>
      <c r="O36">
        <v>0.187418</v>
      </c>
      <c r="P36">
        <v>42.152794</v>
      </c>
      <c r="Q36">
        <v>212.17137500000001</v>
      </c>
      <c r="R36">
        <v>41.810937000000003</v>
      </c>
      <c r="S36">
        <v>172.50144</v>
      </c>
      <c r="T36">
        <v>22.593865999999998</v>
      </c>
      <c r="U36">
        <v>84.616941999999995</v>
      </c>
      <c r="V36">
        <v>130.480346</v>
      </c>
      <c r="W36">
        <v>4241.2045090000001</v>
      </c>
      <c r="X36">
        <v>12303.998535999999</v>
      </c>
      <c r="Y36">
        <v>20981.251746999998</v>
      </c>
      <c r="Z36">
        <v>1221.341101</v>
      </c>
      <c r="AA36">
        <v>1928.9051629999999</v>
      </c>
      <c r="AB36">
        <v>1228.2295280000001</v>
      </c>
      <c r="AC36">
        <v>2271.947533</v>
      </c>
      <c r="AD36">
        <v>19.486573</v>
      </c>
      <c r="AE36">
        <v>12.216093000000001</v>
      </c>
      <c r="AF36">
        <v>5941.0631510000003</v>
      </c>
      <c r="AG36">
        <v>1299.822709</v>
      </c>
      <c r="AH36">
        <v>0.86860099999999996</v>
      </c>
      <c r="AI36">
        <v>9466.0612990000009</v>
      </c>
      <c r="AJ36">
        <v>14936.31338</v>
      </c>
      <c r="AK36">
        <v>4192.9742649999998</v>
      </c>
      <c r="AL36">
        <v>1092.4714220000001</v>
      </c>
      <c r="AM36">
        <v>15.459521000000001</v>
      </c>
      <c r="AN36">
        <v>8.1890599999999996</v>
      </c>
      <c r="AO36">
        <v>0.69273899999999999</v>
      </c>
      <c r="AP36">
        <v>97.999121000000002</v>
      </c>
      <c r="AQ36">
        <v>88.085441000000003</v>
      </c>
      <c r="AR36">
        <v>0</v>
      </c>
      <c r="AS36">
        <v>127008.657534</v>
      </c>
      <c r="AT36">
        <v>0.83768799999999999</v>
      </c>
      <c r="AU36">
        <v>4.513172</v>
      </c>
      <c r="AV36">
        <v>3.3951380000000002</v>
      </c>
      <c r="AW36">
        <v>4.0862129999999999</v>
      </c>
      <c r="AX36">
        <v>5.0092179999999997</v>
      </c>
      <c r="AY36">
        <v>0.73380400000000001</v>
      </c>
      <c r="AZ36">
        <v>3.8440319999999999</v>
      </c>
      <c r="BA36">
        <v>1.348978</v>
      </c>
      <c r="BB36">
        <v>6.378234</v>
      </c>
      <c r="BC36">
        <v>2.374546</v>
      </c>
      <c r="BD36">
        <v>2.88436</v>
      </c>
      <c r="BE36">
        <v>3.142388</v>
      </c>
      <c r="BF36">
        <v>0.220411</v>
      </c>
      <c r="BG36">
        <v>4.3980360000000003</v>
      </c>
      <c r="BH36">
        <v>2.7543679999999999</v>
      </c>
      <c r="BI36">
        <v>1.067707</v>
      </c>
      <c r="BJ36">
        <v>1.6615059999999999</v>
      </c>
      <c r="BK36">
        <v>6.3718170000000001</v>
      </c>
      <c r="BL36">
        <v>9.1077739999999991</v>
      </c>
      <c r="BM36">
        <v>1.878377</v>
      </c>
      <c r="BN36">
        <v>1.6160429999999999</v>
      </c>
      <c r="BO36">
        <v>1.1635040000000001</v>
      </c>
      <c r="BP36">
        <v>0.75367899999999999</v>
      </c>
      <c r="BQ36">
        <v>0.66306600000000004</v>
      </c>
      <c r="BR36">
        <v>0.63789099999999999</v>
      </c>
      <c r="BS36">
        <v>0.15907199999999999</v>
      </c>
      <c r="BT36">
        <v>1.2455890000000001</v>
      </c>
      <c r="BU36">
        <v>0.76510800000000001</v>
      </c>
      <c r="BV36">
        <v>0.68049899999999997</v>
      </c>
      <c r="BW36">
        <v>5.8372260000000002</v>
      </c>
      <c r="BX36">
        <v>1.655405</v>
      </c>
      <c r="BY36">
        <v>5.0299999999999997E-4</v>
      </c>
      <c r="BZ36">
        <v>0.66747100000000004</v>
      </c>
      <c r="CA36">
        <v>1.006432</v>
      </c>
      <c r="CB36">
        <v>1.920112</v>
      </c>
      <c r="CC36">
        <v>3.1284339999999999</v>
      </c>
      <c r="CD36">
        <v>0.103297</v>
      </c>
      <c r="CE36">
        <v>0.16739799999999999</v>
      </c>
      <c r="CF36">
        <v>0.15426599999999999</v>
      </c>
      <c r="CG36">
        <v>1.7531999999999999E-2</v>
      </c>
      <c r="CH36">
        <v>3.9399999999999999E-3</v>
      </c>
      <c r="CI36">
        <v>1</v>
      </c>
      <c r="CJ36">
        <v>31.818733000000002</v>
      </c>
      <c r="CK36">
        <v>0.174507</v>
      </c>
      <c r="CL36">
        <v>2.484696</v>
      </c>
      <c r="CM36">
        <v>38.375</v>
      </c>
      <c r="CN36">
        <v>6.0942999999999997E-2</v>
      </c>
      <c r="CO36">
        <v>5.5085550000000003</v>
      </c>
      <c r="CP36">
        <v>31.865269000000001</v>
      </c>
    </row>
    <row r="37" spans="1:94" x14ac:dyDescent="0.3">
      <c r="A37" s="23">
        <f t="shared" si="0"/>
        <v>2009</v>
      </c>
      <c r="B37" s="3">
        <v>12410</v>
      </c>
      <c r="C37">
        <v>195.86972900000001</v>
      </c>
      <c r="D37">
        <v>41.085658000000002</v>
      </c>
      <c r="E37">
        <v>492.67868800000002</v>
      </c>
      <c r="F37">
        <v>650.79600500000004</v>
      </c>
      <c r="G37">
        <v>16.076654000000001</v>
      </c>
      <c r="H37">
        <v>74.792983000000007</v>
      </c>
      <c r="I37">
        <v>15.523541</v>
      </c>
      <c r="J37">
        <v>84.260641000000007</v>
      </c>
      <c r="K37">
        <v>571.88493800000003</v>
      </c>
      <c r="L37">
        <v>392.850728</v>
      </c>
      <c r="M37">
        <v>751.62606500000004</v>
      </c>
      <c r="N37">
        <v>174.30216100000001</v>
      </c>
      <c r="O37">
        <v>0.17083899999999999</v>
      </c>
      <c r="P37">
        <v>42.097608999999999</v>
      </c>
      <c r="Q37">
        <v>210.78156899999999</v>
      </c>
      <c r="R37">
        <v>40.832656</v>
      </c>
      <c r="S37">
        <v>169.03823399999999</v>
      </c>
      <c r="T37">
        <v>22.637948000000002</v>
      </c>
      <c r="U37">
        <v>84.285926000000003</v>
      </c>
      <c r="V37">
        <v>132.246173</v>
      </c>
      <c r="W37">
        <v>4327.0289149999999</v>
      </c>
      <c r="X37">
        <v>12395.936481999999</v>
      </c>
      <c r="Y37">
        <v>20911.326601000001</v>
      </c>
      <c r="Z37">
        <v>1254.073416</v>
      </c>
      <c r="AA37">
        <v>1923.209533</v>
      </c>
      <c r="AB37">
        <v>1222.9778659999999</v>
      </c>
      <c r="AC37">
        <v>2272.4204209999998</v>
      </c>
      <c r="AD37">
        <v>19.499061000000001</v>
      </c>
      <c r="AE37">
        <v>12.139495</v>
      </c>
      <c r="AF37">
        <v>8492.6714929999998</v>
      </c>
      <c r="AG37">
        <v>3294.3926710000001</v>
      </c>
      <c r="AH37">
        <v>1.8970959999999999</v>
      </c>
      <c r="AI37">
        <v>9456.1888510000008</v>
      </c>
      <c r="AJ37">
        <v>14974.135174999999</v>
      </c>
      <c r="AK37">
        <v>4243.1343539999998</v>
      </c>
      <c r="AL37">
        <v>1821.1089830000001</v>
      </c>
      <c r="AM37">
        <v>15.500125000000001</v>
      </c>
      <c r="AN37">
        <v>19.685112</v>
      </c>
      <c r="AO37">
        <v>3.6241850000000002</v>
      </c>
      <c r="AP37">
        <v>273.22234500000002</v>
      </c>
      <c r="AQ37">
        <v>178.123332</v>
      </c>
      <c r="AR37">
        <v>0</v>
      </c>
      <c r="AS37">
        <v>124045.48725799999</v>
      </c>
      <c r="AT37">
        <v>1.1957580000000001</v>
      </c>
      <c r="AU37">
        <v>4.4640440000000003</v>
      </c>
      <c r="AV37">
        <v>3.38165</v>
      </c>
      <c r="AW37">
        <v>4.0839429999999997</v>
      </c>
      <c r="AX37">
        <v>5.0185959999999996</v>
      </c>
      <c r="AY37">
        <v>0.740201</v>
      </c>
      <c r="AZ37">
        <v>3.8732129999999998</v>
      </c>
      <c r="BA37">
        <v>1.3366100000000001</v>
      </c>
      <c r="BB37">
        <v>6.3886760000000002</v>
      </c>
      <c r="BC37">
        <v>2.3715320000000002</v>
      </c>
      <c r="BD37">
        <v>2.8936280000000001</v>
      </c>
      <c r="BE37">
        <v>3.1473710000000001</v>
      </c>
      <c r="BF37">
        <v>0.20091400000000001</v>
      </c>
      <c r="BG37">
        <v>4.3922790000000003</v>
      </c>
      <c r="BH37">
        <v>2.736326</v>
      </c>
      <c r="BI37">
        <v>1.0427249999999999</v>
      </c>
      <c r="BJ37">
        <v>1.6281490000000001</v>
      </c>
      <c r="BK37">
        <v>6.3842489999999996</v>
      </c>
      <c r="BL37">
        <v>9.0721450000000008</v>
      </c>
      <c r="BM37">
        <v>1.903797</v>
      </c>
      <c r="BN37">
        <v>1.6487449999999999</v>
      </c>
      <c r="BO37">
        <v>1.1721980000000001</v>
      </c>
      <c r="BP37">
        <v>0.75116700000000003</v>
      </c>
      <c r="BQ37">
        <v>0.68083700000000003</v>
      </c>
      <c r="BR37">
        <v>0.63600699999999999</v>
      </c>
      <c r="BS37">
        <v>0.15839200000000001</v>
      </c>
      <c r="BT37">
        <v>1.245849</v>
      </c>
      <c r="BU37">
        <v>0.76559900000000003</v>
      </c>
      <c r="BV37">
        <v>0.67623200000000006</v>
      </c>
      <c r="BW37">
        <v>8.3442380000000007</v>
      </c>
      <c r="BX37">
        <v>4.195614</v>
      </c>
      <c r="BY37">
        <v>1.098E-3</v>
      </c>
      <c r="BZ37">
        <v>0.66677500000000001</v>
      </c>
      <c r="CA37">
        <v>1.0089809999999999</v>
      </c>
      <c r="CB37">
        <v>1.943082</v>
      </c>
      <c r="CC37">
        <v>5.214982</v>
      </c>
      <c r="CD37">
        <v>0.10356899999999999</v>
      </c>
      <c r="CE37">
        <v>0.40239599999999998</v>
      </c>
      <c r="CF37">
        <v>0.80707099999999998</v>
      </c>
      <c r="CG37">
        <v>4.888E-2</v>
      </c>
      <c r="CH37">
        <v>7.9670000000000001E-3</v>
      </c>
      <c r="CI37">
        <v>1</v>
      </c>
      <c r="CJ37">
        <v>31.076387</v>
      </c>
      <c r="CK37">
        <v>0.18671699999999999</v>
      </c>
      <c r="CL37">
        <v>3.1893760000000002</v>
      </c>
      <c r="CM37">
        <v>38.229166999999997</v>
      </c>
      <c r="CN37">
        <v>6.0511000000000002E-2</v>
      </c>
      <c r="CO37">
        <v>5.5240460000000002</v>
      </c>
      <c r="CP37">
        <v>31.950292999999999</v>
      </c>
    </row>
    <row r="38" spans="1:94" x14ac:dyDescent="0.3">
      <c r="A38" s="23">
        <f t="shared" si="0"/>
        <v>2010</v>
      </c>
      <c r="B38" s="3">
        <v>12775</v>
      </c>
      <c r="C38">
        <v>220.43746100000001</v>
      </c>
      <c r="D38">
        <v>40.41413</v>
      </c>
      <c r="E38">
        <v>490.46580699999998</v>
      </c>
      <c r="F38">
        <v>651.03899699999999</v>
      </c>
      <c r="G38">
        <v>16.173196000000001</v>
      </c>
      <c r="H38">
        <v>75.670931999999993</v>
      </c>
      <c r="I38">
        <v>15.623364</v>
      </c>
      <c r="J38">
        <v>83.72157</v>
      </c>
      <c r="K38">
        <v>572.26274699999999</v>
      </c>
      <c r="L38">
        <v>392.34698200000003</v>
      </c>
      <c r="M38">
        <v>752.09765200000004</v>
      </c>
      <c r="N38">
        <v>174.646987</v>
      </c>
      <c r="O38">
        <v>0.155973</v>
      </c>
      <c r="P38">
        <v>42.251592000000002</v>
      </c>
      <c r="Q38">
        <v>209.28245000000001</v>
      </c>
      <c r="R38">
        <v>40.229388</v>
      </c>
      <c r="S38">
        <v>166.14164600000001</v>
      </c>
      <c r="T38">
        <v>22.641178</v>
      </c>
      <c r="U38">
        <v>83.941107000000002</v>
      </c>
      <c r="V38">
        <v>134.02097900000001</v>
      </c>
      <c r="W38">
        <v>4403.1192460000002</v>
      </c>
      <c r="X38">
        <v>12497.872756999999</v>
      </c>
      <c r="Y38">
        <v>20901.740572999999</v>
      </c>
      <c r="Z38">
        <v>1247.2407559999999</v>
      </c>
      <c r="AA38">
        <v>1918.3005390000001</v>
      </c>
      <c r="AB38">
        <v>1238.5082709999999</v>
      </c>
      <c r="AC38">
        <v>2267.8027350000002</v>
      </c>
      <c r="AD38">
        <v>19.559384999999999</v>
      </c>
      <c r="AE38">
        <v>12.067069999999999</v>
      </c>
      <c r="AF38">
        <v>8631.8539679999994</v>
      </c>
      <c r="AG38">
        <v>1112.0407110000001</v>
      </c>
      <c r="AH38">
        <v>0.75042500000000001</v>
      </c>
      <c r="AI38">
        <v>9425.1732429999993</v>
      </c>
      <c r="AJ38">
        <v>15055.180682</v>
      </c>
      <c r="AK38">
        <v>4314.3528189999997</v>
      </c>
      <c r="AL38">
        <v>1148.7775590000001</v>
      </c>
      <c r="AM38">
        <v>15.625664</v>
      </c>
      <c r="AN38">
        <v>8.4751340000000006</v>
      </c>
      <c r="AO38">
        <v>0.71518499999999996</v>
      </c>
      <c r="AP38">
        <v>100.40976499999999</v>
      </c>
      <c r="AQ38">
        <v>95.509992999999994</v>
      </c>
      <c r="AR38">
        <v>0</v>
      </c>
      <c r="AS38">
        <v>127816.79180000001</v>
      </c>
      <c r="AT38">
        <v>1.3457399999999999</v>
      </c>
      <c r="AU38">
        <v>4.3910809999999998</v>
      </c>
      <c r="AV38">
        <v>3.3664610000000001</v>
      </c>
      <c r="AW38">
        <v>4.0854679999999997</v>
      </c>
      <c r="AX38">
        <v>5.0487330000000004</v>
      </c>
      <c r="AY38">
        <v>0.74888900000000003</v>
      </c>
      <c r="AZ38">
        <v>3.8981189999999999</v>
      </c>
      <c r="BA38">
        <v>1.3280590000000001</v>
      </c>
      <c r="BB38">
        <v>6.3928960000000004</v>
      </c>
      <c r="BC38">
        <v>2.3684910000000001</v>
      </c>
      <c r="BD38">
        <v>2.8954439999999999</v>
      </c>
      <c r="BE38">
        <v>3.153597</v>
      </c>
      <c r="BF38">
        <v>0.18343100000000001</v>
      </c>
      <c r="BG38">
        <v>4.4083439999999996</v>
      </c>
      <c r="BH38">
        <v>2.7168649999999999</v>
      </c>
      <c r="BI38">
        <v>1.0273190000000001</v>
      </c>
      <c r="BJ38">
        <v>1.600249</v>
      </c>
      <c r="BK38">
        <v>6.3851599999999999</v>
      </c>
      <c r="BL38">
        <v>9.035031</v>
      </c>
      <c r="BM38">
        <v>1.9293469999999999</v>
      </c>
      <c r="BN38">
        <v>1.677738</v>
      </c>
      <c r="BO38">
        <v>1.181837</v>
      </c>
      <c r="BP38">
        <v>0.75082300000000002</v>
      </c>
      <c r="BQ38">
        <v>0.67712700000000003</v>
      </c>
      <c r="BR38">
        <v>0.63438399999999995</v>
      </c>
      <c r="BS38">
        <v>0.16040299999999999</v>
      </c>
      <c r="BT38">
        <v>1.243317</v>
      </c>
      <c r="BU38">
        <v>0.76796699999999996</v>
      </c>
      <c r="BV38">
        <v>0.67219799999999996</v>
      </c>
      <c r="BW38">
        <v>8.480988</v>
      </c>
      <c r="BX38">
        <v>1.416253</v>
      </c>
      <c r="BY38">
        <v>4.3399999999999998E-4</v>
      </c>
      <c r="BZ38">
        <v>0.66458799999999996</v>
      </c>
      <c r="CA38">
        <v>1.0144420000000001</v>
      </c>
      <c r="CB38">
        <v>1.975695</v>
      </c>
      <c r="CC38">
        <v>3.2896740000000002</v>
      </c>
      <c r="CD38">
        <v>0.104408</v>
      </c>
      <c r="CE38">
        <v>0.17324500000000001</v>
      </c>
      <c r="CF38">
        <v>0.15926499999999999</v>
      </c>
      <c r="CG38">
        <v>1.7963E-2</v>
      </c>
      <c r="CH38">
        <v>4.2719999999999998E-3</v>
      </c>
      <c r="CI38">
        <v>1</v>
      </c>
      <c r="CJ38">
        <v>32.021189999999997</v>
      </c>
      <c r="CK38">
        <v>0.18960199999999999</v>
      </c>
      <c r="CL38">
        <v>3.6888010000000002</v>
      </c>
      <c r="CM38">
        <v>38.395833000000003</v>
      </c>
      <c r="CN38">
        <v>5.9955000000000001E-2</v>
      </c>
      <c r="CO38">
        <v>5.5658219999999998</v>
      </c>
      <c r="CP38">
        <v>32.097118000000002</v>
      </c>
    </row>
    <row r="39" spans="1:94" x14ac:dyDescent="0.3">
      <c r="A39" s="23">
        <f t="shared" si="0"/>
        <v>2011</v>
      </c>
      <c r="B39" s="3">
        <v>13140</v>
      </c>
      <c r="C39">
        <v>237.50579099999999</v>
      </c>
      <c r="D39">
        <v>40.069614999999999</v>
      </c>
      <c r="E39">
        <v>488.23140699999999</v>
      </c>
      <c r="F39">
        <v>650.56499499999995</v>
      </c>
      <c r="G39">
        <v>16.298508000000002</v>
      </c>
      <c r="H39">
        <v>76.500051999999997</v>
      </c>
      <c r="I39">
        <v>15.729772000000001</v>
      </c>
      <c r="J39">
        <v>83.412936000000002</v>
      </c>
      <c r="K39">
        <v>573.19228999999996</v>
      </c>
      <c r="L39">
        <v>392.11980499999999</v>
      </c>
      <c r="M39">
        <v>755.00421200000005</v>
      </c>
      <c r="N39">
        <v>175.07545999999999</v>
      </c>
      <c r="O39">
        <v>0.14249400000000001</v>
      </c>
      <c r="P39">
        <v>42.272786000000004</v>
      </c>
      <c r="Q39">
        <v>208.01768000000001</v>
      </c>
      <c r="R39">
        <v>39.749014000000003</v>
      </c>
      <c r="S39">
        <v>164.08487700000001</v>
      </c>
      <c r="T39">
        <v>22.660108999999999</v>
      </c>
      <c r="U39">
        <v>83.692211</v>
      </c>
      <c r="V39">
        <v>136.066755</v>
      </c>
      <c r="W39">
        <v>4504.0374510000001</v>
      </c>
      <c r="X39">
        <v>12633.86609</v>
      </c>
      <c r="Y39">
        <v>21117.646012000001</v>
      </c>
      <c r="Z39">
        <v>1252.394753</v>
      </c>
      <c r="AA39">
        <v>1953.8484430000001</v>
      </c>
      <c r="AB39">
        <v>1301.0835810000001</v>
      </c>
      <c r="AC39">
        <v>2270.1485080000002</v>
      </c>
      <c r="AD39">
        <v>19.780676</v>
      </c>
      <c r="AE39">
        <v>12.005877999999999</v>
      </c>
      <c r="AF39">
        <v>9291.8834989999996</v>
      </c>
      <c r="AG39">
        <v>1651.672194</v>
      </c>
      <c r="AH39">
        <v>1.086816</v>
      </c>
      <c r="AI39">
        <v>9377.3498450000006</v>
      </c>
      <c r="AJ39">
        <v>15429.737062</v>
      </c>
      <c r="AK39">
        <v>4458.9695119999997</v>
      </c>
      <c r="AL39">
        <v>1306.6045140000001</v>
      </c>
      <c r="AM39">
        <v>15.371327000000001</v>
      </c>
      <c r="AN39">
        <v>9.4044860000000003</v>
      </c>
      <c r="AO39">
        <v>1.2217480000000001</v>
      </c>
      <c r="AP39">
        <v>118.044732</v>
      </c>
      <c r="AQ39">
        <v>107.8412</v>
      </c>
      <c r="AR39">
        <v>0</v>
      </c>
      <c r="AS39">
        <v>125969.39274</v>
      </c>
      <c r="AT39">
        <v>1.44994</v>
      </c>
      <c r="AU39">
        <v>4.3536489999999999</v>
      </c>
      <c r="AV39">
        <v>3.351124</v>
      </c>
      <c r="AW39">
        <v>4.0824939999999996</v>
      </c>
      <c r="AX39">
        <v>5.0878509999999997</v>
      </c>
      <c r="AY39">
        <v>0.75709499999999996</v>
      </c>
      <c r="AZ39">
        <v>3.9246690000000002</v>
      </c>
      <c r="BA39">
        <v>1.3231630000000001</v>
      </c>
      <c r="BB39">
        <v>6.4032799999999996</v>
      </c>
      <c r="BC39">
        <v>2.3671199999999999</v>
      </c>
      <c r="BD39">
        <v>2.9066339999999999</v>
      </c>
      <c r="BE39">
        <v>3.1613340000000001</v>
      </c>
      <c r="BF39">
        <v>0.16757900000000001</v>
      </c>
      <c r="BG39">
        <v>4.4105559999999997</v>
      </c>
      <c r="BH39">
        <v>2.7004459999999999</v>
      </c>
      <c r="BI39">
        <v>1.0150520000000001</v>
      </c>
      <c r="BJ39">
        <v>1.5804389999999999</v>
      </c>
      <c r="BK39">
        <v>6.3904990000000002</v>
      </c>
      <c r="BL39">
        <v>9.0082409999999999</v>
      </c>
      <c r="BM39">
        <v>1.958798</v>
      </c>
      <c r="BN39">
        <v>1.7161919999999999</v>
      </c>
      <c r="BO39">
        <v>1.1946969999999999</v>
      </c>
      <c r="BP39">
        <v>0.75857799999999997</v>
      </c>
      <c r="BQ39">
        <v>0.679925</v>
      </c>
      <c r="BR39">
        <v>0.64613900000000002</v>
      </c>
      <c r="BS39">
        <v>0.16850799999999999</v>
      </c>
      <c r="BT39">
        <v>1.2446029999999999</v>
      </c>
      <c r="BU39">
        <v>0.77665600000000001</v>
      </c>
      <c r="BV39">
        <v>0.66878899999999997</v>
      </c>
      <c r="BW39">
        <v>9.1294810000000002</v>
      </c>
      <c r="BX39">
        <v>2.103507</v>
      </c>
      <c r="BY39">
        <v>6.29E-4</v>
      </c>
      <c r="BZ39">
        <v>0.66121600000000003</v>
      </c>
      <c r="CA39">
        <v>1.0396799999999999</v>
      </c>
      <c r="CB39">
        <v>2.0419200000000002</v>
      </c>
      <c r="CC39">
        <v>3.7416320000000001</v>
      </c>
      <c r="CD39">
        <v>0.10270799999999999</v>
      </c>
      <c r="CE39">
        <v>0.192243</v>
      </c>
      <c r="CF39">
        <v>0.27207199999999998</v>
      </c>
      <c r="CG39">
        <v>2.1118000000000001E-2</v>
      </c>
      <c r="CH39">
        <v>4.823E-3</v>
      </c>
      <c r="CI39">
        <v>1</v>
      </c>
      <c r="CJ39">
        <v>31.558371999999999</v>
      </c>
      <c r="CK39">
        <v>0.192354</v>
      </c>
      <c r="CL39">
        <v>4.0613320000000002</v>
      </c>
      <c r="CM39">
        <v>38.395833000000003</v>
      </c>
      <c r="CN39">
        <v>6.0947000000000001E-2</v>
      </c>
      <c r="CO39">
        <v>5.578049</v>
      </c>
      <c r="CP39">
        <v>32.415576999999999</v>
      </c>
    </row>
    <row r="40" spans="1:94" x14ac:dyDescent="0.3">
      <c r="A40" s="23">
        <f t="shared" si="0"/>
        <v>2012</v>
      </c>
      <c r="B40" s="3">
        <v>13505</v>
      </c>
      <c r="C40">
        <v>257.91816</v>
      </c>
      <c r="D40">
        <v>39.698005000000002</v>
      </c>
      <c r="E40">
        <v>485.81956000000002</v>
      </c>
      <c r="F40">
        <v>649.25966000000005</v>
      </c>
      <c r="G40">
        <v>16.422387000000001</v>
      </c>
      <c r="H40">
        <v>77.065911</v>
      </c>
      <c r="I40">
        <v>15.810110999999999</v>
      </c>
      <c r="J40">
        <v>82.951374000000001</v>
      </c>
      <c r="K40">
        <v>572.49380599999995</v>
      </c>
      <c r="L40">
        <v>391.74585500000001</v>
      </c>
      <c r="M40">
        <v>756.25253399999997</v>
      </c>
      <c r="N40">
        <v>175.26902200000001</v>
      </c>
      <c r="O40">
        <v>0.13014300000000001</v>
      </c>
      <c r="P40">
        <v>42.230972000000001</v>
      </c>
      <c r="Q40">
        <v>206.85108199999999</v>
      </c>
      <c r="R40">
        <v>39.362518999999999</v>
      </c>
      <c r="S40">
        <v>162.191823</v>
      </c>
      <c r="T40">
        <v>22.661829000000001</v>
      </c>
      <c r="U40">
        <v>83.486716999999999</v>
      </c>
      <c r="V40">
        <v>137.74880300000001</v>
      </c>
      <c r="W40">
        <v>3857.4954120000002</v>
      </c>
      <c r="X40">
        <v>12117.441532999999</v>
      </c>
      <c r="Y40">
        <v>21193.587630000002</v>
      </c>
      <c r="Z40">
        <v>1239.8343159999999</v>
      </c>
      <c r="AA40">
        <v>1937.4039399999999</v>
      </c>
      <c r="AB40">
        <v>1308.324554</v>
      </c>
      <c r="AC40">
        <v>2268.006457</v>
      </c>
      <c r="AD40">
        <v>19.822657</v>
      </c>
      <c r="AE40">
        <v>11.857087</v>
      </c>
      <c r="AF40">
        <v>10443.432133</v>
      </c>
      <c r="AG40">
        <v>1072.54637</v>
      </c>
      <c r="AH40">
        <v>0.73067400000000005</v>
      </c>
      <c r="AI40">
        <v>9292.2925369999994</v>
      </c>
      <c r="AJ40">
        <v>15486.08001</v>
      </c>
      <c r="AK40">
        <v>4553.4576459999998</v>
      </c>
      <c r="AL40">
        <v>1246.4023400000001</v>
      </c>
      <c r="AM40">
        <v>15.413555000000001</v>
      </c>
      <c r="AN40">
        <v>8.8642990000000008</v>
      </c>
      <c r="AO40">
        <v>0.71972000000000003</v>
      </c>
      <c r="AP40">
        <v>106.28108400000001</v>
      </c>
      <c r="AQ40">
        <v>98.583685000000003</v>
      </c>
      <c r="AR40">
        <v>0</v>
      </c>
      <c r="AS40">
        <v>126444.283843</v>
      </c>
      <c r="AT40">
        <v>1.5745549999999999</v>
      </c>
      <c r="AU40">
        <v>4.3132720000000004</v>
      </c>
      <c r="AV40">
        <v>3.3345699999999998</v>
      </c>
      <c r="AW40">
        <v>4.0743020000000003</v>
      </c>
      <c r="AX40">
        <v>5.1265219999999996</v>
      </c>
      <c r="AY40">
        <v>0.76269500000000001</v>
      </c>
      <c r="AZ40">
        <v>3.9447139999999998</v>
      </c>
      <c r="BA40">
        <v>1.315841</v>
      </c>
      <c r="BB40">
        <v>6.3954769999999996</v>
      </c>
      <c r="BC40">
        <v>2.364862</v>
      </c>
      <c r="BD40">
        <v>2.9114390000000001</v>
      </c>
      <c r="BE40">
        <v>3.1648290000000001</v>
      </c>
      <c r="BF40">
        <v>0.15305299999999999</v>
      </c>
      <c r="BG40">
        <v>4.406193</v>
      </c>
      <c r="BH40">
        <v>2.6853009999999999</v>
      </c>
      <c r="BI40">
        <v>1.005182</v>
      </c>
      <c r="BJ40">
        <v>1.5622050000000001</v>
      </c>
      <c r="BK40">
        <v>6.3909840000000004</v>
      </c>
      <c r="BL40">
        <v>8.9861219999999999</v>
      </c>
      <c r="BM40">
        <v>1.9830129999999999</v>
      </c>
      <c r="BN40">
        <v>1.4698370000000001</v>
      </c>
      <c r="BO40">
        <v>1.1458619999999999</v>
      </c>
      <c r="BP40">
        <v>0.76130600000000004</v>
      </c>
      <c r="BQ40">
        <v>0.67310599999999998</v>
      </c>
      <c r="BR40">
        <v>0.64070099999999996</v>
      </c>
      <c r="BS40">
        <v>0.16944500000000001</v>
      </c>
      <c r="BT40">
        <v>1.2434289999999999</v>
      </c>
      <c r="BU40">
        <v>0.778304</v>
      </c>
      <c r="BV40">
        <v>0.66049999999999998</v>
      </c>
      <c r="BW40">
        <v>10.260904</v>
      </c>
      <c r="BX40">
        <v>1.3659539999999999</v>
      </c>
      <c r="BY40">
        <v>4.2299999999999998E-4</v>
      </c>
      <c r="BZ40">
        <v>0.65521799999999997</v>
      </c>
      <c r="CA40">
        <v>1.0434760000000001</v>
      </c>
      <c r="CB40">
        <v>2.0851899999999999</v>
      </c>
      <c r="CC40">
        <v>3.5692349999999999</v>
      </c>
      <c r="CD40">
        <v>0.10299</v>
      </c>
      <c r="CE40">
        <v>0.181201</v>
      </c>
      <c r="CF40">
        <v>0.160275</v>
      </c>
      <c r="CG40">
        <v>1.9014E-2</v>
      </c>
      <c r="CH40">
        <v>4.4089999999999997E-3</v>
      </c>
      <c r="CI40">
        <v>1</v>
      </c>
      <c r="CJ40">
        <v>31.677343</v>
      </c>
      <c r="CK40">
        <v>0.19327</v>
      </c>
      <c r="CL40">
        <v>4.3462480000000001</v>
      </c>
      <c r="CM40">
        <v>38.458333000000003</v>
      </c>
      <c r="CN40">
        <v>6.0923999999999999E-2</v>
      </c>
      <c r="CO40">
        <v>5.5992899999999999</v>
      </c>
      <c r="CP40">
        <v>31.988889</v>
      </c>
    </row>
    <row r="41" spans="1:94" x14ac:dyDescent="0.3">
      <c r="A41" s="23">
        <f t="shared" si="0"/>
        <v>2013</v>
      </c>
      <c r="B41" s="3">
        <v>13870</v>
      </c>
      <c r="C41">
        <v>321.26813299999998</v>
      </c>
      <c r="D41">
        <v>39.416192000000002</v>
      </c>
      <c r="E41">
        <v>484.45034500000003</v>
      </c>
      <c r="F41">
        <v>649.48060399999997</v>
      </c>
      <c r="G41">
        <v>16.600756000000001</v>
      </c>
      <c r="H41">
        <v>77.515472000000003</v>
      </c>
      <c r="I41">
        <v>15.881024999999999</v>
      </c>
      <c r="J41">
        <v>82.439188000000001</v>
      </c>
      <c r="K41">
        <v>570.70905300000004</v>
      </c>
      <c r="L41">
        <v>391.64847200000003</v>
      </c>
      <c r="M41">
        <v>756.71230300000002</v>
      </c>
      <c r="N41">
        <v>175.22367800000001</v>
      </c>
      <c r="O41">
        <v>0.11871</v>
      </c>
      <c r="P41">
        <v>42.489550000000001</v>
      </c>
      <c r="Q41">
        <v>205.81924100000001</v>
      </c>
      <c r="R41">
        <v>39.368383999999999</v>
      </c>
      <c r="S41">
        <v>160.41150200000001</v>
      </c>
      <c r="T41">
        <v>22.657934999999998</v>
      </c>
      <c r="U41">
        <v>83.405511000000004</v>
      </c>
      <c r="V41">
        <v>139.495498</v>
      </c>
      <c r="W41">
        <v>3943.7841589999998</v>
      </c>
      <c r="X41">
        <v>12225.835697</v>
      </c>
      <c r="Y41">
        <v>21287.799906</v>
      </c>
      <c r="Z41">
        <v>1274.0876720000001</v>
      </c>
      <c r="AA41">
        <v>1925.2504550000001</v>
      </c>
      <c r="AB41">
        <v>1338.8315009999999</v>
      </c>
      <c r="AC41">
        <v>2262.140034</v>
      </c>
      <c r="AD41">
        <v>19.948184999999999</v>
      </c>
      <c r="AE41">
        <v>11.77849</v>
      </c>
      <c r="AF41">
        <v>12215.664799</v>
      </c>
      <c r="AG41">
        <v>1433.092103</v>
      </c>
      <c r="AH41">
        <v>0.88959500000000002</v>
      </c>
      <c r="AI41">
        <v>9216.0872600000002</v>
      </c>
      <c r="AJ41">
        <v>15679.292937</v>
      </c>
      <c r="AK41">
        <v>4692.4208429999999</v>
      </c>
      <c r="AL41">
        <v>1025.5939310000001</v>
      </c>
      <c r="AM41">
        <v>15.217205</v>
      </c>
      <c r="AN41">
        <v>7.8417560000000002</v>
      </c>
      <c r="AO41">
        <v>0.75501499999999999</v>
      </c>
      <c r="AP41">
        <v>94.914764000000005</v>
      </c>
      <c r="AQ41">
        <v>103.059282</v>
      </c>
      <c r="AR41">
        <v>0</v>
      </c>
      <c r="AS41">
        <v>125548.806623</v>
      </c>
      <c r="AT41">
        <v>1.961298</v>
      </c>
      <c r="AU41">
        <v>4.2826529999999998</v>
      </c>
      <c r="AV41">
        <v>3.3251719999999998</v>
      </c>
      <c r="AW41">
        <v>4.0756889999999997</v>
      </c>
      <c r="AX41">
        <v>5.1822030000000003</v>
      </c>
      <c r="AY41">
        <v>0.76714400000000005</v>
      </c>
      <c r="AZ41">
        <v>3.9624069999999998</v>
      </c>
      <c r="BA41">
        <v>1.307717</v>
      </c>
      <c r="BB41">
        <v>6.37554</v>
      </c>
      <c r="BC41">
        <v>2.364274</v>
      </c>
      <c r="BD41">
        <v>2.9132090000000002</v>
      </c>
      <c r="BE41">
        <v>3.1640109999999999</v>
      </c>
      <c r="BF41">
        <v>0.13960800000000001</v>
      </c>
      <c r="BG41">
        <v>4.4331719999999999</v>
      </c>
      <c r="BH41">
        <v>2.6719059999999999</v>
      </c>
      <c r="BI41">
        <v>1.0053319999999999</v>
      </c>
      <c r="BJ41">
        <v>1.545058</v>
      </c>
      <c r="BK41">
        <v>6.3898859999999997</v>
      </c>
      <c r="BL41">
        <v>8.9773820000000004</v>
      </c>
      <c r="BM41">
        <v>2.0081579999999999</v>
      </c>
      <c r="BN41">
        <v>1.5027159999999999</v>
      </c>
      <c r="BO41">
        <v>1.156112</v>
      </c>
      <c r="BP41">
        <v>0.76469100000000001</v>
      </c>
      <c r="BQ41">
        <v>0.69170299999999996</v>
      </c>
      <c r="BR41">
        <v>0.63668199999999997</v>
      </c>
      <c r="BS41">
        <v>0.17339599999999999</v>
      </c>
      <c r="BT41">
        <v>1.240213</v>
      </c>
      <c r="BU41">
        <v>0.78323299999999996</v>
      </c>
      <c r="BV41">
        <v>0.65612199999999998</v>
      </c>
      <c r="BW41">
        <v>12.002160999999999</v>
      </c>
      <c r="BX41">
        <v>1.825132</v>
      </c>
      <c r="BY41">
        <v>5.1500000000000005E-4</v>
      </c>
      <c r="BZ41">
        <v>0.64984500000000001</v>
      </c>
      <c r="CA41">
        <v>1.056495</v>
      </c>
      <c r="CB41">
        <v>2.1488260000000001</v>
      </c>
      <c r="CC41">
        <v>2.9369209999999999</v>
      </c>
      <c r="CD41">
        <v>0.101678</v>
      </c>
      <c r="CE41">
        <v>0.160298</v>
      </c>
      <c r="CF41">
        <v>0.16813500000000001</v>
      </c>
      <c r="CG41">
        <v>1.6979999999999999E-2</v>
      </c>
      <c r="CH41">
        <v>4.6090000000000002E-3</v>
      </c>
      <c r="CI41">
        <v>1</v>
      </c>
      <c r="CJ41">
        <v>31.453005000000001</v>
      </c>
      <c r="CK41">
        <v>0.207732</v>
      </c>
      <c r="CL41">
        <v>5.0609039999999998</v>
      </c>
      <c r="CM41">
        <v>38.354166999999997</v>
      </c>
      <c r="CN41">
        <v>5.9820999999999999E-2</v>
      </c>
      <c r="CO41">
        <v>5.6249419999999999</v>
      </c>
      <c r="CP41">
        <v>32.136465999999999</v>
      </c>
    </row>
    <row r="42" spans="1:94" x14ac:dyDescent="0.3">
      <c r="A42" s="23">
        <f t="shared" si="0"/>
        <v>2014</v>
      </c>
      <c r="B42" s="3">
        <v>14235</v>
      </c>
      <c r="C42">
        <v>357.93719499999997</v>
      </c>
      <c r="D42">
        <v>39.345320999999998</v>
      </c>
      <c r="E42">
        <v>483.196731</v>
      </c>
      <c r="F42">
        <v>649.50953800000002</v>
      </c>
      <c r="G42">
        <v>16.773910000000001</v>
      </c>
      <c r="H42">
        <v>77.841982999999999</v>
      </c>
      <c r="I42">
        <v>15.962135</v>
      </c>
      <c r="J42">
        <v>82.112637000000007</v>
      </c>
      <c r="K42">
        <v>570.09850200000005</v>
      </c>
      <c r="L42">
        <v>391.77991300000002</v>
      </c>
      <c r="M42">
        <v>759.59251400000005</v>
      </c>
      <c r="N42">
        <v>175.36403999999999</v>
      </c>
      <c r="O42">
        <v>0.108144</v>
      </c>
      <c r="P42">
        <v>42.738509999999998</v>
      </c>
      <c r="Q42">
        <v>205.08961400000001</v>
      </c>
      <c r="R42">
        <v>39.286085999999997</v>
      </c>
      <c r="S42">
        <v>159.11039</v>
      </c>
      <c r="T42">
        <v>22.685794000000001</v>
      </c>
      <c r="U42">
        <v>83.378488000000004</v>
      </c>
      <c r="V42">
        <v>141.42610199999999</v>
      </c>
      <c r="W42">
        <v>3993.7337080000002</v>
      </c>
      <c r="X42">
        <v>12293.135693</v>
      </c>
      <c r="Y42">
        <v>21317.475643000002</v>
      </c>
      <c r="Z42">
        <v>1283.0629690000001</v>
      </c>
      <c r="AA42">
        <v>1920.041761</v>
      </c>
      <c r="AB42">
        <v>1323.4835350000001</v>
      </c>
      <c r="AC42">
        <v>2251.7027779999999</v>
      </c>
      <c r="AD42">
        <v>19.973625999999999</v>
      </c>
      <c r="AE42">
        <v>11.710297000000001</v>
      </c>
      <c r="AF42">
        <v>12755.266745999999</v>
      </c>
      <c r="AG42">
        <v>3072.7870560000001</v>
      </c>
      <c r="AH42">
        <v>1.4594940000000001</v>
      </c>
      <c r="AI42">
        <v>9134.9566400000003</v>
      </c>
      <c r="AJ42">
        <v>15708.970265</v>
      </c>
      <c r="AK42">
        <v>4815.4348900000005</v>
      </c>
      <c r="AL42">
        <v>660.44543999999996</v>
      </c>
      <c r="AM42">
        <v>15.861629000000001</v>
      </c>
      <c r="AN42">
        <v>6.9911969999999997</v>
      </c>
      <c r="AO42">
        <v>0.85516599999999998</v>
      </c>
      <c r="AP42">
        <v>84.199706000000006</v>
      </c>
      <c r="AQ42">
        <v>112.358429</v>
      </c>
      <c r="AR42">
        <v>0</v>
      </c>
      <c r="AS42">
        <v>125625.533811</v>
      </c>
      <c r="AT42">
        <v>2.1851569999999998</v>
      </c>
      <c r="AU42">
        <v>4.274953</v>
      </c>
      <c r="AV42">
        <v>3.316567</v>
      </c>
      <c r="AW42">
        <v>4.0758700000000001</v>
      </c>
      <c r="AX42">
        <v>5.236256</v>
      </c>
      <c r="AY42">
        <v>0.77037500000000003</v>
      </c>
      <c r="AZ42">
        <v>3.9826450000000002</v>
      </c>
      <c r="BA42">
        <v>1.3025370000000001</v>
      </c>
      <c r="BB42">
        <v>6.3687189999999996</v>
      </c>
      <c r="BC42">
        <v>2.3650679999999999</v>
      </c>
      <c r="BD42">
        <v>2.9242979999999998</v>
      </c>
      <c r="BE42">
        <v>3.1665450000000002</v>
      </c>
      <c r="BF42">
        <v>0.12718199999999999</v>
      </c>
      <c r="BG42">
        <v>4.4591469999999997</v>
      </c>
      <c r="BH42">
        <v>2.6624340000000002</v>
      </c>
      <c r="BI42">
        <v>1.003231</v>
      </c>
      <c r="BJ42">
        <v>1.5325260000000001</v>
      </c>
      <c r="BK42">
        <v>6.3977430000000002</v>
      </c>
      <c r="BL42">
        <v>8.9744729999999997</v>
      </c>
      <c r="BM42">
        <v>2.0359500000000001</v>
      </c>
      <c r="BN42">
        <v>1.521749</v>
      </c>
      <c r="BO42">
        <v>1.1624760000000001</v>
      </c>
      <c r="BP42">
        <v>0.76575700000000002</v>
      </c>
      <c r="BQ42">
        <v>0.69657500000000006</v>
      </c>
      <c r="BR42">
        <v>0.63495900000000005</v>
      </c>
      <c r="BS42">
        <v>0.17140900000000001</v>
      </c>
      <c r="BT42">
        <v>1.2344900000000001</v>
      </c>
      <c r="BU42">
        <v>0.78423200000000004</v>
      </c>
      <c r="BV42">
        <v>0.65232400000000001</v>
      </c>
      <c r="BW42">
        <v>12.532332</v>
      </c>
      <c r="BX42">
        <v>3.9133849999999999</v>
      </c>
      <c r="BY42">
        <v>8.4500000000000005E-4</v>
      </c>
      <c r="BZ42">
        <v>0.64412400000000003</v>
      </c>
      <c r="CA42">
        <v>1.058495</v>
      </c>
      <c r="CB42">
        <v>2.2051590000000001</v>
      </c>
      <c r="CC42">
        <v>1.8912709999999999</v>
      </c>
      <c r="CD42">
        <v>0.10598399999999999</v>
      </c>
      <c r="CE42">
        <v>0.14291100000000001</v>
      </c>
      <c r="CF42">
        <v>0.190437</v>
      </c>
      <c r="CG42">
        <v>1.5063E-2</v>
      </c>
      <c r="CH42">
        <v>5.025E-3</v>
      </c>
      <c r="CI42">
        <v>1</v>
      </c>
      <c r="CJ42">
        <v>31.472227</v>
      </c>
      <c r="CK42">
        <v>0.215001</v>
      </c>
      <c r="CL42">
        <v>5.7948279999999999</v>
      </c>
      <c r="CM42">
        <v>38.270833000000003</v>
      </c>
      <c r="CN42">
        <v>5.9709999999999999E-2</v>
      </c>
      <c r="CO42">
        <v>5.6305490000000002</v>
      </c>
      <c r="CP42">
        <v>32.184452</v>
      </c>
    </row>
    <row r="43" spans="1:94" x14ac:dyDescent="0.3">
      <c r="A43" s="23">
        <f t="shared" si="0"/>
        <v>2015</v>
      </c>
      <c r="B43" s="3">
        <v>14600</v>
      </c>
      <c r="C43">
        <v>389.46255400000001</v>
      </c>
      <c r="D43">
        <v>39.177298</v>
      </c>
      <c r="E43">
        <v>481.99814099999998</v>
      </c>
      <c r="F43">
        <v>649.08308399999999</v>
      </c>
      <c r="G43">
        <v>16.946192</v>
      </c>
      <c r="H43">
        <v>78.011258999999995</v>
      </c>
      <c r="I43">
        <v>16.021144</v>
      </c>
      <c r="J43">
        <v>81.785545999999997</v>
      </c>
      <c r="K43">
        <v>569.38221299999998</v>
      </c>
      <c r="L43">
        <v>391.90306099999998</v>
      </c>
      <c r="M43">
        <v>761.06752700000004</v>
      </c>
      <c r="N43">
        <v>175.455961</v>
      </c>
      <c r="O43">
        <v>9.8280999999999993E-2</v>
      </c>
      <c r="P43">
        <v>42.871496</v>
      </c>
      <c r="Q43">
        <v>204.49144699999999</v>
      </c>
      <c r="R43">
        <v>39.174684999999997</v>
      </c>
      <c r="S43">
        <v>157.97308799999999</v>
      </c>
      <c r="T43">
        <v>22.729790999999999</v>
      </c>
      <c r="U43">
        <v>83.335400000000007</v>
      </c>
      <c r="V43">
        <v>143.363383</v>
      </c>
      <c r="W43">
        <v>3840.5230849999998</v>
      </c>
      <c r="X43">
        <v>12302.860272</v>
      </c>
      <c r="Y43">
        <v>21348.780419999999</v>
      </c>
      <c r="Z43">
        <v>1284.772148</v>
      </c>
      <c r="AA43">
        <v>1898.1523950000001</v>
      </c>
      <c r="AB43">
        <v>1303.732843</v>
      </c>
      <c r="AC43">
        <v>2241.9054630000001</v>
      </c>
      <c r="AD43">
        <v>19.963570000000001</v>
      </c>
      <c r="AE43">
        <v>11.63068</v>
      </c>
      <c r="AF43">
        <v>13703.644069</v>
      </c>
      <c r="AG43">
        <v>2045.6283229999999</v>
      </c>
      <c r="AH43">
        <v>1.2091689999999999</v>
      </c>
      <c r="AI43">
        <v>9055.6254389999995</v>
      </c>
      <c r="AJ43">
        <v>15668.04516</v>
      </c>
      <c r="AK43">
        <v>4920.6123779999998</v>
      </c>
      <c r="AL43">
        <v>1996.5850089999999</v>
      </c>
      <c r="AM43">
        <v>16.120038000000001</v>
      </c>
      <c r="AN43">
        <v>12.988445</v>
      </c>
      <c r="AO43">
        <v>0.95456700000000005</v>
      </c>
      <c r="AP43">
        <v>152.342083</v>
      </c>
      <c r="AQ43">
        <v>135.05140900000001</v>
      </c>
      <c r="AR43">
        <v>0</v>
      </c>
      <c r="AS43">
        <v>126633.35647</v>
      </c>
      <c r="AT43">
        <v>2.377615</v>
      </c>
      <c r="AU43">
        <v>4.2566959999999998</v>
      </c>
      <c r="AV43">
        <v>3.3083399999999998</v>
      </c>
      <c r="AW43">
        <v>4.073194</v>
      </c>
      <c r="AX43">
        <v>5.2900359999999997</v>
      </c>
      <c r="AY43">
        <v>0.77205100000000004</v>
      </c>
      <c r="AZ43">
        <v>3.9973679999999998</v>
      </c>
      <c r="BA43">
        <v>1.2973479999999999</v>
      </c>
      <c r="BB43">
        <v>6.3607170000000002</v>
      </c>
      <c r="BC43">
        <v>2.3658109999999999</v>
      </c>
      <c r="BD43">
        <v>2.9299759999999999</v>
      </c>
      <c r="BE43">
        <v>3.1682049999999999</v>
      </c>
      <c r="BF43">
        <v>0.11558300000000001</v>
      </c>
      <c r="BG43">
        <v>4.4730220000000003</v>
      </c>
      <c r="BH43">
        <v>2.6546690000000002</v>
      </c>
      <c r="BI43">
        <v>1.000386</v>
      </c>
      <c r="BJ43">
        <v>1.521571</v>
      </c>
      <c r="BK43">
        <v>6.4101499999999998</v>
      </c>
      <c r="BL43">
        <v>8.9698349999999998</v>
      </c>
      <c r="BM43">
        <v>2.0638390000000002</v>
      </c>
      <c r="BN43">
        <v>1.4633700000000001</v>
      </c>
      <c r="BO43">
        <v>1.1633960000000001</v>
      </c>
      <c r="BP43">
        <v>0.76688100000000003</v>
      </c>
      <c r="BQ43">
        <v>0.69750299999999998</v>
      </c>
      <c r="BR43">
        <v>0.62772099999999997</v>
      </c>
      <c r="BS43">
        <v>0.168851</v>
      </c>
      <c r="BT43">
        <v>1.2291190000000001</v>
      </c>
      <c r="BU43">
        <v>0.78383700000000001</v>
      </c>
      <c r="BV43">
        <v>0.64788800000000002</v>
      </c>
      <c r="BW43">
        <v>13.464134</v>
      </c>
      <c r="BX43">
        <v>2.605235</v>
      </c>
      <c r="BY43">
        <v>6.9999999999999999E-4</v>
      </c>
      <c r="BZ43">
        <v>0.63853000000000004</v>
      </c>
      <c r="CA43">
        <v>1.0557380000000001</v>
      </c>
      <c r="CB43">
        <v>2.253323</v>
      </c>
      <c r="CC43">
        <v>5.7174800000000001</v>
      </c>
      <c r="CD43">
        <v>0.107711</v>
      </c>
      <c r="CE43">
        <v>0.26550499999999999</v>
      </c>
      <c r="CF43">
        <v>0.21257300000000001</v>
      </c>
      <c r="CG43">
        <v>2.7254E-2</v>
      </c>
      <c r="CH43">
        <v>6.0400000000000002E-3</v>
      </c>
      <c r="CI43">
        <v>1</v>
      </c>
      <c r="CJ43">
        <v>31.724710999999999</v>
      </c>
      <c r="CK43">
        <v>0.21789900000000001</v>
      </c>
      <c r="CL43">
        <v>6.2469619999999999</v>
      </c>
      <c r="CM43">
        <v>38.3125</v>
      </c>
      <c r="CN43">
        <v>5.9025000000000001E-2</v>
      </c>
      <c r="CO43">
        <v>5.6465240000000003</v>
      </c>
      <c r="CP43">
        <v>32.109793000000003</v>
      </c>
    </row>
    <row r="44" spans="1:94" x14ac:dyDescent="0.3">
      <c r="A44" s="23">
        <f t="shared" si="0"/>
        <v>2016</v>
      </c>
      <c r="B44" s="3">
        <v>14965</v>
      </c>
      <c r="C44">
        <v>426.07615299999998</v>
      </c>
      <c r="D44">
        <v>38.831558000000001</v>
      </c>
      <c r="E44">
        <v>481.619348</v>
      </c>
      <c r="F44">
        <v>649.06550100000004</v>
      </c>
      <c r="G44">
        <v>17.120674999999999</v>
      </c>
      <c r="H44">
        <v>77.994099000000006</v>
      </c>
      <c r="I44">
        <v>16.056093000000001</v>
      </c>
      <c r="J44">
        <v>81.462808999999993</v>
      </c>
      <c r="K44">
        <v>568.59085400000004</v>
      </c>
      <c r="L44">
        <v>391.85975200000001</v>
      </c>
      <c r="M44">
        <v>759.88304700000003</v>
      </c>
      <c r="N44">
        <v>175.42519300000001</v>
      </c>
      <c r="O44">
        <v>8.9182999999999998E-2</v>
      </c>
      <c r="P44">
        <v>43.061337999999999</v>
      </c>
      <c r="Q44">
        <v>203.96591000000001</v>
      </c>
      <c r="R44">
        <v>39.162765</v>
      </c>
      <c r="S44">
        <v>156.64667900000001</v>
      </c>
      <c r="T44">
        <v>22.761997999999998</v>
      </c>
      <c r="U44">
        <v>83.271958999999995</v>
      </c>
      <c r="V44">
        <v>145.25775899999999</v>
      </c>
      <c r="W44">
        <v>3492.3224540000001</v>
      </c>
      <c r="X44">
        <v>12275.886675</v>
      </c>
      <c r="Y44">
        <v>21388.277138000001</v>
      </c>
      <c r="Z44">
        <v>1294.423209</v>
      </c>
      <c r="AA44">
        <v>1878.89518</v>
      </c>
      <c r="AB44">
        <v>1294.7896040000001</v>
      </c>
      <c r="AC44">
        <v>2226.477406</v>
      </c>
      <c r="AD44">
        <v>19.907796000000001</v>
      </c>
      <c r="AE44">
        <v>11.537990000000001</v>
      </c>
      <c r="AF44">
        <v>14816.514612000001</v>
      </c>
      <c r="AG44">
        <v>1475.175808</v>
      </c>
      <c r="AH44">
        <v>0.84371099999999999</v>
      </c>
      <c r="AI44">
        <v>8985.6061680000003</v>
      </c>
      <c r="AJ44">
        <v>15591.614317</v>
      </c>
      <c r="AK44">
        <v>4994.6240809999999</v>
      </c>
      <c r="AL44">
        <v>1246.3534569999999</v>
      </c>
      <c r="AM44">
        <v>16.072437999999998</v>
      </c>
      <c r="AN44">
        <v>10.591695</v>
      </c>
      <c r="AO44">
        <v>1.1056490000000001</v>
      </c>
      <c r="AP44">
        <v>128.59315799999999</v>
      </c>
      <c r="AQ44">
        <v>114.7957</v>
      </c>
      <c r="AR44">
        <v>0</v>
      </c>
      <c r="AS44">
        <v>128452.47341399999</v>
      </c>
      <c r="AT44">
        <v>2.6011359999999999</v>
      </c>
      <c r="AU44">
        <v>4.219131</v>
      </c>
      <c r="AV44">
        <v>3.3057400000000001</v>
      </c>
      <c r="AW44">
        <v>4.0730839999999997</v>
      </c>
      <c r="AX44">
        <v>5.3445039999999997</v>
      </c>
      <c r="AY44">
        <v>0.77188100000000004</v>
      </c>
      <c r="AZ44">
        <v>4.0060880000000001</v>
      </c>
      <c r="BA44">
        <v>1.2922290000000001</v>
      </c>
      <c r="BB44">
        <v>6.351877</v>
      </c>
      <c r="BC44">
        <v>2.3655499999999998</v>
      </c>
      <c r="BD44">
        <v>2.9254159999999998</v>
      </c>
      <c r="BE44">
        <v>3.1676489999999999</v>
      </c>
      <c r="BF44">
        <v>0.104883</v>
      </c>
      <c r="BG44">
        <v>4.4928299999999997</v>
      </c>
      <c r="BH44">
        <v>2.6478470000000001</v>
      </c>
      <c r="BI44">
        <v>1.000081</v>
      </c>
      <c r="BJ44">
        <v>1.508796</v>
      </c>
      <c r="BK44">
        <v>6.4192330000000002</v>
      </c>
      <c r="BL44">
        <v>8.9630069999999993</v>
      </c>
      <c r="BM44">
        <v>2.09111</v>
      </c>
      <c r="BN44">
        <v>1.330694</v>
      </c>
      <c r="BO44">
        <v>1.1608449999999999</v>
      </c>
      <c r="BP44">
        <v>0.76829999999999998</v>
      </c>
      <c r="BQ44">
        <v>0.70274300000000001</v>
      </c>
      <c r="BR44">
        <v>0.62135200000000002</v>
      </c>
      <c r="BS44">
        <v>0.16769200000000001</v>
      </c>
      <c r="BT44">
        <v>1.220661</v>
      </c>
      <c r="BU44">
        <v>0.78164699999999998</v>
      </c>
      <c r="BV44">
        <v>0.64272499999999999</v>
      </c>
      <c r="BW44">
        <v>14.557554</v>
      </c>
      <c r="BX44">
        <v>1.878728</v>
      </c>
      <c r="BY44">
        <v>4.8799999999999999E-4</v>
      </c>
      <c r="BZ44">
        <v>0.63359299999999996</v>
      </c>
      <c r="CA44">
        <v>1.0505880000000001</v>
      </c>
      <c r="CB44">
        <v>2.2872159999999999</v>
      </c>
      <c r="CC44">
        <v>3.5690949999999999</v>
      </c>
      <c r="CD44">
        <v>0.107393</v>
      </c>
      <c r="CE44">
        <v>0.21651100000000001</v>
      </c>
      <c r="CF44">
        <v>0.24621699999999999</v>
      </c>
      <c r="CG44">
        <v>2.3005000000000001E-2</v>
      </c>
      <c r="CH44">
        <v>5.1339999999999997E-3</v>
      </c>
      <c r="CI44">
        <v>1</v>
      </c>
      <c r="CJ44">
        <v>32.180442999999997</v>
      </c>
      <c r="CK44">
        <v>0.22164300000000001</v>
      </c>
      <c r="CL44">
        <v>6.8274670000000004</v>
      </c>
      <c r="CM44">
        <v>38.354166999999997</v>
      </c>
      <c r="CN44">
        <v>5.8562000000000003E-2</v>
      </c>
      <c r="CO44">
        <v>5.6826220000000003</v>
      </c>
      <c r="CP44">
        <v>31.992145000000001</v>
      </c>
    </row>
    <row r="45" spans="1:94" x14ac:dyDescent="0.3">
      <c r="A45" s="23">
        <f t="shared" si="0"/>
        <v>2017</v>
      </c>
      <c r="B45" s="3">
        <v>15330</v>
      </c>
      <c r="C45">
        <v>467.68011899999999</v>
      </c>
      <c r="D45">
        <v>38.530945000000003</v>
      </c>
      <c r="E45">
        <v>481.16075699999999</v>
      </c>
      <c r="F45">
        <v>648.75532099999998</v>
      </c>
      <c r="G45">
        <v>17.271543999999999</v>
      </c>
      <c r="H45">
        <v>77.863061000000002</v>
      </c>
      <c r="I45">
        <v>16.089637</v>
      </c>
      <c r="J45">
        <v>81.342879999999994</v>
      </c>
      <c r="K45">
        <v>567.85080100000005</v>
      </c>
      <c r="L45">
        <v>391.70039300000002</v>
      </c>
      <c r="M45">
        <v>758.32954400000006</v>
      </c>
      <c r="N45">
        <v>175.365587</v>
      </c>
      <c r="O45">
        <v>8.0902000000000002E-2</v>
      </c>
      <c r="P45">
        <v>43.214697000000001</v>
      </c>
      <c r="Q45">
        <v>203.49117799999999</v>
      </c>
      <c r="R45">
        <v>39.202703</v>
      </c>
      <c r="S45">
        <v>155.525453</v>
      </c>
      <c r="T45">
        <v>22.773036000000001</v>
      </c>
      <c r="U45">
        <v>83.264927999999998</v>
      </c>
      <c r="V45">
        <v>147.24782999999999</v>
      </c>
      <c r="W45">
        <v>3565.005866</v>
      </c>
      <c r="X45">
        <v>12399.797678999999</v>
      </c>
      <c r="Y45">
        <v>22355.831698999998</v>
      </c>
      <c r="Z45">
        <v>1290.291733</v>
      </c>
      <c r="AA45">
        <v>1891.3683060000001</v>
      </c>
      <c r="AB45">
        <v>1500.4858830000001</v>
      </c>
      <c r="AC45">
        <v>2237.4236919999998</v>
      </c>
      <c r="AD45">
        <v>19.938371</v>
      </c>
      <c r="AE45">
        <v>11.474455000000001</v>
      </c>
      <c r="AF45">
        <v>15854.343435999999</v>
      </c>
      <c r="AG45">
        <v>3448.2484800000002</v>
      </c>
      <c r="AH45">
        <v>1.7136549999999999</v>
      </c>
      <c r="AI45">
        <v>8931.8126859999993</v>
      </c>
      <c r="AJ45">
        <v>15788.663898000001</v>
      </c>
      <c r="AK45">
        <v>5104.0242099999996</v>
      </c>
      <c r="AL45">
        <v>396.68598300000002</v>
      </c>
      <c r="AM45">
        <v>15.579298</v>
      </c>
      <c r="AN45">
        <v>5.2180119999999999</v>
      </c>
      <c r="AO45">
        <v>0.59383399999999997</v>
      </c>
      <c r="AP45">
        <v>61.508375000000001</v>
      </c>
      <c r="AQ45">
        <v>107.40275699999999</v>
      </c>
      <c r="AR45">
        <v>0</v>
      </c>
      <c r="AS45">
        <v>121103.877196</v>
      </c>
      <c r="AT45">
        <v>2.8551229999999999</v>
      </c>
      <c r="AU45">
        <v>4.1864689999999998</v>
      </c>
      <c r="AV45">
        <v>3.3025929999999999</v>
      </c>
      <c r="AW45">
        <v>4.0711370000000002</v>
      </c>
      <c r="AX45">
        <v>5.3916000000000004</v>
      </c>
      <c r="AY45">
        <v>0.77058400000000005</v>
      </c>
      <c r="AZ45">
        <v>4.0144570000000002</v>
      </c>
      <c r="BA45">
        <v>1.2903260000000001</v>
      </c>
      <c r="BB45">
        <v>6.3436089999999998</v>
      </c>
      <c r="BC45">
        <v>2.3645879999999999</v>
      </c>
      <c r="BD45">
        <v>2.9194360000000001</v>
      </c>
      <c r="BE45">
        <v>3.1665730000000001</v>
      </c>
      <c r="BF45">
        <v>9.5144999999999993E-2</v>
      </c>
      <c r="BG45">
        <v>4.5088309999999998</v>
      </c>
      <c r="BH45">
        <v>2.6416840000000001</v>
      </c>
      <c r="BI45">
        <v>1.001101</v>
      </c>
      <c r="BJ45">
        <v>1.4979960000000001</v>
      </c>
      <c r="BK45">
        <v>6.4223460000000001</v>
      </c>
      <c r="BL45">
        <v>8.9622499999999992</v>
      </c>
      <c r="BM45">
        <v>2.1197590000000002</v>
      </c>
      <c r="BN45">
        <v>1.3583890000000001</v>
      </c>
      <c r="BO45">
        <v>1.172563</v>
      </c>
      <c r="BP45">
        <v>0.80305599999999999</v>
      </c>
      <c r="BQ45">
        <v>0.70050000000000001</v>
      </c>
      <c r="BR45">
        <v>0.62547699999999995</v>
      </c>
      <c r="BS45">
        <v>0.19433300000000001</v>
      </c>
      <c r="BT45">
        <v>1.2266619999999999</v>
      </c>
      <c r="BU45">
        <v>0.78284799999999999</v>
      </c>
      <c r="BV45">
        <v>0.63918600000000003</v>
      </c>
      <c r="BW45">
        <v>15.577244</v>
      </c>
      <c r="BX45">
        <v>4.391559</v>
      </c>
      <c r="BY45">
        <v>9.9200000000000004E-4</v>
      </c>
      <c r="BZ45">
        <v>0.62980000000000003</v>
      </c>
      <c r="CA45">
        <v>1.0638650000000001</v>
      </c>
      <c r="CB45">
        <v>2.3373140000000001</v>
      </c>
      <c r="CC45">
        <v>1.1359619999999999</v>
      </c>
      <c r="CD45">
        <v>0.104098</v>
      </c>
      <c r="CE45">
        <v>0.106665</v>
      </c>
      <c r="CF45">
        <v>0.132241</v>
      </c>
      <c r="CG45">
        <v>1.1004E-2</v>
      </c>
      <c r="CH45">
        <v>4.8040000000000001E-3</v>
      </c>
      <c r="CI45">
        <v>1</v>
      </c>
      <c r="CJ45">
        <v>30.339442999999999</v>
      </c>
      <c r="CK45">
        <v>0.23239299999999999</v>
      </c>
      <c r="CL45">
        <v>7.467066</v>
      </c>
      <c r="CM45">
        <v>38.1875</v>
      </c>
      <c r="CN45">
        <v>5.7491E-2</v>
      </c>
      <c r="CO45">
        <v>5.7201630000000003</v>
      </c>
      <c r="CP45">
        <v>32.208919999999999</v>
      </c>
    </row>
    <row r="46" spans="1:94" x14ac:dyDescent="0.3">
      <c r="A46" s="23">
        <f t="shared" si="0"/>
        <v>2018</v>
      </c>
      <c r="B46" s="3">
        <v>15695</v>
      </c>
      <c r="C46">
        <v>516.72926299999995</v>
      </c>
      <c r="D46">
        <v>38.389125999999997</v>
      </c>
      <c r="E46">
        <v>480.55757</v>
      </c>
      <c r="F46">
        <v>648.15875900000003</v>
      </c>
      <c r="G46">
        <v>17.411147</v>
      </c>
      <c r="H46">
        <v>77.597137000000004</v>
      </c>
      <c r="I46">
        <v>16.138442999999999</v>
      </c>
      <c r="J46">
        <v>81.382243000000003</v>
      </c>
      <c r="K46">
        <v>567.40245000000004</v>
      </c>
      <c r="L46">
        <v>391.87124399999999</v>
      </c>
      <c r="M46">
        <v>759.30676400000004</v>
      </c>
      <c r="N46">
        <v>175.388239</v>
      </c>
      <c r="O46">
        <v>7.3292999999999997E-2</v>
      </c>
      <c r="P46">
        <v>43.401670000000003</v>
      </c>
      <c r="Q46">
        <v>203.17450400000001</v>
      </c>
      <c r="R46">
        <v>39.289655000000003</v>
      </c>
      <c r="S46">
        <v>154.59270000000001</v>
      </c>
      <c r="T46">
        <v>22.806142999999999</v>
      </c>
      <c r="U46">
        <v>83.444398000000007</v>
      </c>
      <c r="V46">
        <v>149.041076</v>
      </c>
      <c r="W46">
        <v>3648.394871</v>
      </c>
      <c r="X46">
        <v>12498.515191</v>
      </c>
      <c r="Y46">
        <v>22539.633843</v>
      </c>
      <c r="Z46">
        <v>1279.6478480000001</v>
      </c>
      <c r="AA46">
        <v>1877.1393680000001</v>
      </c>
      <c r="AB46">
        <v>1492.3240989999999</v>
      </c>
      <c r="AC46">
        <v>2277.0344869999999</v>
      </c>
      <c r="AD46">
        <v>19.947109999999999</v>
      </c>
      <c r="AE46">
        <v>11.416834</v>
      </c>
      <c r="AF46">
        <v>16884.261511000001</v>
      </c>
      <c r="AG46">
        <v>1275.506179</v>
      </c>
      <c r="AH46">
        <v>0.749942</v>
      </c>
      <c r="AI46">
        <v>8836.5055209999991</v>
      </c>
      <c r="AJ46">
        <v>15713.744489000001</v>
      </c>
      <c r="AK46">
        <v>5143.3147859999999</v>
      </c>
      <c r="AL46">
        <v>1002.945015</v>
      </c>
      <c r="AM46">
        <v>15.467079</v>
      </c>
      <c r="AN46">
        <v>8.0624979999999997</v>
      </c>
      <c r="AO46">
        <v>0.70207600000000003</v>
      </c>
      <c r="AP46">
        <v>95.248856000000004</v>
      </c>
      <c r="AQ46">
        <v>112.251069</v>
      </c>
      <c r="AR46">
        <v>0</v>
      </c>
      <c r="AS46">
        <v>121914.226811</v>
      </c>
      <c r="AT46">
        <v>3.1545610000000002</v>
      </c>
      <c r="AU46">
        <v>4.1710599999999998</v>
      </c>
      <c r="AV46">
        <v>3.2984529999999999</v>
      </c>
      <c r="AW46">
        <v>4.0673940000000002</v>
      </c>
      <c r="AX46">
        <v>5.4351799999999999</v>
      </c>
      <c r="AY46">
        <v>0.76795199999999997</v>
      </c>
      <c r="AZ46">
        <v>4.0266349999999997</v>
      </c>
      <c r="BA46">
        <v>1.290951</v>
      </c>
      <c r="BB46">
        <v>6.3386009999999997</v>
      </c>
      <c r="BC46">
        <v>2.3656190000000001</v>
      </c>
      <c r="BD46">
        <v>2.9231980000000002</v>
      </c>
      <c r="BE46">
        <v>3.166982</v>
      </c>
      <c r="BF46">
        <v>8.6195999999999995E-2</v>
      </c>
      <c r="BG46">
        <v>4.5283379999999998</v>
      </c>
      <c r="BH46">
        <v>2.6375730000000002</v>
      </c>
      <c r="BI46">
        <v>1.003322</v>
      </c>
      <c r="BJ46">
        <v>1.489012</v>
      </c>
      <c r="BK46">
        <v>6.4316829999999996</v>
      </c>
      <c r="BL46">
        <v>8.9815670000000001</v>
      </c>
      <c r="BM46">
        <v>2.145575</v>
      </c>
      <c r="BN46">
        <v>1.390163</v>
      </c>
      <c r="BO46">
        <v>1.1818979999999999</v>
      </c>
      <c r="BP46">
        <v>0.80965799999999999</v>
      </c>
      <c r="BQ46">
        <v>0.69472100000000003</v>
      </c>
      <c r="BR46">
        <v>0.62077199999999999</v>
      </c>
      <c r="BS46">
        <v>0.193276</v>
      </c>
      <c r="BT46">
        <v>1.248378</v>
      </c>
      <c r="BU46">
        <v>0.78319099999999997</v>
      </c>
      <c r="BV46">
        <v>0.63597599999999999</v>
      </c>
      <c r="BW46">
        <v>16.589161000000001</v>
      </c>
      <c r="BX46">
        <v>1.624436</v>
      </c>
      <c r="BY46">
        <v>4.3399999999999998E-4</v>
      </c>
      <c r="BZ46">
        <v>0.62307999999999997</v>
      </c>
      <c r="CA46">
        <v>1.0588169999999999</v>
      </c>
      <c r="CB46">
        <v>2.3553060000000001</v>
      </c>
      <c r="CC46">
        <v>2.8720629999999998</v>
      </c>
      <c r="CD46">
        <v>0.103348</v>
      </c>
      <c r="CE46">
        <v>0.16481100000000001</v>
      </c>
      <c r="CF46">
        <v>0.15634600000000001</v>
      </c>
      <c r="CG46">
        <v>1.704E-2</v>
      </c>
      <c r="CH46">
        <v>5.0200000000000002E-3</v>
      </c>
      <c r="CI46">
        <v>1</v>
      </c>
      <c r="CJ46">
        <v>30.542455</v>
      </c>
      <c r="CK46">
        <v>0.237679</v>
      </c>
      <c r="CL46">
        <v>8.1108209999999996</v>
      </c>
      <c r="CM46">
        <v>38.333333000000003</v>
      </c>
      <c r="CN46">
        <v>5.6897000000000003E-2</v>
      </c>
      <c r="CO46">
        <v>5.7612459999999999</v>
      </c>
      <c r="CP46">
        <v>32.220610999999998</v>
      </c>
    </row>
    <row r="47" spans="1:94" x14ac:dyDescent="0.3">
      <c r="A47" s="23">
        <f t="shared" si="0"/>
        <v>2019</v>
      </c>
      <c r="B47" s="3">
        <v>16060</v>
      </c>
      <c r="C47">
        <v>564.99504899999999</v>
      </c>
      <c r="D47">
        <v>38.266648000000004</v>
      </c>
      <c r="E47">
        <v>480.05474600000002</v>
      </c>
      <c r="F47">
        <v>647.37572299999999</v>
      </c>
      <c r="G47">
        <v>17.532844999999998</v>
      </c>
      <c r="H47">
        <v>77.248808999999994</v>
      </c>
      <c r="I47">
        <v>16.169155</v>
      </c>
      <c r="J47">
        <v>81.144730999999993</v>
      </c>
      <c r="K47">
        <v>567.51753299999996</v>
      </c>
      <c r="L47">
        <v>391.84362599999997</v>
      </c>
      <c r="M47">
        <v>759.94828800000005</v>
      </c>
      <c r="N47">
        <v>175.32431199999999</v>
      </c>
      <c r="O47">
        <v>6.6275000000000001E-2</v>
      </c>
      <c r="P47">
        <v>43.635925</v>
      </c>
      <c r="Q47">
        <v>203.02085500000001</v>
      </c>
      <c r="R47">
        <v>39.383766999999999</v>
      </c>
      <c r="S47">
        <v>153.77694600000001</v>
      </c>
      <c r="T47">
        <v>22.826611</v>
      </c>
      <c r="U47">
        <v>83.562617000000003</v>
      </c>
      <c r="V47">
        <v>150.88333</v>
      </c>
      <c r="W47">
        <v>3671.203849</v>
      </c>
      <c r="X47">
        <v>12547.342794</v>
      </c>
      <c r="Y47">
        <v>22596.382645000002</v>
      </c>
      <c r="Z47">
        <v>1284.7320299999999</v>
      </c>
      <c r="AA47">
        <v>1860.7202810000001</v>
      </c>
      <c r="AB47">
        <v>1469.0214530000001</v>
      </c>
      <c r="AC47">
        <v>2310.2944149999998</v>
      </c>
      <c r="AD47">
        <v>19.836659999999998</v>
      </c>
      <c r="AE47">
        <v>11.348042</v>
      </c>
      <c r="AF47">
        <v>17758.54927</v>
      </c>
      <c r="AG47">
        <v>1287.1775399999999</v>
      </c>
      <c r="AH47">
        <v>0.75863400000000003</v>
      </c>
      <c r="AI47">
        <v>8753.0946309999999</v>
      </c>
      <c r="AJ47">
        <v>15588.442184</v>
      </c>
      <c r="AK47">
        <v>5169.7462800000003</v>
      </c>
      <c r="AL47">
        <v>1148.4172120000001</v>
      </c>
      <c r="AM47">
        <v>15.695957</v>
      </c>
      <c r="AN47">
        <v>9.1550130000000003</v>
      </c>
      <c r="AO47">
        <v>0.77664</v>
      </c>
      <c r="AP47">
        <v>108.633118</v>
      </c>
      <c r="AQ47">
        <v>119.06774799999999</v>
      </c>
      <c r="AR47">
        <v>0</v>
      </c>
      <c r="AS47">
        <v>123854.562596</v>
      </c>
      <c r="AT47">
        <v>3.449217</v>
      </c>
      <c r="AU47">
        <v>4.1577520000000003</v>
      </c>
      <c r="AV47">
        <v>3.2950010000000001</v>
      </c>
      <c r="AW47">
        <v>4.0624799999999999</v>
      </c>
      <c r="AX47">
        <v>5.4731699999999996</v>
      </c>
      <c r="AY47">
        <v>0.76450499999999999</v>
      </c>
      <c r="AZ47">
        <v>4.0342969999999996</v>
      </c>
      <c r="BA47">
        <v>1.287183</v>
      </c>
      <c r="BB47">
        <v>6.3398859999999999</v>
      </c>
      <c r="BC47">
        <v>2.365453</v>
      </c>
      <c r="BD47">
        <v>2.9256669999999998</v>
      </c>
      <c r="BE47">
        <v>3.1658279999999999</v>
      </c>
      <c r="BF47">
        <v>7.7941999999999997E-2</v>
      </c>
      <c r="BG47">
        <v>4.5527800000000003</v>
      </c>
      <c r="BH47">
        <v>2.6355780000000002</v>
      </c>
      <c r="BI47">
        <v>1.005725</v>
      </c>
      <c r="BJ47">
        <v>1.481155</v>
      </c>
      <c r="BK47">
        <v>6.4374549999999999</v>
      </c>
      <c r="BL47">
        <v>8.9942919999999997</v>
      </c>
      <c r="BM47">
        <v>2.1720950000000001</v>
      </c>
      <c r="BN47">
        <v>1.398854</v>
      </c>
      <c r="BO47">
        <v>1.186515</v>
      </c>
      <c r="BP47">
        <v>0.811697</v>
      </c>
      <c r="BQ47">
        <v>0.69748100000000002</v>
      </c>
      <c r="BR47">
        <v>0.61534199999999994</v>
      </c>
      <c r="BS47">
        <v>0.19025800000000001</v>
      </c>
      <c r="BT47">
        <v>1.266613</v>
      </c>
      <c r="BU47">
        <v>0.77885400000000005</v>
      </c>
      <c r="BV47">
        <v>0.63214400000000004</v>
      </c>
      <c r="BW47">
        <v>17.448167999999999</v>
      </c>
      <c r="BX47">
        <v>1.6393009999999999</v>
      </c>
      <c r="BY47">
        <v>4.3899999999999999E-4</v>
      </c>
      <c r="BZ47">
        <v>0.61719800000000002</v>
      </c>
      <c r="CA47">
        <v>1.0503739999999999</v>
      </c>
      <c r="CB47">
        <v>2.36741</v>
      </c>
      <c r="CC47">
        <v>3.2886419999999998</v>
      </c>
      <c r="CD47">
        <v>0.104877</v>
      </c>
      <c r="CE47">
        <v>0.187143</v>
      </c>
      <c r="CF47">
        <v>0.17294999999999999</v>
      </c>
      <c r="CG47">
        <v>1.9435000000000001E-2</v>
      </c>
      <c r="CH47">
        <v>5.3249999999999999E-3</v>
      </c>
      <c r="CI47">
        <v>1</v>
      </c>
      <c r="CJ47">
        <v>31.028555999999998</v>
      </c>
      <c r="CK47">
        <v>0.24523</v>
      </c>
      <c r="CL47">
        <v>8.8260299999999994</v>
      </c>
      <c r="CM47">
        <v>38.3125</v>
      </c>
      <c r="CN47">
        <v>5.6521000000000002E-2</v>
      </c>
      <c r="CO47">
        <v>5.7920239999999996</v>
      </c>
      <c r="CP47">
        <v>32.207633999999999</v>
      </c>
    </row>
    <row r="48" spans="1:94" x14ac:dyDescent="0.3">
      <c r="A48" s="23">
        <f t="shared" si="0"/>
        <v>2020</v>
      </c>
      <c r="B48" s="3">
        <v>16425</v>
      </c>
      <c r="C48">
        <v>605.93559400000004</v>
      </c>
      <c r="D48">
        <v>38.135072000000001</v>
      </c>
      <c r="E48">
        <v>479.91493700000001</v>
      </c>
      <c r="F48">
        <v>646.46119399999998</v>
      </c>
      <c r="G48">
        <v>17.64011</v>
      </c>
      <c r="H48">
        <v>76.842115000000007</v>
      </c>
      <c r="I48">
        <v>16.196869</v>
      </c>
      <c r="J48">
        <v>80.768604999999994</v>
      </c>
      <c r="K48">
        <v>567.87305400000002</v>
      </c>
      <c r="L48">
        <v>391.71569099999999</v>
      </c>
      <c r="M48">
        <v>760.35175200000003</v>
      </c>
      <c r="N48">
        <v>175.231538</v>
      </c>
      <c r="O48">
        <v>5.9777999999999998E-2</v>
      </c>
      <c r="P48">
        <v>43.855589999999999</v>
      </c>
      <c r="Q48">
        <v>202.92691099999999</v>
      </c>
      <c r="R48">
        <v>39.631382000000002</v>
      </c>
      <c r="S48">
        <v>152.962433</v>
      </c>
      <c r="T48">
        <v>22.817247999999999</v>
      </c>
      <c r="U48">
        <v>83.561355000000006</v>
      </c>
      <c r="V48">
        <v>152.77080799999999</v>
      </c>
      <c r="W48">
        <v>3577.4926390000001</v>
      </c>
      <c r="X48">
        <v>12576.033799000001</v>
      </c>
      <c r="Y48">
        <v>22706.036155999998</v>
      </c>
      <c r="Z48">
        <v>1281.4110989999999</v>
      </c>
      <c r="AA48">
        <v>1881.2857309999999</v>
      </c>
      <c r="AB48">
        <v>1445.6437109999999</v>
      </c>
      <c r="AC48">
        <v>2321.8801709999998</v>
      </c>
      <c r="AD48">
        <v>19.767562000000002</v>
      </c>
      <c r="AE48">
        <v>11.273054999999999</v>
      </c>
      <c r="AF48">
        <v>18840.875803999999</v>
      </c>
      <c r="AG48">
        <v>1212.150848</v>
      </c>
      <c r="AH48">
        <v>0.93216299999999996</v>
      </c>
      <c r="AI48">
        <v>8683.7167040000004</v>
      </c>
      <c r="AJ48">
        <v>15527.904162000001</v>
      </c>
      <c r="AK48">
        <v>5208.785997</v>
      </c>
      <c r="AL48">
        <v>1333.448056</v>
      </c>
      <c r="AM48">
        <v>15.875522</v>
      </c>
      <c r="AN48">
        <v>10.487721000000001</v>
      </c>
      <c r="AO48">
        <v>0.89158899999999996</v>
      </c>
      <c r="AP48">
        <v>124.852906</v>
      </c>
      <c r="AQ48">
        <v>127.64836699999999</v>
      </c>
      <c r="AR48">
        <v>0</v>
      </c>
      <c r="AS48">
        <v>123523.66278499999</v>
      </c>
      <c r="AT48">
        <v>3.6991529999999999</v>
      </c>
      <c r="AU48">
        <v>4.1434559999999996</v>
      </c>
      <c r="AV48">
        <v>3.2940420000000001</v>
      </c>
      <c r="AW48">
        <v>4.0567409999999997</v>
      </c>
      <c r="AX48">
        <v>5.5066540000000002</v>
      </c>
      <c r="AY48">
        <v>0.76048000000000004</v>
      </c>
      <c r="AZ48">
        <v>4.0412119999999998</v>
      </c>
      <c r="BA48">
        <v>1.2812170000000001</v>
      </c>
      <c r="BB48">
        <v>6.343858</v>
      </c>
      <c r="BC48">
        <v>2.3646799999999999</v>
      </c>
      <c r="BD48">
        <v>2.9272209999999999</v>
      </c>
      <c r="BE48">
        <v>3.1641530000000002</v>
      </c>
      <c r="BF48">
        <v>7.0302000000000003E-2</v>
      </c>
      <c r="BG48">
        <v>4.575698</v>
      </c>
      <c r="BH48">
        <v>2.6343589999999999</v>
      </c>
      <c r="BI48">
        <v>1.0120480000000001</v>
      </c>
      <c r="BJ48">
        <v>1.473309</v>
      </c>
      <c r="BK48">
        <v>6.4348140000000003</v>
      </c>
      <c r="BL48">
        <v>8.9941560000000003</v>
      </c>
      <c r="BM48">
        <v>2.1992669999999999</v>
      </c>
      <c r="BN48">
        <v>1.3631470000000001</v>
      </c>
      <c r="BO48">
        <v>1.189228</v>
      </c>
      <c r="BP48">
        <v>0.81563600000000003</v>
      </c>
      <c r="BQ48">
        <v>0.69567800000000002</v>
      </c>
      <c r="BR48">
        <v>0.622143</v>
      </c>
      <c r="BS48">
        <v>0.18723000000000001</v>
      </c>
      <c r="BT48">
        <v>1.2729649999999999</v>
      </c>
      <c r="BU48">
        <v>0.77614099999999997</v>
      </c>
      <c r="BV48">
        <v>0.62796700000000005</v>
      </c>
      <c r="BW48">
        <v>18.511578</v>
      </c>
      <c r="BX48">
        <v>1.543749</v>
      </c>
      <c r="BY48">
        <v>5.4000000000000001E-4</v>
      </c>
      <c r="BZ48">
        <v>0.61230600000000002</v>
      </c>
      <c r="CA48">
        <v>1.046295</v>
      </c>
      <c r="CB48">
        <v>2.3852880000000001</v>
      </c>
      <c r="CC48">
        <v>3.8185020000000001</v>
      </c>
      <c r="CD48">
        <v>0.106077</v>
      </c>
      <c r="CE48">
        <v>0.21438599999999999</v>
      </c>
      <c r="CF48">
        <v>0.198548</v>
      </c>
      <c r="CG48">
        <v>2.2336000000000002E-2</v>
      </c>
      <c r="CH48">
        <v>5.7089999999999997E-3</v>
      </c>
      <c r="CI48">
        <v>1</v>
      </c>
      <c r="CJ48">
        <v>30.945657000000001</v>
      </c>
      <c r="CK48">
        <v>0.25173099999999998</v>
      </c>
      <c r="CL48">
        <v>9.414828</v>
      </c>
      <c r="CM48">
        <v>38.354166999999997</v>
      </c>
      <c r="CN48">
        <v>5.7599999999999998E-2</v>
      </c>
      <c r="CO48">
        <v>5.8086880000000001</v>
      </c>
      <c r="CP48">
        <v>32.182245999999999</v>
      </c>
    </row>
    <row r="49" spans="1:94" x14ac:dyDescent="0.3">
      <c r="A49" s="23">
        <f t="shared" si="0"/>
        <v>2021</v>
      </c>
      <c r="B49" s="3">
        <v>16790</v>
      </c>
      <c r="C49">
        <v>646.46244100000001</v>
      </c>
      <c r="D49">
        <v>38.014150000000001</v>
      </c>
      <c r="E49">
        <v>479.93668700000001</v>
      </c>
      <c r="F49">
        <v>645.67385999999999</v>
      </c>
      <c r="G49">
        <v>17.736851000000001</v>
      </c>
      <c r="H49">
        <v>76.381018999999995</v>
      </c>
      <c r="I49">
        <v>16.216334</v>
      </c>
      <c r="J49">
        <v>80.426845999999998</v>
      </c>
      <c r="K49">
        <v>567.41550700000005</v>
      </c>
      <c r="L49">
        <v>391.51653199999998</v>
      </c>
      <c r="M49">
        <v>760.51587300000006</v>
      </c>
      <c r="N49">
        <v>175.11969999999999</v>
      </c>
      <c r="O49">
        <v>5.3855E-2</v>
      </c>
      <c r="P49">
        <v>44.082281999999999</v>
      </c>
      <c r="Q49">
        <v>202.99858699999999</v>
      </c>
      <c r="R49">
        <v>39.952821999999998</v>
      </c>
      <c r="S49">
        <v>152.26394400000001</v>
      </c>
      <c r="T49">
        <v>22.791257000000002</v>
      </c>
      <c r="U49">
        <v>83.566145000000006</v>
      </c>
      <c r="V49">
        <v>154.75742399999999</v>
      </c>
      <c r="W49">
        <v>3627.3627900000001</v>
      </c>
      <c r="X49">
        <v>12631.925902000001</v>
      </c>
      <c r="Y49">
        <v>22765.389427999999</v>
      </c>
      <c r="Z49">
        <v>1284.8626260000001</v>
      </c>
      <c r="AA49">
        <v>1863.078278</v>
      </c>
      <c r="AB49">
        <v>1422.145853</v>
      </c>
      <c r="AC49">
        <v>2321.564879</v>
      </c>
      <c r="AD49">
        <v>19.675916999999998</v>
      </c>
      <c r="AE49">
        <v>11.207133000000001</v>
      </c>
      <c r="AF49">
        <v>18963.602611999999</v>
      </c>
      <c r="AG49">
        <v>1265.064108</v>
      </c>
      <c r="AH49">
        <v>1.039749</v>
      </c>
      <c r="AI49">
        <v>8614.3804369999998</v>
      </c>
      <c r="AJ49">
        <v>15424.884941</v>
      </c>
      <c r="AK49">
        <v>5236.698695</v>
      </c>
      <c r="AL49">
        <v>1231.441959</v>
      </c>
      <c r="AM49">
        <v>15.943680000000001</v>
      </c>
      <c r="AN49">
        <v>9.750311</v>
      </c>
      <c r="AO49">
        <v>0.81621699999999997</v>
      </c>
      <c r="AP49">
        <v>115.610268</v>
      </c>
      <c r="AQ49">
        <v>122.079993</v>
      </c>
      <c r="AR49">
        <v>0</v>
      </c>
      <c r="AS49">
        <v>125119.882872</v>
      </c>
      <c r="AT49">
        <v>3.946564</v>
      </c>
      <c r="AU49">
        <v>4.1303179999999999</v>
      </c>
      <c r="AV49">
        <v>3.2941910000000001</v>
      </c>
      <c r="AW49">
        <v>4.0518000000000001</v>
      </c>
      <c r="AX49">
        <v>5.5368539999999999</v>
      </c>
      <c r="AY49">
        <v>0.75591699999999995</v>
      </c>
      <c r="AZ49">
        <v>4.0460690000000001</v>
      </c>
      <c r="BA49">
        <v>1.275795</v>
      </c>
      <c r="BB49">
        <v>6.3387460000000004</v>
      </c>
      <c r="BC49">
        <v>2.3634780000000002</v>
      </c>
      <c r="BD49">
        <v>2.9278529999999998</v>
      </c>
      <c r="BE49">
        <v>3.1621329999999999</v>
      </c>
      <c r="BF49">
        <v>6.3335000000000002E-2</v>
      </c>
      <c r="BG49">
        <v>4.5993510000000004</v>
      </c>
      <c r="BH49">
        <v>2.6352890000000002</v>
      </c>
      <c r="BI49">
        <v>1.020257</v>
      </c>
      <c r="BJ49">
        <v>1.4665820000000001</v>
      </c>
      <c r="BK49">
        <v>6.4274849999999999</v>
      </c>
      <c r="BL49">
        <v>8.9946710000000003</v>
      </c>
      <c r="BM49">
        <v>2.2278660000000001</v>
      </c>
      <c r="BN49">
        <v>1.3821490000000001</v>
      </c>
      <c r="BO49">
        <v>1.1945129999999999</v>
      </c>
      <c r="BP49">
        <v>0.81776800000000005</v>
      </c>
      <c r="BQ49">
        <v>0.69755199999999995</v>
      </c>
      <c r="BR49">
        <v>0.61612199999999995</v>
      </c>
      <c r="BS49">
        <v>0.18418699999999999</v>
      </c>
      <c r="BT49">
        <v>1.2727919999999999</v>
      </c>
      <c r="BU49">
        <v>0.77254299999999998</v>
      </c>
      <c r="BV49">
        <v>0.62429500000000004</v>
      </c>
      <c r="BW49">
        <v>18.632159999999999</v>
      </c>
      <c r="BX49">
        <v>1.611138</v>
      </c>
      <c r="BY49">
        <v>6.02E-4</v>
      </c>
      <c r="BZ49">
        <v>0.60741699999999998</v>
      </c>
      <c r="CA49">
        <v>1.039353</v>
      </c>
      <c r="CB49">
        <v>2.3980700000000001</v>
      </c>
      <c r="CC49">
        <v>3.5263939999999998</v>
      </c>
      <c r="CD49">
        <v>0.106533</v>
      </c>
      <c r="CE49">
        <v>0.19931199999999999</v>
      </c>
      <c r="CF49">
        <v>0.18176400000000001</v>
      </c>
      <c r="CG49">
        <v>2.0683E-2</v>
      </c>
      <c r="CH49">
        <v>5.4599999999999996E-3</v>
      </c>
      <c r="CI49">
        <v>1</v>
      </c>
      <c r="CJ49">
        <v>31.345548999999998</v>
      </c>
      <c r="CK49">
        <v>0.25837700000000002</v>
      </c>
      <c r="CL49">
        <v>10.052533</v>
      </c>
      <c r="CM49">
        <v>38.25</v>
      </c>
      <c r="CN49">
        <v>5.7099999999999998E-2</v>
      </c>
      <c r="CO49">
        <v>5.8247619999999998</v>
      </c>
      <c r="CP49">
        <v>32.177318999999997</v>
      </c>
    </row>
    <row r="50" spans="1:94" x14ac:dyDescent="0.3">
      <c r="A50" s="23">
        <f t="shared" si="0"/>
        <v>2022</v>
      </c>
      <c r="B50" s="3">
        <v>17155</v>
      </c>
      <c r="C50">
        <v>681.86816399999998</v>
      </c>
      <c r="D50">
        <v>38.000427000000002</v>
      </c>
      <c r="E50">
        <v>480.28515599999997</v>
      </c>
      <c r="F50">
        <v>645.108745</v>
      </c>
      <c r="G50">
        <v>17.846329000000001</v>
      </c>
      <c r="H50">
        <v>75.89631</v>
      </c>
      <c r="I50">
        <v>16.249932000000001</v>
      </c>
      <c r="J50">
        <v>80.182739999999995</v>
      </c>
      <c r="K50">
        <v>567.69034499999998</v>
      </c>
      <c r="L50">
        <v>391.38513999999998</v>
      </c>
      <c r="M50">
        <v>762.244192</v>
      </c>
      <c r="N50">
        <v>175.09743599999999</v>
      </c>
      <c r="O50">
        <v>4.8454999999999998E-2</v>
      </c>
      <c r="P50">
        <v>44.295588000000002</v>
      </c>
      <c r="Q50">
        <v>203.350684</v>
      </c>
      <c r="R50">
        <v>40.525903</v>
      </c>
      <c r="S50">
        <v>151.79810800000001</v>
      </c>
      <c r="T50">
        <v>22.806595000000002</v>
      </c>
      <c r="U50">
        <v>83.576567999999995</v>
      </c>
      <c r="V50">
        <v>156.94022899999999</v>
      </c>
      <c r="W50">
        <v>3707.5845020000002</v>
      </c>
      <c r="X50">
        <v>12714.771069</v>
      </c>
      <c r="Y50">
        <v>22927.680274999999</v>
      </c>
      <c r="Z50">
        <v>1285.5160900000001</v>
      </c>
      <c r="AA50">
        <v>1900.529444</v>
      </c>
      <c r="AB50">
        <v>1415.5900160000001</v>
      </c>
      <c r="AC50">
        <v>2316.6463119999999</v>
      </c>
      <c r="AD50">
        <v>19.638483999999998</v>
      </c>
      <c r="AE50">
        <v>11.149887</v>
      </c>
      <c r="AF50">
        <v>20091.487520999999</v>
      </c>
      <c r="AG50">
        <v>1130.609929</v>
      </c>
      <c r="AH50">
        <v>0.89301299999999995</v>
      </c>
      <c r="AI50">
        <v>8551.7273280000009</v>
      </c>
      <c r="AJ50">
        <v>15407.730727</v>
      </c>
      <c r="AK50">
        <v>5278.9260880000002</v>
      </c>
      <c r="AL50">
        <v>1284.7376059999999</v>
      </c>
      <c r="AM50">
        <v>15.943527</v>
      </c>
      <c r="AN50">
        <v>9.9662559999999996</v>
      </c>
      <c r="AO50">
        <v>0.814724</v>
      </c>
      <c r="AP50">
        <v>117.756647</v>
      </c>
      <c r="AQ50">
        <v>124.89953300000001</v>
      </c>
      <c r="AR50">
        <v>0</v>
      </c>
      <c r="AS50">
        <v>124785.118153</v>
      </c>
      <c r="AT50">
        <v>4.1627109999999998</v>
      </c>
      <c r="AU50">
        <v>4.1288270000000002</v>
      </c>
      <c r="AV50">
        <v>3.296583</v>
      </c>
      <c r="AW50">
        <v>4.048254</v>
      </c>
      <c r="AX50">
        <v>5.5710290000000002</v>
      </c>
      <c r="AY50">
        <v>0.75112000000000001</v>
      </c>
      <c r="AZ50">
        <v>4.0544520000000004</v>
      </c>
      <c r="BA50">
        <v>1.2719229999999999</v>
      </c>
      <c r="BB50">
        <v>6.3418169999999998</v>
      </c>
      <c r="BC50">
        <v>2.3626849999999999</v>
      </c>
      <c r="BD50">
        <v>2.9345059999999998</v>
      </c>
      <c r="BE50">
        <v>3.1617310000000001</v>
      </c>
      <c r="BF50">
        <v>5.6985000000000001E-2</v>
      </c>
      <c r="BG50">
        <v>4.6216059999999999</v>
      </c>
      <c r="BH50">
        <v>2.6398600000000001</v>
      </c>
      <c r="BI50">
        <v>1.034891</v>
      </c>
      <c r="BJ50">
        <v>1.4620949999999999</v>
      </c>
      <c r="BK50">
        <v>6.4318099999999996</v>
      </c>
      <c r="BL50">
        <v>8.9957930000000008</v>
      </c>
      <c r="BM50">
        <v>2.25929</v>
      </c>
      <c r="BN50">
        <v>1.4127160000000001</v>
      </c>
      <c r="BO50">
        <v>1.202348</v>
      </c>
      <c r="BP50">
        <v>0.82359800000000005</v>
      </c>
      <c r="BQ50">
        <v>0.69790700000000006</v>
      </c>
      <c r="BR50">
        <v>0.62850700000000004</v>
      </c>
      <c r="BS50">
        <v>0.183338</v>
      </c>
      <c r="BT50">
        <v>1.270095</v>
      </c>
      <c r="BU50">
        <v>0.77107300000000001</v>
      </c>
      <c r="BV50">
        <v>0.62110600000000005</v>
      </c>
      <c r="BW50">
        <v>19.740331999999999</v>
      </c>
      <c r="BX50">
        <v>1.439902</v>
      </c>
      <c r="BY50">
        <v>5.1699999999999999E-4</v>
      </c>
      <c r="BZ50">
        <v>0.60299899999999995</v>
      </c>
      <c r="CA50">
        <v>1.038197</v>
      </c>
      <c r="CB50">
        <v>2.417408</v>
      </c>
      <c r="CC50">
        <v>3.6790129999999999</v>
      </c>
      <c r="CD50">
        <v>0.106532</v>
      </c>
      <c r="CE50">
        <v>0.20372599999999999</v>
      </c>
      <c r="CF50">
        <v>0.18143100000000001</v>
      </c>
      <c r="CG50">
        <v>2.1066999999999999E-2</v>
      </c>
      <c r="CH50">
        <v>5.5859999999999998E-3</v>
      </c>
      <c r="CI50">
        <v>1</v>
      </c>
      <c r="CJ50">
        <v>31.261682</v>
      </c>
      <c r="CK50">
        <v>0.263963</v>
      </c>
      <c r="CL50">
        <v>10.489789999999999</v>
      </c>
      <c r="CM50">
        <v>38.291666999999997</v>
      </c>
      <c r="CN50">
        <v>5.833E-2</v>
      </c>
      <c r="CO50">
        <v>5.8278499999999998</v>
      </c>
      <c r="CP50">
        <v>32.246535999999999</v>
      </c>
    </row>
    <row r="51" spans="1:94" x14ac:dyDescent="0.3">
      <c r="A51" s="23">
        <f t="shared" si="0"/>
        <v>2023</v>
      </c>
      <c r="B51" s="3">
        <v>17520</v>
      </c>
      <c r="C51">
        <v>712.96006299999999</v>
      </c>
      <c r="D51">
        <v>37.859848</v>
      </c>
      <c r="E51">
        <v>480.61637000000002</v>
      </c>
      <c r="F51">
        <v>644.78140900000005</v>
      </c>
      <c r="G51">
        <v>17.944649999999999</v>
      </c>
      <c r="H51">
        <v>75.371480000000005</v>
      </c>
      <c r="I51">
        <v>16.261662999999999</v>
      </c>
      <c r="J51">
        <v>79.981288000000006</v>
      </c>
      <c r="K51">
        <v>566.14714000000004</v>
      </c>
      <c r="L51">
        <v>391.09598</v>
      </c>
      <c r="M51">
        <v>760.51138700000001</v>
      </c>
      <c r="N51">
        <v>174.81609399999999</v>
      </c>
      <c r="O51">
        <v>4.3438999999999998E-2</v>
      </c>
      <c r="P51">
        <v>44.543388999999998</v>
      </c>
      <c r="Q51">
        <v>203.72411099999999</v>
      </c>
      <c r="R51">
        <v>41.134770000000003</v>
      </c>
      <c r="S51">
        <v>151.17289500000001</v>
      </c>
      <c r="T51">
        <v>22.804689</v>
      </c>
      <c r="U51">
        <v>83.607550000000003</v>
      </c>
      <c r="V51">
        <v>159.10021699999999</v>
      </c>
      <c r="W51">
        <v>2654.4339089999999</v>
      </c>
      <c r="X51">
        <v>11235.928207000001</v>
      </c>
      <c r="Y51">
        <v>23018.679932999999</v>
      </c>
      <c r="Z51">
        <v>1291.371063</v>
      </c>
      <c r="AA51">
        <v>1874.889214</v>
      </c>
      <c r="AB51">
        <v>1399.2262860000001</v>
      </c>
      <c r="AC51">
        <v>2309.516361</v>
      </c>
      <c r="AD51">
        <v>19.627551</v>
      </c>
      <c r="AE51">
        <v>10.896478</v>
      </c>
      <c r="AF51">
        <v>19997.925991</v>
      </c>
      <c r="AG51">
        <v>1328.9935270000001</v>
      </c>
      <c r="AH51">
        <v>0.91056099999999995</v>
      </c>
      <c r="AI51">
        <v>8562.310152</v>
      </c>
      <c r="AJ51">
        <v>15465.565253000001</v>
      </c>
      <c r="AK51">
        <v>5331.1937980000002</v>
      </c>
      <c r="AL51">
        <v>1248.057341</v>
      </c>
      <c r="AM51">
        <v>15.813567000000001</v>
      </c>
      <c r="AN51">
        <v>9.6716169999999995</v>
      </c>
      <c r="AO51">
        <v>0.80151399999999995</v>
      </c>
      <c r="AP51">
        <v>114.41346</v>
      </c>
      <c r="AQ51">
        <v>124.716646</v>
      </c>
      <c r="AR51">
        <v>0</v>
      </c>
      <c r="AS51">
        <v>125913.129204</v>
      </c>
      <c r="AT51">
        <v>4.3525229999999997</v>
      </c>
      <c r="AU51">
        <v>4.1135529999999996</v>
      </c>
      <c r="AV51">
        <v>3.2988559999999998</v>
      </c>
      <c r="AW51">
        <v>4.0461999999999998</v>
      </c>
      <c r="AX51">
        <v>5.6017219999999996</v>
      </c>
      <c r="AY51">
        <v>0.74592599999999998</v>
      </c>
      <c r="AZ51">
        <v>4.0573790000000001</v>
      </c>
      <c r="BA51">
        <v>1.2687269999999999</v>
      </c>
      <c r="BB51">
        <v>6.3245769999999997</v>
      </c>
      <c r="BC51">
        <v>2.3609390000000001</v>
      </c>
      <c r="BD51">
        <v>2.927835</v>
      </c>
      <c r="BE51">
        <v>3.1566510000000001</v>
      </c>
      <c r="BF51">
        <v>5.1085999999999999E-2</v>
      </c>
      <c r="BG51">
        <v>4.6474599999999997</v>
      </c>
      <c r="BH51">
        <v>2.6447080000000001</v>
      </c>
      <c r="BI51">
        <v>1.05044</v>
      </c>
      <c r="BJ51">
        <v>1.456073</v>
      </c>
      <c r="BK51">
        <v>6.431273</v>
      </c>
      <c r="BL51">
        <v>8.9991280000000007</v>
      </c>
      <c r="BM51">
        <v>2.2903850000000001</v>
      </c>
      <c r="BN51">
        <v>1.0114300000000001</v>
      </c>
      <c r="BO51">
        <v>1.0625039999999999</v>
      </c>
      <c r="BP51">
        <v>0.82686599999999999</v>
      </c>
      <c r="BQ51">
        <v>0.70108599999999999</v>
      </c>
      <c r="BR51">
        <v>0.62002699999999999</v>
      </c>
      <c r="BS51">
        <v>0.18121799999999999</v>
      </c>
      <c r="BT51">
        <v>1.266187</v>
      </c>
      <c r="BU51">
        <v>0.770644</v>
      </c>
      <c r="BV51">
        <v>0.60699000000000003</v>
      </c>
      <c r="BW51">
        <v>19.648405</v>
      </c>
      <c r="BX51">
        <v>1.6925559999999999</v>
      </c>
      <c r="BY51">
        <v>5.2700000000000002E-4</v>
      </c>
      <c r="BZ51">
        <v>0.603746</v>
      </c>
      <c r="CA51">
        <v>1.0420940000000001</v>
      </c>
      <c r="CB51">
        <v>2.4413429999999998</v>
      </c>
      <c r="CC51">
        <v>3.5739740000000002</v>
      </c>
      <c r="CD51">
        <v>0.10566300000000001</v>
      </c>
      <c r="CE51">
        <v>0.19770399999999999</v>
      </c>
      <c r="CF51">
        <v>0.17849000000000001</v>
      </c>
      <c r="CG51">
        <v>2.0469000000000001E-2</v>
      </c>
      <c r="CH51">
        <v>5.5779999999999996E-3</v>
      </c>
      <c r="CI51">
        <v>1</v>
      </c>
      <c r="CJ51">
        <v>31.544276</v>
      </c>
      <c r="CK51">
        <v>0.26900000000000002</v>
      </c>
      <c r="CL51">
        <v>10.989611999999999</v>
      </c>
      <c r="CM51">
        <v>38.270833000000003</v>
      </c>
      <c r="CN51">
        <v>5.9643000000000002E-2</v>
      </c>
      <c r="CO51">
        <v>5.8497870000000001</v>
      </c>
      <c r="CP51">
        <v>31.316099000000001</v>
      </c>
    </row>
    <row r="52" spans="1:94" x14ac:dyDescent="0.3">
      <c r="A52" s="23">
        <f t="shared" si="0"/>
        <v>2024</v>
      </c>
      <c r="B52" s="3">
        <v>17885</v>
      </c>
      <c r="C52">
        <v>716.91256999999996</v>
      </c>
      <c r="D52">
        <v>37.945824999999999</v>
      </c>
      <c r="E52">
        <v>480.96725600000002</v>
      </c>
      <c r="F52">
        <v>644.56530899999996</v>
      </c>
      <c r="G52">
        <v>18.053502999999999</v>
      </c>
      <c r="H52">
        <v>74.872049000000004</v>
      </c>
      <c r="I52">
        <v>16.288461000000002</v>
      </c>
      <c r="J52">
        <v>80.138425999999995</v>
      </c>
      <c r="K52">
        <v>564.82687199999998</v>
      </c>
      <c r="L52">
        <v>391.24576400000001</v>
      </c>
      <c r="M52">
        <v>757.33002599999998</v>
      </c>
      <c r="N52">
        <v>174.161743</v>
      </c>
      <c r="O52">
        <v>3.8786000000000001E-2</v>
      </c>
      <c r="P52">
        <v>44.790090999999997</v>
      </c>
      <c r="Q52">
        <v>203.92210900000001</v>
      </c>
      <c r="R52">
        <v>41.801132000000003</v>
      </c>
      <c r="S52">
        <v>150.76491100000001</v>
      </c>
      <c r="T52">
        <v>22.816087</v>
      </c>
      <c r="U52">
        <v>83.68092</v>
      </c>
      <c r="V52">
        <v>161.00584000000001</v>
      </c>
      <c r="W52">
        <v>2381.691558</v>
      </c>
      <c r="X52">
        <v>10919.105449999999</v>
      </c>
      <c r="Y52">
        <v>24204.383407000001</v>
      </c>
      <c r="Z52">
        <v>1276.857917</v>
      </c>
      <c r="AA52">
        <v>1891.9959670000001</v>
      </c>
      <c r="AB52">
        <v>1617.2880909999999</v>
      </c>
      <c r="AC52">
        <v>2358.1748790000001</v>
      </c>
      <c r="AD52">
        <v>20.0945</v>
      </c>
      <c r="AE52">
        <v>10.75793</v>
      </c>
      <c r="AF52">
        <v>19326.407753</v>
      </c>
      <c r="AG52">
        <v>1918.392282</v>
      </c>
      <c r="AH52">
        <v>1.3789039999999999</v>
      </c>
      <c r="AI52">
        <v>8542.5781869999992</v>
      </c>
      <c r="AJ52">
        <v>16155.577329</v>
      </c>
      <c r="AK52">
        <v>5500.139263</v>
      </c>
      <c r="AL52">
        <v>898.39097900000002</v>
      </c>
      <c r="AM52">
        <v>15.357487000000001</v>
      </c>
      <c r="AN52">
        <v>7.676126</v>
      </c>
      <c r="AO52">
        <v>1.1439820000000001</v>
      </c>
      <c r="AP52">
        <v>95.312190000000001</v>
      </c>
      <c r="AQ52">
        <v>125.37263299999999</v>
      </c>
      <c r="AR52">
        <v>0</v>
      </c>
      <c r="AS52">
        <v>119346.329157</v>
      </c>
      <c r="AT52">
        <v>4.3766530000000001</v>
      </c>
      <c r="AU52">
        <v>4.1228939999999996</v>
      </c>
      <c r="AV52">
        <v>3.3012649999999999</v>
      </c>
      <c r="AW52">
        <v>4.0448440000000003</v>
      </c>
      <c r="AX52">
        <v>5.6357020000000002</v>
      </c>
      <c r="AY52">
        <v>0.74098299999999995</v>
      </c>
      <c r="AZ52">
        <v>4.0640650000000003</v>
      </c>
      <c r="BA52">
        <v>1.27122</v>
      </c>
      <c r="BB52">
        <v>6.3098280000000004</v>
      </c>
      <c r="BC52">
        <v>2.3618429999999999</v>
      </c>
      <c r="BD52">
        <v>2.9155880000000001</v>
      </c>
      <c r="BE52">
        <v>3.144835</v>
      </c>
      <c r="BF52">
        <v>4.5613000000000001E-2</v>
      </c>
      <c r="BG52">
        <v>4.6731999999999996</v>
      </c>
      <c r="BH52">
        <v>2.647278</v>
      </c>
      <c r="BI52">
        <v>1.067456</v>
      </c>
      <c r="BJ52">
        <v>1.452143</v>
      </c>
      <c r="BK52">
        <v>6.4344869999999998</v>
      </c>
      <c r="BL52">
        <v>9.0070250000000005</v>
      </c>
      <c r="BM52">
        <v>2.3178179999999999</v>
      </c>
      <c r="BN52">
        <v>0.90750600000000003</v>
      </c>
      <c r="BO52">
        <v>1.0325439999999999</v>
      </c>
      <c r="BP52">
        <v>0.86945899999999998</v>
      </c>
      <c r="BQ52">
        <v>0.69320700000000002</v>
      </c>
      <c r="BR52">
        <v>0.62568500000000005</v>
      </c>
      <c r="BS52">
        <v>0.20946000000000001</v>
      </c>
      <c r="BT52">
        <v>1.2928630000000001</v>
      </c>
      <c r="BU52">
        <v>0.78897799999999996</v>
      </c>
      <c r="BV52">
        <v>0.59927200000000003</v>
      </c>
      <c r="BW52">
        <v>18.988624000000002</v>
      </c>
      <c r="BX52">
        <v>2.4431919999999998</v>
      </c>
      <c r="BY52">
        <v>7.9799999999999999E-4</v>
      </c>
      <c r="BZ52">
        <v>0.60235399999999995</v>
      </c>
      <c r="CA52">
        <v>1.0885880000000001</v>
      </c>
      <c r="CB52">
        <v>2.5187089999999999</v>
      </c>
      <c r="CC52">
        <v>2.5726589999999998</v>
      </c>
      <c r="CD52">
        <v>0.102616</v>
      </c>
      <c r="CE52">
        <v>0.156912</v>
      </c>
      <c r="CF52">
        <v>0.25475399999999998</v>
      </c>
      <c r="CG52">
        <v>1.7051E-2</v>
      </c>
      <c r="CH52">
        <v>5.607E-3</v>
      </c>
      <c r="CI52">
        <v>1</v>
      </c>
      <c r="CJ52">
        <v>29.899135000000001</v>
      </c>
      <c r="CK52">
        <v>0.28023999999999999</v>
      </c>
      <c r="CL52">
        <v>11.280889999999999</v>
      </c>
      <c r="CM52">
        <v>38.270833000000003</v>
      </c>
      <c r="CN52">
        <v>5.8886000000000001E-2</v>
      </c>
      <c r="CO52">
        <v>5.8481759999999996</v>
      </c>
      <c r="CP52">
        <v>31.438013999999999</v>
      </c>
    </row>
    <row r="53" spans="1:94" x14ac:dyDescent="0.3">
      <c r="A53" s="23">
        <f t="shared" si="0"/>
        <v>2025</v>
      </c>
      <c r="B53" s="3">
        <v>18250</v>
      </c>
      <c r="C53">
        <v>742.41547500000001</v>
      </c>
      <c r="D53">
        <v>38.045695000000002</v>
      </c>
      <c r="E53">
        <v>481.374887</v>
      </c>
      <c r="F53">
        <v>644.92323299999998</v>
      </c>
      <c r="G53">
        <v>18.162963999999999</v>
      </c>
      <c r="H53">
        <v>74.310270000000003</v>
      </c>
      <c r="I53">
        <v>16.299935999999999</v>
      </c>
      <c r="J53">
        <v>80.315946999999994</v>
      </c>
      <c r="K53">
        <v>564.67073500000004</v>
      </c>
      <c r="L53">
        <v>391.22119300000003</v>
      </c>
      <c r="M53">
        <v>752.95207800000003</v>
      </c>
      <c r="N53">
        <v>173.42107799999999</v>
      </c>
      <c r="O53">
        <v>3.4483E-2</v>
      </c>
      <c r="P53">
        <v>44.985472999999999</v>
      </c>
      <c r="Q53">
        <v>204.15155300000001</v>
      </c>
      <c r="R53">
        <v>42.415112999999998</v>
      </c>
      <c r="S53">
        <v>150.45871600000001</v>
      </c>
      <c r="T53">
        <v>22.832660000000001</v>
      </c>
      <c r="U53">
        <v>83.803326999999996</v>
      </c>
      <c r="V53">
        <v>162.91002900000001</v>
      </c>
      <c r="W53">
        <v>1565.0898810000001</v>
      </c>
      <c r="X53">
        <v>9260.3138249999993</v>
      </c>
      <c r="Y53">
        <v>24474.676403000001</v>
      </c>
      <c r="Z53">
        <v>1278.0216789999999</v>
      </c>
      <c r="AA53">
        <v>1868.862439</v>
      </c>
      <c r="AB53">
        <v>1599.576597</v>
      </c>
      <c r="AC53">
        <v>2395.3571619999998</v>
      </c>
      <c r="AD53">
        <v>20.180451000000001</v>
      </c>
      <c r="AE53">
        <v>10.474413</v>
      </c>
      <c r="AF53">
        <v>20823.001539000001</v>
      </c>
      <c r="AG53">
        <v>1726.8815549999999</v>
      </c>
      <c r="AH53">
        <v>1.6152230000000001</v>
      </c>
      <c r="AI53">
        <v>8529.8049289999999</v>
      </c>
      <c r="AJ53">
        <v>16246.963845</v>
      </c>
      <c r="AK53">
        <v>5566.7566040000002</v>
      </c>
      <c r="AL53">
        <v>1019.797659</v>
      </c>
      <c r="AM53">
        <v>15.146585</v>
      </c>
      <c r="AN53">
        <v>9.1298449999999995</v>
      </c>
      <c r="AO53">
        <v>0.77839400000000003</v>
      </c>
      <c r="AP53">
        <v>107.081765</v>
      </c>
      <c r="AQ53">
        <v>127.234201</v>
      </c>
      <c r="AR53">
        <v>0</v>
      </c>
      <c r="AS53">
        <v>118579.86605500001</v>
      </c>
      <c r="AT53">
        <v>4.5323440000000002</v>
      </c>
      <c r="AU53">
        <v>4.1337450000000002</v>
      </c>
      <c r="AV53">
        <v>3.3040620000000001</v>
      </c>
      <c r="AW53">
        <v>4.0470899999999999</v>
      </c>
      <c r="AX53">
        <v>5.6698719999999998</v>
      </c>
      <c r="AY53">
        <v>0.73542300000000005</v>
      </c>
      <c r="AZ53">
        <v>4.0669279999999999</v>
      </c>
      <c r="BA53">
        <v>1.2740359999999999</v>
      </c>
      <c r="BB53">
        <v>6.308084</v>
      </c>
      <c r="BC53">
        <v>2.3616950000000001</v>
      </c>
      <c r="BD53">
        <v>2.898733</v>
      </c>
      <c r="BE53">
        <v>3.1314609999999998</v>
      </c>
      <c r="BF53">
        <v>4.0554E-2</v>
      </c>
      <c r="BG53">
        <v>4.6935849999999997</v>
      </c>
      <c r="BH53">
        <v>2.6502569999999999</v>
      </c>
      <c r="BI53">
        <v>1.083135</v>
      </c>
      <c r="BJ53">
        <v>1.4491940000000001</v>
      </c>
      <c r="BK53">
        <v>6.4391610000000004</v>
      </c>
      <c r="BL53">
        <v>9.0202010000000001</v>
      </c>
      <c r="BM53">
        <v>2.3452299999999999</v>
      </c>
      <c r="BN53">
        <v>0.59635300000000002</v>
      </c>
      <c r="BO53">
        <v>0.87568400000000002</v>
      </c>
      <c r="BP53">
        <v>0.87916799999999995</v>
      </c>
      <c r="BQ53">
        <v>0.69383799999999995</v>
      </c>
      <c r="BR53">
        <v>0.61803399999999997</v>
      </c>
      <c r="BS53">
        <v>0.20716599999999999</v>
      </c>
      <c r="BT53">
        <v>1.3132490000000001</v>
      </c>
      <c r="BU53">
        <v>0.79235199999999995</v>
      </c>
      <c r="BV53">
        <v>0.58347800000000005</v>
      </c>
      <c r="BW53">
        <v>20.459060000000001</v>
      </c>
      <c r="BX53">
        <v>2.1992910000000001</v>
      </c>
      <c r="BY53">
        <v>9.3499999999999996E-4</v>
      </c>
      <c r="BZ53">
        <v>0.60145400000000004</v>
      </c>
      <c r="CA53">
        <v>1.094746</v>
      </c>
      <c r="CB53">
        <v>2.5492149999999998</v>
      </c>
      <c r="CC53">
        <v>2.9203229999999998</v>
      </c>
      <c r="CD53">
        <v>0.101206</v>
      </c>
      <c r="CE53">
        <v>0.18662899999999999</v>
      </c>
      <c r="CF53">
        <v>0.173341</v>
      </c>
      <c r="CG53">
        <v>1.9157E-2</v>
      </c>
      <c r="CH53">
        <v>5.6909999999999999E-3</v>
      </c>
      <c r="CI53">
        <v>1</v>
      </c>
      <c r="CJ53">
        <v>29.707117</v>
      </c>
      <c r="CK53">
        <v>0.28071499999999999</v>
      </c>
      <c r="CL53">
        <v>11.376383000000001</v>
      </c>
      <c r="CM53">
        <v>38.229166999999997</v>
      </c>
      <c r="CN53">
        <v>6.0283999999999997E-2</v>
      </c>
      <c r="CO53">
        <v>5.851057</v>
      </c>
      <c r="CP53">
        <v>30.406410999999999</v>
      </c>
    </row>
    <row r="54" spans="1:94" x14ac:dyDescent="0.3">
      <c r="A54" s="23">
        <f t="shared" si="0"/>
        <v>2026</v>
      </c>
      <c r="B54" s="3">
        <v>18615</v>
      </c>
      <c r="C54">
        <v>749.64190299999996</v>
      </c>
      <c r="D54">
        <v>38.515600999999997</v>
      </c>
      <c r="E54">
        <v>481.84366899999998</v>
      </c>
      <c r="F54">
        <v>645.47104899999999</v>
      </c>
      <c r="G54">
        <v>18.272822000000001</v>
      </c>
      <c r="H54">
        <v>73.724096000000003</v>
      </c>
      <c r="I54">
        <v>16.313616</v>
      </c>
      <c r="J54">
        <v>80.389477999999997</v>
      </c>
      <c r="K54">
        <v>566.12684300000001</v>
      </c>
      <c r="L54">
        <v>391.36628200000001</v>
      </c>
      <c r="M54">
        <v>746.54280100000005</v>
      </c>
      <c r="N54">
        <v>172.28993600000001</v>
      </c>
      <c r="O54">
        <v>3.0616999999999998E-2</v>
      </c>
      <c r="P54">
        <v>45.150933999999999</v>
      </c>
      <c r="Q54">
        <v>204.28967900000001</v>
      </c>
      <c r="R54">
        <v>43.004769000000003</v>
      </c>
      <c r="S54">
        <v>150.38856899999999</v>
      </c>
      <c r="T54">
        <v>22.855564000000001</v>
      </c>
      <c r="U54">
        <v>83.969707</v>
      </c>
      <c r="V54">
        <v>165.01725999999999</v>
      </c>
      <c r="W54">
        <v>1310.9423340000001</v>
      </c>
      <c r="X54">
        <v>8699.0042400000002</v>
      </c>
      <c r="Y54">
        <v>24676.846831999999</v>
      </c>
      <c r="Z54">
        <v>1271.962916</v>
      </c>
      <c r="AA54">
        <v>1848.0596969999999</v>
      </c>
      <c r="AB54">
        <v>1568.106223</v>
      </c>
      <c r="AC54">
        <v>2404.210411</v>
      </c>
      <c r="AD54">
        <v>20.352228</v>
      </c>
      <c r="AE54">
        <v>10.218425</v>
      </c>
      <c r="AF54">
        <v>20044.255455999999</v>
      </c>
      <c r="AG54">
        <v>2482.6722570000002</v>
      </c>
      <c r="AH54">
        <v>1.6713629999999999</v>
      </c>
      <c r="AI54">
        <v>8514.6943109999993</v>
      </c>
      <c r="AJ54">
        <v>16392.175170999999</v>
      </c>
      <c r="AK54">
        <v>5646.563607</v>
      </c>
      <c r="AL54">
        <v>1474.155702</v>
      </c>
      <c r="AM54">
        <v>14.940137999999999</v>
      </c>
      <c r="AN54">
        <v>10.270515</v>
      </c>
      <c r="AO54">
        <v>1.3117220000000001</v>
      </c>
      <c r="AP54">
        <v>125.907034</v>
      </c>
      <c r="AQ54">
        <v>138.32936900000001</v>
      </c>
      <c r="AR54">
        <v>0</v>
      </c>
      <c r="AS54">
        <v>120452.894707</v>
      </c>
      <c r="AT54">
        <v>4.5764610000000001</v>
      </c>
      <c r="AU54">
        <v>4.1848020000000004</v>
      </c>
      <c r="AV54">
        <v>3.30728</v>
      </c>
      <c r="AW54">
        <v>4.0505279999999999</v>
      </c>
      <c r="AX54">
        <v>5.7041659999999998</v>
      </c>
      <c r="AY54">
        <v>0.72962199999999999</v>
      </c>
      <c r="AZ54">
        <v>4.070341</v>
      </c>
      <c r="BA54">
        <v>1.2752030000000001</v>
      </c>
      <c r="BB54">
        <v>6.3243499999999999</v>
      </c>
      <c r="BC54">
        <v>2.362571</v>
      </c>
      <c r="BD54">
        <v>2.8740589999999999</v>
      </c>
      <c r="BE54">
        <v>3.1110359999999999</v>
      </c>
      <c r="BF54">
        <v>3.6006999999999997E-2</v>
      </c>
      <c r="BG54">
        <v>4.7108489999999996</v>
      </c>
      <c r="BH54">
        <v>2.65205</v>
      </c>
      <c r="BI54">
        <v>1.098193</v>
      </c>
      <c r="BJ54">
        <v>1.448518</v>
      </c>
      <c r="BK54">
        <v>6.4456199999999999</v>
      </c>
      <c r="BL54">
        <v>9.0381090000000004</v>
      </c>
      <c r="BM54">
        <v>2.3755649999999999</v>
      </c>
      <c r="BN54">
        <v>0.49951400000000001</v>
      </c>
      <c r="BO54">
        <v>0.822604</v>
      </c>
      <c r="BP54">
        <v>0.88643000000000005</v>
      </c>
      <c r="BQ54">
        <v>0.69054899999999997</v>
      </c>
      <c r="BR54">
        <v>0.611155</v>
      </c>
      <c r="BS54">
        <v>0.20309099999999999</v>
      </c>
      <c r="BT54">
        <v>1.3181020000000001</v>
      </c>
      <c r="BU54">
        <v>0.79909699999999995</v>
      </c>
      <c r="BV54">
        <v>0.56921900000000003</v>
      </c>
      <c r="BW54">
        <v>19.693925</v>
      </c>
      <c r="BX54">
        <v>3.1618369999999998</v>
      </c>
      <c r="BY54">
        <v>9.68E-4</v>
      </c>
      <c r="BZ54">
        <v>0.60038800000000003</v>
      </c>
      <c r="CA54">
        <v>1.1045309999999999</v>
      </c>
      <c r="CB54">
        <v>2.5857619999999999</v>
      </c>
      <c r="CC54">
        <v>4.2214359999999997</v>
      </c>
      <c r="CD54">
        <v>9.9826999999999999E-2</v>
      </c>
      <c r="CE54">
        <v>0.20994599999999999</v>
      </c>
      <c r="CF54">
        <v>0.29210799999999998</v>
      </c>
      <c r="CG54">
        <v>2.2525E-2</v>
      </c>
      <c r="CH54">
        <v>6.1869999999999998E-3</v>
      </c>
      <c r="CI54">
        <v>1</v>
      </c>
      <c r="CJ54">
        <v>30.176355999999998</v>
      </c>
      <c r="CK54">
        <v>0.28862199999999999</v>
      </c>
      <c r="CL54">
        <v>11.805282</v>
      </c>
      <c r="CM54">
        <v>38.1875</v>
      </c>
      <c r="CN54">
        <v>6.0031000000000001E-2</v>
      </c>
      <c r="CO54">
        <v>5.8122449999999999</v>
      </c>
      <c r="CP54">
        <v>30.147860999999999</v>
      </c>
    </row>
    <row r="55" spans="1:94" x14ac:dyDescent="0.3">
      <c r="A55" s="23">
        <f t="shared" si="0"/>
        <v>2027</v>
      </c>
      <c r="B55" s="3">
        <v>18980</v>
      </c>
      <c r="C55">
        <v>735.79764399999999</v>
      </c>
      <c r="D55">
        <v>38.848058999999999</v>
      </c>
      <c r="E55">
        <v>481.645353</v>
      </c>
      <c r="F55">
        <v>645.54656999999997</v>
      </c>
      <c r="G55">
        <v>18.402863</v>
      </c>
      <c r="H55">
        <v>73.189419000000001</v>
      </c>
      <c r="I55">
        <v>16.299879000000001</v>
      </c>
      <c r="J55">
        <v>80.330535999999995</v>
      </c>
      <c r="K55">
        <v>566.73024699999996</v>
      </c>
      <c r="L55">
        <v>391.41428300000001</v>
      </c>
      <c r="M55">
        <v>739.63382000000001</v>
      </c>
      <c r="N55">
        <v>171.241724</v>
      </c>
      <c r="O55">
        <v>2.7063E-2</v>
      </c>
      <c r="P55">
        <v>45.274253000000002</v>
      </c>
      <c r="Q55">
        <v>204.139556</v>
      </c>
      <c r="R55">
        <v>43.624693000000001</v>
      </c>
      <c r="S55">
        <v>150.02808200000001</v>
      </c>
      <c r="T55">
        <v>22.805146000000001</v>
      </c>
      <c r="U55">
        <v>84.069259000000002</v>
      </c>
      <c r="V55">
        <v>167.07632699999999</v>
      </c>
      <c r="W55">
        <v>1047.1534939999999</v>
      </c>
      <c r="X55">
        <v>8187.6784509999998</v>
      </c>
      <c r="Y55">
        <v>25133.827823</v>
      </c>
      <c r="Z55">
        <v>1256.276852</v>
      </c>
      <c r="AA55">
        <v>1864.625425</v>
      </c>
      <c r="AB55">
        <v>1580.2281009999999</v>
      </c>
      <c r="AC55">
        <v>2400.9239520000001</v>
      </c>
      <c r="AD55">
        <v>20.599498000000001</v>
      </c>
      <c r="AE55">
        <v>10.054525</v>
      </c>
      <c r="AF55">
        <v>19346.312523000001</v>
      </c>
      <c r="AG55">
        <v>1988.6777939999999</v>
      </c>
      <c r="AH55">
        <v>1.564775</v>
      </c>
      <c r="AI55">
        <v>8464.5120779999997</v>
      </c>
      <c r="AJ55">
        <v>16738.556539000001</v>
      </c>
      <c r="AK55">
        <v>5751.6561439999996</v>
      </c>
      <c r="AL55">
        <v>690.67120299999999</v>
      </c>
      <c r="AM55">
        <v>14.774032999999999</v>
      </c>
      <c r="AN55">
        <v>6.0535310000000004</v>
      </c>
      <c r="AO55">
        <v>0.645285</v>
      </c>
      <c r="AP55">
        <v>71.533972000000006</v>
      </c>
      <c r="AQ55">
        <v>117.57245500000001</v>
      </c>
      <c r="AR55">
        <v>0</v>
      </c>
      <c r="AS55">
        <v>121914.984566</v>
      </c>
      <c r="AT55">
        <v>4.491943</v>
      </c>
      <c r="AU55">
        <v>4.2209240000000001</v>
      </c>
      <c r="AV55">
        <v>3.3059189999999998</v>
      </c>
      <c r="AW55">
        <v>4.0510020000000004</v>
      </c>
      <c r="AX55">
        <v>5.7447609999999996</v>
      </c>
      <c r="AY55">
        <v>0.72433099999999995</v>
      </c>
      <c r="AZ55">
        <v>4.0669139999999997</v>
      </c>
      <c r="BA55">
        <v>1.274268</v>
      </c>
      <c r="BB55">
        <v>6.3310909999999998</v>
      </c>
      <c r="BC55">
        <v>2.3628610000000001</v>
      </c>
      <c r="BD55">
        <v>2.8474599999999999</v>
      </c>
      <c r="BE55">
        <v>3.0921090000000002</v>
      </c>
      <c r="BF55">
        <v>3.1827000000000001E-2</v>
      </c>
      <c r="BG55">
        <v>4.7237150000000003</v>
      </c>
      <c r="BH55">
        <v>2.6501009999999998</v>
      </c>
      <c r="BI55">
        <v>1.1140239999999999</v>
      </c>
      <c r="BJ55">
        <v>1.4450460000000001</v>
      </c>
      <c r="BK55">
        <v>6.4314020000000003</v>
      </c>
      <c r="BL55">
        <v>9.0488239999999998</v>
      </c>
      <c r="BM55">
        <v>2.405208</v>
      </c>
      <c r="BN55">
        <v>0.39900099999999999</v>
      </c>
      <c r="BO55">
        <v>0.77425200000000005</v>
      </c>
      <c r="BP55">
        <v>0.90284600000000004</v>
      </c>
      <c r="BQ55">
        <v>0.682033</v>
      </c>
      <c r="BR55">
        <v>0.61663299999999999</v>
      </c>
      <c r="BS55">
        <v>0.20466000000000001</v>
      </c>
      <c r="BT55">
        <v>1.3163</v>
      </c>
      <c r="BU55">
        <v>0.80880600000000002</v>
      </c>
      <c r="BV55">
        <v>0.56008899999999995</v>
      </c>
      <c r="BW55">
        <v>19.008181</v>
      </c>
      <c r="BX55">
        <v>2.532705</v>
      </c>
      <c r="BY55">
        <v>9.0600000000000001E-4</v>
      </c>
      <c r="BZ55">
        <v>0.59684999999999999</v>
      </c>
      <c r="CA55">
        <v>1.1278699999999999</v>
      </c>
      <c r="CB55">
        <v>2.6338870000000001</v>
      </c>
      <c r="CC55">
        <v>1.977827</v>
      </c>
      <c r="CD55">
        <v>9.8716999999999999E-2</v>
      </c>
      <c r="CE55">
        <v>0.12374400000000001</v>
      </c>
      <c r="CF55">
        <v>0.14369899999999999</v>
      </c>
      <c r="CG55">
        <v>1.2798E-2</v>
      </c>
      <c r="CH55">
        <v>5.2579999999999997E-3</v>
      </c>
      <c r="CI55">
        <v>1</v>
      </c>
      <c r="CJ55">
        <v>30.542645</v>
      </c>
      <c r="CK55">
        <v>0.29252600000000001</v>
      </c>
      <c r="CL55">
        <v>11.822929</v>
      </c>
      <c r="CM55">
        <v>38.1875</v>
      </c>
      <c r="CN55">
        <v>6.1036E-2</v>
      </c>
      <c r="CO55">
        <v>5.7824629999999999</v>
      </c>
      <c r="CP55">
        <v>30.000492999999999</v>
      </c>
    </row>
    <row r="56" spans="1:94" x14ac:dyDescent="0.3">
      <c r="A56" s="23">
        <f t="shared" si="0"/>
        <v>2028</v>
      </c>
      <c r="B56" s="3">
        <v>19345</v>
      </c>
      <c r="C56">
        <v>756.69896800000004</v>
      </c>
      <c r="D56">
        <v>39.313583999999999</v>
      </c>
      <c r="E56">
        <v>481.36727100000002</v>
      </c>
      <c r="F56">
        <v>646.05736200000001</v>
      </c>
      <c r="G56">
        <v>18.507363000000002</v>
      </c>
      <c r="H56">
        <v>72.609521999999998</v>
      </c>
      <c r="I56">
        <v>16.289069000000001</v>
      </c>
      <c r="J56">
        <v>80.344812000000005</v>
      </c>
      <c r="K56">
        <v>566.34112700000003</v>
      </c>
      <c r="L56">
        <v>391.53858600000001</v>
      </c>
      <c r="M56">
        <v>735.49624500000004</v>
      </c>
      <c r="N56">
        <v>170.39147700000001</v>
      </c>
      <c r="O56">
        <v>2.3848000000000001E-2</v>
      </c>
      <c r="P56">
        <v>45.332473</v>
      </c>
      <c r="Q56">
        <v>204.24720199999999</v>
      </c>
      <c r="R56">
        <v>44.205913000000002</v>
      </c>
      <c r="S56">
        <v>149.88951499999999</v>
      </c>
      <c r="T56">
        <v>22.733350000000002</v>
      </c>
      <c r="U56">
        <v>84.180852999999999</v>
      </c>
      <c r="V56">
        <v>169.37585300000001</v>
      </c>
      <c r="W56">
        <v>1059.2425430000001</v>
      </c>
      <c r="X56">
        <v>8262.5303100000001</v>
      </c>
      <c r="Y56">
        <v>25407.298729999999</v>
      </c>
      <c r="Z56">
        <v>1259.2374930000001</v>
      </c>
      <c r="AA56">
        <v>1838.5689930000001</v>
      </c>
      <c r="AB56">
        <v>1555.13237</v>
      </c>
      <c r="AC56">
        <v>2393.3248130000002</v>
      </c>
      <c r="AD56">
        <v>20.609434</v>
      </c>
      <c r="AE56">
        <v>10.004179000000001</v>
      </c>
      <c r="AF56">
        <v>21387.514899000002</v>
      </c>
      <c r="AG56">
        <v>1747.7581279999999</v>
      </c>
      <c r="AH56">
        <v>1.4449050000000001</v>
      </c>
      <c r="AI56">
        <v>8392.9507699999995</v>
      </c>
      <c r="AJ56">
        <v>16703.044475999999</v>
      </c>
      <c r="AK56">
        <v>5777.0681160000004</v>
      </c>
      <c r="AL56">
        <v>869.72528799999998</v>
      </c>
      <c r="AM56">
        <v>14.61768</v>
      </c>
      <c r="AN56">
        <v>7.2148770000000004</v>
      </c>
      <c r="AO56">
        <v>0.71036299999999997</v>
      </c>
      <c r="AP56">
        <v>84.808131000000003</v>
      </c>
      <c r="AQ56">
        <v>126.11660999999999</v>
      </c>
      <c r="AR56">
        <v>0</v>
      </c>
      <c r="AS56">
        <v>122074.871397</v>
      </c>
      <c r="AT56">
        <v>4.6195430000000002</v>
      </c>
      <c r="AU56">
        <v>4.2715040000000002</v>
      </c>
      <c r="AV56">
        <v>3.3040099999999999</v>
      </c>
      <c r="AW56">
        <v>4.0542069999999999</v>
      </c>
      <c r="AX56">
        <v>5.7773820000000002</v>
      </c>
      <c r="AY56">
        <v>0.71859200000000001</v>
      </c>
      <c r="AZ56">
        <v>4.0642170000000002</v>
      </c>
      <c r="BA56">
        <v>1.274494</v>
      </c>
      <c r="BB56">
        <v>6.3267439999999997</v>
      </c>
      <c r="BC56">
        <v>2.3636110000000001</v>
      </c>
      <c r="BD56">
        <v>2.831531</v>
      </c>
      <c r="BE56">
        <v>3.076756</v>
      </c>
      <c r="BF56">
        <v>2.8046000000000001E-2</v>
      </c>
      <c r="BG56">
        <v>4.7297900000000004</v>
      </c>
      <c r="BH56">
        <v>2.6514980000000001</v>
      </c>
      <c r="BI56">
        <v>1.1288659999999999</v>
      </c>
      <c r="BJ56">
        <v>1.4437120000000001</v>
      </c>
      <c r="BK56">
        <v>6.4111539999999998</v>
      </c>
      <c r="BL56">
        <v>9.0608360000000001</v>
      </c>
      <c r="BM56">
        <v>2.4383110000000001</v>
      </c>
      <c r="BN56">
        <v>0.40360699999999999</v>
      </c>
      <c r="BO56">
        <v>0.78132999999999997</v>
      </c>
      <c r="BP56">
        <v>0.91266899999999995</v>
      </c>
      <c r="BQ56">
        <v>0.68364000000000003</v>
      </c>
      <c r="BR56">
        <v>0.608016</v>
      </c>
      <c r="BS56">
        <v>0.20141000000000001</v>
      </c>
      <c r="BT56">
        <v>1.3121339999999999</v>
      </c>
      <c r="BU56">
        <v>0.80919600000000003</v>
      </c>
      <c r="BV56">
        <v>0.557284</v>
      </c>
      <c r="BW56">
        <v>21.013707</v>
      </c>
      <c r="BX56">
        <v>2.2258789999999999</v>
      </c>
      <c r="BY56">
        <v>8.3600000000000005E-4</v>
      </c>
      <c r="BZ56">
        <v>0.591804</v>
      </c>
      <c r="CA56">
        <v>1.1254770000000001</v>
      </c>
      <c r="CB56">
        <v>2.645524</v>
      </c>
      <c r="CC56">
        <v>2.4905710000000001</v>
      </c>
      <c r="CD56">
        <v>9.7671999999999995E-2</v>
      </c>
      <c r="CE56">
        <v>0.147484</v>
      </c>
      <c r="CF56">
        <v>0.158191</v>
      </c>
      <c r="CG56">
        <v>1.5172E-2</v>
      </c>
      <c r="CH56">
        <v>5.6410000000000002E-3</v>
      </c>
      <c r="CI56">
        <v>1</v>
      </c>
      <c r="CJ56">
        <v>30.582699999999999</v>
      </c>
      <c r="CK56">
        <v>0.28961399999999998</v>
      </c>
      <c r="CL56">
        <v>11.523605999999999</v>
      </c>
      <c r="CM56">
        <v>38.1875</v>
      </c>
      <c r="CN56">
        <v>5.9815E-2</v>
      </c>
      <c r="CO56">
        <v>5.7372059999999996</v>
      </c>
      <c r="CP56">
        <v>30.032568999999999</v>
      </c>
    </row>
    <row r="57" spans="1:94" x14ac:dyDescent="0.3">
      <c r="A57" s="23">
        <f t="shared" si="0"/>
        <v>2029</v>
      </c>
      <c r="B57" s="3">
        <v>19710</v>
      </c>
      <c r="C57">
        <v>761.89313800000002</v>
      </c>
      <c r="D57">
        <v>39.592562999999998</v>
      </c>
      <c r="E57">
        <v>480.73464000000001</v>
      </c>
      <c r="F57">
        <v>646.13316099999997</v>
      </c>
      <c r="G57">
        <v>18.593890999999999</v>
      </c>
      <c r="H57">
        <v>71.968512000000004</v>
      </c>
      <c r="I57">
        <v>16.257541</v>
      </c>
      <c r="J57">
        <v>80.270135999999994</v>
      </c>
      <c r="K57">
        <v>565.28164900000002</v>
      </c>
      <c r="L57">
        <v>391.57182699999998</v>
      </c>
      <c r="M57">
        <v>730.21563500000002</v>
      </c>
      <c r="N57">
        <v>169.57912099999999</v>
      </c>
      <c r="O57">
        <v>2.0989000000000001E-2</v>
      </c>
      <c r="P57">
        <v>45.36401</v>
      </c>
      <c r="Q57">
        <v>204.23161899999999</v>
      </c>
      <c r="R57">
        <v>44.610028</v>
      </c>
      <c r="S57">
        <v>149.55425399999999</v>
      </c>
      <c r="T57">
        <v>22.657489000000002</v>
      </c>
      <c r="U57">
        <v>84.208747000000002</v>
      </c>
      <c r="V57">
        <v>171.64559499999999</v>
      </c>
      <c r="W57">
        <v>703.37286800000004</v>
      </c>
      <c r="X57">
        <v>7068.8264579999995</v>
      </c>
      <c r="Y57">
        <v>25675.712135999998</v>
      </c>
      <c r="Z57">
        <v>1254.290193</v>
      </c>
      <c r="AA57">
        <v>1815.047695</v>
      </c>
      <c r="AB57">
        <v>1534.283809</v>
      </c>
      <c r="AC57">
        <v>2375.512733</v>
      </c>
      <c r="AD57">
        <v>20.635522000000002</v>
      </c>
      <c r="AE57">
        <v>9.7577649999999991</v>
      </c>
      <c r="AF57">
        <v>20504.364185999999</v>
      </c>
      <c r="AG57">
        <v>2319.3034630000002</v>
      </c>
      <c r="AH57">
        <v>1.3825270000000001</v>
      </c>
      <c r="AI57">
        <v>8390.2086660000004</v>
      </c>
      <c r="AJ57">
        <v>16803.319708999999</v>
      </c>
      <c r="AK57">
        <v>5839.5815560000001</v>
      </c>
      <c r="AL57">
        <v>752.04702599999996</v>
      </c>
      <c r="AM57">
        <v>14.443733999999999</v>
      </c>
      <c r="AN57">
        <v>6.7149770000000002</v>
      </c>
      <c r="AO57">
        <v>0.67224300000000003</v>
      </c>
      <c r="AP57">
        <v>79.488525999999993</v>
      </c>
      <c r="AQ57">
        <v>125.60665400000001</v>
      </c>
      <c r="AR57">
        <v>0</v>
      </c>
      <c r="AS57">
        <v>124555.65195499999</v>
      </c>
      <c r="AT57">
        <v>4.6512529999999996</v>
      </c>
      <c r="AU57">
        <v>4.3018159999999996</v>
      </c>
      <c r="AV57">
        <v>3.299668</v>
      </c>
      <c r="AW57">
        <v>4.0546829999999998</v>
      </c>
      <c r="AX57">
        <v>5.8043930000000001</v>
      </c>
      <c r="AY57">
        <v>0.71224799999999999</v>
      </c>
      <c r="AZ57">
        <v>4.0563500000000001</v>
      </c>
      <c r="BA57">
        <v>1.273309</v>
      </c>
      <c r="BB57">
        <v>6.3149090000000001</v>
      </c>
      <c r="BC57">
        <v>2.3638119999999998</v>
      </c>
      <c r="BD57">
        <v>2.8112020000000002</v>
      </c>
      <c r="BE57">
        <v>3.062087</v>
      </c>
      <c r="BF57">
        <v>2.4684000000000001E-2</v>
      </c>
      <c r="BG57">
        <v>4.7330800000000002</v>
      </c>
      <c r="BH57">
        <v>2.6512959999999999</v>
      </c>
      <c r="BI57">
        <v>1.139186</v>
      </c>
      <c r="BJ57">
        <v>1.440482</v>
      </c>
      <c r="BK57">
        <v>6.3897599999999999</v>
      </c>
      <c r="BL57">
        <v>9.0638380000000005</v>
      </c>
      <c r="BM57">
        <v>2.4709859999999999</v>
      </c>
      <c r="BN57">
        <v>0.268009</v>
      </c>
      <c r="BO57">
        <v>0.66844999999999999</v>
      </c>
      <c r="BP57">
        <v>0.92231099999999999</v>
      </c>
      <c r="BQ57">
        <v>0.68095499999999998</v>
      </c>
      <c r="BR57">
        <v>0.60023800000000005</v>
      </c>
      <c r="BS57">
        <v>0.19871</v>
      </c>
      <c r="BT57">
        <v>1.3023690000000001</v>
      </c>
      <c r="BU57">
        <v>0.81022000000000005</v>
      </c>
      <c r="BV57">
        <v>0.54355699999999996</v>
      </c>
      <c r="BW57">
        <v>20.145992</v>
      </c>
      <c r="BX57">
        <v>2.9537770000000001</v>
      </c>
      <c r="BY57">
        <v>8.0000000000000004E-4</v>
      </c>
      <c r="BZ57">
        <v>0.59160999999999997</v>
      </c>
      <c r="CA57">
        <v>1.132234</v>
      </c>
      <c r="CB57">
        <v>2.6741519999999999</v>
      </c>
      <c r="CC57">
        <v>2.1535839999999999</v>
      </c>
      <c r="CD57">
        <v>9.6509999999999999E-2</v>
      </c>
      <c r="CE57">
        <v>0.137265</v>
      </c>
      <c r="CF57">
        <v>0.149702</v>
      </c>
      <c r="CG57">
        <v>1.4220999999999999E-2</v>
      </c>
      <c r="CH57">
        <v>5.6179999999999997E-3</v>
      </c>
      <c r="CI57">
        <v>1</v>
      </c>
      <c r="CJ57">
        <v>31.204196</v>
      </c>
      <c r="CK57">
        <v>0.29732799999999998</v>
      </c>
      <c r="CL57">
        <v>11.986148999999999</v>
      </c>
      <c r="CM57">
        <v>38.270833000000003</v>
      </c>
      <c r="CN57">
        <v>6.0363E-2</v>
      </c>
      <c r="CO57">
        <v>5.7050999999999998</v>
      </c>
      <c r="CP57">
        <v>29.465021</v>
      </c>
    </row>
    <row r="58" spans="1:94" x14ac:dyDescent="0.3">
      <c r="A58" s="23">
        <f t="shared" si="0"/>
        <v>2030</v>
      </c>
      <c r="B58" s="3">
        <v>20074.5</v>
      </c>
      <c r="C58">
        <v>745.43203800000003</v>
      </c>
      <c r="D58">
        <v>40.219973000000003</v>
      </c>
      <c r="E58">
        <v>479.95153299999998</v>
      </c>
      <c r="F58">
        <v>646.11405000000002</v>
      </c>
      <c r="G58">
        <v>18.682244000000001</v>
      </c>
      <c r="H58">
        <v>71.324968999999996</v>
      </c>
      <c r="I58">
        <v>16.244993999999998</v>
      </c>
      <c r="J58">
        <v>80.464027000000002</v>
      </c>
      <c r="K58">
        <v>564.85731699999997</v>
      </c>
      <c r="L58">
        <v>391.93490500000001</v>
      </c>
      <c r="M58">
        <v>726.52121099999999</v>
      </c>
      <c r="N58">
        <v>168.84352100000001</v>
      </c>
      <c r="O58">
        <v>1.8293E-2</v>
      </c>
      <c r="P58">
        <v>45.382477000000002</v>
      </c>
      <c r="Q58">
        <v>204.08075199999999</v>
      </c>
      <c r="R58">
        <v>45.030701000000001</v>
      </c>
      <c r="S58">
        <v>149.63932199999999</v>
      </c>
      <c r="T58">
        <v>22.599692999999998</v>
      </c>
      <c r="U58">
        <v>84.263643000000002</v>
      </c>
      <c r="V58">
        <v>173.768856</v>
      </c>
      <c r="W58">
        <v>728.25095899999997</v>
      </c>
      <c r="X58">
        <v>7192.3214420000004</v>
      </c>
      <c r="Y58">
        <v>26939.823368000001</v>
      </c>
      <c r="Z58">
        <v>1243.890574</v>
      </c>
      <c r="AA58">
        <v>1809.8994499999999</v>
      </c>
      <c r="AB58">
        <v>1686.172744</v>
      </c>
      <c r="AC58">
        <v>2402.6646519999999</v>
      </c>
      <c r="AD58">
        <v>20.865058000000001</v>
      </c>
      <c r="AE58">
        <v>9.6937169999999995</v>
      </c>
      <c r="AF58">
        <v>20197.228814999999</v>
      </c>
      <c r="AG58">
        <v>2254.1586130000001</v>
      </c>
      <c r="AH58">
        <v>1.7112750000000001</v>
      </c>
      <c r="AI58">
        <v>8319.7111829999994</v>
      </c>
      <c r="AJ58">
        <v>17146.585139999999</v>
      </c>
      <c r="AK58">
        <v>5920.5942750000004</v>
      </c>
      <c r="AL58">
        <v>691.12894100000005</v>
      </c>
      <c r="AM58">
        <v>14.321852</v>
      </c>
      <c r="AN58">
        <v>9.8665459999999996</v>
      </c>
      <c r="AO58">
        <v>0.78863300000000003</v>
      </c>
      <c r="AP58">
        <v>113.96119</v>
      </c>
      <c r="AQ58">
        <v>139.744944</v>
      </c>
      <c r="AR58">
        <v>0</v>
      </c>
      <c r="AS58">
        <v>120059.75856</v>
      </c>
      <c r="AT58">
        <v>4.5507600000000004</v>
      </c>
      <c r="AU58">
        <v>4.3699849999999998</v>
      </c>
      <c r="AV58">
        <v>3.2942930000000001</v>
      </c>
      <c r="AW58">
        <v>4.0545629999999999</v>
      </c>
      <c r="AX58">
        <v>5.8319739999999998</v>
      </c>
      <c r="AY58">
        <v>0.70587900000000003</v>
      </c>
      <c r="AZ58">
        <v>4.0532199999999996</v>
      </c>
      <c r="BA58">
        <v>1.2763850000000001</v>
      </c>
      <c r="BB58">
        <v>6.310168</v>
      </c>
      <c r="BC58">
        <v>2.3660040000000002</v>
      </c>
      <c r="BD58">
        <v>2.7969789999999999</v>
      </c>
      <c r="BE58">
        <v>3.0488040000000001</v>
      </c>
      <c r="BF58">
        <v>2.1513999999999998E-2</v>
      </c>
      <c r="BG58">
        <v>4.7350070000000004</v>
      </c>
      <c r="BH58">
        <v>2.6493380000000002</v>
      </c>
      <c r="BI58">
        <v>1.1499280000000001</v>
      </c>
      <c r="BJ58">
        <v>1.4413020000000001</v>
      </c>
      <c r="BK58">
        <v>6.3734609999999998</v>
      </c>
      <c r="BL58">
        <v>9.0697469999999996</v>
      </c>
      <c r="BM58">
        <v>2.5015520000000002</v>
      </c>
      <c r="BN58">
        <v>0.27748800000000001</v>
      </c>
      <c r="BO58">
        <v>0.68012799999999995</v>
      </c>
      <c r="BP58">
        <v>0.96772000000000002</v>
      </c>
      <c r="BQ58">
        <v>0.67530900000000005</v>
      </c>
      <c r="BR58">
        <v>0.59853500000000004</v>
      </c>
      <c r="BS58">
        <v>0.21838199999999999</v>
      </c>
      <c r="BT58">
        <v>1.3172550000000001</v>
      </c>
      <c r="BU58">
        <v>0.81923199999999996</v>
      </c>
      <c r="BV58">
        <v>0.53998999999999997</v>
      </c>
      <c r="BW58">
        <v>19.844225000000002</v>
      </c>
      <c r="BX58">
        <v>2.8708109999999998</v>
      </c>
      <c r="BY58">
        <v>9.9099999999999991E-4</v>
      </c>
      <c r="BZ58">
        <v>0.58663900000000002</v>
      </c>
      <c r="CA58">
        <v>1.1553640000000001</v>
      </c>
      <c r="CB58">
        <v>2.7112500000000002</v>
      </c>
      <c r="CC58">
        <v>1.9791369999999999</v>
      </c>
      <c r="CD58">
        <v>9.5696000000000003E-2</v>
      </c>
      <c r="CE58">
        <v>0.20168800000000001</v>
      </c>
      <c r="CF58">
        <v>0.175621</v>
      </c>
      <c r="CG58">
        <v>2.0388E-2</v>
      </c>
      <c r="CH58">
        <v>6.2500000000000003E-3</v>
      </c>
      <c r="CI58">
        <v>1</v>
      </c>
      <c r="CJ58">
        <v>30.077866</v>
      </c>
      <c r="CK58">
        <v>0.30085499999999998</v>
      </c>
      <c r="CL58">
        <v>11.768670999999999</v>
      </c>
      <c r="CM58">
        <v>38.1875</v>
      </c>
      <c r="CN58">
        <v>5.8763000000000003E-2</v>
      </c>
      <c r="CO58">
        <v>5.6318919999999997</v>
      </c>
      <c r="CP58">
        <v>29.696332999999999</v>
      </c>
    </row>
    <row r="59" spans="1:94" x14ac:dyDescent="0.3">
      <c r="A59" s="23" t="s">
        <v>375</v>
      </c>
    </row>
    <row r="60" spans="1:94" x14ac:dyDescent="0.3">
      <c r="B60" s="3">
        <v>0</v>
      </c>
      <c r="C60">
        <v>163.80385899999999</v>
      </c>
      <c r="D60">
        <v>9.2036859999999994</v>
      </c>
      <c r="E60">
        <v>145.691823</v>
      </c>
      <c r="F60">
        <v>159.35480799999999</v>
      </c>
      <c r="G60">
        <v>3.203417</v>
      </c>
      <c r="H60">
        <v>101.044211</v>
      </c>
      <c r="I60">
        <v>4.0079229999999999</v>
      </c>
      <c r="J60">
        <v>63.040557999999997</v>
      </c>
      <c r="K60">
        <v>89.515411999999998</v>
      </c>
      <c r="L60">
        <v>165.65271000000001</v>
      </c>
      <c r="M60">
        <v>259.75211200000001</v>
      </c>
      <c r="N60">
        <v>55.380243</v>
      </c>
      <c r="O60">
        <v>0.85031000000000001</v>
      </c>
      <c r="P60">
        <v>9.5844579999999997</v>
      </c>
      <c r="Q60">
        <v>77.030861999999999</v>
      </c>
      <c r="R60">
        <v>39.159574999999997</v>
      </c>
      <c r="S60">
        <v>103.822339</v>
      </c>
      <c r="T60">
        <v>3.545906</v>
      </c>
      <c r="U60">
        <v>9.2906279999999999</v>
      </c>
      <c r="V60">
        <v>69.464411999999996</v>
      </c>
      <c r="W60">
        <v>2624.4373799999998</v>
      </c>
      <c r="X60">
        <v>10574.954879000001</v>
      </c>
      <c r="Y60">
        <v>27838.450960999999</v>
      </c>
      <c r="Z60">
        <v>1841.9588639999999</v>
      </c>
      <c r="AA60">
        <v>3023.8811649999998</v>
      </c>
      <c r="AB60">
        <v>7721.2175909999996</v>
      </c>
      <c r="AC60">
        <v>1823.993813</v>
      </c>
      <c r="AD60">
        <v>25.469033</v>
      </c>
      <c r="AE60">
        <v>17.951671000000001</v>
      </c>
      <c r="AF60">
        <v>1017.7887480000001</v>
      </c>
      <c r="AG60">
        <v>785.19919500000003</v>
      </c>
      <c r="AH60">
        <v>1727.4565070000001</v>
      </c>
      <c r="AI60">
        <v>14181.98486</v>
      </c>
      <c r="AJ60">
        <v>14840.851922</v>
      </c>
      <c r="AK60">
        <v>2183.713722</v>
      </c>
      <c r="AL60">
        <v>349.207155</v>
      </c>
      <c r="AM60">
        <v>149.66020900000001</v>
      </c>
      <c r="AN60">
        <v>48.919795999999998</v>
      </c>
      <c r="AO60">
        <v>4.4905400000000002</v>
      </c>
      <c r="AP60">
        <v>5589.6807310000004</v>
      </c>
      <c r="AQ60">
        <v>22358.660474</v>
      </c>
      <c r="AR60">
        <v>0</v>
      </c>
      <c r="AS60">
        <v>3991.631562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1.1117E-2</v>
      </c>
      <c r="CP60">
        <v>25.987214999999999</v>
      </c>
    </row>
    <row r="61" spans="1:94" x14ac:dyDescent="0.3">
      <c r="B61" s="3">
        <v>365</v>
      </c>
      <c r="C61">
        <v>168.79438999999999</v>
      </c>
      <c r="D61">
        <v>16.844624</v>
      </c>
      <c r="E61">
        <v>271.33660800000001</v>
      </c>
      <c r="F61">
        <v>321.74092999999999</v>
      </c>
      <c r="G61">
        <v>4.2389859999999997</v>
      </c>
      <c r="H61">
        <v>91.289841999999993</v>
      </c>
      <c r="I61">
        <v>6.0454090000000003</v>
      </c>
      <c r="J61">
        <v>85.794479999999993</v>
      </c>
      <c r="K61">
        <v>130.459327</v>
      </c>
      <c r="L61">
        <v>183.061802</v>
      </c>
      <c r="M61">
        <v>386.78705100000002</v>
      </c>
      <c r="N61">
        <v>73.280146999999999</v>
      </c>
      <c r="O61">
        <v>0.79823100000000002</v>
      </c>
      <c r="P61">
        <v>19.604391</v>
      </c>
      <c r="Q61">
        <v>116.554813</v>
      </c>
      <c r="R61">
        <v>68.827721999999994</v>
      </c>
      <c r="S61">
        <v>149.77448100000001</v>
      </c>
      <c r="T61">
        <v>5.2622600000000004</v>
      </c>
      <c r="U61">
        <v>13.65784</v>
      </c>
      <c r="V61">
        <v>74.931910000000002</v>
      </c>
      <c r="W61">
        <v>2625.1829859999998</v>
      </c>
      <c r="X61">
        <v>10491.940619999999</v>
      </c>
      <c r="Y61">
        <v>27044.107516</v>
      </c>
      <c r="Z61">
        <v>2330.4075130000001</v>
      </c>
      <c r="AA61">
        <v>3115.5989939999999</v>
      </c>
      <c r="AB61">
        <v>6478.4320690000004</v>
      </c>
      <c r="AC61">
        <v>4103.3837679999997</v>
      </c>
      <c r="AD61">
        <v>18.290095000000001</v>
      </c>
      <c r="AE61">
        <v>14.947585</v>
      </c>
      <c r="AF61">
        <v>104.433058</v>
      </c>
      <c r="AG61">
        <v>2907.6707270000002</v>
      </c>
      <c r="AH61">
        <v>4255.6510939999998</v>
      </c>
      <c r="AI61">
        <v>14050.973128</v>
      </c>
      <c r="AJ61">
        <v>15684.999865</v>
      </c>
      <c r="AK61">
        <v>2513.3047839999999</v>
      </c>
      <c r="AL61">
        <v>912.74449200000004</v>
      </c>
      <c r="AM61">
        <v>3344.6506479999998</v>
      </c>
      <c r="AN61">
        <v>7.6269590000000003</v>
      </c>
      <c r="AO61">
        <v>0.28113700000000003</v>
      </c>
      <c r="AP61">
        <v>91.190421999999998</v>
      </c>
      <c r="AQ61">
        <v>54.758090000000003</v>
      </c>
      <c r="AR61">
        <v>0</v>
      </c>
      <c r="AS61">
        <v>16134.592360000001</v>
      </c>
      <c r="AT61">
        <v>1.030467</v>
      </c>
      <c r="AU61">
        <v>1.8302039999999999</v>
      </c>
      <c r="AV61">
        <v>1.862401</v>
      </c>
      <c r="AW61">
        <v>2.0190220000000001</v>
      </c>
      <c r="AX61">
        <v>1.3232699999999999</v>
      </c>
      <c r="AY61">
        <v>0.90346400000000004</v>
      </c>
      <c r="AZ61">
        <v>1.508364</v>
      </c>
      <c r="BA61">
        <v>1.360941</v>
      </c>
      <c r="BB61">
        <v>1.457395</v>
      </c>
      <c r="BC61">
        <v>1.105094</v>
      </c>
      <c r="BD61">
        <v>1.4890620000000001</v>
      </c>
      <c r="BE61">
        <v>1.323218</v>
      </c>
      <c r="BF61">
        <v>0.93875399999999998</v>
      </c>
      <c r="BG61">
        <v>2.045436</v>
      </c>
      <c r="BH61">
        <v>1.5130920000000001</v>
      </c>
      <c r="BI61">
        <v>1.757622</v>
      </c>
      <c r="BJ61">
        <v>1.442604</v>
      </c>
      <c r="BK61">
        <v>1.484038</v>
      </c>
      <c r="BL61">
        <v>1.4700660000000001</v>
      </c>
      <c r="BM61">
        <v>1.0787089999999999</v>
      </c>
      <c r="BN61">
        <v>1.000284</v>
      </c>
      <c r="BO61">
        <v>0.99214999999999998</v>
      </c>
      <c r="BP61">
        <v>0.97146600000000005</v>
      </c>
      <c r="BQ61">
        <v>1.2651790000000001</v>
      </c>
      <c r="BR61">
        <v>1.0303310000000001</v>
      </c>
      <c r="BS61">
        <v>0.83904299999999998</v>
      </c>
      <c r="BT61">
        <v>2.2496700000000001</v>
      </c>
      <c r="BU61">
        <v>0.71813099999999996</v>
      </c>
      <c r="BV61">
        <v>0.83265699999999998</v>
      </c>
      <c r="BW61">
        <v>0.102608</v>
      </c>
      <c r="BX61">
        <v>3.7030989999999999</v>
      </c>
      <c r="BY61">
        <v>2.4635359999999999</v>
      </c>
      <c r="BZ61">
        <v>0.99076200000000003</v>
      </c>
      <c r="CA61">
        <v>1.05688</v>
      </c>
      <c r="CB61">
        <v>1.1509309999999999</v>
      </c>
      <c r="CC61">
        <v>2.6137619999999999</v>
      </c>
      <c r="CD61">
        <v>22.348296000000001</v>
      </c>
      <c r="CE61">
        <v>0.15590699999999999</v>
      </c>
      <c r="CF61">
        <v>6.2605999999999995E-2</v>
      </c>
      <c r="CG61">
        <v>1.6313999999999999E-2</v>
      </c>
      <c r="CH61">
        <v>2.4489999999999998E-3</v>
      </c>
      <c r="CI61">
        <v>1</v>
      </c>
      <c r="CJ61">
        <v>4.0421050000000003</v>
      </c>
      <c r="CK61">
        <v>0.29377300000000001</v>
      </c>
      <c r="CL61">
        <v>1.7946279999999999</v>
      </c>
      <c r="CM61">
        <v>38.604166999999997</v>
      </c>
      <c r="CN61">
        <v>0.100526</v>
      </c>
      <c r="CO61">
        <v>-0.40749600000000002</v>
      </c>
      <c r="CP61">
        <v>33.035555000000002</v>
      </c>
    </row>
    <row r="62" spans="1:94" x14ac:dyDescent="0.3">
      <c r="B62" s="3">
        <v>730</v>
      </c>
      <c r="C62">
        <v>173.02892199999999</v>
      </c>
      <c r="D62">
        <v>23.77929</v>
      </c>
      <c r="E62">
        <v>418.29038100000002</v>
      </c>
      <c r="F62">
        <v>512.07138599999996</v>
      </c>
      <c r="G62">
        <v>5.1163699999999999</v>
      </c>
      <c r="H62">
        <v>92.478172999999998</v>
      </c>
      <c r="I62">
        <v>7.7502719999999998</v>
      </c>
      <c r="J62">
        <v>118.544606</v>
      </c>
      <c r="K62">
        <v>187.001283</v>
      </c>
      <c r="L62">
        <v>208.10131699999999</v>
      </c>
      <c r="M62">
        <v>475.226091</v>
      </c>
      <c r="N62">
        <v>93.547182000000006</v>
      </c>
      <c r="O62">
        <v>0.83156200000000002</v>
      </c>
      <c r="P62">
        <v>32.307563000000002</v>
      </c>
      <c r="Q62">
        <v>152.19652099999999</v>
      </c>
      <c r="R62">
        <v>107.28853100000001</v>
      </c>
      <c r="S62">
        <v>188.974433</v>
      </c>
      <c r="T62">
        <v>6.9602950000000003</v>
      </c>
      <c r="U62">
        <v>18.693182</v>
      </c>
      <c r="V62">
        <v>79.404002000000006</v>
      </c>
      <c r="W62">
        <v>2636.567626</v>
      </c>
      <c r="X62">
        <v>10431.311497999999</v>
      </c>
      <c r="Y62">
        <v>26177.739882000002</v>
      </c>
      <c r="Z62">
        <v>1919.1979260000001</v>
      </c>
      <c r="AA62">
        <v>2986.4972400000001</v>
      </c>
      <c r="AB62">
        <v>4597.5055629999997</v>
      </c>
      <c r="AC62">
        <v>4952.9040709999999</v>
      </c>
      <c r="AD62">
        <v>20.676235999999999</v>
      </c>
      <c r="AE62">
        <v>14.831189</v>
      </c>
      <c r="AF62">
        <v>56.267730999999998</v>
      </c>
      <c r="AG62">
        <v>3317.2161940000001</v>
      </c>
      <c r="AH62">
        <v>3056.8204930000002</v>
      </c>
      <c r="AI62">
        <v>13891.514009</v>
      </c>
      <c r="AJ62">
        <v>15682.215818999999</v>
      </c>
      <c r="AK62">
        <v>2612.1675519999999</v>
      </c>
      <c r="AL62">
        <v>847.35557100000005</v>
      </c>
      <c r="AM62">
        <v>2352.1309200000001</v>
      </c>
      <c r="AN62">
        <v>6.8906390000000002</v>
      </c>
      <c r="AO62">
        <v>0.40152300000000002</v>
      </c>
      <c r="AP62">
        <v>82.741398000000004</v>
      </c>
      <c r="AQ62">
        <v>60.886274</v>
      </c>
      <c r="AR62">
        <v>0</v>
      </c>
      <c r="AS62">
        <v>22549.204528999999</v>
      </c>
      <c r="AT62">
        <v>1.0563180000000001</v>
      </c>
      <c r="AU62">
        <v>2.5836700000000001</v>
      </c>
      <c r="AV62">
        <v>2.8710629999999999</v>
      </c>
      <c r="AW62">
        <v>3.2134040000000001</v>
      </c>
      <c r="AX62">
        <v>1.5971599999999999</v>
      </c>
      <c r="AY62">
        <v>0.91522499999999996</v>
      </c>
      <c r="AZ62">
        <v>1.933737</v>
      </c>
      <c r="BA62">
        <v>1.88045</v>
      </c>
      <c r="BB62">
        <v>2.0890399999999998</v>
      </c>
      <c r="BC62">
        <v>1.256251</v>
      </c>
      <c r="BD62">
        <v>1.829537</v>
      </c>
      <c r="BE62">
        <v>1.6891799999999999</v>
      </c>
      <c r="BF62">
        <v>0.97795200000000004</v>
      </c>
      <c r="BG62">
        <v>3.3708279999999999</v>
      </c>
      <c r="BH62">
        <v>1.975786</v>
      </c>
      <c r="BI62">
        <v>2.7397779999999998</v>
      </c>
      <c r="BJ62">
        <v>1.820171</v>
      </c>
      <c r="BK62">
        <v>1.9629099999999999</v>
      </c>
      <c r="BL62">
        <v>2.0120469999999999</v>
      </c>
      <c r="BM62">
        <v>1.143089</v>
      </c>
      <c r="BN62">
        <v>1.0046219999999999</v>
      </c>
      <c r="BO62">
        <v>0.98641699999999999</v>
      </c>
      <c r="BP62">
        <v>0.94034499999999999</v>
      </c>
      <c r="BQ62">
        <v>1.041933</v>
      </c>
      <c r="BR62">
        <v>0.98763699999999999</v>
      </c>
      <c r="BS62">
        <v>0.59543800000000002</v>
      </c>
      <c r="BT62">
        <v>2.715417</v>
      </c>
      <c r="BU62">
        <v>0.81181899999999996</v>
      </c>
      <c r="BV62">
        <v>0.82617300000000005</v>
      </c>
      <c r="BW62">
        <v>5.5284E-2</v>
      </c>
      <c r="BX62">
        <v>4.2246810000000004</v>
      </c>
      <c r="BY62">
        <v>1.76955</v>
      </c>
      <c r="BZ62">
        <v>0.979518</v>
      </c>
      <c r="CA62">
        <v>1.056692</v>
      </c>
      <c r="CB62">
        <v>1.196204</v>
      </c>
      <c r="CC62">
        <v>2.4265129999999999</v>
      </c>
      <c r="CD62">
        <v>15.716475000000001</v>
      </c>
      <c r="CE62">
        <v>0.14085600000000001</v>
      </c>
      <c r="CF62">
        <v>8.9414999999999994E-2</v>
      </c>
      <c r="CG62">
        <v>1.4803E-2</v>
      </c>
      <c r="CH62">
        <v>2.7230000000000002E-3</v>
      </c>
      <c r="CI62">
        <v>1</v>
      </c>
      <c r="CJ62">
        <v>5.6491199999999999</v>
      </c>
      <c r="CK62">
        <v>0.244254</v>
      </c>
      <c r="CL62">
        <v>1.33447</v>
      </c>
      <c r="CM62">
        <v>38.541666999999997</v>
      </c>
      <c r="CN62">
        <v>0.10122399999999999</v>
      </c>
      <c r="CO62">
        <v>-0.65036400000000005</v>
      </c>
      <c r="CP62">
        <v>32.843929000000003</v>
      </c>
    </row>
    <row r="63" spans="1:94" x14ac:dyDescent="0.3">
      <c r="B63" s="3">
        <v>1095</v>
      </c>
      <c r="C63">
        <v>172.189986</v>
      </c>
      <c r="D63">
        <v>30.001542000000001</v>
      </c>
      <c r="E63">
        <v>575.91224099999999</v>
      </c>
      <c r="F63">
        <v>715.02120000000002</v>
      </c>
      <c r="G63">
        <v>5.8816629999999996</v>
      </c>
      <c r="H63">
        <v>94.456909999999993</v>
      </c>
      <c r="I63">
        <v>9.5477830000000008</v>
      </c>
      <c r="J63">
        <v>149.926738</v>
      </c>
      <c r="K63">
        <v>258.62947600000001</v>
      </c>
      <c r="L63">
        <v>234.949219</v>
      </c>
      <c r="M63">
        <v>540.15273999999999</v>
      </c>
      <c r="N63">
        <v>114.98255399999999</v>
      </c>
      <c r="O63">
        <v>0.87570599999999998</v>
      </c>
      <c r="P63">
        <v>47.235692</v>
      </c>
      <c r="Q63">
        <v>183.98427699999999</v>
      </c>
      <c r="R63">
        <v>151.93255500000001</v>
      </c>
      <c r="S63">
        <v>222.83302599999999</v>
      </c>
      <c r="T63">
        <v>8.5749440000000003</v>
      </c>
      <c r="U63">
        <v>24.331427000000001</v>
      </c>
      <c r="V63">
        <v>82.794794999999993</v>
      </c>
      <c r="W63">
        <v>2659.6889000000001</v>
      </c>
      <c r="X63">
        <v>10410.983702</v>
      </c>
      <c r="Y63">
        <v>25552.22334</v>
      </c>
      <c r="Z63">
        <v>1670.246169</v>
      </c>
      <c r="AA63">
        <v>2877.448335</v>
      </c>
      <c r="AB63">
        <v>3431.5961430000002</v>
      </c>
      <c r="AC63">
        <v>4646.3560129999996</v>
      </c>
      <c r="AD63">
        <v>20.925466</v>
      </c>
      <c r="AE63">
        <v>14.721997999999999</v>
      </c>
      <c r="AF63">
        <v>40.011606</v>
      </c>
      <c r="AG63">
        <v>3103.1921160000002</v>
      </c>
      <c r="AH63">
        <v>1257.1456880000001</v>
      </c>
      <c r="AI63">
        <v>13722.647800000001</v>
      </c>
      <c r="AJ63">
        <v>15565.587299999999</v>
      </c>
      <c r="AK63">
        <v>2666.8961199999999</v>
      </c>
      <c r="AL63">
        <v>1008.351394</v>
      </c>
      <c r="AM63">
        <v>1900.9835499999999</v>
      </c>
      <c r="AN63">
        <v>7.4675960000000003</v>
      </c>
      <c r="AO63">
        <v>0.49440600000000001</v>
      </c>
      <c r="AP63">
        <v>90.636940999999993</v>
      </c>
      <c r="AQ63">
        <v>60.674385999999998</v>
      </c>
      <c r="AR63">
        <v>0</v>
      </c>
      <c r="AS63">
        <v>30543.500969000001</v>
      </c>
      <c r="AT63">
        <v>1.051196</v>
      </c>
      <c r="AU63">
        <v>3.2597309999999999</v>
      </c>
      <c r="AV63">
        <v>3.9529480000000001</v>
      </c>
      <c r="AW63">
        <v>4.4869760000000003</v>
      </c>
      <c r="AX63">
        <v>1.8360590000000001</v>
      </c>
      <c r="AY63">
        <v>0.93480799999999997</v>
      </c>
      <c r="AZ63">
        <v>2.3822269999999999</v>
      </c>
      <c r="BA63">
        <v>2.3782580000000002</v>
      </c>
      <c r="BB63">
        <v>2.8892169999999999</v>
      </c>
      <c r="BC63">
        <v>1.4183239999999999</v>
      </c>
      <c r="BD63">
        <v>2.0794929999999998</v>
      </c>
      <c r="BE63">
        <v>2.076238</v>
      </c>
      <c r="BF63">
        <v>1.0298670000000001</v>
      </c>
      <c r="BG63">
        <v>4.928363</v>
      </c>
      <c r="BH63">
        <v>2.388449</v>
      </c>
      <c r="BI63">
        <v>3.8798319999999999</v>
      </c>
      <c r="BJ63">
        <v>2.1462919999999999</v>
      </c>
      <c r="BK63">
        <v>2.418266</v>
      </c>
      <c r="BL63">
        <v>2.618922</v>
      </c>
      <c r="BM63">
        <v>1.191902</v>
      </c>
      <c r="BN63">
        <v>1.0134320000000001</v>
      </c>
      <c r="BO63">
        <v>0.98449399999999998</v>
      </c>
      <c r="BP63">
        <v>0.917875</v>
      </c>
      <c r="BQ63">
        <v>0.90677700000000006</v>
      </c>
      <c r="BR63">
        <v>0.95157499999999995</v>
      </c>
      <c r="BS63">
        <v>0.44443700000000003</v>
      </c>
      <c r="BT63">
        <v>2.5473530000000002</v>
      </c>
      <c r="BU63">
        <v>0.821604</v>
      </c>
      <c r="BV63">
        <v>0.82009100000000001</v>
      </c>
      <c r="BW63">
        <v>3.9312E-2</v>
      </c>
      <c r="BX63">
        <v>3.952108</v>
      </c>
      <c r="BY63">
        <v>0.72774399999999995</v>
      </c>
      <c r="BZ63">
        <v>0.967611</v>
      </c>
      <c r="CA63">
        <v>1.048834</v>
      </c>
      <c r="CB63">
        <v>1.221266</v>
      </c>
      <c r="CC63">
        <v>2.8875449999999998</v>
      </c>
      <c r="CD63">
        <v>12.701997</v>
      </c>
      <c r="CE63">
        <v>0.15265000000000001</v>
      </c>
      <c r="CF63">
        <v>0.1101</v>
      </c>
      <c r="CG63">
        <v>1.6215E-2</v>
      </c>
      <c r="CH63">
        <v>2.7139999999999998E-3</v>
      </c>
      <c r="CI63">
        <v>1</v>
      </c>
      <c r="CJ63">
        <v>7.6518839999999999</v>
      </c>
      <c r="CK63">
        <v>0.24279899999999999</v>
      </c>
      <c r="CL63">
        <v>0.95998000000000006</v>
      </c>
      <c r="CM63">
        <v>38.625</v>
      </c>
      <c r="CN63">
        <v>0.10094400000000001</v>
      </c>
      <c r="CO63">
        <v>-0.72504100000000005</v>
      </c>
      <c r="CP63">
        <v>32.617794000000004</v>
      </c>
    </row>
    <row r="64" spans="1:94" x14ac:dyDescent="0.3">
      <c r="B64" s="3">
        <v>1460</v>
      </c>
      <c r="C64">
        <v>177.441056</v>
      </c>
      <c r="D64">
        <v>37.932684000000002</v>
      </c>
      <c r="E64">
        <v>737.68540099999996</v>
      </c>
      <c r="F64">
        <v>921.07941400000004</v>
      </c>
      <c r="G64">
        <v>6.6172740000000001</v>
      </c>
      <c r="H64">
        <v>96.617039000000005</v>
      </c>
      <c r="I64">
        <v>11.863039000000001</v>
      </c>
      <c r="J64">
        <v>173.85314700000001</v>
      </c>
      <c r="K64">
        <v>340.24572999999998</v>
      </c>
      <c r="L64">
        <v>262.87053800000001</v>
      </c>
      <c r="M64">
        <v>611.74444900000003</v>
      </c>
      <c r="N64">
        <v>137.834686</v>
      </c>
      <c r="O64">
        <v>0.92090499999999997</v>
      </c>
      <c r="P64">
        <v>64.087911000000005</v>
      </c>
      <c r="Q64">
        <v>211.37123399999999</v>
      </c>
      <c r="R64">
        <v>197.672562</v>
      </c>
      <c r="S64">
        <v>253.238508</v>
      </c>
      <c r="T64">
        <v>10.084652999999999</v>
      </c>
      <c r="U64">
        <v>30.586908000000001</v>
      </c>
      <c r="V64">
        <v>85.504031999999995</v>
      </c>
      <c r="W64">
        <v>2686.8054569999999</v>
      </c>
      <c r="X64">
        <v>10406.337313</v>
      </c>
      <c r="Y64">
        <v>25093.101196</v>
      </c>
      <c r="Z64">
        <v>1531.1620660000001</v>
      </c>
      <c r="AA64">
        <v>2794.0538849999998</v>
      </c>
      <c r="AB64">
        <v>2728.581925</v>
      </c>
      <c r="AC64">
        <v>4136.6770770000003</v>
      </c>
      <c r="AD64">
        <v>20.935893</v>
      </c>
      <c r="AE64">
        <v>14.623215</v>
      </c>
      <c r="AF64">
        <v>32.206432999999997</v>
      </c>
      <c r="AG64">
        <v>4482.0649510000003</v>
      </c>
      <c r="AH64">
        <v>546.54969600000004</v>
      </c>
      <c r="AI64">
        <v>13548.841840999999</v>
      </c>
      <c r="AJ64">
        <v>15463.658328</v>
      </c>
      <c r="AK64">
        <v>2722.5879110000001</v>
      </c>
      <c r="AL64">
        <v>730.59777699999995</v>
      </c>
      <c r="AM64">
        <v>1620.4056599999999</v>
      </c>
      <c r="AN64">
        <v>6.1368809999999998</v>
      </c>
      <c r="AO64">
        <v>0.48075899999999999</v>
      </c>
      <c r="AP64">
        <v>74.672730999999999</v>
      </c>
      <c r="AQ64">
        <v>60.384529000000001</v>
      </c>
      <c r="AR64">
        <v>0</v>
      </c>
      <c r="AS64">
        <v>36878.575121000002</v>
      </c>
      <c r="AT64">
        <v>1.083253</v>
      </c>
      <c r="AU64">
        <v>4.1214659999999999</v>
      </c>
      <c r="AV64">
        <v>5.0633270000000001</v>
      </c>
      <c r="AW64">
        <v>5.7800539999999998</v>
      </c>
      <c r="AX64">
        <v>2.0656919999999999</v>
      </c>
      <c r="AY64">
        <v>0.95618599999999998</v>
      </c>
      <c r="AZ64">
        <v>2.9598969999999998</v>
      </c>
      <c r="BA64">
        <v>2.7577980000000002</v>
      </c>
      <c r="BB64">
        <v>3.8009740000000001</v>
      </c>
      <c r="BC64">
        <v>1.5868770000000001</v>
      </c>
      <c r="BD64">
        <v>2.3551090000000001</v>
      </c>
      <c r="BE64">
        <v>2.4888780000000001</v>
      </c>
      <c r="BF64">
        <v>1.0830230000000001</v>
      </c>
      <c r="BG64">
        <v>6.6866490000000001</v>
      </c>
      <c r="BH64">
        <v>2.7439809999999998</v>
      </c>
      <c r="BI64">
        <v>5.0478730000000001</v>
      </c>
      <c r="BJ64">
        <v>2.439152</v>
      </c>
      <c r="BK64">
        <v>2.8440270000000001</v>
      </c>
      <c r="BL64">
        <v>3.292233</v>
      </c>
      <c r="BM64">
        <v>1.230904</v>
      </c>
      <c r="BN64">
        <v>1.0237639999999999</v>
      </c>
      <c r="BO64">
        <v>0.98405500000000001</v>
      </c>
      <c r="BP64">
        <v>0.90138300000000005</v>
      </c>
      <c r="BQ64">
        <v>0.83126800000000001</v>
      </c>
      <c r="BR64">
        <v>0.92399600000000004</v>
      </c>
      <c r="BS64">
        <v>0.35338799999999998</v>
      </c>
      <c r="BT64">
        <v>2.2679230000000001</v>
      </c>
      <c r="BU64">
        <v>0.82201400000000002</v>
      </c>
      <c r="BV64">
        <v>0.81458799999999998</v>
      </c>
      <c r="BW64">
        <v>3.1643999999999999E-2</v>
      </c>
      <c r="BX64">
        <v>5.7081879999999998</v>
      </c>
      <c r="BY64">
        <v>0.31639</v>
      </c>
      <c r="BZ64">
        <v>0.95535599999999998</v>
      </c>
      <c r="CA64">
        <v>1.0419659999999999</v>
      </c>
      <c r="CB64">
        <v>1.2467699999999999</v>
      </c>
      <c r="CC64">
        <v>2.0921620000000001</v>
      </c>
      <c r="CD64">
        <v>10.827230999999999</v>
      </c>
      <c r="CE64">
        <v>0.125448</v>
      </c>
      <c r="CF64">
        <v>0.10706</v>
      </c>
      <c r="CG64">
        <v>1.3358999999999999E-2</v>
      </c>
      <c r="CH64">
        <v>2.7009999999999998E-3</v>
      </c>
      <c r="CI64">
        <v>1</v>
      </c>
      <c r="CJ64">
        <v>9.2389729999999997</v>
      </c>
      <c r="CK64">
        <v>0.24749499999999999</v>
      </c>
      <c r="CL64">
        <v>0.77645699999999995</v>
      </c>
      <c r="CM64">
        <v>38.520833000000003</v>
      </c>
      <c r="CN64">
        <v>9.9918999999999994E-2</v>
      </c>
      <c r="CO64">
        <v>-0.93930899999999995</v>
      </c>
      <c r="CP64">
        <v>32.463965999999999</v>
      </c>
    </row>
    <row r="65" spans="2:94" x14ac:dyDescent="0.3">
      <c r="B65" s="3">
        <v>1825</v>
      </c>
      <c r="C65">
        <v>183.81214499999999</v>
      </c>
      <c r="D65">
        <v>45.437220000000003</v>
      </c>
      <c r="E65">
        <v>890.49936000000002</v>
      </c>
      <c r="F65">
        <v>1116.073558</v>
      </c>
      <c r="G65">
        <v>7.3962620000000001</v>
      </c>
      <c r="H65">
        <v>98.930469000000002</v>
      </c>
      <c r="I65">
        <v>13.946528000000001</v>
      </c>
      <c r="J65">
        <v>194.70983799999999</v>
      </c>
      <c r="K65">
        <v>427.18444599999998</v>
      </c>
      <c r="L65">
        <v>290.33077900000001</v>
      </c>
      <c r="M65">
        <v>676.51469499999996</v>
      </c>
      <c r="N65">
        <v>160.85183499999999</v>
      </c>
      <c r="O65">
        <v>0.98079099999999997</v>
      </c>
      <c r="P65">
        <v>82.031229999999994</v>
      </c>
      <c r="Q65">
        <v>235.51429999999999</v>
      </c>
      <c r="R65">
        <v>234.743504</v>
      </c>
      <c r="S65">
        <v>281.28329100000002</v>
      </c>
      <c r="T65">
        <v>11.389447000000001</v>
      </c>
      <c r="U65">
        <v>37.391868000000002</v>
      </c>
      <c r="V65">
        <v>87.829234</v>
      </c>
      <c r="W65">
        <v>2718.581721</v>
      </c>
      <c r="X65">
        <v>10417.438772</v>
      </c>
      <c r="Y65">
        <v>24756.020256</v>
      </c>
      <c r="Z65">
        <v>1445.1030029999999</v>
      </c>
      <c r="AA65">
        <v>2709.3120199999998</v>
      </c>
      <c r="AB65">
        <v>2234.7392639999998</v>
      </c>
      <c r="AC65">
        <v>3701.761</v>
      </c>
      <c r="AD65">
        <v>20.922160999999999</v>
      </c>
      <c r="AE65">
        <v>14.530583</v>
      </c>
      <c r="AF65">
        <v>19.359445000000001</v>
      </c>
      <c r="AG65">
        <v>3841.1730320000001</v>
      </c>
      <c r="AH65">
        <v>161.068411</v>
      </c>
      <c r="AI65">
        <v>13371.352715999999</v>
      </c>
      <c r="AJ65">
        <v>15373.388435000001</v>
      </c>
      <c r="AK65">
        <v>2778.3315769999999</v>
      </c>
      <c r="AL65">
        <v>803.25681899999995</v>
      </c>
      <c r="AM65">
        <v>1406.7619870000001</v>
      </c>
      <c r="AN65">
        <v>6.0930359999999997</v>
      </c>
      <c r="AO65">
        <v>0.51838200000000001</v>
      </c>
      <c r="AP65">
        <v>74.512998999999994</v>
      </c>
      <c r="AQ65">
        <v>59.097482999999997</v>
      </c>
      <c r="AR65">
        <v>0</v>
      </c>
      <c r="AS65">
        <v>43608.678828999997</v>
      </c>
      <c r="AT65">
        <v>1.1221479999999999</v>
      </c>
      <c r="AU65">
        <v>4.9368499999999997</v>
      </c>
      <c r="AV65">
        <v>6.1122120000000004</v>
      </c>
      <c r="AW65">
        <v>7.0037019999999997</v>
      </c>
      <c r="AX65">
        <v>2.3088660000000001</v>
      </c>
      <c r="AY65">
        <v>0.97908099999999998</v>
      </c>
      <c r="AZ65">
        <v>3.4797389999999999</v>
      </c>
      <c r="BA65">
        <v>3.0886439999999999</v>
      </c>
      <c r="BB65">
        <v>4.772189</v>
      </c>
      <c r="BC65">
        <v>1.7526470000000001</v>
      </c>
      <c r="BD65">
        <v>2.604463</v>
      </c>
      <c r="BE65">
        <v>2.9044989999999999</v>
      </c>
      <c r="BF65">
        <v>1.1534519999999999</v>
      </c>
      <c r="BG65">
        <v>8.5587759999999999</v>
      </c>
      <c r="BH65">
        <v>3.0574020000000002</v>
      </c>
      <c r="BI65">
        <v>5.9945370000000002</v>
      </c>
      <c r="BJ65">
        <v>2.7092749999999999</v>
      </c>
      <c r="BK65">
        <v>3.211999</v>
      </c>
      <c r="BL65">
        <v>4.0246870000000001</v>
      </c>
      <c r="BM65">
        <v>1.2643770000000001</v>
      </c>
      <c r="BN65">
        <v>1.0358719999999999</v>
      </c>
      <c r="BO65">
        <v>0.98510500000000001</v>
      </c>
      <c r="BP65">
        <v>0.88927400000000001</v>
      </c>
      <c r="BQ65">
        <v>0.78454699999999999</v>
      </c>
      <c r="BR65">
        <v>0.89597199999999999</v>
      </c>
      <c r="BS65">
        <v>0.28942800000000002</v>
      </c>
      <c r="BT65">
        <v>2.0294810000000001</v>
      </c>
      <c r="BU65">
        <v>0.82147400000000004</v>
      </c>
      <c r="BV65">
        <v>0.80942800000000004</v>
      </c>
      <c r="BW65">
        <v>1.9021E-2</v>
      </c>
      <c r="BX65">
        <v>4.8919730000000001</v>
      </c>
      <c r="BY65">
        <v>9.3240000000000003E-2</v>
      </c>
      <c r="BZ65">
        <v>0.94284100000000004</v>
      </c>
      <c r="CA65">
        <v>1.0358830000000001</v>
      </c>
      <c r="CB65">
        <v>1.272297</v>
      </c>
      <c r="CC65">
        <v>2.30023</v>
      </c>
      <c r="CD65">
        <v>9.3997060000000001</v>
      </c>
      <c r="CE65">
        <v>0.124552</v>
      </c>
      <c r="CF65">
        <v>0.115439</v>
      </c>
      <c r="CG65">
        <v>1.333E-2</v>
      </c>
      <c r="CH65">
        <v>2.643E-3</v>
      </c>
      <c r="CI65">
        <v>1</v>
      </c>
      <c r="CJ65">
        <v>10.925026000000001</v>
      </c>
      <c r="CK65">
        <v>0.249584</v>
      </c>
      <c r="CL65">
        <v>0.67962199999999995</v>
      </c>
      <c r="CM65">
        <v>38.604166999999997</v>
      </c>
      <c r="CN65">
        <v>9.8160999999999998E-2</v>
      </c>
      <c r="CO65">
        <v>-1.028764</v>
      </c>
      <c r="CP65">
        <v>32.324762</v>
      </c>
    </row>
    <row r="66" spans="2:94" x14ac:dyDescent="0.3">
      <c r="B66" s="3">
        <v>2190</v>
      </c>
      <c r="C66">
        <v>186.698476</v>
      </c>
      <c r="D66">
        <v>51.502656000000002</v>
      </c>
      <c r="E66">
        <v>1018.31756</v>
      </c>
      <c r="F66">
        <v>1283.558518</v>
      </c>
      <c r="G66">
        <v>8.2145270000000004</v>
      </c>
      <c r="H66">
        <v>101.51858900000001</v>
      </c>
      <c r="I66">
        <v>15.524156</v>
      </c>
      <c r="J66">
        <v>211.48336499999999</v>
      </c>
      <c r="K66">
        <v>513.43575599999997</v>
      </c>
      <c r="L66">
        <v>317.58037400000001</v>
      </c>
      <c r="M66">
        <v>725.37399800000003</v>
      </c>
      <c r="N66">
        <v>182.189415</v>
      </c>
      <c r="O66">
        <v>1.052416</v>
      </c>
      <c r="P66">
        <v>99.747078000000002</v>
      </c>
      <c r="Q66">
        <v>256.58595800000001</v>
      </c>
      <c r="R66">
        <v>257.93795699999998</v>
      </c>
      <c r="S66">
        <v>306.82194399999997</v>
      </c>
      <c r="T66">
        <v>12.527011999999999</v>
      </c>
      <c r="U66">
        <v>44.703142999999997</v>
      </c>
      <c r="V66">
        <v>89.857264999999998</v>
      </c>
      <c r="W66">
        <v>2751.7099600000001</v>
      </c>
      <c r="X66">
        <v>10429.145321</v>
      </c>
      <c r="Y66">
        <v>24415.661286999999</v>
      </c>
      <c r="Z66">
        <v>1386.9712790000001</v>
      </c>
      <c r="AA66">
        <v>2630.3527100000001</v>
      </c>
      <c r="AB66">
        <v>1883.9065680000001</v>
      </c>
      <c r="AC66">
        <v>3351.5183299999999</v>
      </c>
      <c r="AD66">
        <v>20.878852999999999</v>
      </c>
      <c r="AE66">
        <v>14.439727</v>
      </c>
      <c r="AF66">
        <v>13.421936000000001</v>
      </c>
      <c r="AG66">
        <v>3267.5379509999998</v>
      </c>
      <c r="AH66">
        <v>34.481344</v>
      </c>
      <c r="AI66">
        <v>13187.317648</v>
      </c>
      <c r="AJ66">
        <v>15281.942059000001</v>
      </c>
      <c r="AK66">
        <v>2823.668228</v>
      </c>
      <c r="AL66">
        <v>970.73378100000002</v>
      </c>
      <c r="AM66">
        <v>1274.4115899999999</v>
      </c>
      <c r="AN66">
        <v>6.7603249999999999</v>
      </c>
      <c r="AO66">
        <v>0.57124699999999995</v>
      </c>
      <c r="AP66">
        <v>83.645532000000003</v>
      </c>
      <c r="AQ66">
        <v>59.239930000000001</v>
      </c>
      <c r="AR66">
        <v>0</v>
      </c>
      <c r="AS66">
        <v>50470.300018000002</v>
      </c>
      <c r="AT66">
        <v>1.1397679999999999</v>
      </c>
      <c r="AU66">
        <v>5.5958730000000001</v>
      </c>
      <c r="AV66">
        <v>6.9895310000000004</v>
      </c>
      <c r="AW66">
        <v>8.0547210000000007</v>
      </c>
      <c r="AX66">
        <v>2.5643020000000001</v>
      </c>
      <c r="AY66">
        <v>1.0046949999999999</v>
      </c>
      <c r="AZ66">
        <v>3.8733659999999999</v>
      </c>
      <c r="BA66">
        <v>3.3547189999999998</v>
      </c>
      <c r="BB66">
        <v>5.7357250000000004</v>
      </c>
      <c r="BC66">
        <v>1.917146</v>
      </c>
      <c r="BD66">
        <v>2.7925620000000002</v>
      </c>
      <c r="BE66">
        <v>3.2897910000000001</v>
      </c>
      <c r="BF66">
        <v>1.2376849999999999</v>
      </c>
      <c r="BG66">
        <v>10.407169</v>
      </c>
      <c r="BH66">
        <v>3.3309500000000001</v>
      </c>
      <c r="BI66">
        <v>6.586843</v>
      </c>
      <c r="BJ66">
        <v>2.9552589999999999</v>
      </c>
      <c r="BK66">
        <v>3.53281</v>
      </c>
      <c r="BL66">
        <v>4.8116390000000004</v>
      </c>
      <c r="BM66">
        <v>1.2935730000000001</v>
      </c>
      <c r="BN66">
        <v>1.048495</v>
      </c>
      <c r="BO66">
        <v>0.98621199999999998</v>
      </c>
      <c r="BP66">
        <v>0.87704800000000005</v>
      </c>
      <c r="BQ66">
        <v>0.75298699999999996</v>
      </c>
      <c r="BR66">
        <v>0.86985999999999997</v>
      </c>
      <c r="BS66">
        <v>0.24399100000000001</v>
      </c>
      <c r="BT66">
        <v>1.837461</v>
      </c>
      <c r="BU66">
        <v>0.819774</v>
      </c>
      <c r="BV66">
        <v>0.80436700000000005</v>
      </c>
      <c r="BW66">
        <v>1.3187000000000001E-2</v>
      </c>
      <c r="BX66">
        <v>4.1614129999999996</v>
      </c>
      <c r="BY66">
        <v>1.9961E-2</v>
      </c>
      <c r="BZ66">
        <v>0.92986400000000002</v>
      </c>
      <c r="CA66">
        <v>1.0297210000000001</v>
      </c>
      <c r="CB66">
        <v>1.293058</v>
      </c>
      <c r="CC66">
        <v>2.7798219999999998</v>
      </c>
      <c r="CD66">
        <v>8.5153669999999995</v>
      </c>
      <c r="CE66">
        <v>0.13819200000000001</v>
      </c>
      <c r="CF66">
        <v>0.12721099999999999</v>
      </c>
      <c r="CG66">
        <v>1.4964E-2</v>
      </c>
      <c r="CH66">
        <v>2.65E-3</v>
      </c>
      <c r="CI66">
        <v>1</v>
      </c>
      <c r="CJ66">
        <v>12.644028</v>
      </c>
      <c r="CK66">
        <v>0.25005300000000003</v>
      </c>
      <c r="CL66">
        <v>0.62353099999999995</v>
      </c>
      <c r="CM66">
        <v>38.604166999999997</v>
      </c>
      <c r="CN66">
        <v>9.6165E-2</v>
      </c>
      <c r="CO66">
        <v>-0.86945799999999995</v>
      </c>
      <c r="CP66">
        <v>32.158648999999997</v>
      </c>
    </row>
    <row r="67" spans="2:94" x14ac:dyDescent="0.3">
      <c r="B67" s="3">
        <v>2555</v>
      </c>
      <c r="C67">
        <v>186.262315</v>
      </c>
      <c r="D67">
        <v>56.050223000000003</v>
      </c>
      <c r="E67">
        <v>1107.4396099999999</v>
      </c>
      <c r="F67">
        <v>1407.2309660000001</v>
      </c>
      <c r="G67">
        <v>9.0767019999999992</v>
      </c>
      <c r="H67">
        <v>103.99778000000001</v>
      </c>
      <c r="I67">
        <v>16.694645999999999</v>
      </c>
      <c r="J67">
        <v>223.90042099999999</v>
      </c>
      <c r="K67">
        <v>591.01008400000001</v>
      </c>
      <c r="L67">
        <v>343.25250299999999</v>
      </c>
      <c r="M67">
        <v>757.27799100000004</v>
      </c>
      <c r="N67">
        <v>200.17299299999999</v>
      </c>
      <c r="O67">
        <v>1.154067</v>
      </c>
      <c r="P67">
        <v>115.568952</v>
      </c>
      <c r="Q67">
        <v>275.10312499999998</v>
      </c>
      <c r="R67">
        <v>268.79224799999997</v>
      </c>
      <c r="S67">
        <v>329.77936799999998</v>
      </c>
      <c r="T67">
        <v>13.579513</v>
      </c>
      <c r="U67">
        <v>52.387090000000001</v>
      </c>
      <c r="V67">
        <v>91.659946000000005</v>
      </c>
      <c r="W67">
        <v>2787.436749</v>
      </c>
      <c r="X67">
        <v>10450.393113</v>
      </c>
      <c r="Y67">
        <v>24168.399173999998</v>
      </c>
      <c r="Z67">
        <v>1346.400875</v>
      </c>
      <c r="AA67">
        <v>2567.964524</v>
      </c>
      <c r="AB67">
        <v>1660.9532650000001</v>
      </c>
      <c r="AC67">
        <v>3082.8066290000002</v>
      </c>
      <c r="AD67">
        <v>20.828939999999999</v>
      </c>
      <c r="AE67">
        <v>14.353211999999999</v>
      </c>
      <c r="AF67">
        <v>9.2150979999999993</v>
      </c>
      <c r="AG67">
        <v>3604.2493949999998</v>
      </c>
      <c r="AH67">
        <v>9.8866589999999999</v>
      </c>
      <c r="AI67">
        <v>13000.749324</v>
      </c>
      <c r="AJ67">
        <v>15220.280395</v>
      </c>
      <c r="AK67">
        <v>2875.2091930000001</v>
      </c>
      <c r="AL67">
        <v>856.92002300000001</v>
      </c>
      <c r="AM67">
        <v>1123.962914</v>
      </c>
      <c r="AN67">
        <v>6.356833</v>
      </c>
      <c r="AO67">
        <v>0.56800499999999998</v>
      </c>
      <c r="AP67">
        <v>77.992374999999996</v>
      </c>
      <c r="AQ67">
        <v>60.242575000000002</v>
      </c>
      <c r="AR67">
        <v>0</v>
      </c>
      <c r="AS67">
        <v>55672.842454999998</v>
      </c>
      <c r="AT67">
        <v>1.137106</v>
      </c>
      <c r="AU67">
        <v>6.0899749999999999</v>
      </c>
      <c r="AV67">
        <v>7.601248</v>
      </c>
      <c r="AW67">
        <v>8.8308029999999995</v>
      </c>
      <c r="AX67">
        <v>2.8334440000000001</v>
      </c>
      <c r="AY67">
        <v>1.0292300000000001</v>
      </c>
      <c r="AZ67">
        <v>4.1654099999999996</v>
      </c>
      <c r="BA67">
        <v>3.551688</v>
      </c>
      <c r="BB67">
        <v>6.602328</v>
      </c>
      <c r="BC67">
        <v>2.0721210000000001</v>
      </c>
      <c r="BD67">
        <v>2.915387</v>
      </c>
      <c r="BE67">
        <v>3.6145200000000002</v>
      </c>
      <c r="BF67">
        <v>1.3572310000000001</v>
      </c>
      <c r="BG67">
        <v>12.057954000000001</v>
      </c>
      <c r="BH67">
        <v>3.5713360000000001</v>
      </c>
      <c r="BI67">
        <v>6.8640239999999997</v>
      </c>
      <c r="BJ67">
        <v>3.1763819999999998</v>
      </c>
      <c r="BK67">
        <v>3.829631</v>
      </c>
      <c r="BL67">
        <v>5.6387029999999996</v>
      </c>
      <c r="BM67">
        <v>1.3195239999999999</v>
      </c>
      <c r="BN67">
        <v>1.0621080000000001</v>
      </c>
      <c r="BO67">
        <v>0.98822100000000002</v>
      </c>
      <c r="BP67">
        <v>0.86816599999999999</v>
      </c>
      <c r="BQ67">
        <v>0.73096099999999997</v>
      </c>
      <c r="BR67">
        <v>0.84922799999999998</v>
      </c>
      <c r="BS67">
        <v>0.215115</v>
      </c>
      <c r="BT67">
        <v>1.6901409999999999</v>
      </c>
      <c r="BU67">
        <v>0.81781400000000004</v>
      </c>
      <c r="BV67">
        <v>0.79954700000000001</v>
      </c>
      <c r="BW67">
        <v>9.0539999999999995E-3</v>
      </c>
      <c r="BX67">
        <v>4.590236</v>
      </c>
      <c r="BY67">
        <v>5.7229999999999998E-3</v>
      </c>
      <c r="BZ67">
        <v>0.916709</v>
      </c>
      <c r="CA67">
        <v>1.025566</v>
      </c>
      <c r="CB67">
        <v>1.3166599999999999</v>
      </c>
      <c r="CC67">
        <v>2.4539019999999998</v>
      </c>
      <c r="CD67">
        <v>7.5100980000000002</v>
      </c>
      <c r="CE67">
        <v>0.129944</v>
      </c>
      <c r="CF67">
        <v>0.12648899999999999</v>
      </c>
      <c r="CG67">
        <v>1.3953E-2</v>
      </c>
      <c r="CH67">
        <v>2.6940000000000002E-3</v>
      </c>
      <c r="CI67">
        <v>1</v>
      </c>
      <c r="CJ67">
        <v>13.94739</v>
      </c>
      <c r="CK67">
        <v>0.25103500000000001</v>
      </c>
      <c r="CL67">
        <v>0.59213700000000002</v>
      </c>
      <c r="CM67">
        <v>38.604166999999997</v>
      </c>
      <c r="CN67">
        <v>9.4120999999999996E-2</v>
      </c>
      <c r="CO67">
        <v>-0.46840700000000002</v>
      </c>
      <c r="CP67">
        <v>32.046700999999999</v>
      </c>
    </row>
    <row r="68" spans="2:94" x14ac:dyDescent="0.3">
      <c r="B68" s="3">
        <v>2920</v>
      </c>
      <c r="C68">
        <v>170.81614099999999</v>
      </c>
      <c r="D68">
        <v>58.62726</v>
      </c>
      <c r="E68">
        <v>1139.6532979999999</v>
      </c>
      <c r="F68">
        <v>1460.892038</v>
      </c>
      <c r="G68">
        <v>9.962472</v>
      </c>
      <c r="H68">
        <v>106.662685</v>
      </c>
      <c r="I68">
        <v>17.400652999999998</v>
      </c>
      <c r="J68">
        <v>232.78241800000001</v>
      </c>
      <c r="K68">
        <v>645.79544299999998</v>
      </c>
      <c r="L68">
        <v>368.703148</v>
      </c>
      <c r="M68">
        <v>773.62887499999999</v>
      </c>
      <c r="N68">
        <v>212.53942000000001</v>
      </c>
      <c r="O68">
        <v>1.267892</v>
      </c>
      <c r="P68">
        <v>126.32799199999999</v>
      </c>
      <c r="Q68">
        <v>291.46583500000003</v>
      </c>
      <c r="R68">
        <v>264.21285999999998</v>
      </c>
      <c r="S68">
        <v>350.67225000000002</v>
      </c>
      <c r="T68">
        <v>14.682130000000001</v>
      </c>
      <c r="U68">
        <v>60.303353000000001</v>
      </c>
      <c r="V68">
        <v>93.302608000000006</v>
      </c>
      <c r="W68">
        <v>2824.532956</v>
      </c>
      <c r="X68">
        <v>10472.468819</v>
      </c>
      <c r="Y68">
        <v>23889.288187999999</v>
      </c>
      <c r="Z68">
        <v>1316.268024</v>
      </c>
      <c r="AA68">
        <v>2503.6845050000002</v>
      </c>
      <c r="AB68">
        <v>1473.0040959999999</v>
      </c>
      <c r="AC68">
        <v>2871.2579009999999</v>
      </c>
      <c r="AD68">
        <v>20.758303999999999</v>
      </c>
      <c r="AE68">
        <v>14.267666999999999</v>
      </c>
      <c r="AF68">
        <v>7.2351530000000004</v>
      </c>
      <c r="AG68">
        <v>3091.0011920000002</v>
      </c>
      <c r="AH68">
        <v>2.8803160000000001</v>
      </c>
      <c r="AI68">
        <v>12811.320852999999</v>
      </c>
      <c r="AJ68">
        <v>15148.637315</v>
      </c>
      <c r="AK68">
        <v>2920.2184520000001</v>
      </c>
      <c r="AL68">
        <v>970.38109899999995</v>
      </c>
      <c r="AM68">
        <v>1024.315245</v>
      </c>
      <c r="AN68">
        <v>6.8364310000000001</v>
      </c>
      <c r="AO68">
        <v>0.58514299999999997</v>
      </c>
      <c r="AP68">
        <v>83.547397000000004</v>
      </c>
      <c r="AQ68">
        <v>60.458821</v>
      </c>
      <c r="AR68">
        <v>0</v>
      </c>
      <c r="AS68">
        <v>61879.093787999998</v>
      </c>
      <c r="AT68">
        <v>1.0428090000000001</v>
      </c>
      <c r="AU68">
        <v>6.3699760000000003</v>
      </c>
      <c r="AV68">
        <v>7.8223560000000001</v>
      </c>
      <c r="AW68">
        <v>9.1675430000000002</v>
      </c>
      <c r="AX68">
        <v>3.1099519999999998</v>
      </c>
      <c r="AY68">
        <v>1.055604</v>
      </c>
      <c r="AZ68">
        <v>4.3415629999999998</v>
      </c>
      <c r="BA68">
        <v>3.6925819999999998</v>
      </c>
      <c r="BB68">
        <v>7.2143490000000003</v>
      </c>
      <c r="BC68">
        <v>2.2257600000000002</v>
      </c>
      <c r="BD68">
        <v>2.978335</v>
      </c>
      <c r="BE68">
        <v>3.8378199999999998</v>
      </c>
      <c r="BF68">
        <v>1.4910950000000001</v>
      </c>
      <c r="BG68">
        <v>13.180504000000001</v>
      </c>
      <c r="BH68">
        <v>3.7837540000000001</v>
      </c>
      <c r="BI68">
        <v>6.7470819999999998</v>
      </c>
      <c r="BJ68">
        <v>3.377618</v>
      </c>
      <c r="BK68">
        <v>4.1405859999999999</v>
      </c>
      <c r="BL68">
        <v>6.4907729999999999</v>
      </c>
      <c r="BM68">
        <v>1.3431709999999999</v>
      </c>
      <c r="BN68">
        <v>1.0762430000000001</v>
      </c>
      <c r="BO68">
        <v>0.99030899999999999</v>
      </c>
      <c r="BP68">
        <v>0.85814000000000001</v>
      </c>
      <c r="BQ68">
        <v>0.71460199999999996</v>
      </c>
      <c r="BR68">
        <v>0.82797100000000001</v>
      </c>
      <c r="BS68">
        <v>0.190774</v>
      </c>
      <c r="BT68">
        <v>1.57416</v>
      </c>
      <c r="BU68">
        <v>0.81504100000000002</v>
      </c>
      <c r="BV68">
        <v>0.79478199999999999</v>
      </c>
      <c r="BW68">
        <v>7.1089999999999999E-3</v>
      </c>
      <c r="BX68">
        <v>3.936582</v>
      </c>
      <c r="BY68">
        <v>1.6670000000000001E-3</v>
      </c>
      <c r="BZ68">
        <v>0.90335200000000004</v>
      </c>
      <c r="CA68">
        <v>1.0207390000000001</v>
      </c>
      <c r="CB68">
        <v>1.337272</v>
      </c>
      <c r="CC68">
        <v>2.7788119999999998</v>
      </c>
      <c r="CD68">
        <v>6.8442720000000001</v>
      </c>
      <c r="CE68">
        <v>0.13974800000000001</v>
      </c>
      <c r="CF68">
        <v>0.13030600000000001</v>
      </c>
      <c r="CG68">
        <v>1.4947E-2</v>
      </c>
      <c r="CH68">
        <v>2.7039999999999998E-3</v>
      </c>
      <c r="CI68">
        <v>1</v>
      </c>
      <c r="CJ68">
        <v>15.502205999999999</v>
      </c>
      <c r="CK68">
        <v>0.24893999999999999</v>
      </c>
      <c r="CL68">
        <v>0.54144899999999996</v>
      </c>
      <c r="CM68">
        <v>38.625</v>
      </c>
      <c r="CN68">
        <v>9.1982999999999995E-2</v>
      </c>
      <c r="CO68">
        <v>0.21432300000000001</v>
      </c>
      <c r="CP68">
        <v>31.907862999999999</v>
      </c>
    </row>
    <row r="69" spans="2:94" x14ac:dyDescent="0.3">
      <c r="B69" s="3">
        <v>3285</v>
      </c>
      <c r="C69">
        <v>136.09676899999999</v>
      </c>
      <c r="D69">
        <v>59.171523999999998</v>
      </c>
      <c r="E69">
        <v>1090.0338429999999</v>
      </c>
      <c r="F69">
        <v>1410.309616</v>
      </c>
      <c r="G69">
        <v>10.851471999999999</v>
      </c>
      <c r="H69">
        <v>108.843445</v>
      </c>
      <c r="I69">
        <v>17.455235999999999</v>
      </c>
      <c r="J69">
        <v>238.10956400000001</v>
      </c>
      <c r="K69">
        <v>652.80446900000004</v>
      </c>
      <c r="L69">
        <v>391.83718699999997</v>
      </c>
      <c r="M69">
        <v>775.70081800000003</v>
      </c>
      <c r="N69">
        <v>216.41766899999999</v>
      </c>
      <c r="O69">
        <v>1.3910419999999999</v>
      </c>
      <c r="P69">
        <v>127.313196</v>
      </c>
      <c r="Q69">
        <v>304.87563999999998</v>
      </c>
      <c r="R69">
        <v>237.02087</v>
      </c>
      <c r="S69">
        <v>368.94293699999997</v>
      </c>
      <c r="T69">
        <v>15.894208000000001</v>
      </c>
      <c r="U69">
        <v>68.326027999999994</v>
      </c>
      <c r="V69">
        <v>94.848389999999995</v>
      </c>
      <c r="W69">
        <v>2863.094873</v>
      </c>
      <c r="X69">
        <v>10503.398205</v>
      </c>
      <c r="Y69">
        <v>23662.644679000001</v>
      </c>
      <c r="Z69">
        <v>1295.246629</v>
      </c>
      <c r="AA69">
        <v>2469.4023379999999</v>
      </c>
      <c r="AB69">
        <v>1386.143687</v>
      </c>
      <c r="AC69">
        <v>2702.236817</v>
      </c>
      <c r="AD69">
        <v>20.691678</v>
      </c>
      <c r="AE69">
        <v>14.184948</v>
      </c>
      <c r="AF69">
        <v>6.7025230000000002</v>
      </c>
      <c r="AG69">
        <v>6466.3884109999999</v>
      </c>
      <c r="AH69">
        <v>3.6381519999999998</v>
      </c>
      <c r="AI69">
        <v>12623.333896</v>
      </c>
      <c r="AJ69">
        <v>15117.889765</v>
      </c>
      <c r="AK69">
        <v>2976.672646</v>
      </c>
      <c r="AL69">
        <v>541.12609599999996</v>
      </c>
      <c r="AM69">
        <v>898.54323199999999</v>
      </c>
      <c r="AN69">
        <v>4.9594139999999998</v>
      </c>
      <c r="AO69">
        <v>1.0038260000000001</v>
      </c>
      <c r="AP69">
        <v>63.805146000000001</v>
      </c>
      <c r="AQ69">
        <v>94.728323000000003</v>
      </c>
      <c r="AR69">
        <v>0</v>
      </c>
      <c r="AS69">
        <v>64090.412775999997</v>
      </c>
      <c r="AT69">
        <v>0.83085200000000003</v>
      </c>
      <c r="AU69">
        <v>6.4291109999999998</v>
      </c>
      <c r="AV69">
        <v>7.4817780000000003</v>
      </c>
      <c r="AW69">
        <v>8.850123</v>
      </c>
      <c r="AX69">
        <v>3.3874680000000001</v>
      </c>
      <c r="AY69">
        <v>1.077186</v>
      </c>
      <c r="AZ69">
        <v>4.3551820000000001</v>
      </c>
      <c r="BA69">
        <v>3.777085</v>
      </c>
      <c r="BB69">
        <v>7.2926489999999999</v>
      </c>
      <c r="BC69">
        <v>2.3654139999999999</v>
      </c>
      <c r="BD69">
        <v>2.9863119999999999</v>
      </c>
      <c r="BE69">
        <v>3.9078499999999998</v>
      </c>
      <c r="BF69">
        <v>1.6359239999999999</v>
      </c>
      <c r="BG69">
        <v>13.283296</v>
      </c>
      <c r="BH69">
        <v>3.9578380000000002</v>
      </c>
      <c r="BI69">
        <v>6.0526929999999997</v>
      </c>
      <c r="BJ69">
        <v>3.5535990000000002</v>
      </c>
      <c r="BK69">
        <v>4.4824109999999999</v>
      </c>
      <c r="BL69">
        <v>7.3542959999999997</v>
      </c>
      <c r="BM69">
        <v>1.365424</v>
      </c>
      <c r="BN69">
        <v>1.090937</v>
      </c>
      <c r="BO69">
        <v>0.99323300000000003</v>
      </c>
      <c r="BP69">
        <v>0.84999899999999995</v>
      </c>
      <c r="BQ69">
        <v>0.70318999999999998</v>
      </c>
      <c r="BR69">
        <v>0.81663300000000005</v>
      </c>
      <c r="BS69">
        <v>0.17952399999999999</v>
      </c>
      <c r="BT69">
        <v>1.481495</v>
      </c>
      <c r="BU69">
        <v>0.81242499999999995</v>
      </c>
      <c r="BV69">
        <v>0.79017400000000004</v>
      </c>
      <c r="BW69">
        <v>6.5849999999999997E-3</v>
      </c>
      <c r="BX69">
        <v>8.2353480000000001</v>
      </c>
      <c r="BY69">
        <v>2.1059999999999998E-3</v>
      </c>
      <c r="BZ69">
        <v>0.890096</v>
      </c>
      <c r="CA69">
        <v>1.018667</v>
      </c>
      <c r="CB69">
        <v>1.363124</v>
      </c>
      <c r="CC69">
        <v>1.549585</v>
      </c>
      <c r="CD69">
        <v>6.003889</v>
      </c>
      <c r="CE69">
        <v>0.101378</v>
      </c>
      <c r="CF69">
        <v>0.22354199999999999</v>
      </c>
      <c r="CG69">
        <v>1.1415E-2</v>
      </c>
      <c r="CH69">
        <v>4.2370000000000003E-3</v>
      </c>
      <c r="CI69">
        <v>1</v>
      </c>
      <c r="CJ69">
        <v>16.056194999999999</v>
      </c>
      <c r="CK69">
        <v>0.24413399999999999</v>
      </c>
      <c r="CL69">
        <v>0.47120299999999998</v>
      </c>
      <c r="CM69">
        <v>38.458333000000003</v>
      </c>
      <c r="CN69">
        <v>9.0290999999999996E-2</v>
      </c>
      <c r="CO69">
        <v>1.1705920000000001</v>
      </c>
      <c r="CP69">
        <v>31.825445999999999</v>
      </c>
    </row>
    <row r="70" spans="2:94" x14ac:dyDescent="0.3">
      <c r="B70" s="3">
        <v>3650</v>
      </c>
      <c r="C70">
        <v>80.797262000000003</v>
      </c>
      <c r="D70">
        <v>58.452357999999997</v>
      </c>
      <c r="E70">
        <v>923.82508800000005</v>
      </c>
      <c r="F70">
        <v>1210.2091029999999</v>
      </c>
      <c r="G70">
        <v>11.779230999999999</v>
      </c>
      <c r="H70">
        <v>111.14405499999999</v>
      </c>
      <c r="I70">
        <v>16.766155000000001</v>
      </c>
      <c r="J70">
        <v>239.64315999999999</v>
      </c>
      <c r="K70">
        <v>652.50752599999998</v>
      </c>
      <c r="L70">
        <v>414.889298</v>
      </c>
      <c r="M70">
        <v>765.32487300000003</v>
      </c>
      <c r="N70">
        <v>208.358315</v>
      </c>
      <c r="O70">
        <v>1.525372</v>
      </c>
      <c r="P70">
        <v>111.55544</v>
      </c>
      <c r="Q70">
        <v>315.88984199999999</v>
      </c>
      <c r="R70">
        <v>182.15416300000001</v>
      </c>
      <c r="S70">
        <v>383.88410699999997</v>
      </c>
      <c r="T70">
        <v>17.253337999999999</v>
      </c>
      <c r="U70">
        <v>76.247861999999998</v>
      </c>
      <c r="V70">
        <v>96.365746000000001</v>
      </c>
      <c r="W70">
        <v>2907.1384589999998</v>
      </c>
      <c r="X70">
        <v>10559.602311000001</v>
      </c>
      <c r="Y70">
        <v>23535.848040000001</v>
      </c>
      <c r="Z70">
        <v>1276.537282</v>
      </c>
      <c r="AA70">
        <v>2419.9200080000001</v>
      </c>
      <c r="AB70">
        <v>1287.413724</v>
      </c>
      <c r="AC70">
        <v>2579.8051139999998</v>
      </c>
      <c r="AD70">
        <v>20.673656999999999</v>
      </c>
      <c r="AE70">
        <v>14.11271</v>
      </c>
      <c r="AF70">
        <v>4.2495640000000003</v>
      </c>
      <c r="AG70">
        <v>4086.3726959999999</v>
      </c>
      <c r="AH70">
        <v>2.1695380000000002</v>
      </c>
      <c r="AI70">
        <v>12435.226819</v>
      </c>
      <c r="AJ70">
        <v>15123.432301999999</v>
      </c>
      <c r="AK70">
        <v>3044.954502</v>
      </c>
      <c r="AL70">
        <v>794.54801099999997</v>
      </c>
      <c r="AM70">
        <v>767.28434700000003</v>
      </c>
      <c r="AN70">
        <v>6.1131669999999998</v>
      </c>
      <c r="AO70">
        <v>0.67906</v>
      </c>
      <c r="AP70">
        <v>75.520810999999995</v>
      </c>
      <c r="AQ70">
        <v>69.671857000000003</v>
      </c>
      <c r="AR70">
        <v>0</v>
      </c>
      <c r="AS70">
        <v>70156.922174000007</v>
      </c>
      <c r="AT70">
        <v>0.49325600000000003</v>
      </c>
      <c r="AU70">
        <v>6.3509719999999996</v>
      </c>
      <c r="AV70">
        <v>6.340954</v>
      </c>
      <c r="AW70">
        <v>7.5944310000000002</v>
      </c>
      <c r="AX70">
        <v>3.6770830000000001</v>
      </c>
      <c r="AY70">
        <v>1.099955</v>
      </c>
      <c r="AZ70">
        <v>4.1832520000000004</v>
      </c>
      <c r="BA70">
        <v>3.801412</v>
      </c>
      <c r="BB70">
        <v>7.2893319999999999</v>
      </c>
      <c r="BC70">
        <v>2.5045730000000002</v>
      </c>
      <c r="BD70">
        <v>2.9463659999999998</v>
      </c>
      <c r="BE70">
        <v>3.7623220000000002</v>
      </c>
      <c r="BF70">
        <v>1.793901</v>
      </c>
      <c r="BG70">
        <v>11.639201999999999</v>
      </c>
      <c r="BH70">
        <v>4.100822</v>
      </c>
      <c r="BI70">
        <v>4.6515870000000001</v>
      </c>
      <c r="BJ70">
        <v>3.6975099999999999</v>
      </c>
      <c r="BK70">
        <v>4.8657060000000003</v>
      </c>
      <c r="BL70">
        <v>8.2069659999999995</v>
      </c>
      <c r="BM70">
        <v>1.3872679999999999</v>
      </c>
      <c r="BN70">
        <v>1.1077189999999999</v>
      </c>
      <c r="BO70">
        <v>0.99854799999999999</v>
      </c>
      <c r="BP70">
        <v>0.84544399999999997</v>
      </c>
      <c r="BQ70">
        <v>0.69303199999999998</v>
      </c>
      <c r="BR70">
        <v>0.80027000000000004</v>
      </c>
      <c r="BS70">
        <v>0.166737</v>
      </c>
      <c r="BT70">
        <v>1.414372</v>
      </c>
      <c r="BU70">
        <v>0.81171700000000002</v>
      </c>
      <c r="BV70">
        <v>0.78615000000000002</v>
      </c>
      <c r="BW70">
        <v>4.1749999999999999E-3</v>
      </c>
      <c r="BX70">
        <v>5.20425</v>
      </c>
      <c r="BY70">
        <v>1.256E-3</v>
      </c>
      <c r="BZ70">
        <v>0.87683299999999997</v>
      </c>
      <c r="CA70">
        <v>1.0190410000000001</v>
      </c>
      <c r="CB70">
        <v>1.394393</v>
      </c>
      <c r="CC70">
        <v>2.2752910000000002</v>
      </c>
      <c r="CD70">
        <v>5.126843</v>
      </c>
      <c r="CE70">
        <v>0.124963</v>
      </c>
      <c r="CF70">
        <v>0.15121999999999999</v>
      </c>
      <c r="CG70">
        <v>1.3511E-2</v>
      </c>
      <c r="CH70">
        <v>3.1159999999999998E-3</v>
      </c>
      <c r="CI70">
        <v>1</v>
      </c>
      <c r="CJ70">
        <v>17.576001000000002</v>
      </c>
      <c r="CK70">
        <v>0.234204</v>
      </c>
      <c r="CL70">
        <v>0.33469900000000002</v>
      </c>
      <c r="CM70">
        <v>38.520833000000003</v>
      </c>
      <c r="CN70">
        <v>8.8109999999999994E-2</v>
      </c>
      <c r="CO70">
        <v>2.275522</v>
      </c>
      <c r="CP70">
        <v>31.780942</v>
      </c>
    </row>
    <row r="71" spans="2:94" x14ac:dyDescent="0.3">
      <c r="B71" s="3">
        <v>4015</v>
      </c>
      <c r="C71">
        <v>78.207037999999997</v>
      </c>
      <c r="D71">
        <v>58.346676000000002</v>
      </c>
      <c r="E71">
        <v>870.21728700000006</v>
      </c>
      <c r="F71">
        <v>1023.9152340000001</v>
      </c>
      <c r="G71">
        <v>10.985958999999999</v>
      </c>
      <c r="H71">
        <v>112.41884899999999</v>
      </c>
      <c r="I71">
        <v>16.235921000000001</v>
      </c>
      <c r="J71">
        <v>160.37210999999999</v>
      </c>
      <c r="K71">
        <v>627.767518</v>
      </c>
      <c r="L71">
        <v>418.48152499999998</v>
      </c>
      <c r="M71">
        <v>765.00337999999999</v>
      </c>
      <c r="N71">
        <v>201.24968200000001</v>
      </c>
      <c r="O71">
        <v>0.73787899999999995</v>
      </c>
      <c r="P71">
        <v>103.436537</v>
      </c>
      <c r="Q71">
        <v>314.475323</v>
      </c>
      <c r="R71">
        <v>133.56505100000001</v>
      </c>
      <c r="S71">
        <v>365.24029200000001</v>
      </c>
      <c r="T71">
        <v>18.035034</v>
      </c>
      <c r="U71">
        <v>69.471748000000005</v>
      </c>
      <c r="V71">
        <v>97.833955000000003</v>
      </c>
      <c r="W71">
        <v>2951.745754</v>
      </c>
      <c r="X71">
        <v>10609.28758</v>
      </c>
      <c r="Y71">
        <v>23345.683679000002</v>
      </c>
      <c r="Z71">
        <v>1262.9068970000001</v>
      </c>
      <c r="AA71">
        <v>2374.6045100000001</v>
      </c>
      <c r="AB71">
        <v>1213.6986710000001</v>
      </c>
      <c r="AC71">
        <v>2474.180914</v>
      </c>
      <c r="AD71">
        <v>20.626942</v>
      </c>
      <c r="AE71">
        <v>14.037133000000001</v>
      </c>
      <c r="AF71">
        <v>3.5627879999999998</v>
      </c>
      <c r="AG71">
        <v>3041.9069319999999</v>
      </c>
      <c r="AH71">
        <v>1.6591849999999999</v>
      </c>
      <c r="AI71">
        <v>12250.560656</v>
      </c>
      <c r="AJ71">
        <v>15080.315989999999</v>
      </c>
      <c r="AK71">
        <v>3131.8268149999999</v>
      </c>
      <c r="AL71">
        <v>933.14045499999997</v>
      </c>
      <c r="AM71">
        <v>607.86184100000003</v>
      </c>
      <c r="AN71">
        <v>6.5431540000000004</v>
      </c>
      <c r="AO71">
        <v>0.60215200000000002</v>
      </c>
      <c r="AP71">
        <v>80.462799000000004</v>
      </c>
      <c r="AQ71">
        <v>61.100408999999999</v>
      </c>
      <c r="AR71">
        <v>0</v>
      </c>
      <c r="AS71">
        <v>74991.842736999999</v>
      </c>
      <c r="AT71">
        <v>0.47744300000000001</v>
      </c>
      <c r="AU71">
        <v>6.3394899999999996</v>
      </c>
      <c r="AV71">
        <v>5.9729999999999999</v>
      </c>
      <c r="AW71">
        <v>6.4253799999999996</v>
      </c>
      <c r="AX71">
        <v>3.4294500000000001</v>
      </c>
      <c r="AY71">
        <v>1.112571</v>
      </c>
      <c r="AZ71">
        <v>4.0509560000000002</v>
      </c>
      <c r="BA71">
        <v>2.5439509999999999</v>
      </c>
      <c r="BB71">
        <v>7.0129549999999998</v>
      </c>
      <c r="BC71">
        <v>2.5262579999999999</v>
      </c>
      <c r="BD71">
        <v>2.9451290000000001</v>
      </c>
      <c r="BE71">
        <v>3.6339619999999999</v>
      </c>
      <c r="BF71">
        <v>0.86777700000000002</v>
      </c>
      <c r="BG71">
        <v>10.792111</v>
      </c>
      <c r="BH71">
        <v>4.0824590000000001</v>
      </c>
      <c r="BI71">
        <v>3.4107889999999998</v>
      </c>
      <c r="BJ71">
        <v>3.517935</v>
      </c>
      <c r="BK71">
        <v>5.086157</v>
      </c>
      <c r="BL71">
        <v>7.4776160000000003</v>
      </c>
      <c r="BM71">
        <v>1.408404</v>
      </c>
      <c r="BN71">
        <v>1.124716</v>
      </c>
      <c r="BO71">
        <v>1.003247</v>
      </c>
      <c r="BP71">
        <v>0.83861300000000005</v>
      </c>
      <c r="BQ71">
        <v>0.68563300000000005</v>
      </c>
      <c r="BR71">
        <v>0.78528399999999998</v>
      </c>
      <c r="BS71">
        <v>0.15719</v>
      </c>
      <c r="BT71">
        <v>1.356463</v>
      </c>
      <c r="BU71">
        <v>0.80988300000000002</v>
      </c>
      <c r="BV71">
        <v>0.78193999999999997</v>
      </c>
      <c r="BW71">
        <v>3.5010000000000002E-3</v>
      </c>
      <c r="BX71">
        <v>3.8740579999999998</v>
      </c>
      <c r="BY71">
        <v>9.6000000000000002E-4</v>
      </c>
      <c r="BZ71">
        <v>0.863811</v>
      </c>
      <c r="CA71">
        <v>1.016135</v>
      </c>
      <c r="CB71">
        <v>1.434175</v>
      </c>
      <c r="CC71">
        <v>2.6721689999999998</v>
      </c>
      <c r="CD71">
        <v>4.0616130000000004</v>
      </c>
      <c r="CE71">
        <v>0.13375300000000001</v>
      </c>
      <c r="CF71">
        <v>0.13409299999999999</v>
      </c>
      <c r="CG71">
        <v>1.4395E-2</v>
      </c>
      <c r="CH71">
        <v>2.7330000000000002E-3</v>
      </c>
      <c r="CI71">
        <v>1</v>
      </c>
      <c r="CJ71">
        <v>18.787265999999999</v>
      </c>
      <c r="CK71">
        <v>0.22627900000000001</v>
      </c>
      <c r="CL71">
        <v>0.410692</v>
      </c>
      <c r="CM71">
        <v>38.541666999999997</v>
      </c>
      <c r="CN71">
        <v>8.6264999999999994E-2</v>
      </c>
      <c r="CO71">
        <v>1.4225699999999999</v>
      </c>
      <c r="CP71">
        <v>31.722141000000001</v>
      </c>
    </row>
    <row r="72" spans="2:94" x14ac:dyDescent="0.3">
      <c r="B72" s="3">
        <v>4380</v>
      </c>
      <c r="C72">
        <v>74.855359000000007</v>
      </c>
      <c r="D72">
        <v>57.75414</v>
      </c>
      <c r="E72">
        <v>808.58221800000001</v>
      </c>
      <c r="F72">
        <v>866.23523</v>
      </c>
      <c r="G72">
        <v>10.275471</v>
      </c>
      <c r="H72">
        <v>113.861138</v>
      </c>
      <c r="I72">
        <v>15.685549</v>
      </c>
      <c r="J72">
        <v>120.06112299999999</v>
      </c>
      <c r="K72">
        <v>619.96594700000003</v>
      </c>
      <c r="L72">
        <v>422.24336799999998</v>
      </c>
      <c r="M72">
        <v>761.59945000000005</v>
      </c>
      <c r="N72">
        <v>193.44896600000001</v>
      </c>
      <c r="O72">
        <v>0.39693299999999998</v>
      </c>
      <c r="P72">
        <v>94.417877000000004</v>
      </c>
      <c r="Q72">
        <v>312.05687999999998</v>
      </c>
      <c r="R72">
        <v>101.15655</v>
      </c>
      <c r="S72">
        <v>346.181104</v>
      </c>
      <c r="T72">
        <v>18.700642999999999</v>
      </c>
      <c r="U72">
        <v>62.827115999999997</v>
      </c>
      <c r="V72">
        <v>99.341301999999999</v>
      </c>
      <c r="W72">
        <v>2990.4764559999999</v>
      </c>
      <c r="X72">
        <v>10650.985972</v>
      </c>
      <c r="Y72">
        <v>23111.284217</v>
      </c>
      <c r="Z72">
        <v>1254.7048010000001</v>
      </c>
      <c r="AA72">
        <v>2335.2607309999999</v>
      </c>
      <c r="AB72">
        <v>1169.9766159999999</v>
      </c>
      <c r="AC72">
        <v>2392.1150240000002</v>
      </c>
      <c r="AD72">
        <v>20.529316000000001</v>
      </c>
      <c r="AE72">
        <v>13.957091999999999</v>
      </c>
      <c r="AF72">
        <v>3.8354539999999999</v>
      </c>
      <c r="AG72">
        <v>3443.6580469999999</v>
      </c>
      <c r="AH72">
        <v>1.8539589999999999</v>
      </c>
      <c r="AI72">
        <v>12070.713051000001</v>
      </c>
      <c r="AJ72">
        <v>14971.306779</v>
      </c>
      <c r="AK72">
        <v>3198.6816050000002</v>
      </c>
      <c r="AL72">
        <v>906.32775200000003</v>
      </c>
      <c r="AM72">
        <v>369.93957499999999</v>
      </c>
      <c r="AN72">
        <v>6.5903619999999998</v>
      </c>
      <c r="AO72">
        <v>0.66814300000000004</v>
      </c>
      <c r="AP72">
        <v>81.075342000000006</v>
      </c>
      <c r="AQ72">
        <v>64.654166000000004</v>
      </c>
      <c r="AR72">
        <v>0</v>
      </c>
      <c r="AS72">
        <v>79395.529372999998</v>
      </c>
      <c r="AT72">
        <v>0.456982</v>
      </c>
      <c r="AU72">
        <v>6.2751099999999997</v>
      </c>
      <c r="AV72">
        <v>5.5499489999999998</v>
      </c>
      <c r="AW72">
        <v>5.4358899999999997</v>
      </c>
      <c r="AX72">
        <v>3.2076600000000002</v>
      </c>
      <c r="AY72">
        <v>1.1268450000000001</v>
      </c>
      <c r="AZ72">
        <v>3.9136350000000002</v>
      </c>
      <c r="BA72">
        <v>1.904506</v>
      </c>
      <c r="BB72">
        <v>6.9258009999999999</v>
      </c>
      <c r="BC72">
        <v>2.5489670000000002</v>
      </c>
      <c r="BD72">
        <v>2.9320240000000002</v>
      </c>
      <c r="BE72">
        <v>3.4931040000000002</v>
      </c>
      <c r="BF72">
        <v>0.46681</v>
      </c>
      <c r="BG72">
        <v>9.8511439999999997</v>
      </c>
      <c r="BH72">
        <v>4.0510630000000001</v>
      </c>
      <c r="BI72">
        <v>2.5831879999999998</v>
      </c>
      <c r="BJ72">
        <v>3.3343600000000002</v>
      </c>
      <c r="BK72">
        <v>5.2738690000000004</v>
      </c>
      <c r="BL72">
        <v>6.7624190000000004</v>
      </c>
      <c r="BM72">
        <v>1.430104</v>
      </c>
      <c r="BN72">
        <v>1.139473</v>
      </c>
      <c r="BO72">
        <v>1.00719</v>
      </c>
      <c r="BP72">
        <v>0.83019299999999996</v>
      </c>
      <c r="BQ72">
        <v>0.68118000000000001</v>
      </c>
      <c r="BR72">
        <v>0.77227299999999999</v>
      </c>
      <c r="BS72">
        <v>0.151527</v>
      </c>
      <c r="BT72">
        <v>1.3114710000000001</v>
      </c>
      <c r="BU72">
        <v>0.80605000000000004</v>
      </c>
      <c r="BV72">
        <v>0.77748099999999998</v>
      </c>
      <c r="BW72">
        <v>3.7680000000000001E-3</v>
      </c>
      <c r="BX72">
        <v>4.385713</v>
      </c>
      <c r="BY72">
        <v>1.073E-3</v>
      </c>
      <c r="BZ72">
        <v>0.85113000000000005</v>
      </c>
      <c r="CA72">
        <v>1.0087900000000001</v>
      </c>
      <c r="CB72">
        <v>1.46479</v>
      </c>
      <c r="CC72">
        <v>2.5953870000000001</v>
      </c>
      <c r="CD72">
        <v>2.4718629999999999</v>
      </c>
      <c r="CE72">
        <v>0.134718</v>
      </c>
      <c r="CF72">
        <v>0.148789</v>
      </c>
      <c r="CG72">
        <v>1.4504E-2</v>
      </c>
      <c r="CH72">
        <v>2.892E-3</v>
      </c>
      <c r="CI72">
        <v>1</v>
      </c>
      <c r="CJ72">
        <v>19.890495000000001</v>
      </c>
      <c r="CK72">
        <v>0.217557</v>
      </c>
      <c r="CL72">
        <v>0.49188100000000001</v>
      </c>
      <c r="CM72">
        <v>38.520833000000003</v>
      </c>
      <c r="CN72">
        <v>8.4637000000000004E-2</v>
      </c>
      <c r="CO72">
        <v>0.64868499999999996</v>
      </c>
      <c r="CP72">
        <v>31.632023</v>
      </c>
    </row>
    <row r="73" spans="2:94" x14ac:dyDescent="0.3">
      <c r="B73" s="3">
        <v>4745</v>
      </c>
      <c r="C73">
        <v>72.093746999999993</v>
      </c>
      <c r="D73">
        <v>56.983747000000001</v>
      </c>
      <c r="E73">
        <v>744.58619599999997</v>
      </c>
      <c r="F73">
        <v>733.25943199999995</v>
      </c>
      <c r="G73">
        <v>9.6672740000000008</v>
      </c>
      <c r="H73">
        <v>113.799307</v>
      </c>
      <c r="I73">
        <v>15.268499</v>
      </c>
      <c r="J73">
        <v>97.943676999999994</v>
      </c>
      <c r="K73">
        <v>613.67326100000002</v>
      </c>
      <c r="L73">
        <v>422.53412900000001</v>
      </c>
      <c r="M73">
        <v>757.03641900000002</v>
      </c>
      <c r="N73">
        <v>184.89286000000001</v>
      </c>
      <c r="O73">
        <v>0.22972100000000001</v>
      </c>
      <c r="P73">
        <v>84.891110999999995</v>
      </c>
      <c r="Q73">
        <v>307.35011700000001</v>
      </c>
      <c r="R73">
        <v>84.466708999999994</v>
      </c>
      <c r="S73">
        <v>326.51123999999999</v>
      </c>
      <c r="T73">
        <v>19.280884</v>
      </c>
      <c r="U73">
        <v>56.323695000000001</v>
      </c>
      <c r="V73">
        <v>100.86255</v>
      </c>
      <c r="W73">
        <v>3033.5144719999998</v>
      </c>
      <c r="X73">
        <v>10693.115014000001</v>
      </c>
      <c r="Y73">
        <v>22889.946805</v>
      </c>
      <c r="Z73">
        <v>1249.067182</v>
      </c>
      <c r="AA73">
        <v>2295.4388130000002</v>
      </c>
      <c r="AB73">
        <v>1124.5582890000001</v>
      </c>
      <c r="AC73">
        <v>2329.6676630000002</v>
      </c>
      <c r="AD73">
        <v>20.427751000000001</v>
      </c>
      <c r="AE73">
        <v>13.875795999999999</v>
      </c>
      <c r="AF73">
        <v>4.0306839999999999</v>
      </c>
      <c r="AG73">
        <v>2756.0115700000001</v>
      </c>
      <c r="AH73">
        <v>2.0125479999999998</v>
      </c>
      <c r="AI73">
        <v>11895.951145999999</v>
      </c>
      <c r="AJ73">
        <v>14878.472877</v>
      </c>
      <c r="AK73">
        <v>3260.9816089999999</v>
      </c>
      <c r="AL73">
        <v>1033.992139</v>
      </c>
      <c r="AM73">
        <v>207.11098799999999</v>
      </c>
      <c r="AN73">
        <v>7.275048</v>
      </c>
      <c r="AO73">
        <v>0.65914200000000001</v>
      </c>
      <c r="AP73">
        <v>88.880018000000007</v>
      </c>
      <c r="AQ73">
        <v>62.155372</v>
      </c>
      <c r="AR73">
        <v>0</v>
      </c>
      <c r="AS73">
        <v>84005.023644000001</v>
      </c>
      <c r="AT73">
        <v>0.44012200000000001</v>
      </c>
      <c r="AU73">
        <v>6.1914049999999996</v>
      </c>
      <c r="AV73">
        <v>5.1106930000000004</v>
      </c>
      <c r="AW73">
        <v>4.601426</v>
      </c>
      <c r="AX73">
        <v>3.017801</v>
      </c>
      <c r="AY73">
        <v>1.126233</v>
      </c>
      <c r="AZ73">
        <v>3.8095780000000001</v>
      </c>
      <c r="BA73">
        <v>1.553661</v>
      </c>
      <c r="BB73">
        <v>6.8555039999999998</v>
      </c>
      <c r="BC73">
        <v>2.5507230000000001</v>
      </c>
      <c r="BD73">
        <v>2.9144570000000001</v>
      </c>
      <c r="BE73">
        <v>3.3386070000000001</v>
      </c>
      <c r="BF73">
        <v>0.27016200000000001</v>
      </c>
      <c r="BG73">
        <v>8.8571629999999999</v>
      </c>
      <c r="BH73">
        <v>3.9899610000000001</v>
      </c>
      <c r="BI73">
        <v>2.156987</v>
      </c>
      <c r="BJ73">
        <v>3.1449039999999999</v>
      </c>
      <c r="BK73">
        <v>5.4375049999999998</v>
      </c>
      <c r="BL73">
        <v>6.0624209999999996</v>
      </c>
      <c r="BM73">
        <v>1.4520029999999999</v>
      </c>
      <c r="BN73">
        <v>1.155872</v>
      </c>
      <c r="BO73">
        <v>1.011174</v>
      </c>
      <c r="BP73">
        <v>0.82224200000000003</v>
      </c>
      <c r="BQ73">
        <v>0.67811900000000003</v>
      </c>
      <c r="BR73">
        <v>0.759104</v>
      </c>
      <c r="BS73">
        <v>0.145645</v>
      </c>
      <c r="BT73">
        <v>1.277234</v>
      </c>
      <c r="BU73">
        <v>0.80206200000000005</v>
      </c>
      <c r="BV73">
        <v>0.772953</v>
      </c>
      <c r="BW73">
        <v>3.96E-3</v>
      </c>
      <c r="BX73">
        <v>3.5099520000000002</v>
      </c>
      <c r="BY73">
        <v>1.165E-3</v>
      </c>
      <c r="BZ73">
        <v>0.83880699999999997</v>
      </c>
      <c r="CA73">
        <v>1.002535</v>
      </c>
      <c r="CB73">
        <v>1.4933190000000001</v>
      </c>
      <c r="CC73">
        <v>2.9609709999999998</v>
      </c>
      <c r="CD73">
        <v>1.383875</v>
      </c>
      <c r="CE73">
        <v>0.14871400000000001</v>
      </c>
      <c r="CF73">
        <v>0.146785</v>
      </c>
      <c r="CG73">
        <v>1.5900999999999998E-2</v>
      </c>
      <c r="CH73">
        <v>2.7799999999999999E-3</v>
      </c>
      <c r="CI73">
        <v>1</v>
      </c>
      <c r="CJ73">
        <v>21.045285</v>
      </c>
      <c r="CK73">
        <v>0.211566</v>
      </c>
      <c r="CL73">
        <v>0.54845699999999997</v>
      </c>
      <c r="CM73">
        <v>38.520833000000003</v>
      </c>
      <c r="CN73">
        <v>8.2990999999999995E-2</v>
      </c>
      <c r="CO73">
        <v>-8.4401000000000004E-2</v>
      </c>
      <c r="CP73">
        <v>31.559504</v>
      </c>
    </row>
    <row r="74" spans="2:94" x14ac:dyDescent="0.3">
      <c r="B74" s="3">
        <v>5110</v>
      </c>
      <c r="C74">
        <v>74.709090000000003</v>
      </c>
      <c r="D74">
        <v>55.750494000000003</v>
      </c>
      <c r="E74">
        <v>690.309483</v>
      </c>
      <c r="F74">
        <v>629.83497899999998</v>
      </c>
      <c r="G74">
        <v>9.1510820000000006</v>
      </c>
      <c r="H74">
        <v>114.04770600000001</v>
      </c>
      <c r="I74">
        <v>15.046332</v>
      </c>
      <c r="J74">
        <v>84.735314000000002</v>
      </c>
      <c r="K74">
        <v>607.64963599999999</v>
      </c>
      <c r="L74">
        <v>423.114643</v>
      </c>
      <c r="M74">
        <v>751.388959</v>
      </c>
      <c r="N74">
        <v>177.348063</v>
      </c>
      <c r="O74">
        <v>0.13611999999999999</v>
      </c>
      <c r="P74">
        <v>76.227753000000007</v>
      </c>
      <c r="Q74">
        <v>301.899203</v>
      </c>
      <c r="R74">
        <v>76.965014999999994</v>
      </c>
      <c r="S74">
        <v>307.65537799999998</v>
      </c>
      <c r="T74">
        <v>19.779371999999999</v>
      </c>
      <c r="U74">
        <v>50.552303000000002</v>
      </c>
      <c r="V74">
        <v>102.42922900000001</v>
      </c>
      <c r="W74">
        <v>3016.7704950000002</v>
      </c>
      <c r="X74">
        <v>10718.070303</v>
      </c>
      <c r="Y74">
        <v>22756.361742000001</v>
      </c>
      <c r="Z74">
        <v>1245.078673</v>
      </c>
      <c r="AA74">
        <v>2293.7485350000002</v>
      </c>
      <c r="AB74">
        <v>1159.507143</v>
      </c>
      <c r="AC74">
        <v>2283.8998510000001</v>
      </c>
      <c r="AD74">
        <v>20.334038</v>
      </c>
      <c r="AE74">
        <v>13.78753</v>
      </c>
      <c r="AF74">
        <v>204.83494300000001</v>
      </c>
      <c r="AG74">
        <v>5542.5114400000002</v>
      </c>
      <c r="AH74">
        <v>3.001849</v>
      </c>
      <c r="AI74">
        <v>11725.795695999999</v>
      </c>
      <c r="AJ74">
        <v>14833.854971999999</v>
      </c>
      <c r="AK74">
        <v>3339.5369310000001</v>
      </c>
      <c r="AL74">
        <v>560.69621900000004</v>
      </c>
      <c r="AM74">
        <v>124.60365299999999</v>
      </c>
      <c r="AN74">
        <v>4.8392739999999996</v>
      </c>
      <c r="AO74">
        <v>0.58875599999999995</v>
      </c>
      <c r="AP74">
        <v>59.586818999999998</v>
      </c>
      <c r="AQ74">
        <v>70.292248000000001</v>
      </c>
      <c r="AR74">
        <v>0</v>
      </c>
      <c r="AS74">
        <v>85246.397792000003</v>
      </c>
      <c r="AT74">
        <v>0.45608900000000002</v>
      </c>
      <c r="AU74">
        <v>6.0574089999999998</v>
      </c>
      <c r="AV74">
        <v>4.7381479999999998</v>
      </c>
      <c r="AW74">
        <v>3.952407</v>
      </c>
      <c r="AX74">
        <v>2.8566630000000002</v>
      </c>
      <c r="AY74">
        <v>1.1286910000000001</v>
      </c>
      <c r="AZ74">
        <v>3.7541470000000001</v>
      </c>
      <c r="BA74">
        <v>1.3441399999999999</v>
      </c>
      <c r="BB74">
        <v>6.7882119999999997</v>
      </c>
      <c r="BC74">
        <v>2.554227</v>
      </c>
      <c r="BD74">
        <v>2.8927149999999999</v>
      </c>
      <c r="BE74">
        <v>3.2023709999999999</v>
      </c>
      <c r="BF74">
        <v>0.160083</v>
      </c>
      <c r="BG74">
        <v>7.9532670000000003</v>
      </c>
      <c r="BH74">
        <v>3.9191980000000002</v>
      </c>
      <c r="BI74">
        <v>1.9654199999999999</v>
      </c>
      <c r="BJ74">
        <v>2.9632869999999998</v>
      </c>
      <c r="BK74">
        <v>5.578087</v>
      </c>
      <c r="BL74">
        <v>5.4412149999999997</v>
      </c>
      <c r="BM74">
        <v>1.4745569999999999</v>
      </c>
      <c r="BN74">
        <v>1.149492</v>
      </c>
      <c r="BO74">
        <v>1.013533</v>
      </c>
      <c r="BP74">
        <v>0.81744399999999995</v>
      </c>
      <c r="BQ74">
        <v>0.67595400000000005</v>
      </c>
      <c r="BR74">
        <v>0.75854500000000002</v>
      </c>
      <c r="BS74">
        <v>0.150172</v>
      </c>
      <c r="BT74">
        <v>1.2521420000000001</v>
      </c>
      <c r="BU74">
        <v>0.79838299999999995</v>
      </c>
      <c r="BV74">
        <v>0.76803600000000005</v>
      </c>
      <c r="BW74">
        <v>0.20125499999999999</v>
      </c>
      <c r="BX74">
        <v>7.0587330000000001</v>
      </c>
      <c r="BY74">
        <v>1.738E-3</v>
      </c>
      <c r="BZ74">
        <v>0.82680900000000002</v>
      </c>
      <c r="CA74">
        <v>0.999529</v>
      </c>
      <c r="CB74">
        <v>1.5292920000000001</v>
      </c>
      <c r="CC74">
        <v>1.605626</v>
      </c>
      <c r="CD74">
        <v>0.83257700000000001</v>
      </c>
      <c r="CE74">
        <v>9.8922999999999997E-2</v>
      </c>
      <c r="CF74">
        <v>0.13111</v>
      </c>
      <c r="CG74">
        <v>1.0659999999999999E-2</v>
      </c>
      <c r="CH74">
        <v>3.1440000000000001E-3</v>
      </c>
      <c r="CI74">
        <v>1</v>
      </c>
      <c r="CJ74">
        <v>21.356279000000001</v>
      </c>
      <c r="CK74">
        <v>0.20751700000000001</v>
      </c>
      <c r="CL74">
        <v>0.62389300000000003</v>
      </c>
      <c r="CM74">
        <v>38.333333000000003</v>
      </c>
      <c r="CN74">
        <v>8.2196000000000005E-2</v>
      </c>
      <c r="CO74">
        <v>-0.66469599999999995</v>
      </c>
      <c r="CP74">
        <v>31.555040999999999</v>
      </c>
    </row>
    <row r="75" spans="2:94" x14ac:dyDescent="0.3">
      <c r="B75" s="3">
        <v>5475</v>
      </c>
      <c r="C75">
        <v>77.027932000000007</v>
      </c>
      <c r="D75">
        <v>54.809466999999998</v>
      </c>
      <c r="E75">
        <v>648.27960700000006</v>
      </c>
      <c r="F75">
        <v>553.13744199999996</v>
      </c>
      <c r="G75">
        <v>8.7307989999999993</v>
      </c>
      <c r="H75">
        <v>111.972528</v>
      </c>
      <c r="I75">
        <v>14.933242</v>
      </c>
      <c r="J75">
        <v>76.806299999999993</v>
      </c>
      <c r="K75">
        <v>602.50787300000002</v>
      </c>
      <c r="L75">
        <v>419.43277399999999</v>
      </c>
      <c r="M75">
        <v>748.94240500000001</v>
      </c>
      <c r="N75">
        <v>171.315899</v>
      </c>
      <c r="O75">
        <v>7.9676999999999998E-2</v>
      </c>
      <c r="P75">
        <v>68.816919999999996</v>
      </c>
      <c r="Q75">
        <v>293.56855100000001</v>
      </c>
      <c r="R75">
        <v>73.995935000000003</v>
      </c>
      <c r="S75">
        <v>290.36165699999998</v>
      </c>
      <c r="T75">
        <v>20.240525999999999</v>
      </c>
      <c r="U75">
        <v>45.103901</v>
      </c>
      <c r="V75">
        <v>104.14567</v>
      </c>
      <c r="W75">
        <v>3073.939676</v>
      </c>
      <c r="X75">
        <v>10805.568765</v>
      </c>
      <c r="Y75">
        <v>22639.025897</v>
      </c>
      <c r="Z75">
        <v>1238.476813</v>
      </c>
      <c r="AA75">
        <v>2254.6983610000002</v>
      </c>
      <c r="AB75">
        <v>1129.7859779999999</v>
      </c>
      <c r="AC75">
        <v>2265.7001719999998</v>
      </c>
      <c r="AD75">
        <v>20.273464000000001</v>
      </c>
      <c r="AE75">
        <v>13.709688</v>
      </c>
      <c r="AF75">
        <v>4.1910939999999997</v>
      </c>
      <c r="AG75">
        <v>2785.4051599999998</v>
      </c>
      <c r="AH75">
        <v>1.5953170000000001</v>
      </c>
      <c r="AI75">
        <v>11558.095342000001</v>
      </c>
      <c r="AJ75">
        <v>14775.181805</v>
      </c>
      <c r="AK75">
        <v>3406.900349</v>
      </c>
      <c r="AL75">
        <v>1066.227856</v>
      </c>
      <c r="AM75">
        <v>104.90846999999999</v>
      </c>
      <c r="AN75">
        <v>7.2737069999999999</v>
      </c>
      <c r="AO75">
        <v>0.67118699999999998</v>
      </c>
      <c r="AP75">
        <v>89.987353999999996</v>
      </c>
      <c r="AQ75">
        <v>63.087276000000003</v>
      </c>
      <c r="AR75">
        <v>0</v>
      </c>
      <c r="AS75">
        <v>90285.892603</v>
      </c>
      <c r="AT75">
        <v>0.47024500000000002</v>
      </c>
      <c r="AU75">
        <v>5.955165</v>
      </c>
      <c r="AV75">
        <v>4.4496640000000003</v>
      </c>
      <c r="AW75">
        <v>3.4711059999999998</v>
      </c>
      <c r="AX75">
        <v>2.7254640000000001</v>
      </c>
      <c r="AY75">
        <v>1.1081540000000001</v>
      </c>
      <c r="AZ75">
        <v>3.72593</v>
      </c>
      <c r="BA75">
        <v>1.2183630000000001</v>
      </c>
      <c r="BB75">
        <v>6.730772</v>
      </c>
      <c r="BC75">
        <v>2.5320010000000002</v>
      </c>
      <c r="BD75">
        <v>2.8832970000000002</v>
      </c>
      <c r="BE75">
        <v>3.093448</v>
      </c>
      <c r="BF75">
        <v>9.3702999999999995E-2</v>
      </c>
      <c r="BG75">
        <v>7.180053</v>
      </c>
      <c r="BH75">
        <v>3.811051</v>
      </c>
      <c r="BI75">
        <v>1.8895999999999999</v>
      </c>
      <c r="BJ75">
        <v>2.7967170000000001</v>
      </c>
      <c r="BK75">
        <v>5.7081390000000001</v>
      </c>
      <c r="BL75">
        <v>4.8547739999999999</v>
      </c>
      <c r="BM75">
        <v>1.4992669999999999</v>
      </c>
      <c r="BN75">
        <v>1.171276</v>
      </c>
      <c r="BO75">
        <v>1.021808</v>
      </c>
      <c r="BP75">
        <v>0.81322899999999998</v>
      </c>
      <c r="BQ75">
        <v>0.67236899999999999</v>
      </c>
      <c r="BR75">
        <v>0.74563100000000004</v>
      </c>
      <c r="BS75">
        <v>0.14632200000000001</v>
      </c>
      <c r="BT75">
        <v>1.242164</v>
      </c>
      <c r="BU75">
        <v>0.79600400000000004</v>
      </c>
      <c r="BV75">
        <v>0.76370000000000005</v>
      </c>
      <c r="BW75">
        <v>4.1180000000000001E-3</v>
      </c>
      <c r="BX75">
        <v>3.5473870000000001</v>
      </c>
      <c r="BY75">
        <v>9.2400000000000002E-4</v>
      </c>
      <c r="BZ75">
        <v>0.81498400000000004</v>
      </c>
      <c r="CA75">
        <v>0.99557499999999999</v>
      </c>
      <c r="CB75">
        <v>1.560141</v>
      </c>
      <c r="CC75">
        <v>3.0532819999999998</v>
      </c>
      <c r="CD75">
        <v>0.70097799999999999</v>
      </c>
      <c r="CE75">
        <v>0.14868600000000001</v>
      </c>
      <c r="CF75">
        <v>0.14946699999999999</v>
      </c>
      <c r="CG75">
        <v>1.6098999999999999E-2</v>
      </c>
      <c r="CH75">
        <v>2.8219999999999999E-3</v>
      </c>
      <c r="CI75">
        <v>1</v>
      </c>
      <c r="CJ75">
        <v>22.618794000000001</v>
      </c>
      <c r="CK75">
        <v>0.20527400000000001</v>
      </c>
      <c r="CL75">
        <v>0.67135400000000001</v>
      </c>
      <c r="CM75">
        <v>38.395833000000003</v>
      </c>
      <c r="CN75">
        <v>8.0392000000000005E-2</v>
      </c>
      <c r="CO75">
        <v>-1.2410570000000001</v>
      </c>
      <c r="CP75">
        <v>31.542739000000001</v>
      </c>
    </row>
    <row r="76" spans="2:94" x14ac:dyDescent="0.3">
      <c r="B76" s="3">
        <v>5840</v>
      </c>
      <c r="C76">
        <v>78.178122999999999</v>
      </c>
      <c r="D76">
        <v>54.16395</v>
      </c>
      <c r="E76">
        <v>615.848704</v>
      </c>
      <c r="F76">
        <v>497.11219599999998</v>
      </c>
      <c r="G76">
        <v>8.3778659999999991</v>
      </c>
      <c r="H76">
        <v>110.340817</v>
      </c>
      <c r="I76">
        <v>14.876110000000001</v>
      </c>
      <c r="J76">
        <v>72.017387999999997</v>
      </c>
      <c r="K76">
        <v>598.25012100000004</v>
      </c>
      <c r="L76">
        <v>417.27873099999999</v>
      </c>
      <c r="M76">
        <v>749.47148300000003</v>
      </c>
      <c r="N76">
        <v>166.54963799999999</v>
      </c>
      <c r="O76">
        <v>4.6353999999999999E-2</v>
      </c>
      <c r="P76">
        <v>62.742426999999999</v>
      </c>
      <c r="Q76">
        <v>285.94711000000001</v>
      </c>
      <c r="R76">
        <v>72.660353000000001</v>
      </c>
      <c r="S76">
        <v>273.305635</v>
      </c>
      <c r="T76">
        <v>20.692039999999999</v>
      </c>
      <c r="U76">
        <v>40.707596000000002</v>
      </c>
      <c r="V76">
        <v>106.07875799999999</v>
      </c>
      <c r="W76">
        <v>3120.2478169999999</v>
      </c>
      <c r="X76">
        <v>10859.501215</v>
      </c>
      <c r="Y76">
        <v>22429.498711</v>
      </c>
      <c r="Z76">
        <v>1238.1540500000001</v>
      </c>
      <c r="AA76">
        <v>2223.5517450000002</v>
      </c>
      <c r="AB76">
        <v>1114.6973579999999</v>
      </c>
      <c r="AC76">
        <v>2246.7283590000002</v>
      </c>
      <c r="AD76">
        <v>20.168475999999998</v>
      </c>
      <c r="AE76">
        <v>13.626066</v>
      </c>
      <c r="AF76">
        <v>5.5533200000000003</v>
      </c>
      <c r="AG76">
        <v>2642.6972139999998</v>
      </c>
      <c r="AH76">
        <v>1.620681</v>
      </c>
      <c r="AI76">
        <v>11397.362687999999</v>
      </c>
      <c r="AJ76">
        <v>14697.762096</v>
      </c>
      <c r="AK76">
        <v>3463.213992</v>
      </c>
      <c r="AL76">
        <v>1091.7416169999999</v>
      </c>
      <c r="AM76">
        <v>91.683239</v>
      </c>
      <c r="AN76">
        <v>7.7167310000000002</v>
      </c>
      <c r="AO76">
        <v>0.69101000000000001</v>
      </c>
      <c r="AP76">
        <v>94.393834999999996</v>
      </c>
      <c r="AQ76">
        <v>64.373383000000004</v>
      </c>
      <c r="AR76">
        <v>0</v>
      </c>
      <c r="AS76">
        <v>94415.223830000003</v>
      </c>
      <c r="AT76">
        <v>0.477267</v>
      </c>
      <c r="AU76">
        <v>5.8850280000000001</v>
      </c>
      <c r="AV76">
        <v>4.2270640000000004</v>
      </c>
      <c r="AW76">
        <v>3.1195309999999998</v>
      </c>
      <c r="AX76">
        <v>2.615291</v>
      </c>
      <c r="AY76">
        <v>1.0920049999999999</v>
      </c>
      <c r="AZ76">
        <v>3.7116750000000001</v>
      </c>
      <c r="BA76">
        <v>1.142398</v>
      </c>
      <c r="BB76">
        <v>6.6832079999999996</v>
      </c>
      <c r="BC76">
        <v>2.5189970000000002</v>
      </c>
      <c r="BD76">
        <v>2.8853339999999998</v>
      </c>
      <c r="BE76">
        <v>3.0073840000000001</v>
      </c>
      <c r="BF76">
        <v>5.4514E-2</v>
      </c>
      <c r="BG76">
        <v>6.5462680000000004</v>
      </c>
      <c r="BH76">
        <v>3.7121110000000002</v>
      </c>
      <c r="BI76">
        <v>1.855494</v>
      </c>
      <c r="BJ76">
        <v>2.6324360000000002</v>
      </c>
      <c r="BK76">
        <v>5.8354730000000004</v>
      </c>
      <c r="BL76">
        <v>4.3815770000000001</v>
      </c>
      <c r="BM76">
        <v>1.5270950000000001</v>
      </c>
      <c r="BN76">
        <v>1.1889209999999999</v>
      </c>
      <c r="BO76">
        <v>1.0269079999999999</v>
      </c>
      <c r="BP76">
        <v>0.80570200000000003</v>
      </c>
      <c r="BQ76">
        <v>0.67219399999999996</v>
      </c>
      <c r="BR76">
        <v>0.73533000000000004</v>
      </c>
      <c r="BS76">
        <v>0.144368</v>
      </c>
      <c r="BT76">
        <v>1.2317629999999999</v>
      </c>
      <c r="BU76">
        <v>0.79188199999999997</v>
      </c>
      <c r="BV76">
        <v>0.75904199999999999</v>
      </c>
      <c r="BW76">
        <v>5.4559999999999999E-3</v>
      </c>
      <c r="BX76">
        <v>3.3656389999999998</v>
      </c>
      <c r="BY76">
        <v>9.3800000000000003E-4</v>
      </c>
      <c r="BZ76">
        <v>0.803651</v>
      </c>
      <c r="CA76">
        <v>0.99035799999999996</v>
      </c>
      <c r="CB76">
        <v>1.5859289999999999</v>
      </c>
      <c r="CC76">
        <v>3.126344</v>
      </c>
      <c r="CD76">
        <v>0.61260899999999996</v>
      </c>
      <c r="CE76">
        <v>0.15774299999999999</v>
      </c>
      <c r="CF76">
        <v>0.15388099999999999</v>
      </c>
      <c r="CG76">
        <v>1.6886999999999999E-2</v>
      </c>
      <c r="CH76">
        <v>2.879E-3</v>
      </c>
      <c r="CI76">
        <v>1</v>
      </c>
      <c r="CJ76">
        <v>23.653290999999999</v>
      </c>
      <c r="CK76">
        <v>0.19859199999999999</v>
      </c>
      <c r="CL76">
        <v>0.70309299999999997</v>
      </c>
      <c r="CM76">
        <v>38.375</v>
      </c>
      <c r="CN76">
        <v>7.8997999999999999E-2</v>
      </c>
      <c r="CO76">
        <v>-1.720672</v>
      </c>
      <c r="CP76">
        <v>31.512858000000001</v>
      </c>
    </row>
    <row r="77" spans="2:94" x14ac:dyDescent="0.3">
      <c r="B77" s="3">
        <v>6205</v>
      </c>
      <c r="C77">
        <v>87.554778999999996</v>
      </c>
      <c r="D77">
        <v>53.580924000000003</v>
      </c>
      <c r="E77">
        <v>591.98677799999996</v>
      </c>
      <c r="F77">
        <v>458.55953399999999</v>
      </c>
      <c r="G77">
        <v>8.0930999999999997</v>
      </c>
      <c r="H77">
        <v>105.12811600000001</v>
      </c>
      <c r="I77">
        <v>14.863265</v>
      </c>
      <c r="J77">
        <v>69.075644999999994</v>
      </c>
      <c r="K77">
        <v>595.01157499999999</v>
      </c>
      <c r="L77">
        <v>410.26405</v>
      </c>
      <c r="M77">
        <v>750.690743</v>
      </c>
      <c r="N77">
        <v>162.95800399999999</v>
      </c>
      <c r="O77">
        <v>2.6768E-2</v>
      </c>
      <c r="P77">
        <v>57.916860999999997</v>
      </c>
      <c r="Q77">
        <v>275.06349399999999</v>
      </c>
      <c r="R77">
        <v>71.755429000000007</v>
      </c>
      <c r="S77">
        <v>257.68133999999998</v>
      </c>
      <c r="T77">
        <v>21.118186999999999</v>
      </c>
      <c r="U77">
        <v>36.474393999999997</v>
      </c>
      <c r="V77">
        <v>108.136886</v>
      </c>
      <c r="W77">
        <v>3174.7541200000001</v>
      </c>
      <c r="X77">
        <v>10937.554163999999</v>
      </c>
      <c r="Y77">
        <v>22489.750801999999</v>
      </c>
      <c r="Z77">
        <v>1236.8157699999999</v>
      </c>
      <c r="AA77">
        <v>2227.6311569999998</v>
      </c>
      <c r="AB77">
        <v>1202.5335869999999</v>
      </c>
      <c r="AC77">
        <v>2250.542778</v>
      </c>
      <c r="AD77">
        <v>20.142900000000001</v>
      </c>
      <c r="AE77">
        <v>13.552196</v>
      </c>
      <c r="AF77">
        <v>5.9111330000000004</v>
      </c>
      <c r="AG77">
        <v>3587.2281969999999</v>
      </c>
      <c r="AH77">
        <v>2.8345090000000002</v>
      </c>
      <c r="AI77">
        <v>11248.634012</v>
      </c>
      <c r="AJ77">
        <v>14749.203212</v>
      </c>
      <c r="AK77">
        <v>3564.2490339999999</v>
      </c>
      <c r="AL77">
        <v>710.42262600000004</v>
      </c>
      <c r="AM77">
        <v>74.444712999999993</v>
      </c>
      <c r="AN77">
        <v>5.4959790000000002</v>
      </c>
      <c r="AO77">
        <v>0.55623699999999998</v>
      </c>
      <c r="AP77">
        <v>67.083230999999998</v>
      </c>
      <c r="AQ77">
        <v>62.736927000000001</v>
      </c>
      <c r="AR77">
        <v>0</v>
      </c>
      <c r="AS77">
        <v>95721.544206000006</v>
      </c>
      <c r="AT77">
        <v>0.53451000000000004</v>
      </c>
      <c r="AU77">
        <v>5.8216809999999999</v>
      </c>
      <c r="AV77">
        <v>4.0632809999999999</v>
      </c>
      <c r="AW77">
        <v>2.8776009999999999</v>
      </c>
      <c r="AX77">
        <v>2.5263960000000001</v>
      </c>
      <c r="AY77">
        <v>1.0404169999999999</v>
      </c>
      <c r="AZ77">
        <v>3.7084700000000002</v>
      </c>
      <c r="BA77">
        <v>1.0957330000000001</v>
      </c>
      <c r="BB77">
        <v>6.6470289999999999</v>
      </c>
      <c r="BC77">
        <v>2.4766520000000001</v>
      </c>
      <c r="BD77">
        <v>2.8900269999999999</v>
      </c>
      <c r="BE77">
        <v>2.9425300000000001</v>
      </c>
      <c r="BF77">
        <v>3.1480000000000001E-2</v>
      </c>
      <c r="BG77">
        <v>6.042789</v>
      </c>
      <c r="BH77">
        <v>3.5708220000000002</v>
      </c>
      <c r="BI77">
        <v>1.8323849999999999</v>
      </c>
      <c r="BJ77">
        <v>2.4819450000000001</v>
      </c>
      <c r="BK77">
        <v>5.9556529999999999</v>
      </c>
      <c r="BL77">
        <v>3.9259339999999998</v>
      </c>
      <c r="BM77">
        <v>1.556724</v>
      </c>
      <c r="BN77">
        <v>1.209689</v>
      </c>
      <c r="BO77">
        <v>1.0342880000000001</v>
      </c>
      <c r="BP77">
        <v>0.80786599999999997</v>
      </c>
      <c r="BQ77">
        <v>0.67146799999999995</v>
      </c>
      <c r="BR77">
        <v>0.73667899999999997</v>
      </c>
      <c r="BS77">
        <v>0.15574399999999999</v>
      </c>
      <c r="BT77">
        <v>1.233854</v>
      </c>
      <c r="BU77">
        <v>0.79087799999999997</v>
      </c>
      <c r="BV77">
        <v>0.75492700000000001</v>
      </c>
      <c r="BW77">
        <v>5.8079999999999998E-3</v>
      </c>
      <c r="BX77">
        <v>4.5685580000000003</v>
      </c>
      <c r="BY77">
        <v>1.6410000000000001E-3</v>
      </c>
      <c r="BZ77">
        <v>0.79316399999999998</v>
      </c>
      <c r="CA77">
        <v>0.99382499999999996</v>
      </c>
      <c r="CB77">
        <v>1.632196</v>
      </c>
      <c r="CC77">
        <v>2.0343870000000002</v>
      </c>
      <c r="CD77">
        <v>0.49742500000000001</v>
      </c>
      <c r="CE77">
        <v>0.112347</v>
      </c>
      <c r="CF77">
        <v>0.12386900000000001</v>
      </c>
      <c r="CG77">
        <v>1.2001E-2</v>
      </c>
      <c r="CH77">
        <v>2.8059999999999999E-3</v>
      </c>
      <c r="CI77">
        <v>1</v>
      </c>
      <c r="CJ77">
        <v>23.980556</v>
      </c>
      <c r="CK77">
        <v>0.19658800000000001</v>
      </c>
      <c r="CL77">
        <v>0.81248600000000004</v>
      </c>
      <c r="CM77">
        <v>38.333333000000003</v>
      </c>
      <c r="CN77">
        <v>7.8039999999999998E-2</v>
      </c>
      <c r="CO77">
        <v>-2.1874229999999999</v>
      </c>
      <c r="CP77">
        <v>31.678792999999999</v>
      </c>
    </row>
    <row r="78" spans="2:94" x14ac:dyDescent="0.3">
      <c r="B78" s="3">
        <v>6570</v>
      </c>
      <c r="C78">
        <v>85.639334000000005</v>
      </c>
      <c r="D78">
        <v>53.130986</v>
      </c>
      <c r="E78">
        <v>575.55181000000005</v>
      </c>
      <c r="F78">
        <v>433.438175</v>
      </c>
      <c r="G78">
        <v>7.8576490000000003</v>
      </c>
      <c r="H78">
        <v>100.41125</v>
      </c>
      <c r="I78">
        <v>14.905799</v>
      </c>
      <c r="J78">
        <v>67.290757999999997</v>
      </c>
      <c r="K78">
        <v>593.04452700000002</v>
      </c>
      <c r="L78">
        <v>405.224042</v>
      </c>
      <c r="M78">
        <v>752.87375799999995</v>
      </c>
      <c r="N78">
        <v>160.50546800000001</v>
      </c>
      <c r="O78">
        <v>1.5514E-2</v>
      </c>
      <c r="P78">
        <v>54.360818999999999</v>
      </c>
      <c r="Q78">
        <v>266.40111899999999</v>
      </c>
      <c r="R78">
        <v>70.691357999999994</v>
      </c>
      <c r="S78">
        <v>243.50160399999999</v>
      </c>
      <c r="T78">
        <v>21.507909999999999</v>
      </c>
      <c r="U78">
        <v>33.50779</v>
      </c>
      <c r="V78">
        <v>110.358509</v>
      </c>
      <c r="W78">
        <v>3228.5712269999999</v>
      </c>
      <c r="X78">
        <v>10999.727524</v>
      </c>
      <c r="Y78">
        <v>22385.717507000001</v>
      </c>
      <c r="Z78">
        <v>1237.998225</v>
      </c>
      <c r="AA78">
        <v>2198.9164470000001</v>
      </c>
      <c r="AB78">
        <v>1190.2545259999999</v>
      </c>
      <c r="AC78">
        <v>2261.1332360000001</v>
      </c>
      <c r="AD78">
        <v>20.030190999999999</v>
      </c>
      <c r="AE78">
        <v>13.472098000000001</v>
      </c>
      <c r="AF78">
        <v>6.9749889999999999</v>
      </c>
      <c r="AG78">
        <v>2848.0968720000001</v>
      </c>
      <c r="AH78">
        <v>1.7848200000000001</v>
      </c>
      <c r="AI78">
        <v>11101.820309000001</v>
      </c>
      <c r="AJ78">
        <v>14619.612497</v>
      </c>
      <c r="AK78">
        <v>3601.7825360000002</v>
      </c>
      <c r="AL78">
        <v>1007.40137</v>
      </c>
      <c r="AM78">
        <v>60.061968999999998</v>
      </c>
      <c r="AN78">
        <v>7.4612189999999998</v>
      </c>
      <c r="AO78">
        <v>0.69174899999999995</v>
      </c>
      <c r="AP78">
        <v>91.146056000000002</v>
      </c>
      <c r="AQ78">
        <v>65.656246999999993</v>
      </c>
      <c r="AR78">
        <v>0</v>
      </c>
      <c r="AS78">
        <v>99601.958687999999</v>
      </c>
      <c r="AT78">
        <v>0.52281599999999995</v>
      </c>
      <c r="AU78">
        <v>5.7727940000000002</v>
      </c>
      <c r="AV78">
        <v>3.9504739999999998</v>
      </c>
      <c r="AW78">
        <v>2.719957</v>
      </c>
      <c r="AX78">
        <v>2.452896</v>
      </c>
      <c r="AY78">
        <v>0.99373599999999995</v>
      </c>
      <c r="AZ78">
        <v>3.7190829999999999</v>
      </c>
      <c r="BA78">
        <v>1.06742</v>
      </c>
      <c r="BB78">
        <v>6.6250549999999997</v>
      </c>
      <c r="BC78">
        <v>2.4462259999999998</v>
      </c>
      <c r="BD78">
        <v>2.8984320000000001</v>
      </c>
      <c r="BE78">
        <v>2.898244</v>
      </c>
      <c r="BF78">
        <v>1.8245000000000001E-2</v>
      </c>
      <c r="BG78">
        <v>5.6717680000000001</v>
      </c>
      <c r="BH78">
        <v>3.4583689999999998</v>
      </c>
      <c r="BI78">
        <v>1.805213</v>
      </c>
      <c r="BJ78">
        <v>2.3453680000000001</v>
      </c>
      <c r="BK78">
        <v>6.0655609999999998</v>
      </c>
      <c r="BL78">
        <v>3.6066229999999999</v>
      </c>
      <c r="BM78">
        <v>1.588706</v>
      </c>
      <c r="BN78">
        <v>1.2301960000000001</v>
      </c>
      <c r="BO78">
        <v>1.040168</v>
      </c>
      <c r="BP78">
        <v>0.80412899999999998</v>
      </c>
      <c r="BQ78">
        <v>0.67210999999999999</v>
      </c>
      <c r="BR78">
        <v>0.72718300000000002</v>
      </c>
      <c r="BS78">
        <v>0.15415400000000001</v>
      </c>
      <c r="BT78">
        <v>1.2396609999999999</v>
      </c>
      <c r="BU78">
        <v>0.78645299999999996</v>
      </c>
      <c r="BV78">
        <v>0.75046500000000005</v>
      </c>
      <c r="BW78">
        <v>6.8529999999999997E-3</v>
      </c>
      <c r="BX78">
        <v>3.6272280000000001</v>
      </c>
      <c r="BY78">
        <v>1.0330000000000001E-3</v>
      </c>
      <c r="BZ78">
        <v>0.78281100000000003</v>
      </c>
      <c r="CA78">
        <v>0.985093</v>
      </c>
      <c r="CB78">
        <v>1.649384</v>
      </c>
      <c r="CC78">
        <v>2.8848250000000002</v>
      </c>
      <c r="CD78">
        <v>0.40132200000000001</v>
      </c>
      <c r="CE78">
        <v>0.15251899999999999</v>
      </c>
      <c r="CF78">
        <v>0.15404599999999999</v>
      </c>
      <c r="CG78">
        <v>1.6306000000000001E-2</v>
      </c>
      <c r="CH78">
        <v>2.9369999999999999E-3</v>
      </c>
      <c r="CI78">
        <v>1</v>
      </c>
      <c r="CJ78">
        <v>24.952693</v>
      </c>
      <c r="CK78">
        <v>0.19153300000000001</v>
      </c>
      <c r="CL78">
        <v>0.82045999999999997</v>
      </c>
      <c r="CM78">
        <v>38.333333000000003</v>
      </c>
      <c r="CN78">
        <v>7.6864000000000002E-2</v>
      </c>
      <c r="CO78">
        <v>-2.5092310000000002</v>
      </c>
      <c r="CP78">
        <v>31.613980999999999</v>
      </c>
    </row>
    <row r="79" spans="2:94" x14ac:dyDescent="0.3">
      <c r="B79" s="3">
        <v>6935</v>
      </c>
      <c r="C79">
        <v>84.478059999999999</v>
      </c>
      <c r="D79">
        <v>52.440142000000002</v>
      </c>
      <c r="E79">
        <v>564.00325199999997</v>
      </c>
      <c r="F79">
        <v>419.27157199999999</v>
      </c>
      <c r="G79">
        <v>7.6330340000000003</v>
      </c>
      <c r="H79">
        <v>89.876765000000006</v>
      </c>
      <c r="I79">
        <v>14.951480999999999</v>
      </c>
      <c r="J79">
        <v>66.143878999999998</v>
      </c>
      <c r="K79">
        <v>591.60933899999998</v>
      </c>
      <c r="L79">
        <v>395.80019099999998</v>
      </c>
      <c r="M79">
        <v>753.38487999999995</v>
      </c>
      <c r="N79">
        <v>159.49075999999999</v>
      </c>
      <c r="O79">
        <v>9.0279999999999996E-3</v>
      </c>
      <c r="P79">
        <v>52.006703000000002</v>
      </c>
      <c r="Q79">
        <v>254.34943000000001</v>
      </c>
      <c r="R79">
        <v>69.442505999999995</v>
      </c>
      <c r="S79">
        <v>228.65406100000001</v>
      </c>
      <c r="T79">
        <v>21.858723000000001</v>
      </c>
      <c r="U79">
        <v>30.885476000000001</v>
      </c>
      <c r="V79">
        <v>112.61468499999999</v>
      </c>
      <c r="W79">
        <v>3281.5206349999999</v>
      </c>
      <c r="X79">
        <v>11052.824408</v>
      </c>
      <c r="Y79">
        <v>22170.610471</v>
      </c>
      <c r="Z79">
        <v>1239.7057629999999</v>
      </c>
      <c r="AA79">
        <v>2168.354961</v>
      </c>
      <c r="AB79">
        <v>1170.4792809999999</v>
      </c>
      <c r="AC79">
        <v>2265.7010059999998</v>
      </c>
      <c r="AD79">
        <v>19.876875999999999</v>
      </c>
      <c r="AE79">
        <v>13.38528</v>
      </c>
      <c r="AF79">
        <v>11.266181</v>
      </c>
      <c r="AG79">
        <v>2250.495985</v>
      </c>
      <c r="AH79">
        <v>1.6825889999999999</v>
      </c>
      <c r="AI79">
        <v>10958.286251</v>
      </c>
      <c r="AJ79">
        <v>14479.276166</v>
      </c>
      <c r="AK79">
        <v>3634.569575</v>
      </c>
      <c r="AL79">
        <v>1223.865595</v>
      </c>
      <c r="AM79">
        <v>46.253047000000002</v>
      </c>
      <c r="AN79">
        <v>8.7485710000000001</v>
      </c>
      <c r="AO79">
        <v>0.73965199999999998</v>
      </c>
      <c r="AP79">
        <v>106.162924</v>
      </c>
      <c r="AQ79">
        <v>66.027484999999999</v>
      </c>
      <c r="AR79">
        <v>0</v>
      </c>
      <c r="AS79">
        <v>103866.826327</v>
      </c>
      <c r="AT79">
        <v>0.51572700000000005</v>
      </c>
      <c r="AU79">
        <v>5.6977320000000002</v>
      </c>
      <c r="AV79">
        <v>3.8712070000000001</v>
      </c>
      <c r="AW79">
        <v>2.6310570000000002</v>
      </c>
      <c r="AX79">
        <v>2.3827790000000002</v>
      </c>
      <c r="AY79">
        <v>0.88948000000000005</v>
      </c>
      <c r="AZ79">
        <v>3.7304810000000002</v>
      </c>
      <c r="BA79">
        <v>1.0492269999999999</v>
      </c>
      <c r="BB79">
        <v>6.6090220000000004</v>
      </c>
      <c r="BC79">
        <v>2.3893369999999998</v>
      </c>
      <c r="BD79">
        <v>2.9003990000000002</v>
      </c>
      <c r="BE79">
        <v>2.8799220000000001</v>
      </c>
      <c r="BF79">
        <v>1.0618000000000001E-2</v>
      </c>
      <c r="BG79">
        <v>5.4261499999999998</v>
      </c>
      <c r="BH79">
        <v>3.3019159999999999</v>
      </c>
      <c r="BI79">
        <v>1.7733209999999999</v>
      </c>
      <c r="BJ79">
        <v>2.202359</v>
      </c>
      <c r="BK79">
        <v>6.1644959999999998</v>
      </c>
      <c r="BL79">
        <v>3.3243689999999999</v>
      </c>
      <c r="BM79">
        <v>1.6211850000000001</v>
      </c>
      <c r="BN79">
        <v>1.2503709999999999</v>
      </c>
      <c r="BO79">
        <v>1.0451889999999999</v>
      </c>
      <c r="BP79">
        <v>0.79640200000000005</v>
      </c>
      <c r="BQ79">
        <v>0.673037</v>
      </c>
      <c r="BR79">
        <v>0.71707699999999996</v>
      </c>
      <c r="BS79">
        <v>0.15159300000000001</v>
      </c>
      <c r="BT79">
        <v>1.242165</v>
      </c>
      <c r="BU79">
        <v>0.78043300000000004</v>
      </c>
      <c r="BV79">
        <v>0.74562899999999999</v>
      </c>
      <c r="BW79">
        <v>1.1069000000000001E-2</v>
      </c>
      <c r="BX79">
        <v>2.8661469999999998</v>
      </c>
      <c r="BY79">
        <v>9.7400000000000004E-4</v>
      </c>
      <c r="BZ79">
        <v>0.77269100000000002</v>
      </c>
      <c r="CA79">
        <v>0.97563599999999995</v>
      </c>
      <c r="CB79">
        <v>1.664398</v>
      </c>
      <c r="CC79">
        <v>3.5046979999999999</v>
      </c>
      <c r="CD79">
        <v>0.309054</v>
      </c>
      <c r="CE79">
        <v>0.17883499999999999</v>
      </c>
      <c r="CF79">
        <v>0.164713</v>
      </c>
      <c r="CG79">
        <v>1.8992999999999999E-2</v>
      </c>
      <c r="CH79">
        <v>2.9529999999999999E-3</v>
      </c>
      <c r="CI79">
        <v>1</v>
      </c>
      <c r="CJ79">
        <v>26.021146000000002</v>
      </c>
      <c r="CK79">
        <v>0.18607599999999999</v>
      </c>
      <c r="CL79">
        <v>0.83460299999999998</v>
      </c>
      <c r="CM79">
        <v>38.395833000000003</v>
      </c>
      <c r="CN79">
        <v>7.5742000000000004E-2</v>
      </c>
      <c r="CO79">
        <v>-2.7562090000000001</v>
      </c>
      <c r="CP79">
        <v>31.539114999999999</v>
      </c>
    </row>
    <row r="80" spans="2:94" x14ac:dyDescent="0.3">
      <c r="B80" s="3">
        <v>7300</v>
      </c>
      <c r="C80">
        <v>88.008728000000005</v>
      </c>
      <c r="D80">
        <v>51.463594999999998</v>
      </c>
      <c r="E80">
        <v>555.49202400000001</v>
      </c>
      <c r="F80">
        <v>414.19453299999998</v>
      </c>
      <c r="G80">
        <v>7.4401869999999999</v>
      </c>
      <c r="H80">
        <v>82.575367999999997</v>
      </c>
      <c r="I80">
        <v>14.980915</v>
      </c>
      <c r="J80">
        <v>65.300799999999995</v>
      </c>
      <c r="K80">
        <v>590.64073099999996</v>
      </c>
      <c r="L80">
        <v>389.81433199999998</v>
      </c>
      <c r="M80">
        <v>750.97357699999998</v>
      </c>
      <c r="N80">
        <v>159.02319600000001</v>
      </c>
      <c r="O80">
        <v>5.5230000000000001E-3</v>
      </c>
      <c r="P80">
        <v>50.038034000000003</v>
      </c>
      <c r="Q80">
        <v>249.44325900000001</v>
      </c>
      <c r="R80">
        <v>67.981984999999995</v>
      </c>
      <c r="S80">
        <v>214.810215</v>
      </c>
      <c r="T80">
        <v>22.152773</v>
      </c>
      <c r="U80">
        <v>28.892752000000002</v>
      </c>
      <c r="V80">
        <v>114.938497</v>
      </c>
      <c r="W80">
        <v>3348.103552</v>
      </c>
      <c r="X80">
        <v>11153.750561999999</v>
      </c>
      <c r="Y80">
        <v>22286.881925000002</v>
      </c>
      <c r="Z80">
        <v>1237.042964</v>
      </c>
      <c r="AA80">
        <v>2163.5461380000002</v>
      </c>
      <c r="AB80">
        <v>1294.6614910000001</v>
      </c>
      <c r="AC80">
        <v>2296.1361080000001</v>
      </c>
      <c r="AD80">
        <v>19.797972000000001</v>
      </c>
      <c r="AE80">
        <v>13.308128999999999</v>
      </c>
      <c r="AF80">
        <v>14.624568999999999</v>
      </c>
      <c r="AG80">
        <v>3000.1256330000001</v>
      </c>
      <c r="AH80">
        <v>2.0837910000000002</v>
      </c>
      <c r="AI80">
        <v>10824.287318000001</v>
      </c>
      <c r="AJ80">
        <v>14474.450887000001</v>
      </c>
      <c r="AK80">
        <v>3695.8178969999999</v>
      </c>
      <c r="AL80">
        <v>947.63586599999996</v>
      </c>
      <c r="AM80">
        <v>36.548684000000002</v>
      </c>
      <c r="AN80">
        <v>7.2603770000000001</v>
      </c>
      <c r="AO80">
        <v>0.66092099999999998</v>
      </c>
      <c r="AP80">
        <v>87.932079999999999</v>
      </c>
      <c r="AQ80">
        <v>69.737005999999994</v>
      </c>
      <c r="AR80">
        <v>0</v>
      </c>
      <c r="AS80">
        <v>103888.190485</v>
      </c>
      <c r="AT80">
        <v>0.53728100000000001</v>
      </c>
      <c r="AU80">
        <v>5.5916290000000002</v>
      </c>
      <c r="AV80">
        <v>3.8127879999999998</v>
      </c>
      <c r="AW80">
        <v>2.5991970000000002</v>
      </c>
      <c r="AX80">
        <v>2.3225790000000002</v>
      </c>
      <c r="AY80">
        <v>0.81721999999999995</v>
      </c>
      <c r="AZ80">
        <v>3.737825</v>
      </c>
      <c r="BA80">
        <v>1.0358540000000001</v>
      </c>
      <c r="BB80">
        <v>6.5982019999999997</v>
      </c>
      <c r="BC80">
        <v>2.353202</v>
      </c>
      <c r="BD80">
        <v>2.8911159999999998</v>
      </c>
      <c r="BE80">
        <v>2.8714789999999999</v>
      </c>
      <c r="BF80">
        <v>6.4949999999999999E-3</v>
      </c>
      <c r="BG80">
        <v>5.2207470000000002</v>
      </c>
      <c r="BH80">
        <v>3.2382249999999999</v>
      </c>
      <c r="BI80">
        <v>1.7360249999999999</v>
      </c>
      <c r="BJ80">
        <v>2.0690170000000001</v>
      </c>
      <c r="BK80">
        <v>6.2474220000000003</v>
      </c>
      <c r="BL80">
        <v>3.1098819999999998</v>
      </c>
      <c r="BM80">
        <v>1.654639</v>
      </c>
      <c r="BN80">
        <v>1.275741</v>
      </c>
      <c r="BO80">
        <v>1.0547329999999999</v>
      </c>
      <c r="BP80">
        <v>0.80057900000000004</v>
      </c>
      <c r="BQ80">
        <v>0.67159100000000005</v>
      </c>
      <c r="BR80">
        <v>0.71548599999999996</v>
      </c>
      <c r="BS80">
        <v>0.16767599999999999</v>
      </c>
      <c r="BT80">
        <v>1.2588509999999999</v>
      </c>
      <c r="BU80">
        <v>0.777335</v>
      </c>
      <c r="BV80">
        <v>0.74133099999999996</v>
      </c>
      <c r="BW80">
        <v>1.4369E-2</v>
      </c>
      <c r="BX80">
        <v>3.8208470000000001</v>
      </c>
      <c r="BY80">
        <v>1.206E-3</v>
      </c>
      <c r="BZ80">
        <v>0.76324199999999998</v>
      </c>
      <c r="CA80">
        <v>0.97531100000000004</v>
      </c>
      <c r="CB80">
        <v>1.6924459999999999</v>
      </c>
      <c r="CC80">
        <v>2.7136779999999998</v>
      </c>
      <c r="CD80">
        <v>0.24421100000000001</v>
      </c>
      <c r="CE80">
        <v>0.14841399999999999</v>
      </c>
      <c r="CF80">
        <v>0.14718100000000001</v>
      </c>
      <c r="CG80">
        <v>1.5730999999999998E-2</v>
      </c>
      <c r="CH80">
        <v>3.1189999999999998E-3</v>
      </c>
      <c r="CI80">
        <v>1</v>
      </c>
      <c r="CJ80">
        <v>26.026498</v>
      </c>
      <c r="CK80">
        <v>0.18194399999999999</v>
      </c>
      <c r="CL80">
        <v>0.904362</v>
      </c>
      <c r="CM80">
        <v>38.291666999999997</v>
      </c>
      <c r="CN80">
        <v>7.4249999999999997E-2</v>
      </c>
      <c r="CO80">
        <v>-2.8861479999999999</v>
      </c>
      <c r="CP80">
        <v>31.618583999999998</v>
      </c>
    </row>
    <row r="81" spans="2:94" x14ac:dyDescent="0.3">
      <c r="B81" s="3">
        <v>7665</v>
      </c>
      <c r="C81">
        <v>82.556642999999994</v>
      </c>
      <c r="D81">
        <v>50.457869000000002</v>
      </c>
      <c r="E81">
        <v>547.28131399999995</v>
      </c>
      <c r="F81">
        <v>410.93820299999999</v>
      </c>
      <c r="G81">
        <v>7.2700829999999996</v>
      </c>
      <c r="H81">
        <v>77.502290000000002</v>
      </c>
      <c r="I81">
        <v>15.00318</v>
      </c>
      <c r="J81">
        <v>64.652787000000004</v>
      </c>
      <c r="K81">
        <v>589.43266700000004</v>
      </c>
      <c r="L81">
        <v>383.32467500000001</v>
      </c>
      <c r="M81">
        <v>747.83545400000003</v>
      </c>
      <c r="N81">
        <v>158.55290099999999</v>
      </c>
      <c r="O81">
        <v>4.836E-3</v>
      </c>
      <c r="P81">
        <v>48.262242000000001</v>
      </c>
      <c r="Q81">
        <v>245.03694300000001</v>
      </c>
      <c r="R81">
        <v>66.389375000000001</v>
      </c>
      <c r="S81">
        <v>202.438954</v>
      </c>
      <c r="T81">
        <v>22.387080000000001</v>
      </c>
      <c r="U81">
        <v>27.17933</v>
      </c>
      <c r="V81">
        <v>117.40865700000001</v>
      </c>
      <c r="W81">
        <v>3413.872895</v>
      </c>
      <c r="X81">
        <v>11236.063092</v>
      </c>
      <c r="Y81">
        <v>22081.840596999999</v>
      </c>
      <c r="Z81">
        <v>1234.789761</v>
      </c>
      <c r="AA81">
        <v>2133.8612269999999</v>
      </c>
      <c r="AB81">
        <v>1276.771962</v>
      </c>
      <c r="AC81">
        <v>2319.4211209999999</v>
      </c>
      <c r="AD81">
        <v>19.657319999999999</v>
      </c>
      <c r="AE81">
        <v>13.223219</v>
      </c>
      <c r="AF81">
        <v>26.627216000000001</v>
      </c>
      <c r="AG81">
        <v>2603.6389720000002</v>
      </c>
      <c r="AH81">
        <v>1.414855</v>
      </c>
      <c r="AI81">
        <v>10688.036891</v>
      </c>
      <c r="AJ81">
        <v>14330.984219</v>
      </c>
      <c r="AK81">
        <v>3722.8590300000001</v>
      </c>
      <c r="AL81">
        <v>1156.1520579999999</v>
      </c>
      <c r="AM81">
        <v>30.518981</v>
      </c>
      <c r="AN81">
        <v>7.9318059999999999</v>
      </c>
      <c r="AO81">
        <v>0.66779599999999995</v>
      </c>
      <c r="AP81">
        <v>95.747309999999999</v>
      </c>
      <c r="AQ81">
        <v>67.258555999999999</v>
      </c>
      <c r="AR81">
        <v>0</v>
      </c>
      <c r="AS81">
        <v>107301.910187</v>
      </c>
      <c r="AT81">
        <v>0.50399700000000003</v>
      </c>
      <c r="AU81">
        <v>5.4823539999999999</v>
      </c>
      <c r="AV81">
        <v>3.7564310000000001</v>
      </c>
      <c r="AW81">
        <v>2.5787629999999999</v>
      </c>
      <c r="AX81">
        <v>2.2694770000000002</v>
      </c>
      <c r="AY81">
        <v>0.76701399999999997</v>
      </c>
      <c r="AZ81">
        <v>3.7433800000000002</v>
      </c>
      <c r="BA81">
        <v>1.025574</v>
      </c>
      <c r="BB81">
        <v>6.5847059999999997</v>
      </c>
      <c r="BC81">
        <v>2.3140260000000001</v>
      </c>
      <c r="BD81">
        <v>2.879035</v>
      </c>
      <c r="BE81">
        <v>2.8629869999999999</v>
      </c>
      <c r="BF81">
        <v>5.6870000000000002E-3</v>
      </c>
      <c r="BG81">
        <v>5.035469</v>
      </c>
      <c r="BH81">
        <v>3.1810230000000002</v>
      </c>
      <c r="BI81">
        <v>1.6953549999999999</v>
      </c>
      <c r="BJ81">
        <v>1.949859</v>
      </c>
      <c r="BK81">
        <v>6.3135000000000003</v>
      </c>
      <c r="BL81">
        <v>2.9254570000000002</v>
      </c>
      <c r="BM81">
        <v>1.690199</v>
      </c>
      <c r="BN81">
        <v>1.300802</v>
      </c>
      <c r="BO81">
        <v>1.062516</v>
      </c>
      <c r="BP81">
        <v>0.79321399999999997</v>
      </c>
      <c r="BQ81">
        <v>0.67036799999999996</v>
      </c>
      <c r="BR81">
        <v>0.70567000000000002</v>
      </c>
      <c r="BS81">
        <v>0.16535900000000001</v>
      </c>
      <c r="BT81">
        <v>1.271617</v>
      </c>
      <c r="BU81">
        <v>0.77181299999999997</v>
      </c>
      <c r="BV81">
        <v>0.73660099999999995</v>
      </c>
      <c r="BW81">
        <v>2.6162000000000001E-2</v>
      </c>
      <c r="BX81">
        <v>3.315896</v>
      </c>
      <c r="BY81">
        <v>8.1899999999999996E-4</v>
      </c>
      <c r="BZ81">
        <v>0.75363500000000005</v>
      </c>
      <c r="CA81">
        <v>0.96564399999999995</v>
      </c>
      <c r="CB81">
        <v>1.7048289999999999</v>
      </c>
      <c r="CC81">
        <v>3.310791</v>
      </c>
      <c r="CD81">
        <v>0.20392199999999999</v>
      </c>
      <c r="CE81">
        <v>0.16213900000000001</v>
      </c>
      <c r="CF81">
        <v>0.14871200000000001</v>
      </c>
      <c r="CG81">
        <v>1.7128999999999998E-2</v>
      </c>
      <c r="CH81">
        <v>3.0079999999999998E-3</v>
      </c>
      <c r="CI81">
        <v>1</v>
      </c>
      <c r="CJ81">
        <v>26.881716999999998</v>
      </c>
      <c r="CK81">
        <v>0.17452000000000001</v>
      </c>
      <c r="CL81">
        <v>0.88401600000000002</v>
      </c>
      <c r="CM81">
        <v>38.354166999999997</v>
      </c>
      <c r="CN81">
        <v>7.3098999999999997E-2</v>
      </c>
      <c r="CO81">
        <v>-2.976642</v>
      </c>
      <c r="CP81">
        <v>31.575157999999998</v>
      </c>
    </row>
    <row r="82" spans="2:94" x14ac:dyDescent="0.3">
      <c r="B82" s="3">
        <v>8030</v>
      </c>
      <c r="C82">
        <v>78.547268000000003</v>
      </c>
      <c r="D82">
        <v>49.362962000000003</v>
      </c>
      <c r="E82">
        <v>539.88226899999995</v>
      </c>
      <c r="F82">
        <v>407.520825</v>
      </c>
      <c r="G82">
        <v>7.0900230000000004</v>
      </c>
      <c r="H82">
        <v>76.122822999999997</v>
      </c>
      <c r="I82">
        <v>15.013151000000001</v>
      </c>
      <c r="J82">
        <v>64.140996999999999</v>
      </c>
      <c r="K82">
        <v>587.23541799999998</v>
      </c>
      <c r="L82">
        <v>377.12145700000002</v>
      </c>
      <c r="M82">
        <v>742.84294399999999</v>
      </c>
      <c r="N82">
        <v>158.07760300000001</v>
      </c>
      <c r="O82">
        <v>5.1529999999999996E-3</v>
      </c>
      <c r="P82">
        <v>46.710723000000002</v>
      </c>
      <c r="Q82">
        <v>241.309203</v>
      </c>
      <c r="R82">
        <v>64.967950000000002</v>
      </c>
      <c r="S82">
        <v>188.35947100000001</v>
      </c>
      <c r="T82">
        <v>22.561924999999999</v>
      </c>
      <c r="U82">
        <v>25.754512999999999</v>
      </c>
      <c r="V82">
        <v>119.847266</v>
      </c>
      <c r="W82">
        <v>3419.829025</v>
      </c>
      <c r="X82">
        <v>11304.959236999999</v>
      </c>
      <c r="Y82">
        <v>21941.276531</v>
      </c>
      <c r="Z82">
        <v>1231.0653789999999</v>
      </c>
      <c r="AA82">
        <v>2104.8154410000002</v>
      </c>
      <c r="AB82">
        <v>1278.524801</v>
      </c>
      <c r="AC82">
        <v>2337.6670220000001</v>
      </c>
      <c r="AD82">
        <v>19.522324999999999</v>
      </c>
      <c r="AE82">
        <v>13.134092000000001</v>
      </c>
      <c r="AF82">
        <v>53.780872000000002</v>
      </c>
      <c r="AG82">
        <v>2186.5015079999998</v>
      </c>
      <c r="AH82">
        <v>1.3067120000000001</v>
      </c>
      <c r="AI82">
        <v>10556.787654</v>
      </c>
      <c r="AJ82">
        <v>14227.716141000001</v>
      </c>
      <c r="AK82">
        <v>3758.250047</v>
      </c>
      <c r="AL82">
        <v>1244.1868919999999</v>
      </c>
      <c r="AM82">
        <v>26.503623999999999</v>
      </c>
      <c r="AN82">
        <v>8.1359840000000005</v>
      </c>
      <c r="AO82">
        <v>0.68875500000000001</v>
      </c>
      <c r="AP82">
        <v>97.948475999999999</v>
      </c>
      <c r="AQ82">
        <v>67.525341999999995</v>
      </c>
      <c r="AR82">
        <v>0</v>
      </c>
      <c r="AS82">
        <v>110000.379854</v>
      </c>
      <c r="AT82">
        <v>0.47952</v>
      </c>
      <c r="AU82">
        <v>5.3633899999999999</v>
      </c>
      <c r="AV82">
        <v>3.7056460000000002</v>
      </c>
      <c r="AW82">
        <v>2.5573169999999998</v>
      </c>
      <c r="AX82">
        <v>2.2132689999999999</v>
      </c>
      <c r="AY82">
        <v>0.75336199999999998</v>
      </c>
      <c r="AZ82">
        <v>3.7458680000000002</v>
      </c>
      <c r="BA82">
        <v>1.0174559999999999</v>
      </c>
      <c r="BB82">
        <v>6.5601599999999998</v>
      </c>
      <c r="BC82">
        <v>2.2765789999999999</v>
      </c>
      <c r="BD82">
        <v>2.8598150000000002</v>
      </c>
      <c r="BE82">
        <v>2.8544040000000002</v>
      </c>
      <c r="BF82">
        <v>6.0600000000000003E-3</v>
      </c>
      <c r="BG82">
        <v>4.8735900000000001</v>
      </c>
      <c r="BH82">
        <v>3.1326299999999998</v>
      </c>
      <c r="BI82">
        <v>1.659057</v>
      </c>
      <c r="BJ82">
        <v>1.8142480000000001</v>
      </c>
      <c r="BK82">
        <v>6.3628099999999996</v>
      </c>
      <c r="BL82">
        <v>2.7720959999999999</v>
      </c>
      <c r="BM82">
        <v>1.7253050000000001</v>
      </c>
      <c r="BN82">
        <v>1.3030710000000001</v>
      </c>
      <c r="BO82">
        <v>1.0690310000000001</v>
      </c>
      <c r="BP82">
        <v>0.78816399999999998</v>
      </c>
      <c r="BQ82">
        <v>0.668346</v>
      </c>
      <c r="BR82">
        <v>0.69606400000000002</v>
      </c>
      <c r="BS82">
        <v>0.16558600000000001</v>
      </c>
      <c r="BT82">
        <v>1.28162</v>
      </c>
      <c r="BU82">
        <v>0.76651199999999997</v>
      </c>
      <c r="BV82">
        <v>0.73163599999999995</v>
      </c>
      <c r="BW82">
        <v>5.2840999999999999E-2</v>
      </c>
      <c r="BX82">
        <v>2.784646</v>
      </c>
      <c r="BY82">
        <v>7.5600000000000005E-4</v>
      </c>
      <c r="BZ82">
        <v>0.74438000000000004</v>
      </c>
      <c r="CA82">
        <v>0.95868600000000004</v>
      </c>
      <c r="CB82">
        <v>1.721036</v>
      </c>
      <c r="CC82">
        <v>3.562891</v>
      </c>
      <c r="CD82">
        <v>0.177092</v>
      </c>
      <c r="CE82">
        <v>0.16631299999999999</v>
      </c>
      <c r="CF82">
        <v>0.15337899999999999</v>
      </c>
      <c r="CG82">
        <v>1.7523E-2</v>
      </c>
      <c r="CH82">
        <v>3.0200000000000001E-3</v>
      </c>
      <c r="CI82">
        <v>1</v>
      </c>
      <c r="CJ82">
        <v>27.557749000000001</v>
      </c>
      <c r="CK82">
        <v>0.16695599999999999</v>
      </c>
      <c r="CL82">
        <v>0.87789399999999995</v>
      </c>
      <c r="CM82">
        <v>38.354166999999997</v>
      </c>
      <c r="CN82">
        <v>7.1830000000000005E-2</v>
      </c>
      <c r="CO82">
        <v>-3.0188269999999999</v>
      </c>
      <c r="CP82">
        <v>31.551174</v>
      </c>
    </row>
    <row r="83" spans="2:94" x14ac:dyDescent="0.3">
      <c r="B83" s="3">
        <v>8395</v>
      </c>
      <c r="C83">
        <v>75.771769000000006</v>
      </c>
      <c r="D83">
        <v>48.950442000000002</v>
      </c>
      <c r="E83">
        <v>533.18381299999999</v>
      </c>
      <c r="F83">
        <v>404.21123599999999</v>
      </c>
      <c r="G83">
        <v>6.9387100000000004</v>
      </c>
      <c r="H83">
        <v>75.611337000000006</v>
      </c>
      <c r="I83">
        <v>15.059749999999999</v>
      </c>
      <c r="J83">
        <v>63.871564999999997</v>
      </c>
      <c r="K83">
        <v>587.89245600000004</v>
      </c>
      <c r="L83">
        <v>372.09207700000002</v>
      </c>
      <c r="M83">
        <v>742.00421900000003</v>
      </c>
      <c r="N83">
        <v>157.76954599999999</v>
      </c>
      <c r="O83">
        <v>5.777E-3</v>
      </c>
      <c r="P83">
        <v>45.391545000000001</v>
      </c>
      <c r="Q83">
        <v>238.71639200000001</v>
      </c>
      <c r="R83">
        <v>63.878241000000003</v>
      </c>
      <c r="S83">
        <v>176.550037</v>
      </c>
      <c r="T83">
        <v>22.741479000000002</v>
      </c>
      <c r="U83">
        <v>24.683411</v>
      </c>
      <c r="V83">
        <v>122.519353</v>
      </c>
      <c r="W83">
        <v>3480.2446329999998</v>
      </c>
      <c r="X83">
        <v>11365.576047</v>
      </c>
      <c r="Y83">
        <v>21756.827173000001</v>
      </c>
      <c r="Z83">
        <v>1240.9374800000001</v>
      </c>
      <c r="AA83">
        <v>2077.7060580000002</v>
      </c>
      <c r="AB83">
        <v>1248.3809409999999</v>
      </c>
      <c r="AC83">
        <v>2339.144393</v>
      </c>
      <c r="AD83">
        <v>19.382702999999999</v>
      </c>
      <c r="AE83">
        <v>13.046488999999999</v>
      </c>
      <c r="AF83">
        <v>136.60292100000001</v>
      </c>
      <c r="AG83">
        <v>2604.1324909999998</v>
      </c>
      <c r="AH83">
        <v>1.886836</v>
      </c>
      <c r="AI83">
        <v>10428.839753</v>
      </c>
      <c r="AJ83">
        <v>14121.87981</v>
      </c>
      <c r="AK83">
        <v>3788.2129490000002</v>
      </c>
      <c r="AL83">
        <v>1198.753978</v>
      </c>
      <c r="AM83">
        <v>23.793458999999999</v>
      </c>
      <c r="AN83">
        <v>8.7113600000000009</v>
      </c>
      <c r="AO83">
        <v>0.729765</v>
      </c>
      <c r="AP83">
        <v>105.238817</v>
      </c>
      <c r="AQ83">
        <v>73.196702999999999</v>
      </c>
      <c r="AR83">
        <v>0</v>
      </c>
      <c r="AS83">
        <v>112344.40384699999</v>
      </c>
      <c r="AT83">
        <v>0.46257599999999999</v>
      </c>
      <c r="AU83">
        <v>5.3185690000000001</v>
      </c>
      <c r="AV83">
        <v>3.6596690000000001</v>
      </c>
      <c r="AW83">
        <v>2.5365489999999999</v>
      </c>
      <c r="AX83">
        <v>2.1660339999999998</v>
      </c>
      <c r="AY83">
        <v>0.74829999999999997</v>
      </c>
      <c r="AZ83">
        <v>3.7574939999999999</v>
      </c>
      <c r="BA83">
        <v>1.013182</v>
      </c>
      <c r="BB83">
        <v>6.5674999999999999</v>
      </c>
      <c r="BC83">
        <v>2.2462179999999998</v>
      </c>
      <c r="BD83">
        <v>2.8565860000000001</v>
      </c>
      <c r="BE83">
        <v>2.8488419999999999</v>
      </c>
      <c r="BF83">
        <v>6.7939999999999997E-3</v>
      </c>
      <c r="BG83">
        <v>4.7359530000000003</v>
      </c>
      <c r="BH83">
        <v>3.0989710000000001</v>
      </c>
      <c r="BI83">
        <v>1.631229</v>
      </c>
      <c r="BJ83">
        <v>1.700501</v>
      </c>
      <c r="BK83">
        <v>6.4134460000000004</v>
      </c>
      <c r="BL83">
        <v>2.6568079999999998</v>
      </c>
      <c r="BM83">
        <v>1.7637719999999999</v>
      </c>
      <c r="BN83">
        <v>1.326092</v>
      </c>
      <c r="BO83">
        <v>1.0747640000000001</v>
      </c>
      <c r="BP83">
        <v>0.78153899999999998</v>
      </c>
      <c r="BQ83">
        <v>0.673705</v>
      </c>
      <c r="BR83">
        <v>0.68709900000000002</v>
      </c>
      <c r="BS83">
        <v>0.16168199999999999</v>
      </c>
      <c r="BT83">
        <v>1.28243</v>
      </c>
      <c r="BU83">
        <v>0.76102999999999998</v>
      </c>
      <c r="BV83">
        <v>0.72675599999999996</v>
      </c>
      <c r="BW83">
        <v>0.134215</v>
      </c>
      <c r="BX83">
        <v>3.3165249999999999</v>
      </c>
      <c r="BY83">
        <v>1.0920000000000001E-3</v>
      </c>
      <c r="BZ83">
        <v>0.73535799999999996</v>
      </c>
      <c r="CA83">
        <v>0.95155500000000004</v>
      </c>
      <c r="CB83">
        <v>1.7347570000000001</v>
      </c>
      <c r="CC83">
        <v>3.432788</v>
      </c>
      <c r="CD83">
        <v>0.15898300000000001</v>
      </c>
      <c r="CE83">
        <v>0.17807400000000001</v>
      </c>
      <c r="CF83">
        <v>0.16251199999999999</v>
      </c>
      <c r="CG83">
        <v>1.8827E-2</v>
      </c>
      <c r="CH83">
        <v>3.274E-3</v>
      </c>
      <c r="CI83">
        <v>1</v>
      </c>
      <c r="CJ83">
        <v>28.144983</v>
      </c>
      <c r="CK83">
        <v>0.15867100000000001</v>
      </c>
      <c r="CL83">
        <v>0.88066</v>
      </c>
      <c r="CM83">
        <v>38.333333000000003</v>
      </c>
      <c r="CN83">
        <v>7.0822999999999997E-2</v>
      </c>
      <c r="CO83">
        <v>-3.1030410000000002</v>
      </c>
      <c r="CP83">
        <v>31.522117000000001</v>
      </c>
    </row>
    <row r="84" spans="2:94" x14ac:dyDescent="0.3">
      <c r="B84" s="3">
        <v>8760</v>
      </c>
      <c r="C84">
        <v>74.388399000000007</v>
      </c>
      <c r="D84">
        <v>47.978864000000002</v>
      </c>
      <c r="E84">
        <v>526.64177900000004</v>
      </c>
      <c r="F84">
        <v>401.14079600000002</v>
      </c>
      <c r="G84">
        <v>6.8038800000000004</v>
      </c>
      <c r="H84">
        <v>75.256977000000006</v>
      </c>
      <c r="I84">
        <v>15.074327</v>
      </c>
      <c r="J84">
        <v>63.575201999999997</v>
      </c>
      <c r="K84">
        <v>588.57119799999998</v>
      </c>
      <c r="L84">
        <v>367.43657400000001</v>
      </c>
      <c r="M84">
        <v>736.78726500000005</v>
      </c>
      <c r="N84">
        <v>157.51033799999999</v>
      </c>
      <c r="O84">
        <v>6.5570000000000003E-3</v>
      </c>
      <c r="P84">
        <v>44.221854999999998</v>
      </c>
      <c r="Q84">
        <v>236.50999200000001</v>
      </c>
      <c r="R84">
        <v>63.135880999999998</v>
      </c>
      <c r="S84">
        <v>166.03370899999999</v>
      </c>
      <c r="T84">
        <v>22.807276000000002</v>
      </c>
      <c r="U84">
        <v>23.778420000000001</v>
      </c>
      <c r="V84">
        <v>125.216836</v>
      </c>
      <c r="W84">
        <v>3534.9539030000001</v>
      </c>
      <c r="X84">
        <v>11448.317523</v>
      </c>
      <c r="Y84">
        <v>21565.715791999999</v>
      </c>
      <c r="Z84">
        <v>1240.1223910000001</v>
      </c>
      <c r="AA84">
        <v>2051.1622860000002</v>
      </c>
      <c r="AB84">
        <v>1229.5652540000001</v>
      </c>
      <c r="AC84">
        <v>2342.563337</v>
      </c>
      <c r="AD84">
        <v>19.273769000000001</v>
      </c>
      <c r="AE84">
        <v>12.960348</v>
      </c>
      <c r="AF84">
        <v>321.690337</v>
      </c>
      <c r="AG84">
        <v>2006.1087480000001</v>
      </c>
      <c r="AH84">
        <v>1.34768</v>
      </c>
      <c r="AI84">
        <v>10306.126522</v>
      </c>
      <c r="AJ84">
        <v>14030.303330000001</v>
      </c>
      <c r="AK84">
        <v>3820.2392789999999</v>
      </c>
      <c r="AL84">
        <v>1253.192583</v>
      </c>
      <c r="AM84">
        <v>21.800497</v>
      </c>
      <c r="AN84">
        <v>8.5274859999999997</v>
      </c>
      <c r="AO84">
        <v>0.67373899999999998</v>
      </c>
      <c r="AP84">
        <v>102.566303</v>
      </c>
      <c r="AQ84">
        <v>69.865862000000007</v>
      </c>
      <c r="AR84">
        <v>0</v>
      </c>
      <c r="AS84">
        <v>115346.69759</v>
      </c>
      <c r="AT84">
        <v>0.45413100000000001</v>
      </c>
      <c r="AU84">
        <v>5.2130049999999999</v>
      </c>
      <c r="AV84">
        <v>3.6147659999999999</v>
      </c>
      <c r="AW84">
        <v>2.5172810000000001</v>
      </c>
      <c r="AX84">
        <v>2.123945</v>
      </c>
      <c r="AY84">
        <v>0.74479300000000004</v>
      </c>
      <c r="AZ84">
        <v>3.7611309999999998</v>
      </c>
      <c r="BA84">
        <v>1.008481</v>
      </c>
      <c r="BB84">
        <v>6.5750820000000001</v>
      </c>
      <c r="BC84">
        <v>2.2181139999999999</v>
      </c>
      <c r="BD84">
        <v>2.8365019999999999</v>
      </c>
      <c r="BE84">
        <v>2.8441610000000002</v>
      </c>
      <c r="BF84">
        <v>7.7120000000000001E-3</v>
      </c>
      <c r="BG84">
        <v>4.6139130000000002</v>
      </c>
      <c r="BH84">
        <v>3.0703279999999999</v>
      </c>
      <c r="BI84">
        <v>1.6122719999999999</v>
      </c>
      <c r="BJ84">
        <v>1.59921</v>
      </c>
      <c r="BK84">
        <v>6.4320019999999998</v>
      </c>
      <c r="BL84">
        <v>2.559399</v>
      </c>
      <c r="BM84">
        <v>1.8026040000000001</v>
      </c>
      <c r="BN84">
        <v>1.346938</v>
      </c>
      <c r="BO84">
        <v>1.0825880000000001</v>
      </c>
      <c r="BP84">
        <v>0.77467399999999997</v>
      </c>
      <c r="BQ84">
        <v>0.67326299999999994</v>
      </c>
      <c r="BR84">
        <v>0.67832099999999995</v>
      </c>
      <c r="BS84">
        <v>0.159245</v>
      </c>
      <c r="BT84">
        <v>1.2843039999999999</v>
      </c>
      <c r="BU84">
        <v>0.75675300000000001</v>
      </c>
      <c r="BV84">
        <v>0.72195799999999999</v>
      </c>
      <c r="BW84">
        <v>0.31606800000000002</v>
      </c>
      <c r="BX84">
        <v>2.5549040000000001</v>
      </c>
      <c r="BY84">
        <v>7.7999999999999999E-4</v>
      </c>
      <c r="BZ84">
        <v>0.72670599999999996</v>
      </c>
      <c r="CA84">
        <v>0.945384</v>
      </c>
      <c r="CB84">
        <v>1.749423</v>
      </c>
      <c r="CC84">
        <v>3.5886800000000001</v>
      </c>
      <c r="CD84">
        <v>0.14566699999999999</v>
      </c>
      <c r="CE84">
        <v>0.174316</v>
      </c>
      <c r="CF84">
        <v>0.150035</v>
      </c>
      <c r="CG84">
        <v>1.8349000000000001E-2</v>
      </c>
      <c r="CH84">
        <v>3.1250000000000002E-3</v>
      </c>
      <c r="CI84">
        <v>1</v>
      </c>
      <c r="CJ84">
        <v>28.897130000000001</v>
      </c>
      <c r="CK84">
        <v>0.15326999999999999</v>
      </c>
      <c r="CL84">
        <v>0.90243300000000004</v>
      </c>
      <c r="CM84">
        <v>38.333333000000003</v>
      </c>
      <c r="CN84">
        <v>6.9734000000000004E-2</v>
      </c>
      <c r="CO84">
        <v>-3.0945260000000001</v>
      </c>
      <c r="CP84">
        <v>31.503781</v>
      </c>
    </row>
    <row r="85" spans="2:94" x14ac:dyDescent="0.3">
      <c r="B85" s="3">
        <v>9125</v>
      </c>
      <c r="C85">
        <v>73.895906999999994</v>
      </c>
      <c r="D85">
        <v>46.930041000000003</v>
      </c>
      <c r="E85">
        <v>520.06228299999998</v>
      </c>
      <c r="F85">
        <v>398.06530299999997</v>
      </c>
      <c r="G85">
        <v>6.6720839999999999</v>
      </c>
      <c r="H85">
        <v>75.011679000000001</v>
      </c>
      <c r="I85">
        <v>15.069355</v>
      </c>
      <c r="J85">
        <v>63.358255999999997</v>
      </c>
      <c r="K85">
        <v>586.56406100000004</v>
      </c>
      <c r="L85">
        <v>363.29191800000001</v>
      </c>
      <c r="M85">
        <v>730.65704800000003</v>
      </c>
      <c r="N85">
        <v>157.33247700000001</v>
      </c>
      <c r="O85">
        <v>7.4089999999999998E-3</v>
      </c>
      <c r="P85">
        <v>43.180909</v>
      </c>
      <c r="Q85">
        <v>234.52655799999999</v>
      </c>
      <c r="R85">
        <v>62.542796000000003</v>
      </c>
      <c r="S85">
        <v>155.11279099999999</v>
      </c>
      <c r="T85">
        <v>22.793315</v>
      </c>
      <c r="U85">
        <v>23.035667</v>
      </c>
      <c r="V85">
        <v>127.875204</v>
      </c>
      <c r="W85">
        <v>3607.9999039999998</v>
      </c>
      <c r="X85">
        <v>11539.993144</v>
      </c>
      <c r="Y85">
        <v>21372.411158999999</v>
      </c>
      <c r="Z85">
        <v>1237.8647430000001</v>
      </c>
      <c r="AA85">
        <v>2025.590747</v>
      </c>
      <c r="AB85">
        <v>1206.8302389999999</v>
      </c>
      <c r="AC85">
        <v>2338.053566</v>
      </c>
      <c r="AD85">
        <v>19.159808000000002</v>
      </c>
      <c r="AE85">
        <v>12.872921</v>
      </c>
      <c r="AF85">
        <v>662.058854</v>
      </c>
      <c r="AG85">
        <v>2796.7623629999998</v>
      </c>
      <c r="AH85">
        <v>1.0744739999999999</v>
      </c>
      <c r="AI85">
        <v>10188.676310000001</v>
      </c>
      <c r="AJ85">
        <v>13956.783334</v>
      </c>
      <c r="AK85">
        <v>3853.69841</v>
      </c>
      <c r="AL85">
        <v>1035.518761</v>
      </c>
      <c r="AM85">
        <v>20.047139999999999</v>
      </c>
      <c r="AN85">
        <v>8.4390660000000004</v>
      </c>
      <c r="AO85">
        <v>0.75239699999999998</v>
      </c>
      <c r="AP85">
        <v>102.945455</v>
      </c>
      <c r="AQ85">
        <v>75.320387999999994</v>
      </c>
      <c r="AR85">
        <v>0</v>
      </c>
      <c r="AS85">
        <v>117052.086001</v>
      </c>
      <c r="AT85">
        <v>0.45112400000000002</v>
      </c>
      <c r="AU85">
        <v>5.0990479999999998</v>
      </c>
      <c r="AV85">
        <v>3.5696050000000001</v>
      </c>
      <c r="AW85">
        <v>2.4979809999999998</v>
      </c>
      <c r="AX85">
        <v>2.082802</v>
      </c>
      <c r="AY85">
        <v>0.74236500000000005</v>
      </c>
      <c r="AZ85">
        <v>3.7598910000000001</v>
      </c>
      <c r="BA85">
        <v>1.0050399999999999</v>
      </c>
      <c r="BB85">
        <v>6.5526600000000004</v>
      </c>
      <c r="BC85">
        <v>2.1930939999999999</v>
      </c>
      <c r="BD85">
        <v>2.8129010000000001</v>
      </c>
      <c r="BE85">
        <v>2.8409499999999999</v>
      </c>
      <c r="BF85">
        <v>8.7130000000000003E-3</v>
      </c>
      <c r="BG85">
        <v>4.5053049999999999</v>
      </c>
      <c r="BH85">
        <v>3.0445790000000001</v>
      </c>
      <c r="BI85">
        <v>1.597127</v>
      </c>
      <c r="BJ85">
        <v>1.494021</v>
      </c>
      <c r="BK85">
        <v>6.4280650000000001</v>
      </c>
      <c r="BL85">
        <v>2.4794520000000002</v>
      </c>
      <c r="BM85">
        <v>1.8408739999999999</v>
      </c>
      <c r="BN85">
        <v>1.374771</v>
      </c>
      <c r="BO85">
        <v>1.0912569999999999</v>
      </c>
      <c r="BP85">
        <v>0.76773000000000002</v>
      </c>
      <c r="BQ85">
        <v>0.672037</v>
      </c>
      <c r="BR85">
        <v>0.66986500000000004</v>
      </c>
      <c r="BS85">
        <v>0.156301</v>
      </c>
      <c r="BT85">
        <v>1.2818320000000001</v>
      </c>
      <c r="BU85">
        <v>0.75227900000000003</v>
      </c>
      <c r="BV85">
        <v>0.71708799999999995</v>
      </c>
      <c r="BW85">
        <v>0.65048700000000004</v>
      </c>
      <c r="BX85">
        <v>3.5618509999999999</v>
      </c>
      <c r="BY85">
        <v>6.2200000000000005E-4</v>
      </c>
      <c r="BZ85">
        <v>0.71842399999999995</v>
      </c>
      <c r="CA85">
        <v>0.94042999999999999</v>
      </c>
      <c r="CB85">
        <v>1.764745</v>
      </c>
      <c r="CC85">
        <v>2.9653420000000001</v>
      </c>
      <c r="CD85">
        <v>0.13395099999999999</v>
      </c>
      <c r="CE85">
        <v>0.17250799999999999</v>
      </c>
      <c r="CF85">
        <v>0.16755200000000001</v>
      </c>
      <c r="CG85">
        <v>1.8416999999999999E-2</v>
      </c>
      <c r="CH85">
        <v>3.369E-3</v>
      </c>
      <c r="CI85">
        <v>1</v>
      </c>
      <c r="CJ85">
        <v>29.324370999999999</v>
      </c>
      <c r="CK85">
        <v>0.145894</v>
      </c>
      <c r="CL85">
        <v>0.94336799999999998</v>
      </c>
      <c r="CM85">
        <v>38.3125</v>
      </c>
      <c r="CN85">
        <v>6.8682000000000007E-2</v>
      </c>
      <c r="CO85">
        <v>-3.0553889999999999</v>
      </c>
      <c r="CP85">
        <v>31.478767000000001</v>
      </c>
    </row>
    <row r="86" spans="2:94" x14ac:dyDescent="0.3">
      <c r="B86" s="3">
        <v>9490</v>
      </c>
      <c r="C86">
        <v>75.505143000000004</v>
      </c>
      <c r="D86">
        <v>46.126075999999998</v>
      </c>
      <c r="E86">
        <v>513.24591199999998</v>
      </c>
      <c r="F86">
        <v>395.16734000000002</v>
      </c>
      <c r="G86">
        <v>6.5591390000000001</v>
      </c>
      <c r="H86">
        <v>74.848879999999994</v>
      </c>
      <c r="I86">
        <v>15.065225999999999</v>
      </c>
      <c r="J86">
        <v>63.276276000000003</v>
      </c>
      <c r="K86">
        <v>583.07342900000003</v>
      </c>
      <c r="L86">
        <v>360.03650099999999</v>
      </c>
      <c r="M86">
        <v>726.62141899999995</v>
      </c>
      <c r="N86">
        <v>157.269058</v>
      </c>
      <c r="O86">
        <v>8.3110000000000007E-3</v>
      </c>
      <c r="P86">
        <v>42.269418000000002</v>
      </c>
      <c r="Q86">
        <v>233.02444199999999</v>
      </c>
      <c r="R86">
        <v>62.055486999999999</v>
      </c>
      <c r="S86">
        <v>149.47423599999999</v>
      </c>
      <c r="T86">
        <v>22.748531</v>
      </c>
      <c r="U86">
        <v>22.474226999999999</v>
      </c>
      <c r="V86">
        <v>130.736786</v>
      </c>
      <c r="W86">
        <v>3683.164362</v>
      </c>
      <c r="X86">
        <v>11640.410682</v>
      </c>
      <c r="Y86">
        <v>21259.395724999998</v>
      </c>
      <c r="Z86">
        <v>1231.116626</v>
      </c>
      <c r="AA86">
        <v>2005.1901969999999</v>
      </c>
      <c r="AB86">
        <v>1202.001362</v>
      </c>
      <c r="AC86">
        <v>2324.9800679999998</v>
      </c>
      <c r="AD86">
        <v>19.088667999999998</v>
      </c>
      <c r="AE86">
        <v>12.79087</v>
      </c>
      <c r="AF86">
        <v>1032.029781</v>
      </c>
      <c r="AG86">
        <v>2752.4124320000001</v>
      </c>
      <c r="AH86">
        <v>1.609202</v>
      </c>
      <c r="AI86">
        <v>10078.96272</v>
      </c>
      <c r="AJ86">
        <v>13923.682477</v>
      </c>
      <c r="AK86">
        <v>3893.1217120000001</v>
      </c>
      <c r="AL86">
        <v>1022.919113</v>
      </c>
      <c r="AM86">
        <v>18.682870999999999</v>
      </c>
      <c r="AN86">
        <v>8.4022310000000004</v>
      </c>
      <c r="AO86">
        <v>0.77439499999999994</v>
      </c>
      <c r="AP86">
        <v>102.08628299999999</v>
      </c>
      <c r="AQ86">
        <v>77.297212000000002</v>
      </c>
      <c r="AR86">
        <v>0</v>
      </c>
      <c r="AS86">
        <v>118505.558284</v>
      </c>
      <c r="AT86">
        <v>0.460949</v>
      </c>
      <c r="AU86">
        <v>5.0116959999999997</v>
      </c>
      <c r="AV86">
        <v>3.5228190000000001</v>
      </c>
      <c r="AW86">
        <v>2.4797959999999999</v>
      </c>
      <c r="AX86">
        <v>2.0475439999999998</v>
      </c>
      <c r="AY86">
        <v>0.74075400000000002</v>
      </c>
      <c r="AZ86">
        <v>3.758861</v>
      </c>
      <c r="BA86">
        <v>1.0037389999999999</v>
      </c>
      <c r="BB86">
        <v>6.5136649999999996</v>
      </c>
      <c r="BC86">
        <v>2.1734420000000001</v>
      </c>
      <c r="BD86">
        <v>2.7973650000000001</v>
      </c>
      <c r="BE86">
        <v>2.839804</v>
      </c>
      <c r="BF86">
        <v>9.7739999999999997E-3</v>
      </c>
      <c r="BG86">
        <v>4.4102040000000002</v>
      </c>
      <c r="BH86">
        <v>3.0250789999999999</v>
      </c>
      <c r="BI86">
        <v>1.5846819999999999</v>
      </c>
      <c r="BJ86">
        <v>1.4397120000000001</v>
      </c>
      <c r="BK86">
        <v>6.4154350000000004</v>
      </c>
      <c r="BL86">
        <v>2.4190209999999999</v>
      </c>
      <c r="BM86">
        <v>1.882069</v>
      </c>
      <c r="BN86">
        <v>1.403411</v>
      </c>
      <c r="BO86">
        <v>1.1007530000000001</v>
      </c>
      <c r="BP86">
        <v>0.76366999999999996</v>
      </c>
      <c r="BQ86">
        <v>0.66837400000000002</v>
      </c>
      <c r="BR86">
        <v>0.66311799999999999</v>
      </c>
      <c r="BS86">
        <v>0.15567500000000001</v>
      </c>
      <c r="BT86">
        <v>1.274664</v>
      </c>
      <c r="BU86">
        <v>0.74948499999999996</v>
      </c>
      <c r="BV86">
        <v>0.71251699999999996</v>
      </c>
      <c r="BW86">
        <v>1.013992</v>
      </c>
      <c r="BX86">
        <v>3.5053679999999998</v>
      </c>
      <c r="BY86">
        <v>9.3199999999999999E-4</v>
      </c>
      <c r="BZ86">
        <v>0.71068799999999999</v>
      </c>
      <c r="CA86">
        <v>0.93820000000000003</v>
      </c>
      <c r="CB86">
        <v>1.782799</v>
      </c>
      <c r="CC86">
        <v>2.929262</v>
      </c>
      <c r="CD86">
        <v>0.124835</v>
      </c>
      <c r="CE86">
        <v>0.17175499999999999</v>
      </c>
      <c r="CF86">
        <v>0.17244999999999999</v>
      </c>
      <c r="CG86">
        <v>1.8263000000000001E-2</v>
      </c>
      <c r="CH86">
        <v>3.457E-3</v>
      </c>
      <c r="CI86">
        <v>1</v>
      </c>
      <c r="CJ86">
        <v>29.688500999999999</v>
      </c>
      <c r="CK86">
        <v>0.14304800000000001</v>
      </c>
      <c r="CL86">
        <v>1.005072</v>
      </c>
      <c r="CM86">
        <v>38.25</v>
      </c>
      <c r="CN86">
        <v>6.7683999999999994E-2</v>
      </c>
      <c r="CO86">
        <v>-3.0243769999999999</v>
      </c>
      <c r="CP86">
        <v>31.487532999999999</v>
      </c>
    </row>
    <row r="87" spans="2:94" x14ac:dyDescent="0.3">
      <c r="B87" s="3">
        <v>9855</v>
      </c>
      <c r="C87">
        <v>75.906480999999999</v>
      </c>
      <c r="D87">
        <v>45.319690999999999</v>
      </c>
      <c r="E87">
        <v>506.33177899999998</v>
      </c>
      <c r="F87">
        <v>392.35976900000003</v>
      </c>
      <c r="G87">
        <v>6.459149</v>
      </c>
      <c r="H87">
        <v>74.736355000000003</v>
      </c>
      <c r="I87">
        <v>15.070262</v>
      </c>
      <c r="J87">
        <v>63.279449</v>
      </c>
      <c r="K87">
        <v>577.86236099999996</v>
      </c>
      <c r="L87">
        <v>357.78907500000003</v>
      </c>
      <c r="M87">
        <v>724.96814300000005</v>
      </c>
      <c r="N87">
        <v>157.237765</v>
      </c>
      <c r="O87">
        <v>9.2949999999999994E-3</v>
      </c>
      <c r="P87">
        <v>41.466504999999998</v>
      </c>
      <c r="Q87">
        <v>231.77981800000001</v>
      </c>
      <c r="R87">
        <v>61.493169000000002</v>
      </c>
      <c r="S87">
        <v>144.81398899999999</v>
      </c>
      <c r="T87">
        <v>22.713874000000001</v>
      </c>
      <c r="U87">
        <v>22.033277999999999</v>
      </c>
      <c r="V87">
        <v>133.507723</v>
      </c>
      <c r="W87">
        <v>3757.7317800000001</v>
      </c>
      <c r="X87">
        <v>11732.787999</v>
      </c>
      <c r="Y87">
        <v>21114.031228</v>
      </c>
      <c r="Z87">
        <v>1224.3406729999999</v>
      </c>
      <c r="AA87">
        <v>1983.6309450000001</v>
      </c>
      <c r="AB87">
        <v>1193.3203120000001</v>
      </c>
      <c r="AC87">
        <v>2310.3225739999998</v>
      </c>
      <c r="AD87">
        <v>19.007850000000001</v>
      </c>
      <c r="AE87">
        <v>12.709186000000001</v>
      </c>
      <c r="AF87">
        <v>1474.5256999999999</v>
      </c>
      <c r="AG87">
        <v>1766.6797429999999</v>
      </c>
      <c r="AH87">
        <v>1.210183</v>
      </c>
      <c r="AI87">
        <v>9968.0571380000001</v>
      </c>
      <c r="AJ87">
        <v>13865.083243999999</v>
      </c>
      <c r="AK87">
        <v>3923.5101169999998</v>
      </c>
      <c r="AL87">
        <v>1247.7553499999999</v>
      </c>
      <c r="AM87">
        <v>17.623484999999999</v>
      </c>
      <c r="AN87">
        <v>8.4202119999999994</v>
      </c>
      <c r="AO87">
        <v>0.69112200000000001</v>
      </c>
      <c r="AP87">
        <v>101.385608</v>
      </c>
      <c r="AQ87">
        <v>74.194691000000006</v>
      </c>
      <c r="AR87">
        <v>0</v>
      </c>
      <c r="AS87">
        <v>120865.250554</v>
      </c>
      <c r="AT87">
        <v>0.46339900000000001</v>
      </c>
      <c r="AU87">
        <v>4.92408</v>
      </c>
      <c r="AV87">
        <v>3.4753620000000001</v>
      </c>
      <c r="AW87">
        <v>2.4621770000000001</v>
      </c>
      <c r="AX87">
        <v>2.0163310000000001</v>
      </c>
      <c r="AY87">
        <v>0.73963999999999996</v>
      </c>
      <c r="AZ87">
        <v>3.7601170000000002</v>
      </c>
      <c r="BA87">
        <v>1.003789</v>
      </c>
      <c r="BB87">
        <v>6.4554510000000001</v>
      </c>
      <c r="BC87">
        <v>2.159875</v>
      </c>
      <c r="BD87">
        <v>2.7909999999999999</v>
      </c>
      <c r="BE87">
        <v>2.8392390000000001</v>
      </c>
      <c r="BF87">
        <v>1.0931E-2</v>
      </c>
      <c r="BG87">
        <v>4.3264319999999996</v>
      </c>
      <c r="BH87">
        <v>3.0089220000000001</v>
      </c>
      <c r="BI87">
        <v>1.5703229999999999</v>
      </c>
      <c r="BJ87">
        <v>1.394825</v>
      </c>
      <c r="BK87">
        <v>6.4056610000000003</v>
      </c>
      <c r="BL87">
        <v>2.3715600000000001</v>
      </c>
      <c r="BM87">
        <v>1.921959</v>
      </c>
      <c r="BN87">
        <v>1.431824</v>
      </c>
      <c r="BO87">
        <v>1.109488</v>
      </c>
      <c r="BP87">
        <v>0.75844800000000001</v>
      </c>
      <c r="BQ87">
        <v>0.66469500000000004</v>
      </c>
      <c r="BR87">
        <v>0.65598800000000002</v>
      </c>
      <c r="BS87">
        <v>0.15455099999999999</v>
      </c>
      <c r="BT87">
        <v>1.266629</v>
      </c>
      <c r="BU87">
        <v>0.74631199999999998</v>
      </c>
      <c r="BV87">
        <v>0.70796700000000001</v>
      </c>
      <c r="BW87">
        <v>1.4487540000000001</v>
      </c>
      <c r="BX87">
        <v>2.2499769999999999</v>
      </c>
      <c r="BY87">
        <v>7.0100000000000002E-4</v>
      </c>
      <c r="BZ87">
        <v>0.70286800000000005</v>
      </c>
      <c r="CA87">
        <v>0.93425100000000005</v>
      </c>
      <c r="CB87">
        <v>1.7967150000000001</v>
      </c>
      <c r="CC87">
        <v>3.5731090000000001</v>
      </c>
      <c r="CD87">
        <v>0.117757</v>
      </c>
      <c r="CE87">
        <v>0.172123</v>
      </c>
      <c r="CF87">
        <v>0.15390599999999999</v>
      </c>
      <c r="CG87">
        <v>1.8138000000000001E-2</v>
      </c>
      <c r="CH87">
        <v>3.3180000000000002E-3</v>
      </c>
      <c r="CI87">
        <v>1</v>
      </c>
      <c r="CJ87">
        <v>30.279661000000001</v>
      </c>
      <c r="CK87">
        <v>0.14085500000000001</v>
      </c>
      <c r="CL87">
        <v>1.064759</v>
      </c>
      <c r="CM87">
        <v>38.270833000000003</v>
      </c>
      <c r="CN87">
        <v>6.6747000000000001E-2</v>
      </c>
      <c r="CO87">
        <v>-2.9776479999999999</v>
      </c>
      <c r="CP87">
        <v>31.473013999999999</v>
      </c>
    </row>
    <row r="88" spans="2:94" x14ac:dyDescent="0.3">
      <c r="B88" s="3">
        <v>10220</v>
      </c>
      <c r="C88">
        <v>75.036080999999996</v>
      </c>
      <c r="D88">
        <v>44.854052000000003</v>
      </c>
      <c r="E88">
        <v>499.60923700000001</v>
      </c>
      <c r="F88">
        <v>389.778953</v>
      </c>
      <c r="G88">
        <v>6.3606740000000004</v>
      </c>
      <c r="H88">
        <v>74.650199000000001</v>
      </c>
      <c r="I88">
        <v>15.101172999999999</v>
      </c>
      <c r="J88">
        <v>63.392781999999997</v>
      </c>
      <c r="K88">
        <v>572.67072900000005</v>
      </c>
      <c r="L88">
        <v>356.57573100000002</v>
      </c>
      <c r="M88">
        <v>727.00302899999997</v>
      </c>
      <c r="N88">
        <v>157.305914</v>
      </c>
      <c r="O88">
        <v>8.5489999999999993E-3</v>
      </c>
      <c r="P88">
        <v>40.705520999999997</v>
      </c>
      <c r="Q88">
        <v>231.05493799999999</v>
      </c>
      <c r="R88">
        <v>60.640402999999999</v>
      </c>
      <c r="S88">
        <v>141.740061</v>
      </c>
      <c r="T88">
        <v>22.714649999999999</v>
      </c>
      <c r="U88">
        <v>21.699739999999998</v>
      </c>
      <c r="V88">
        <v>136.512959</v>
      </c>
      <c r="W88">
        <v>3826.8028479999998</v>
      </c>
      <c r="X88">
        <v>11802.987746000001</v>
      </c>
      <c r="Y88">
        <v>20934.164958000001</v>
      </c>
      <c r="Z88">
        <v>1226.900429</v>
      </c>
      <c r="AA88">
        <v>1962.456449</v>
      </c>
      <c r="AB88">
        <v>1179.797149</v>
      </c>
      <c r="AC88">
        <v>2293.3644650000001</v>
      </c>
      <c r="AD88">
        <v>18.90025</v>
      </c>
      <c r="AE88">
        <v>12.625185999999999</v>
      </c>
      <c r="AF88">
        <v>1978.1897719999999</v>
      </c>
      <c r="AG88">
        <v>1627.584848</v>
      </c>
      <c r="AH88">
        <v>1.4861960000000001</v>
      </c>
      <c r="AI88">
        <v>9856.9101539999992</v>
      </c>
      <c r="AJ88">
        <v>13780.074344000001</v>
      </c>
      <c r="AK88">
        <v>3950.0128279999999</v>
      </c>
      <c r="AL88">
        <v>1425.1542179999999</v>
      </c>
      <c r="AM88">
        <v>16.801552999999998</v>
      </c>
      <c r="AN88">
        <v>9.7146650000000001</v>
      </c>
      <c r="AO88">
        <v>0.75896399999999997</v>
      </c>
      <c r="AP88">
        <v>116.298041</v>
      </c>
      <c r="AQ88">
        <v>79.362782999999993</v>
      </c>
      <c r="AR88">
        <v>0</v>
      </c>
      <c r="AS88">
        <v>123037.159078</v>
      </c>
      <c r="AT88">
        <v>0.45808500000000002</v>
      </c>
      <c r="AU88">
        <v>4.873488</v>
      </c>
      <c r="AV88">
        <v>3.4292189999999998</v>
      </c>
      <c r="AW88">
        <v>2.4459819999999999</v>
      </c>
      <c r="AX88">
        <v>1.98559</v>
      </c>
      <c r="AY88">
        <v>0.73878699999999997</v>
      </c>
      <c r="AZ88">
        <v>3.76783</v>
      </c>
      <c r="BA88">
        <v>1.005587</v>
      </c>
      <c r="BB88">
        <v>6.3974539999999998</v>
      </c>
      <c r="BC88">
        <v>2.1525500000000002</v>
      </c>
      <c r="BD88">
        <v>2.7988339999999998</v>
      </c>
      <c r="BE88">
        <v>2.8404699999999998</v>
      </c>
      <c r="BF88">
        <v>1.0054E-2</v>
      </c>
      <c r="BG88">
        <v>4.2470340000000002</v>
      </c>
      <c r="BH88">
        <v>2.999511</v>
      </c>
      <c r="BI88">
        <v>1.548546</v>
      </c>
      <c r="BJ88">
        <v>1.3652169999999999</v>
      </c>
      <c r="BK88">
        <v>6.4058799999999998</v>
      </c>
      <c r="BL88">
        <v>2.3356590000000002</v>
      </c>
      <c r="BM88">
        <v>1.965222</v>
      </c>
      <c r="BN88">
        <v>1.458142</v>
      </c>
      <c r="BO88">
        <v>1.1161270000000001</v>
      </c>
      <c r="BP88">
        <v>0.75198699999999996</v>
      </c>
      <c r="BQ88">
        <v>0.66608500000000004</v>
      </c>
      <c r="BR88">
        <v>0.64898599999999995</v>
      </c>
      <c r="BS88">
        <v>0.15279899999999999</v>
      </c>
      <c r="BT88">
        <v>1.257331</v>
      </c>
      <c r="BU88">
        <v>0.74208700000000005</v>
      </c>
      <c r="BV88">
        <v>0.703287</v>
      </c>
      <c r="BW88">
        <v>1.9436150000000001</v>
      </c>
      <c r="BX88">
        <v>2.0728309999999999</v>
      </c>
      <c r="BY88">
        <v>8.5999999999999998E-4</v>
      </c>
      <c r="BZ88">
        <v>0.69503000000000004</v>
      </c>
      <c r="CA88">
        <v>0.92852299999999999</v>
      </c>
      <c r="CB88">
        <v>1.808851</v>
      </c>
      <c r="CC88">
        <v>4.0811140000000004</v>
      </c>
      <c r="CD88">
        <v>0.112265</v>
      </c>
      <c r="CE88">
        <v>0.19858400000000001</v>
      </c>
      <c r="CF88">
        <v>0.169014</v>
      </c>
      <c r="CG88">
        <v>2.0806000000000002E-2</v>
      </c>
      <c r="CH88">
        <v>3.5500000000000002E-3</v>
      </c>
      <c r="CI88">
        <v>1</v>
      </c>
      <c r="CJ88">
        <v>30.823775999999999</v>
      </c>
      <c r="CK88">
        <v>0.136514</v>
      </c>
      <c r="CL88">
        <v>1.099631</v>
      </c>
      <c r="CM88">
        <v>38.291666999999997</v>
      </c>
      <c r="CN88">
        <v>6.5955E-2</v>
      </c>
      <c r="CO88">
        <v>-2.9607559999999999</v>
      </c>
      <c r="CP88">
        <v>31.432905000000002</v>
      </c>
    </row>
    <row r="89" spans="2:94" x14ac:dyDescent="0.3">
      <c r="B89" s="3">
        <v>10585</v>
      </c>
      <c r="C89">
        <v>121.161845</v>
      </c>
      <c r="D89">
        <v>44.273490000000002</v>
      </c>
      <c r="E89">
        <v>495.42398800000001</v>
      </c>
      <c r="F89">
        <v>389.499166</v>
      </c>
      <c r="G89">
        <v>6.3358340000000002</v>
      </c>
      <c r="H89">
        <v>74.605559</v>
      </c>
      <c r="I89">
        <v>15.138693999999999</v>
      </c>
      <c r="J89">
        <v>63.591524</v>
      </c>
      <c r="K89">
        <v>569.59185200000002</v>
      </c>
      <c r="L89">
        <v>355.945291</v>
      </c>
      <c r="M89">
        <v>729.40859999999998</v>
      </c>
      <c r="N89">
        <v>157.39890299999999</v>
      </c>
      <c r="O89">
        <v>7.5849999999999997E-3</v>
      </c>
      <c r="P89">
        <v>40.268349000000001</v>
      </c>
      <c r="Q89">
        <v>230.66542799999999</v>
      </c>
      <c r="R89">
        <v>59.839320000000001</v>
      </c>
      <c r="S89">
        <v>139.30326299999999</v>
      </c>
      <c r="T89">
        <v>22.723133000000001</v>
      </c>
      <c r="U89">
        <v>21.368563999999999</v>
      </c>
      <c r="V89">
        <v>139.617785</v>
      </c>
      <c r="W89">
        <v>3902.876119</v>
      </c>
      <c r="X89">
        <v>11892.898644000001</v>
      </c>
      <c r="Y89">
        <v>20811.072456000002</v>
      </c>
      <c r="Z89">
        <v>1258.073204</v>
      </c>
      <c r="AA89">
        <v>1949.8145039999999</v>
      </c>
      <c r="AB89">
        <v>1176.8967689999999</v>
      </c>
      <c r="AC89">
        <v>2279.3344980000002</v>
      </c>
      <c r="AD89">
        <v>18.834783999999999</v>
      </c>
      <c r="AE89">
        <v>12.545297</v>
      </c>
      <c r="AF89">
        <v>3338.5820180000001</v>
      </c>
      <c r="AG89">
        <v>1703.127892</v>
      </c>
      <c r="AH89">
        <v>1.437141</v>
      </c>
      <c r="AI89">
        <v>9753.9144950000009</v>
      </c>
      <c r="AJ89">
        <v>13764.214636999999</v>
      </c>
      <c r="AK89">
        <v>3991.4694810000001</v>
      </c>
      <c r="AL89">
        <v>1259.154847</v>
      </c>
      <c r="AM89">
        <v>16.336552999999999</v>
      </c>
      <c r="AN89">
        <v>8.1768689999999999</v>
      </c>
      <c r="AO89">
        <v>0.67574000000000001</v>
      </c>
      <c r="AP89">
        <v>97.894861000000006</v>
      </c>
      <c r="AQ89">
        <v>80.885324999999995</v>
      </c>
      <c r="AR89">
        <v>0</v>
      </c>
      <c r="AS89">
        <v>123970.914085</v>
      </c>
      <c r="AT89">
        <v>0.739676</v>
      </c>
      <c r="AU89">
        <v>4.8104079999999998</v>
      </c>
      <c r="AV89">
        <v>3.400493</v>
      </c>
      <c r="AW89">
        <v>2.444226</v>
      </c>
      <c r="AX89">
        <v>1.9778359999999999</v>
      </c>
      <c r="AY89">
        <v>0.73834599999999995</v>
      </c>
      <c r="AZ89">
        <v>3.7771910000000002</v>
      </c>
      <c r="BA89">
        <v>1.00874</v>
      </c>
      <c r="BB89">
        <v>6.3630589999999998</v>
      </c>
      <c r="BC89">
        <v>2.1487440000000002</v>
      </c>
      <c r="BD89">
        <v>2.8080949999999998</v>
      </c>
      <c r="BE89">
        <v>2.842149</v>
      </c>
      <c r="BF89">
        <v>8.9200000000000008E-3</v>
      </c>
      <c r="BG89">
        <v>4.201422</v>
      </c>
      <c r="BH89">
        <v>2.9944549999999999</v>
      </c>
      <c r="BI89">
        <v>1.528089</v>
      </c>
      <c r="BJ89">
        <v>1.341747</v>
      </c>
      <c r="BK89">
        <v>6.4082730000000003</v>
      </c>
      <c r="BL89">
        <v>2.3000129999999999</v>
      </c>
      <c r="BM89">
        <v>2.0099179999999999</v>
      </c>
      <c r="BN89">
        <v>1.4871289999999999</v>
      </c>
      <c r="BO89">
        <v>1.1246290000000001</v>
      </c>
      <c r="BP89">
        <v>0.74756599999999995</v>
      </c>
      <c r="BQ89">
        <v>0.68300799999999995</v>
      </c>
      <c r="BR89">
        <v>0.64480499999999996</v>
      </c>
      <c r="BS89">
        <v>0.152424</v>
      </c>
      <c r="BT89">
        <v>1.2496389999999999</v>
      </c>
      <c r="BU89">
        <v>0.73951699999999998</v>
      </c>
      <c r="BV89">
        <v>0.69883700000000004</v>
      </c>
      <c r="BW89">
        <v>3.2802310000000001</v>
      </c>
      <c r="BX89">
        <v>2.1690390000000002</v>
      </c>
      <c r="BY89">
        <v>8.3199999999999995E-4</v>
      </c>
      <c r="BZ89">
        <v>0.68776800000000005</v>
      </c>
      <c r="CA89">
        <v>0.927454</v>
      </c>
      <c r="CB89">
        <v>1.827836</v>
      </c>
      <c r="CC89">
        <v>3.605753</v>
      </c>
      <c r="CD89">
        <v>0.10915800000000001</v>
      </c>
      <c r="CE89">
        <v>0.16714799999999999</v>
      </c>
      <c r="CF89">
        <v>0.150481</v>
      </c>
      <c r="CG89">
        <v>1.7513000000000001E-2</v>
      </c>
      <c r="CH89">
        <v>3.6180000000000001E-3</v>
      </c>
      <c r="CI89">
        <v>1</v>
      </c>
      <c r="CJ89">
        <v>31.057704999999999</v>
      </c>
      <c r="CK89">
        <v>0.15216399999999999</v>
      </c>
      <c r="CL89">
        <v>1.640368</v>
      </c>
      <c r="CM89">
        <v>38.270833000000003</v>
      </c>
      <c r="CN89">
        <v>6.5369999999999998E-2</v>
      </c>
      <c r="CO89">
        <v>-2.9288669999999999</v>
      </c>
      <c r="CP89">
        <v>31.452545000000001</v>
      </c>
    </row>
    <row r="90" spans="2:94" x14ac:dyDescent="0.3">
      <c r="B90" s="3">
        <v>10950</v>
      </c>
      <c r="C90">
        <v>136.066902</v>
      </c>
      <c r="D90">
        <v>43.653156000000003</v>
      </c>
      <c r="E90">
        <v>491.51519000000002</v>
      </c>
      <c r="F90">
        <v>389.18781799999999</v>
      </c>
      <c r="G90">
        <v>6.3158479999999999</v>
      </c>
      <c r="H90">
        <v>74.560246000000006</v>
      </c>
      <c r="I90">
        <v>15.181146</v>
      </c>
      <c r="J90">
        <v>63.805798000000003</v>
      </c>
      <c r="K90">
        <v>568.03594399999997</v>
      </c>
      <c r="L90">
        <v>355.382295</v>
      </c>
      <c r="M90">
        <v>731.65212499999996</v>
      </c>
      <c r="N90">
        <v>157.50972100000001</v>
      </c>
      <c r="O90">
        <v>8.1239999999999993E-3</v>
      </c>
      <c r="P90">
        <v>39.943523999999996</v>
      </c>
      <c r="Q90">
        <v>230.33707899999999</v>
      </c>
      <c r="R90">
        <v>58.817328000000003</v>
      </c>
      <c r="S90">
        <v>137.597464</v>
      </c>
      <c r="T90">
        <v>22.747340000000001</v>
      </c>
      <c r="U90">
        <v>21.066213999999999</v>
      </c>
      <c r="V90">
        <v>142.81977000000001</v>
      </c>
      <c r="W90">
        <v>3984.31565</v>
      </c>
      <c r="X90">
        <v>11999.819055</v>
      </c>
      <c r="Y90">
        <v>21194.746794999999</v>
      </c>
      <c r="Z90">
        <v>1261.272078</v>
      </c>
      <c r="AA90">
        <v>1963.2242530000001</v>
      </c>
      <c r="AB90">
        <v>1317.4775279999999</v>
      </c>
      <c r="AC90">
        <v>2274.9294810000001</v>
      </c>
      <c r="AD90">
        <v>18.783116</v>
      </c>
      <c r="AE90">
        <v>12.467288</v>
      </c>
      <c r="AF90">
        <v>3345.2287769999998</v>
      </c>
      <c r="AG90">
        <v>6631.448316</v>
      </c>
      <c r="AH90">
        <v>3.0548470000000001</v>
      </c>
      <c r="AI90">
        <v>9669.7601259999992</v>
      </c>
      <c r="AJ90">
        <v>13822.764969</v>
      </c>
      <c r="AK90">
        <v>4045.5144700000001</v>
      </c>
      <c r="AL90">
        <v>543.13458400000002</v>
      </c>
      <c r="AM90">
        <v>15.318042</v>
      </c>
      <c r="AN90">
        <v>5.701028</v>
      </c>
      <c r="AO90">
        <v>0.992313</v>
      </c>
      <c r="AP90">
        <v>69.976301000000007</v>
      </c>
      <c r="AQ90">
        <v>108.960396</v>
      </c>
      <c r="AR90">
        <v>0</v>
      </c>
      <c r="AS90">
        <v>119042.24026599999</v>
      </c>
      <c r="AT90">
        <v>0.83067000000000002</v>
      </c>
      <c r="AU90">
        <v>4.7430079999999997</v>
      </c>
      <c r="AV90">
        <v>3.3736640000000002</v>
      </c>
      <c r="AW90">
        <v>2.442272</v>
      </c>
      <c r="AX90">
        <v>1.971597</v>
      </c>
      <c r="AY90">
        <v>0.73789700000000003</v>
      </c>
      <c r="AZ90">
        <v>3.7877830000000001</v>
      </c>
      <c r="BA90">
        <v>1.0121389999999999</v>
      </c>
      <c r="BB90">
        <v>6.3456780000000004</v>
      </c>
      <c r="BC90">
        <v>2.1453449999999998</v>
      </c>
      <c r="BD90">
        <v>2.816732</v>
      </c>
      <c r="BE90">
        <v>2.84415</v>
      </c>
      <c r="BF90">
        <v>9.554E-3</v>
      </c>
      <c r="BG90">
        <v>4.1675310000000003</v>
      </c>
      <c r="BH90">
        <v>2.990192</v>
      </c>
      <c r="BI90">
        <v>1.5019910000000001</v>
      </c>
      <c r="BJ90">
        <v>1.3253170000000001</v>
      </c>
      <c r="BK90">
        <v>6.4150989999999997</v>
      </c>
      <c r="BL90">
        <v>2.2674690000000002</v>
      </c>
      <c r="BM90">
        <v>2.0560139999999998</v>
      </c>
      <c r="BN90">
        <v>1.51816</v>
      </c>
      <c r="BO90">
        <v>1.1347400000000001</v>
      </c>
      <c r="BP90">
        <v>0.76134800000000002</v>
      </c>
      <c r="BQ90">
        <v>0.68474500000000005</v>
      </c>
      <c r="BR90">
        <v>0.64924000000000004</v>
      </c>
      <c r="BS90">
        <v>0.170631</v>
      </c>
      <c r="BT90">
        <v>1.2472240000000001</v>
      </c>
      <c r="BU90">
        <v>0.73748800000000003</v>
      </c>
      <c r="BV90">
        <v>0.694492</v>
      </c>
      <c r="BW90">
        <v>3.2867609999999998</v>
      </c>
      <c r="BX90">
        <v>8.4455620000000007</v>
      </c>
      <c r="BY90">
        <v>1.768E-3</v>
      </c>
      <c r="BZ90">
        <v>0.68183400000000005</v>
      </c>
      <c r="CA90">
        <v>0.93140000000000001</v>
      </c>
      <c r="CB90">
        <v>1.8525849999999999</v>
      </c>
      <c r="CC90">
        <v>1.5553360000000001</v>
      </c>
      <c r="CD90">
        <v>0.102352</v>
      </c>
      <c r="CE90">
        <v>0.116538</v>
      </c>
      <c r="CF90">
        <v>0.22097900000000001</v>
      </c>
      <c r="CG90">
        <v>1.2519000000000001E-2</v>
      </c>
      <c r="CH90">
        <v>4.8729999999999997E-3</v>
      </c>
      <c r="CI90">
        <v>1</v>
      </c>
      <c r="CJ90">
        <v>29.822952999999998</v>
      </c>
      <c r="CK90">
        <v>0.153111</v>
      </c>
      <c r="CL90">
        <v>1.9760279999999999</v>
      </c>
      <c r="CM90">
        <v>37.875</v>
      </c>
      <c r="CN90">
        <v>6.4524999999999999E-2</v>
      </c>
      <c r="CO90">
        <v>-2.888207</v>
      </c>
      <c r="CP90">
        <v>31.525072999999999</v>
      </c>
    </row>
    <row r="91" spans="2:94" x14ac:dyDescent="0.3">
      <c r="B91" s="3">
        <v>11315</v>
      </c>
      <c r="C91">
        <v>129.03594899999999</v>
      </c>
      <c r="D91">
        <v>43.052298</v>
      </c>
      <c r="E91">
        <v>487.051829</v>
      </c>
      <c r="F91">
        <v>388.48341199999999</v>
      </c>
      <c r="G91">
        <v>6.2626989999999996</v>
      </c>
      <c r="H91">
        <v>74.551653000000002</v>
      </c>
      <c r="I91">
        <v>15.254292</v>
      </c>
      <c r="J91">
        <v>64.161274000000006</v>
      </c>
      <c r="K91">
        <v>568.16093999999998</v>
      </c>
      <c r="L91">
        <v>355.10754200000002</v>
      </c>
      <c r="M91">
        <v>734.90707199999997</v>
      </c>
      <c r="N91">
        <v>157.66242700000001</v>
      </c>
      <c r="O91">
        <v>8.9890000000000005E-3</v>
      </c>
      <c r="P91">
        <v>39.527765000000002</v>
      </c>
      <c r="Q91">
        <v>229.88372699999999</v>
      </c>
      <c r="R91">
        <v>57.593612999999998</v>
      </c>
      <c r="S91">
        <v>136.538454</v>
      </c>
      <c r="T91">
        <v>22.789273999999999</v>
      </c>
      <c r="U91">
        <v>20.814451999999999</v>
      </c>
      <c r="V91">
        <v>146.14983699999999</v>
      </c>
      <c r="W91">
        <v>4077.0666860000001</v>
      </c>
      <c r="X91">
        <v>12132.311320999999</v>
      </c>
      <c r="Y91">
        <v>21249.999411000001</v>
      </c>
      <c r="Z91">
        <v>1249.6897329999999</v>
      </c>
      <c r="AA91">
        <v>1947.821563</v>
      </c>
      <c r="AB91">
        <v>1325.982182</v>
      </c>
      <c r="AC91">
        <v>2306.3206580000001</v>
      </c>
      <c r="AD91">
        <v>18.907149</v>
      </c>
      <c r="AE91">
        <v>12.399637</v>
      </c>
      <c r="AF91">
        <v>3425.3778130000001</v>
      </c>
      <c r="AG91">
        <v>1947.757701</v>
      </c>
      <c r="AH91">
        <v>1.0626389999999999</v>
      </c>
      <c r="AI91">
        <v>9592.3321329999999</v>
      </c>
      <c r="AJ91">
        <v>13991.520348</v>
      </c>
      <c r="AK91">
        <v>4109.7088080000003</v>
      </c>
      <c r="AL91">
        <v>1109.317274</v>
      </c>
      <c r="AM91">
        <v>14.916786999999999</v>
      </c>
      <c r="AN91">
        <v>7.981598</v>
      </c>
      <c r="AO91">
        <v>0.73116499999999995</v>
      </c>
      <c r="AP91">
        <v>96.264390000000006</v>
      </c>
      <c r="AQ91">
        <v>85.203593999999995</v>
      </c>
      <c r="AR91">
        <v>0</v>
      </c>
      <c r="AS91">
        <v>123087.957022</v>
      </c>
      <c r="AT91">
        <v>0.78774699999999998</v>
      </c>
      <c r="AU91">
        <v>4.6777230000000003</v>
      </c>
      <c r="AV91">
        <v>3.3430279999999999</v>
      </c>
      <c r="AW91">
        <v>2.4378519999999999</v>
      </c>
      <c r="AX91">
        <v>1.955006</v>
      </c>
      <c r="AY91">
        <v>0.73781200000000002</v>
      </c>
      <c r="AZ91">
        <v>3.8060339999999999</v>
      </c>
      <c r="BA91">
        <v>1.0177780000000001</v>
      </c>
      <c r="BB91">
        <v>6.3470740000000001</v>
      </c>
      <c r="BC91">
        <v>2.1436869999999999</v>
      </c>
      <c r="BD91">
        <v>2.8292630000000001</v>
      </c>
      <c r="BE91">
        <v>2.8469069999999999</v>
      </c>
      <c r="BF91">
        <v>1.0572E-2</v>
      </c>
      <c r="BG91">
        <v>4.1241519999999996</v>
      </c>
      <c r="BH91">
        <v>2.9843069999999998</v>
      </c>
      <c r="BI91">
        <v>1.470742</v>
      </c>
      <c r="BJ91">
        <v>1.315116</v>
      </c>
      <c r="BK91">
        <v>6.4269249999999998</v>
      </c>
      <c r="BL91">
        <v>2.2403710000000001</v>
      </c>
      <c r="BM91">
        <v>2.1039530000000002</v>
      </c>
      <c r="BN91">
        <v>1.553501</v>
      </c>
      <c r="BO91">
        <v>1.147268</v>
      </c>
      <c r="BP91">
        <v>0.76333300000000004</v>
      </c>
      <c r="BQ91">
        <v>0.67845699999999998</v>
      </c>
      <c r="BR91">
        <v>0.644146</v>
      </c>
      <c r="BS91">
        <v>0.171732</v>
      </c>
      <c r="BT91">
        <v>1.2644340000000001</v>
      </c>
      <c r="BU91">
        <v>0.74235799999999996</v>
      </c>
      <c r="BV91">
        <v>0.69072299999999998</v>
      </c>
      <c r="BW91">
        <v>3.36551</v>
      </c>
      <c r="BX91">
        <v>2.480591</v>
      </c>
      <c r="BY91">
        <v>6.1499999999999999E-4</v>
      </c>
      <c r="BZ91">
        <v>0.67637400000000003</v>
      </c>
      <c r="CA91">
        <v>0.94277100000000003</v>
      </c>
      <c r="CB91">
        <v>1.8819809999999999</v>
      </c>
      <c r="CC91">
        <v>3.1766740000000002</v>
      </c>
      <c r="CD91">
        <v>9.9670999999999996E-2</v>
      </c>
      <c r="CE91">
        <v>0.163157</v>
      </c>
      <c r="CF91">
        <v>0.162823</v>
      </c>
      <c r="CG91">
        <v>1.7222000000000001E-2</v>
      </c>
      <c r="CH91">
        <v>3.8110000000000002E-3</v>
      </c>
      <c r="CI91">
        <v>1</v>
      </c>
      <c r="CJ91">
        <v>30.836503</v>
      </c>
      <c r="CK91">
        <v>0.152643</v>
      </c>
      <c r="CL91">
        <v>2.0896270000000001</v>
      </c>
      <c r="CM91">
        <v>38.270833000000003</v>
      </c>
      <c r="CN91">
        <v>6.3529000000000002E-2</v>
      </c>
      <c r="CO91">
        <v>-2.8435670000000002</v>
      </c>
      <c r="CP91">
        <v>31.653521999999999</v>
      </c>
    </row>
    <row r="92" spans="2:94" x14ac:dyDescent="0.3">
      <c r="B92" s="3">
        <v>11680</v>
      </c>
      <c r="C92">
        <v>124.86241699999999</v>
      </c>
      <c r="D92">
        <v>42.489117</v>
      </c>
      <c r="E92">
        <v>482.20269200000001</v>
      </c>
      <c r="F92">
        <v>387.523371</v>
      </c>
      <c r="G92">
        <v>6.1964079999999999</v>
      </c>
      <c r="H92">
        <v>74.516609000000003</v>
      </c>
      <c r="I92">
        <v>15.312514</v>
      </c>
      <c r="J92">
        <v>64.373705999999999</v>
      </c>
      <c r="K92">
        <v>565.98435800000004</v>
      </c>
      <c r="L92">
        <v>354.70989400000002</v>
      </c>
      <c r="M92">
        <v>737.49634700000001</v>
      </c>
      <c r="N92">
        <v>157.83006900000001</v>
      </c>
      <c r="O92">
        <v>8.1130000000000004E-3</v>
      </c>
      <c r="P92">
        <v>39.082085999999997</v>
      </c>
      <c r="Q92">
        <v>229.398134</v>
      </c>
      <c r="R92">
        <v>56.207827000000002</v>
      </c>
      <c r="S92">
        <v>135.99866700000001</v>
      </c>
      <c r="T92">
        <v>22.814032999999998</v>
      </c>
      <c r="U92">
        <v>20.593802</v>
      </c>
      <c r="V92">
        <v>149.28326000000001</v>
      </c>
      <c r="W92">
        <v>4162.9116039999999</v>
      </c>
      <c r="X92">
        <v>12229.149917999999</v>
      </c>
      <c r="Y92">
        <v>21182.769108</v>
      </c>
      <c r="Z92">
        <v>1244.6520989999999</v>
      </c>
      <c r="AA92">
        <v>1929.3361050000001</v>
      </c>
      <c r="AB92">
        <v>1330.393689</v>
      </c>
      <c r="AC92">
        <v>2324.2745570000002</v>
      </c>
      <c r="AD92">
        <v>18.843392999999999</v>
      </c>
      <c r="AE92">
        <v>12.324090999999999</v>
      </c>
      <c r="AF92">
        <v>4240.5538479999996</v>
      </c>
      <c r="AG92">
        <v>1500.4183969999999</v>
      </c>
      <c r="AH92">
        <v>0.98260700000000001</v>
      </c>
      <c r="AI92">
        <v>9502.9673789999997</v>
      </c>
      <c r="AJ92">
        <v>13948.912672</v>
      </c>
      <c r="AK92">
        <v>4142.2460540000002</v>
      </c>
      <c r="AL92">
        <v>1202.8356679999999</v>
      </c>
      <c r="AM92">
        <v>14.960558000000001</v>
      </c>
      <c r="AN92">
        <v>8.8178439999999991</v>
      </c>
      <c r="AO92">
        <v>0.70729799999999998</v>
      </c>
      <c r="AP92">
        <v>105.310192</v>
      </c>
      <c r="AQ92">
        <v>85.189370999999994</v>
      </c>
      <c r="AR92">
        <v>0</v>
      </c>
      <c r="AS92">
        <v>124773.428782</v>
      </c>
      <c r="AT92">
        <v>0.76226799999999995</v>
      </c>
      <c r="AU92">
        <v>4.6165330000000004</v>
      </c>
      <c r="AV92">
        <v>3.3097439999999998</v>
      </c>
      <c r="AW92">
        <v>2.4318270000000002</v>
      </c>
      <c r="AX92">
        <v>1.934312</v>
      </c>
      <c r="AY92">
        <v>0.73746500000000004</v>
      </c>
      <c r="AZ92">
        <v>3.82056</v>
      </c>
      <c r="BA92">
        <v>1.021147</v>
      </c>
      <c r="BB92">
        <v>6.3227589999999996</v>
      </c>
      <c r="BC92">
        <v>2.141286</v>
      </c>
      <c r="BD92">
        <v>2.8392309999999998</v>
      </c>
      <c r="BE92">
        <v>2.8499349999999999</v>
      </c>
      <c r="BF92">
        <v>9.5409999999999991E-3</v>
      </c>
      <c r="BG92">
        <v>4.0776519999999996</v>
      </c>
      <c r="BH92">
        <v>2.9780030000000002</v>
      </c>
      <c r="BI92">
        <v>1.4353530000000001</v>
      </c>
      <c r="BJ92">
        <v>1.309917</v>
      </c>
      <c r="BK92">
        <v>6.4339079999999997</v>
      </c>
      <c r="BL92">
        <v>2.216621</v>
      </c>
      <c r="BM92">
        <v>2.1490610000000001</v>
      </c>
      <c r="BN92">
        <v>1.586211</v>
      </c>
      <c r="BO92">
        <v>1.156426</v>
      </c>
      <c r="BP92">
        <v>0.76091799999999998</v>
      </c>
      <c r="BQ92">
        <v>0.67572200000000004</v>
      </c>
      <c r="BR92">
        <v>0.63803299999999996</v>
      </c>
      <c r="BS92">
        <v>0.17230400000000001</v>
      </c>
      <c r="BT92">
        <v>1.274278</v>
      </c>
      <c r="BU92">
        <v>0.73985500000000004</v>
      </c>
      <c r="BV92">
        <v>0.68651499999999999</v>
      </c>
      <c r="BW92">
        <v>4.1664380000000003</v>
      </c>
      <c r="BX92">
        <v>1.910876</v>
      </c>
      <c r="BY92">
        <v>5.6899999999999995E-4</v>
      </c>
      <c r="BZ92">
        <v>0.67007300000000003</v>
      </c>
      <c r="CA92">
        <v>0.93989999999999996</v>
      </c>
      <c r="CB92">
        <v>1.896881</v>
      </c>
      <c r="CC92">
        <v>3.4444759999999999</v>
      </c>
      <c r="CD92">
        <v>9.9962999999999996E-2</v>
      </c>
      <c r="CE92">
        <v>0.18025099999999999</v>
      </c>
      <c r="CF92">
        <v>0.15750800000000001</v>
      </c>
      <c r="CG92">
        <v>1.8839999999999999E-2</v>
      </c>
      <c r="CH92">
        <v>3.81E-3</v>
      </c>
      <c r="CI92">
        <v>1</v>
      </c>
      <c r="CJ92">
        <v>31.258754</v>
      </c>
      <c r="CK92">
        <v>0.145398</v>
      </c>
      <c r="CL92">
        <v>2.0283980000000001</v>
      </c>
      <c r="CM92">
        <v>38.270833000000003</v>
      </c>
      <c r="CN92">
        <v>6.2856999999999996E-2</v>
      </c>
      <c r="CO92">
        <v>-2.7997679999999998</v>
      </c>
      <c r="CP92">
        <v>31.653537</v>
      </c>
    </row>
    <row r="93" spans="2:94" x14ac:dyDescent="0.3">
      <c r="B93" s="3">
        <v>12045</v>
      </c>
      <c r="C93">
        <v>173.87242800000001</v>
      </c>
      <c r="D93">
        <v>41.888871999999999</v>
      </c>
      <c r="E93">
        <v>478.721273</v>
      </c>
      <c r="F93">
        <v>387.71624600000001</v>
      </c>
      <c r="G93">
        <v>6.166131</v>
      </c>
      <c r="H93">
        <v>74.592676999999995</v>
      </c>
      <c r="I93">
        <v>15.363375</v>
      </c>
      <c r="J93">
        <v>64.510188999999997</v>
      </c>
      <c r="K93">
        <v>562.90701799999999</v>
      </c>
      <c r="L93">
        <v>354.41362199999998</v>
      </c>
      <c r="M93">
        <v>738.82229099999995</v>
      </c>
      <c r="N93">
        <v>158.01723000000001</v>
      </c>
      <c r="O93">
        <v>7.2529999999999999E-3</v>
      </c>
      <c r="P93">
        <v>38.919986000000002</v>
      </c>
      <c r="Q93">
        <v>228.872716</v>
      </c>
      <c r="R93">
        <v>55.079628999999997</v>
      </c>
      <c r="S93">
        <v>135.76132999999999</v>
      </c>
      <c r="T93">
        <v>22.868701999999999</v>
      </c>
      <c r="U93">
        <v>20.368189000000001</v>
      </c>
      <c r="V93">
        <v>152.468704</v>
      </c>
      <c r="W93">
        <v>4246.7429400000001</v>
      </c>
      <c r="X93">
        <v>12316.447765999999</v>
      </c>
      <c r="Y93">
        <v>21086.882276</v>
      </c>
      <c r="Z93">
        <v>1277.5011019999999</v>
      </c>
      <c r="AA93">
        <v>1910.262843</v>
      </c>
      <c r="AB93">
        <v>1315.1759219999999</v>
      </c>
      <c r="AC93">
        <v>2327.8671709999999</v>
      </c>
      <c r="AD93">
        <v>18.813649999999999</v>
      </c>
      <c r="AE93">
        <v>12.247479999999999</v>
      </c>
      <c r="AF93">
        <v>6397.7560039999998</v>
      </c>
      <c r="AG93">
        <v>1219.846605</v>
      </c>
      <c r="AH93">
        <v>0.877552</v>
      </c>
      <c r="AI93">
        <v>9457.9941639999997</v>
      </c>
      <c r="AJ93">
        <v>13952.080314999999</v>
      </c>
      <c r="AK93">
        <v>4183.203649</v>
      </c>
      <c r="AL93">
        <v>1138.473078</v>
      </c>
      <c r="AM93">
        <v>15.189175000000001</v>
      </c>
      <c r="AN93">
        <v>8.3576350000000001</v>
      </c>
      <c r="AO93">
        <v>0.67803100000000005</v>
      </c>
      <c r="AP93">
        <v>99.669252</v>
      </c>
      <c r="AQ93">
        <v>89.171252999999993</v>
      </c>
      <c r="AR93">
        <v>0</v>
      </c>
      <c r="AS93">
        <v>125777.43734600001</v>
      </c>
      <c r="AT93">
        <v>1.0614669999999999</v>
      </c>
      <c r="AU93">
        <v>4.5513149999999998</v>
      </c>
      <c r="AV93">
        <v>3.2858489999999998</v>
      </c>
      <c r="AW93">
        <v>2.4330379999999998</v>
      </c>
      <c r="AX93">
        <v>1.9248609999999999</v>
      </c>
      <c r="AY93">
        <v>0.73821800000000004</v>
      </c>
      <c r="AZ93">
        <v>3.8332510000000002</v>
      </c>
      <c r="BA93">
        <v>1.023312</v>
      </c>
      <c r="BB93">
        <v>6.2883810000000002</v>
      </c>
      <c r="BC93">
        <v>2.1394980000000001</v>
      </c>
      <c r="BD93">
        <v>2.8443360000000002</v>
      </c>
      <c r="BE93">
        <v>2.8533140000000001</v>
      </c>
      <c r="BF93">
        <v>8.5290000000000001E-3</v>
      </c>
      <c r="BG93">
        <v>4.0607389999999999</v>
      </c>
      <c r="BH93">
        <v>2.9711820000000002</v>
      </c>
      <c r="BI93">
        <v>1.4065430000000001</v>
      </c>
      <c r="BJ93">
        <v>1.307631</v>
      </c>
      <c r="BK93">
        <v>6.449325</v>
      </c>
      <c r="BL93">
        <v>2.1923370000000002</v>
      </c>
      <c r="BM93">
        <v>2.1949179999999999</v>
      </c>
      <c r="BN93">
        <v>1.6181540000000001</v>
      </c>
      <c r="BO93">
        <v>1.1646810000000001</v>
      </c>
      <c r="BP93">
        <v>0.75747299999999995</v>
      </c>
      <c r="BQ93">
        <v>0.69355599999999995</v>
      </c>
      <c r="BR93">
        <v>0.63172600000000001</v>
      </c>
      <c r="BS93">
        <v>0.17033300000000001</v>
      </c>
      <c r="BT93">
        <v>1.2762469999999999</v>
      </c>
      <c r="BU93">
        <v>0.73868699999999998</v>
      </c>
      <c r="BV93">
        <v>0.68224700000000005</v>
      </c>
      <c r="BW93">
        <v>6.2859369999999997</v>
      </c>
      <c r="BX93">
        <v>1.5535509999999999</v>
      </c>
      <c r="BY93">
        <v>5.0799999999999999E-4</v>
      </c>
      <c r="BZ93">
        <v>0.66690199999999999</v>
      </c>
      <c r="CA93">
        <v>0.94011299999999998</v>
      </c>
      <c r="CB93">
        <v>1.915637</v>
      </c>
      <c r="CC93">
        <v>3.2601650000000002</v>
      </c>
      <c r="CD93">
        <v>0.101491</v>
      </c>
      <c r="CE93">
        <v>0.170844</v>
      </c>
      <c r="CF93">
        <v>0.15099099999999999</v>
      </c>
      <c r="CG93">
        <v>1.7831E-2</v>
      </c>
      <c r="CH93">
        <v>3.9880000000000002E-3</v>
      </c>
      <c r="CI93">
        <v>1</v>
      </c>
      <c r="CJ93">
        <v>31.510282</v>
      </c>
      <c r="CK93">
        <v>0.155775</v>
      </c>
      <c r="CL93">
        <v>2.450307</v>
      </c>
      <c r="CM93">
        <v>38.270833000000003</v>
      </c>
      <c r="CN93">
        <v>6.2075999999999999E-2</v>
      </c>
      <c r="CO93">
        <v>-2.7518630000000002</v>
      </c>
      <c r="CP93">
        <v>31.683941999999998</v>
      </c>
    </row>
    <row r="94" spans="2:94" x14ac:dyDescent="0.3">
      <c r="B94" s="3">
        <v>12410</v>
      </c>
      <c r="C94">
        <v>193.00165799999999</v>
      </c>
      <c r="D94">
        <v>41.431421</v>
      </c>
      <c r="E94">
        <v>475.71625599999999</v>
      </c>
      <c r="F94">
        <v>388.41423400000002</v>
      </c>
      <c r="G94">
        <v>6.167224</v>
      </c>
      <c r="H94">
        <v>75.073652999999993</v>
      </c>
      <c r="I94">
        <v>15.425924999999999</v>
      </c>
      <c r="J94">
        <v>64.778075000000001</v>
      </c>
      <c r="K94">
        <v>563.54697899999996</v>
      </c>
      <c r="L94">
        <v>354.39464600000002</v>
      </c>
      <c r="M94">
        <v>741.21554700000002</v>
      </c>
      <c r="N94">
        <v>158.33767</v>
      </c>
      <c r="O94">
        <v>7.8189999999999996E-3</v>
      </c>
      <c r="P94">
        <v>38.928986999999999</v>
      </c>
      <c r="Q94">
        <v>228.38545500000001</v>
      </c>
      <c r="R94">
        <v>54.197203999999999</v>
      </c>
      <c r="S94">
        <v>136.19123099999999</v>
      </c>
      <c r="T94">
        <v>22.941427999999998</v>
      </c>
      <c r="U94">
        <v>20.192245</v>
      </c>
      <c r="V94">
        <v>155.888463</v>
      </c>
      <c r="W94">
        <v>4345.0891579999998</v>
      </c>
      <c r="X94">
        <v>12449.050526999999</v>
      </c>
      <c r="Y94">
        <v>21256.200442000001</v>
      </c>
      <c r="Z94">
        <v>1277.8983040000001</v>
      </c>
      <c r="AA94">
        <v>1949.738096</v>
      </c>
      <c r="AB94">
        <v>1385.9912690000001</v>
      </c>
      <c r="AC94">
        <v>2325.4768300000001</v>
      </c>
      <c r="AD94">
        <v>18.944956999999999</v>
      </c>
      <c r="AE94">
        <v>12.181114000000001</v>
      </c>
      <c r="AF94">
        <v>7034.5875370000003</v>
      </c>
      <c r="AG94">
        <v>1983.926903</v>
      </c>
      <c r="AH94">
        <v>1.2280279999999999</v>
      </c>
      <c r="AI94">
        <v>9474.5781760000009</v>
      </c>
      <c r="AJ94">
        <v>14195.853725000001</v>
      </c>
      <c r="AK94">
        <v>4273.4602420000001</v>
      </c>
      <c r="AL94">
        <v>750.27288099999998</v>
      </c>
      <c r="AM94">
        <v>14.6571</v>
      </c>
      <c r="AN94">
        <v>6.1130810000000002</v>
      </c>
      <c r="AO94">
        <v>0.67264000000000002</v>
      </c>
      <c r="AP94">
        <v>74.193136999999993</v>
      </c>
      <c r="AQ94">
        <v>92.133335000000002</v>
      </c>
      <c r="AR94">
        <v>0</v>
      </c>
      <c r="AS94">
        <v>124355.83109599999</v>
      </c>
      <c r="AT94">
        <v>1.1782490000000001</v>
      </c>
      <c r="AU94">
        <v>4.5016119999999997</v>
      </c>
      <c r="AV94">
        <v>3.2652230000000002</v>
      </c>
      <c r="AW94">
        <v>2.4374180000000001</v>
      </c>
      <c r="AX94">
        <v>1.9252020000000001</v>
      </c>
      <c r="AY94">
        <v>0.74297800000000003</v>
      </c>
      <c r="AZ94">
        <v>3.8488570000000002</v>
      </c>
      <c r="BA94">
        <v>1.0275620000000001</v>
      </c>
      <c r="BB94">
        <v>6.2955300000000003</v>
      </c>
      <c r="BC94">
        <v>2.139383</v>
      </c>
      <c r="BD94">
        <v>2.8535499999999998</v>
      </c>
      <c r="BE94">
        <v>2.8591000000000002</v>
      </c>
      <c r="BF94">
        <v>9.195E-3</v>
      </c>
      <c r="BG94">
        <v>4.0616789999999998</v>
      </c>
      <c r="BH94">
        <v>2.9648569999999999</v>
      </c>
      <c r="BI94">
        <v>1.384009</v>
      </c>
      <c r="BJ94">
        <v>1.3117719999999999</v>
      </c>
      <c r="BK94">
        <v>6.4698349999999998</v>
      </c>
      <c r="BL94">
        <v>2.1733989999999999</v>
      </c>
      <c r="BM94">
        <v>2.2441490000000002</v>
      </c>
      <c r="BN94">
        <v>1.655627</v>
      </c>
      <c r="BO94">
        <v>1.1772199999999999</v>
      </c>
      <c r="BP94">
        <v>0.76355499999999998</v>
      </c>
      <c r="BQ94">
        <v>0.69377100000000003</v>
      </c>
      <c r="BR94">
        <v>0.64478000000000002</v>
      </c>
      <c r="BS94">
        <v>0.179504</v>
      </c>
      <c r="BT94">
        <v>1.274937</v>
      </c>
      <c r="BU94">
        <v>0.74384300000000003</v>
      </c>
      <c r="BV94">
        <v>0.67854999999999999</v>
      </c>
      <c r="BW94">
        <v>6.9116379999999999</v>
      </c>
      <c r="BX94">
        <v>2.5266540000000002</v>
      </c>
      <c r="BY94">
        <v>7.1100000000000004E-4</v>
      </c>
      <c r="BZ94">
        <v>0.66807099999999997</v>
      </c>
      <c r="CA94">
        <v>0.95653900000000003</v>
      </c>
      <c r="CB94">
        <v>1.956969</v>
      </c>
      <c r="CC94">
        <v>2.148504</v>
      </c>
      <c r="CD94">
        <v>9.7935999999999995E-2</v>
      </c>
      <c r="CE94">
        <v>0.124961</v>
      </c>
      <c r="CF94">
        <v>0.14979000000000001</v>
      </c>
      <c r="CG94">
        <v>1.3273E-2</v>
      </c>
      <c r="CH94">
        <v>4.1209999999999997E-3</v>
      </c>
      <c r="CI94">
        <v>1</v>
      </c>
      <c r="CJ94">
        <v>31.154136000000001</v>
      </c>
      <c r="CK94">
        <v>0.15884499999999999</v>
      </c>
      <c r="CL94">
        <v>2.7957239999999999</v>
      </c>
      <c r="CM94">
        <v>38.25</v>
      </c>
      <c r="CN94">
        <v>6.3117000000000006E-2</v>
      </c>
      <c r="CO94">
        <v>-2.7158669999999998</v>
      </c>
      <c r="CP94">
        <v>31.990255999999999</v>
      </c>
    </row>
    <row r="95" spans="2:94" x14ac:dyDescent="0.3">
      <c r="B95" s="3">
        <v>12775</v>
      </c>
      <c r="C95">
        <v>194.00271799999999</v>
      </c>
      <c r="D95">
        <v>40.753013000000003</v>
      </c>
      <c r="E95">
        <v>472.18332099999998</v>
      </c>
      <c r="F95">
        <v>388.63382000000001</v>
      </c>
      <c r="G95">
        <v>6.1673239999999998</v>
      </c>
      <c r="H95">
        <v>75.845763000000005</v>
      </c>
      <c r="I95">
        <v>15.460998999999999</v>
      </c>
      <c r="J95">
        <v>65.021756999999994</v>
      </c>
      <c r="K95">
        <v>563.60944099999995</v>
      </c>
      <c r="L95">
        <v>354.11777699999999</v>
      </c>
      <c r="M95">
        <v>741.50822700000003</v>
      </c>
      <c r="N95">
        <v>158.686465</v>
      </c>
      <c r="O95">
        <v>8.7019999999999997E-3</v>
      </c>
      <c r="P95">
        <v>38.797919</v>
      </c>
      <c r="Q95">
        <v>227.53198800000001</v>
      </c>
      <c r="R95">
        <v>53.384120000000003</v>
      </c>
      <c r="S95">
        <v>136.641436</v>
      </c>
      <c r="T95">
        <v>22.960887</v>
      </c>
      <c r="U95">
        <v>20.01511</v>
      </c>
      <c r="V95">
        <v>159.24741299999999</v>
      </c>
      <c r="W95">
        <v>4418.8870989999996</v>
      </c>
      <c r="X95">
        <v>12544.646121</v>
      </c>
      <c r="Y95">
        <v>21234.273004999999</v>
      </c>
      <c r="Z95">
        <v>1265.902376</v>
      </c>
      <c r="AA95">
        <v>1928.493669</v>
      </c>
      <c r="AB95">
        <v>1390.8262500000001</v>
      </c>
      <c r="AC95">
        <v>2320.6825130000002</v>
      </c>
      <c r="AD95">
        <v>18.976500999999999</v>
      </c>
      <c r="AE95">
        <v>12.110001</v>
      </c>
      <c r="AF95">
        <v>7557.0292719999998</v>
      </c>
      <c r="AG95">
        <v>982.55357400000003</v>
      </c>
      <c r="AH95">
        <v>0.70105099999999998</v>
      </c>
      <c r="AI95">
        <v>9446.3530719999999</v>
      </c>
      <c r="AJ95">
        <v>14188.962912000001</v>
      </c>
      <c r="AK95">
        <v>4326.1142540000001</v>
      </c>
      <c r="AL95">
        <v>1187.5431940000001</v>
      </c>
      <c r="AM95">
        <v>14.934134</v>
      </c>
      <c r="AN95">
        <v>8.4303209999999993</v>
      </c>
      <c r="AO95">
        <v>0.68181999999999998</v>
      </c>
      <c r="AP95">
        <v>99.920461000000003</v>
      </c>
      <c r="AQ95">
        <v>88.527434999999997</v>
      </c>
      <c r="AR95">
        <v>0</v>
      </c>
      <c r="AS95">
        <v>126079.842862</v>
      </c>
      <c r="AT95">
        <v>1.1843600000000001</v>
      </c>
      <c r="AU95">
        <v>4.4279010000000003</v>
      </c>
      <c r="AV95">
        <v>3.2409729999999999</v>
      </c>
      <c r="AW95">
        <v>2.438796</v>
      </c>
      <c r="AX95">
        <v>1.925233</v>
      </c>
      <c r="AY95">
        <v>0.75061999999999995</v>
      </c>
      <c r="AZ95">
        <v>3.8576079999999999</v>
      </c>
      <c r="BA95">
        <v>1.0314270000000001</v>
      </c>
      <c r="BB95">
        <v>6.2962280000000002</v>
      </c>
      <c r="BC95">
        <v>2.1377120000000001</v>
      </c>
      <c r="BD95">
        <v>2.854676</v>
      </c>
      <c r="BE95">
        <v>2.8653979999999999</v>
      </c>
      <c r="BF95">
        <v>1.0234E-2</v>
      </c>
      <c r="BG95">
        <v>4.0480029999999996</v>
      </c>
      <c r="BH95">
        <v>2.9537770000000001</v>
      </c>
      <c r="BI95">
        <v>1.363246</v>
      </c>
      <c r="BJ95">
        <v>1.3161080000000001</v>
      </c>
      <c r="BK95">
        <v>6.4753230000000004</v>
      </c>
      <c r="BL95">
        <v>2.1543329999999998</v>
      </c>
      <c r="BM95">
        <v>2.2925040000000001</v>
      </c>
      <c r="BN95">
        <v>1.683746</v>
      </c>
      <c r="BO95">
        <v>1.1862600000000001</v>
      </c>
      <c r="BP95">
        <v>0.762768</v>
      </c>
      <c r="BQ95">
        <v>0.68725899999999995</v>
      </c>
      <c r="BR95">
        <v>0.63775400000000004</v>
      </c>
      <c r="BS95">
        <v>0.18013000000000001</v>
      </c>
      <c r="BT95">
        <v>1.272308</v>
      </c>
      <c r="BU95">
        <v>0.74508099999999999</v>
      </c>
      <c r="BV95">
        <v>0.67458899999999999</v>
      </c>
      <c r="BW95">
        <v>7.4249489999999998</v>
      </c>
      <c r="BX95">
        <v>1.2513430000000001</v>
      </c>
      <c r="BY95">
        <v>4.06E-4</v>
      </c>
      <c r="BZ95">
        <v>0.66608100000000003</v>
      </c>
      <c r="CA95">
        <v>0.95607500000000001</v>
      </c>
      <c r="CB95">
        <v>1.9810810000000001</v>
      </c>
      <c r="CC95">
        <v>3.400684</v>
      </c>
      <c r="CD95">
        <v>9.9787000000000001E-2</v>
      </c>
      <c r="CE95">
        <v>0.17232900000000001</v>
      </c>
      <c r="CF95">
        <v>0.151835</v>
      </c>
      <c r="CG95">
        <v>1.7876E-2</v>
      </c>
      <c r="CH95">
        <v>3.9589999999999998E-3</v>
      </c>
      <c r="CI95">
        <v>1</v>
      </c>
      <c r="CJ95">
        <v>31.586041999999999</v>
      </c>
      <c r="CK95">
        <v>0.15412000000000001</v>
      </c>
      <c r="CL95">
        <v>2.8570440000000001</v>
      </c>
      <c r="CM95">
        <v>38.3125</v>
      </c>
      <c r="CN95">
        <v>6.2038999999999997E-2</v>
      </c>
      <c r="CO95">
        <v>-2.6517689999999998</v>
      </c>
      <c r="CP95">
        <v>32.039724999999997</v>
      </c>
    </row>
    <row r="96" spans="2:94" x14ac:dyDescent="0.3">
      <c r="B96" s="3">
        <v>13140</v>
      </c>
      <c r="C96">
        <v>227.24446</v>
      </c>
      <c r="D96">
        <v>40.393780999999997</v>
      </c>
      <c r="E96">
        <v>469.42783100000003</v>
      </c>
      <c r="F96">
        <v>389.081073</v>
      </c>
      <c r="G96">
        <v>6.186401</v>
      </c>
      <c r="H96">
        <v>76.707054999999997</v>
      </c>
      <c r="I96">
        <v>15.519631</v>
      </c>
      <c r="J96">
        <v>65.280326000000002</v>
      </c>
      <c r="K96">
        <v>563.99882200000002</v>
      </c>
      <c r="L96">
        <v>354.04503799999998</v>
      </c>
      <c r="M96">
        <v>743.84582399999999</v>
      </c>
      <c r="N96">
        <v>159.08776700000001</v>
      </c>
      <c r="O96">
        <v>8.397E-3</v>
      </c>
      <c r="P96">
        <v>38.821930000000002</v>
      </c>
      <c r="Q96">
        <v>226.96109799999999</v>
      </c>
      <c r="R96">
        <v>52.935018999999997</v>
      </c>
      <c r="S96">
        <v>137.65088499999999</v>
      </c>
      <c r="T96">
        <v>22.988720000000001</v>
      </c>
      <c r="U96">
        <v>19.894680999999999</v>
      </c>
      <c r="V96">
        <v>162.89244600000001</v>
      </c>
      <c r="W96">
        <v>4512.3207439999996</v>
      </c>
      <c r="X96">
        <v>12646.28081</v>
      </c>
      <c r="Y96">
        <v>21278.235077000001</v>
      </c>
      <c r="Z96">
        <v>1293.674055</v>
      </c>
      <c r="AA96">
        <v>1927.893014</v>
      </c>
      <c r="AB96">
        <v>1392.6439130000001</v>
      </c>
      <c r="AC96">
        <v>2313.7562029999999</v>
      </c>
      <c r="AD96">
        <v>19.013733999999999</v>
      </c>
      <c r="AE96">
        <v>12.041449</v>
      </c>
      <c r="AF96">
        <v>9083.4824809999991</v>
      </c>
      <c r="AG96">
        <v>1236.0627449999999</v>
      </c>
      <c r="AH96">
        <v>0.80527199999999999</v>
      </c>
      <c r="AI96">
        <v>9393.7815229999997</v>
      </c>
      <c r="AJ96">
        <v>14268.991651</v>
      </c>
      <c r="AK96">
        <v>4408.2509289999998</v>
      </c>
      <c r="AL96">
        <v>1026.0889990000001</v>
      </c>
      <c r="AM96">
        <v>14.914269000000001</v>
      </c>
      <c r="AN96">
        <v>7.7706869999999997</v>
      </c>
      <c r="AO96">
        <v>0.65868199999999999</v>
      </c>
      <c r="AP96">
        <v>92.817655000000002</v>
      </c>
      <c r="AQ96">
        <v>93.249325999999996</v>
      </c>
      <c r="AR96">
        <v>0</v>
      </c>
      <c r="AS96">
        <v>126071.681524</v>
      </c>
      <c r="AT96">
        <v>1.3872960000000001</v>
      </c>
      <c r="AU96">
        <v>4.3888699999999998</v>
      </c>
      <c r="AV96">
        <v>3.2220599999999999</v>
      </c>
      <c r="AW96">
        <v>2.4416020000000001</v>
      </c>
      <c r="AX96">
        <v>1.9311879999999999</v>
      </c>
      <c r="AY96">
        <v>0.75914300000000001</v>
      </c>
      <c r="AZ96">
        <v>3.8722379999999998</v>
      </c>
      <c r="BA96">
        <v>1.0355289999999999</v>
      </c>
      <c r="BB96">
        <v>6.3005779999999998</v>
      </c>
      <c r="BC96">
        <v>2.137273</v>
      </c>
      <c r="BD96">
        <v>2.8636759999999999</v>
      </c>
      <c r="BE96">
        <v>2.8726449999999999</v>
      </c>
      <c r="BF96">
        <v>9.8750000000000001E-3</v>
      </c>
      <c r="BG96">
        <v>4.0505089999999999</v>
      </c>
      <c r="BH96">
        <v>2.9463659999999998</v>
      </c>
      <c r="BI96">
        <v>1.351777</v>
      </c>
      <c r="BJ96">
        <v>1.325831</v>
      </c>
      <c r="BK96">
        <v>6.4831719999999997</v>
      </c>
      <c r="BL96">
        <v>2.1413709999999999</v>
      </c>
      <c r="BM96">
        <v>2.3449770000000001</v>
      </c>
      <c r="BN96">
        <v>1.7193480000000001</v>
      </c>
      <c r="BO96">
        <v>1.1958709999999999</v>
      </c>
      <c r="BP96">
        <v>0.764347</v>
      </c>
      <c r="BQ96">
        <v>0.70233599999999996</v>
      </c>
      <c r="BR96">
        <v>0.63755600000000001</v>
      </c>
      <c r="BS96">
        <v>0.180366</v>
      </c>
      <c r="BT96">
        <v>1.2685109999999999</v>
      </c>
      <c r="BU96">
        <v>0.74654299999999996</v>
      </c>
      <c r="BV96">
        <v>0.67076999999999998</v>
      </c>
      <c r="BW96">
        <v>8.9247230000000002</v>
      </c>
      <c r="BX96">
        <v>1.574203</v>
      </c>
      <c r="BY96">
        <v>4.66E-4</v>
      </c>
      <c r="BZ96">
        <v>0.66237400000000002</v>
      </c>
      <c r="CA96">
        <v>0.96146699999999996</v>
      </c>
      <c r="CB96">
        <v>2.0186950000000001</v>
      </c>
      <c r="CC96">
        <v>2.938339</v>
      </c>
      <c r="CD96">
        <v>9.9654000000000006E-2</v>
      </c>
      <c r="CE96">
        <v>0.15884499999999999</v>
      </c>
      <c r="CF96">
        <v>0.14668200000000001</v>
      </c>
      <c r="CG96">
        <v>1.6605000000000002E-2</v>
      </c>
      <c r="CH96">
        <v>4.1710000000000002E-3</v>
      </c>
      <c r="CI96">
        <v>1</v>
      </c>
      <c r="CJ96">
        <v>31.583998000000001</v>
      </c>
      <c r="CK96">
        <v>0.159942</v>
      </c>
      <c r="CL96">
        <v>3.1154829999999998</v>
      </c>
      <c r="CM96">
        <v>38.270833000000003</v>
      </c>
      <c r="CN96">
        <v>6.2004999999999998E-2</v>
      </c>
      <c r="CO96">
        <v>-2.6212330000000001</v>
      </c>
      <c r="CP96">
        <v>32.134507999999997</v>
      </c>
    </row>
    <row r="97" spans="2:94" x14ac:dyDescent="0.3">
      <c r="B97" s="3">
        <v>13505</v>
      </c>
      <c r="C97">
        <v>245.906543</v>
      </c>
      <c r="D97">
        <v>40.008814999999998</v>
      </c>
      <c r="E97">
        <v>466.76252399999998</v>
      </c>
      <c r="F97">
        <v>389.14240999999998</v>
      </c>
      <c r="G97">
        <v>6.1989979999999996</v>
      </c>
      <c r="H97">
        <v>77.378624000000002</v>
      </c>
      <c r="I97">
        <v>15.564969</v>
      </c>
      <c r="J97">
        <v>65.522018000000003</v>
      </c>
      <c r="K97">
        <v>562.847127</v>
      </c>
      <c r="L97">
        <v>353.96017799999998</v>
      </c>
      <c r="M97">
        <v>744.79636200000004</v>
      </c>
      <c r="N97">
        <v>159.32549399999999</v>
      </c>
      <c r="O97">
        <v>7.2220000000000001E-3</v>
      </c>
      <c r="P97">
        <v>38.780684000000001</v>
      </c>
      <c r="Q97">
        <v>226.400735</v>
      </c>
      <c r="R97">
        <v>52.444156999999997</v>
      </c>
      <c r="S97">
        <v>138.45973799999999</v>
      </c>
      <c r="T97">
        <v>22.994236999999998</v>
      </c>
      <c r="U97">
        <v>19.786722999999999</v>
      </c>
      <c r="V97">
        <v>166.14784399999999</v>
      </c>
      <c r="W97">
        <v>3864.5609749999999</v>
      </c>
      <c r="X97">
        <v>12134.092216999999</v>
      </c>
      <c r="Y97">
        <v>21385.991116000001</v>
      </c>
      <c r="Z97">
        <v>1292.2244229999999</v>
      </c>
      <c r="AA97">
        <v>1922.730732</v>
      </c>
      <c r="AB97">
        <v>1484.100559</v>
      </c>
      <c r="AC97">
        <v>2307.8700979999999</v>
      </c>
      <c r="AD97">
        <v>19.082567000000001</v>
      </c>
      <c r="AE97">
        <v>11.89386</v>
      </c>
      <c r="AF97">
        <v>9855.0118149999998</v>
      </c>
      <c r="AG97">
        <v>1861.9475629999999</v>
      </c>
      <c r="AH97">
        <v>1.063118</v>
      </c>
      <c r="AI97">
        <v>9330.8537579999993</v>
      </c>
      <c r="AJ97">
        <v>14471.795174999999</v>
      </c>
      <c r="AK97">
        <v>4518.5451919999996</v>
      </c>
      <c r="AL97">
        <v>747.59723799999995</v>
      </c>
      <c r="AM97">
        <v>14.742654999999999</v>
      </c>
      <c r="AN97">
        <v>6.4324599999999998</v>
      </c>
      <c r="AO97">
        <v>0.62338300000000002</v>
      </c>
      <c r="AP97">
        <v>77.064131000000003</v>
      </c>
      <c r="AQ97">
        <v>92.841998000000004</v>
      </c>
      <c r="AR97">
        <v>0</v>
      </c>
      <c r="AS97">
        <v>125409.116072</v>
      </c>
      <c r="AT97">
        <v>1.5012259999999999</v>
      </c>
      <c r="AU97">
        <v>4.3470420000000001</v>
      </c>
      <c r="AV97">
        <v>3.2037659999999999</v>
      </c>
      <c r="AW97">
        <v>2.4419870000000001</v>
      </c>
      <c r="AX97">
        <v>1.93512</v>
      </c>
      <c r="AY97">
        <v>0.76578999999999997</v>
      </c>
      <c r="AZ97">
        <v>3.8835500000000001</v>
      </c>
      <c r="BA97">
        <v>1.039363</v>
      </c>
      <c r="BB97">
        <v>6.287712</v>
      </c>
      <c r="BC97">
        <v>2.1367609999999999</v>
      </c>
      <c r="BD97">
        <v>2.8673350000000002</v>
      </c>
      <c r="BE97">
        <v>2.8769369999999999</v>
      </c>
      <c r="BF97">
        <v>8.4930000000000005E-3</v>
      </c>
      <c r="BG97">
        <v>4.0462049999999996</v>
      </c>
      <c r="BH97">
        <v>2.9390909999999999</v>
      </c>
      <c r="BI97">
        <v>1.339242</v>
      </c>
      <c r="BJ97">
        <v>1.3336220000000001</v>
      </c>
      <c r="BK97">
        <v>6.4847279999999996</v>
      </c>
      <c r="BL97">
        <v>2.1297510000000002</v>
      </c>
      <c r="BM97">
        <v>2.3918409999999999</v>
      </c>
      <c r="BN97">
        <v>1.472529</v>
      </c>
      <c r="BO97">
        <v>1.147437</v>
      </c>
      <c r="BP97">
        <v>0.76821799999999996</v>
      </c>
      <c r="BQ97">
        <v>0.70154899999999998</v>
      </c>
      <c r="BR97">
        <v>0.635849</v>
      </c>
      <c r="BS97">
        <v>0.19221099999999999</v>
      </c>
      <c r="BT97">
        <v>1.2652840000000001</v>
      </c>
      <c r="BU97">
        <v>0.74924599999999997</v>
      </c>
      <c r="BV97">
        <v>0.66254900000000005</v>
      </c>
      <c r="BW97">
        <v>9.6827679999999994</v>
      </c>
      <c r="BX97">
        <v>2.3713060000000001</v>
      </c>
      <c r="BY97">
        <v>6.1499999999999999E-4</v>
      </c>
      <c r="BZ97">
        <v>0.65793699999999999</v>
      </c>
      <c r="CA97">
        <v>0.975132</v>
      </c>
      <c r="CB97">
        <v>2.0692020000000002</v>
      </c>
      <c r="CC97">
        <v>2.1408420000000001</v>
      </c>
      <c r="CD97">
        <v>9.8507999999999998E-2</v>
      </c>
      <c r="CE97">
        <v>0.13149</v>
      </c>
      <c r="CF97">
        <v>0.138821</v>
      </c>
      <c r="CG97">
        <v>1.3787000000000001E-2</v>
      </c>
      <c r="CH97">
        <v>4.1520000000000003E-3</v>
      </c>
      <c r="CI97">
        <v>1</v>
      </c>
      <c r="CJ97">
        <v>31.418009000000001</v>
      </c>
      <c r="CK97">
        <v>0.161885</v>
      </c>
      <c r="CL97">
        <v>3.4442149999999998</v>
      </c>
      <c r="CM97">
        <v>38.270833000000003</v>
      </c>
      <c r="CN97">
        <v>6.1927999999999997E-2</v>
      </c>
      <c r="CO97">
        <v>-2.5858120000000002</v>
      </c>
      <c r="CP97">
        <v>31.907899</v>
      </c>
    </row>
    <row r="98" spans="2:94" x14ac:dyDescent="0.3">
      <c r="B98" s="3">
        <v>13870</v>
      </c>
      <c r="C98">
        <v>273.35675600000002</v>
      </c>
      <c r="D98">
        <v>39.726228999999996</v>
      </c>
      <c r="E98">
        <v>464.19451400000003</v>
      </c>
      <c r="F98">
        <v>389.07331799999997</v>
      </c>
      <c r="G98">
        <v>6.2020670000000004</v>
      </c>
      <c r="H98">
        <v>77.863332</v>
      </c>
      <c r="I98">
        <v>15.605479000000001</v>
      </c>
      <c r="J98">
        <v>65.834838000000005</v>
      </c>
      <c r="K98">
        <v>560.77559799999995</v>
      </c>
      <c r="L98">
        <v>354.08980000000003</v>
      </c>
      <c r="M98">
        <v>745.35630000000003</v>
      </c>
      <c r="N98">
        <v>159.339394</v>
      </c>
      <c r="O98">
        <v>7.7380000000000001E-3</v>
      </c>
      <c r="P98">
        <v>38.753670999999997</v>
      </c>
      <c r="Q98">
        <v>225.85864699999999</v>
      </c>
      <c r="R98">
        <v>52.126708000000001</v>
      </c>
      <c r="S98">
        <v>139.160268</v>
      </c>
      <c r="T98">
        <v>22.991707000000002</v>
      </c>
      <c r="U98">
        <v>19.693974000000001</v>
      </c>
      <c r="V98">
        <v>169.456155</v>
      </c>
      <c r="W98">
        <v>3949.489838</v>
      </c>
      <c r="X98">
        <v>12225.154758000001</v>
      </c>
      <c r="Y98">
        <v>21423.050708999999</v>
      </c>
      <c r="Z98">
        <v>1302.062662</v>
      </c>
      <c r="AA98">
        <v>1899.7676650000001</v>
      </c>
      <c r="AB98">
        <v>1474.8405339999999</v>
      </c>
      <c r="AC98">
        <v>2303.0461180000002</v>
      </c>
      <c r="AD98">
        <v>19.17567</v>
      </c>
      <c r="AE98">
        <v>11.815854</v>
      </c>
      <c r="AF98">
        <v>10849.814026</v>
      </c>
      <c r="AG98">
        <v>1985.25962</v>
      </c>
      <c r="AH98">
        <v>1.063199</v>
      </c>
      <c r="AI98">
        <v>9247.6207880000002</v>
      </c>
      <c r="AJ98">
        <v>14555.888568</v>
      </c>
      <c r="AK98">
        <v>4631.7143599999999</v>
      </c>
      <c r="AL98">
        <v>803.02386799999999</v>
      </c>
      <c r="AM98">
        <v>15.323503000000001</v>
      </c>
      <c r="AN98">
        <v>7.1070820000000001</v>
      </c>
      <c r="AO98">
        <v>0.68840599999999996</v>
      </c>
      <c r="AP98">
        <v>85.210318000000001</v>
      </c>
      <c r="AQ98">
        <v>99.255157999999994</v>
      </c>
      <c r="AR98">
        <v>0</v>
      </c>
      <c r="AS98">
        <v>126307.34772000001</v>
      </c>
      <c r="AT98">
        <v>1.6688050000000001</v>
      </c>
      <c r="AU98">
        <v>4.3163390000000001</v>
      </c>
      <c r="AV98">
        <v>3.18614</v>
      </c>
      <c r="AW98">
        <v>2.441554</v>
      </c>
      <c r="AX98">
        <v>1.9360790000000001</v>
      </c>
      <c r="AY98">
        <v>0.77058700000000002</v>
      </c>
      <c r="AZ98">
        <v>3.8936570000000001</v>
      </c>
      <c r="BA98">
        <v>1.0443249999999999</v>
      </c>
      <c r="BB98">
        <v>6.26457</v>
      </c>
      <c r="BC98">
        <v>2.137543</v>
      </c>
      <c r="BD98">
        <v>2.869491</v>
      </c>
      <c r="BE98">
        <v>2.8771879999999999</v>
      </c>
      <c r="BF98">
        <v>9.1000000000000004E-3</v>
      </c>
      <c r="BG98">
        <v>4.0433870000000001</v>
      </c>
      <c r="BH98">
        <v>2.9320539999999999</v>
      </c>
      <c r="BI98">
        <v>1.3311360000000001</v>
      </c>
      <c r="BJ98">
        <v>1.3403689999999999</v>
      </c>
      <c r="BK98">
        <v>6.4840150000000003</v>
      </c>
      <c r="BL98">
        <v>2.1197680000000001</v>
      </c>
      <c r="BM98">
        <v>2.4394670000000001</v>
      </c>
      <c r="BN98">
        <v>1.5048900000000001</v>
      </c>
      <c r="BO98">
        <v>1.156048</v>
      </c>
      <c r="BP98">
        <v>0.76954900000000004</v>
      </c>
      <c r="BQ98">
        <v>0.70689000000000002</v>
      </c>
      <c r="BR98">
        <v>0.62825500000000001</v>
      </c>
      <c r="BS98">
        <v>0.19101099999999999</v>
      </c>
      <c r="BT98">
        <v>1.2626390000000001</v>
      </c>
      <c r="BU98">
        <v>0.75290100000000004</v>
      </c>
      <c r="BV98">
        <v>0.65820400000000001</v>
      </c>
      <c r="BW98">
        <v>10.660183</v>
      </c>
      <c r="BX98">
        <v>2.5283519999999999</v>
      </c>
      <c r="BY98">
        <v>6.1499999999999999E-4</v>
      </c>
      <c r="BZ98">
        <v>0.65206799999999998</v>
      </c>
      <c r="CA98">
        <v>0.98079899999999998</v>
      </c>
      <c r="CB98">
        <v>2.1210260000000001</v>
      </c>
      <c r="CC98">
        <v>2.299563</v>
      </c>
      <c r="CD98">
        <v>0.10238899999999999</v>
      </c>
      <c r="CE98">
        <v>0.14527999999999999</v>
      </c>
      <c r="CF98">
        <v>0.15330099999999999</v>
      </c>
      <c r="CG98">
        <v>1.5244000000000001E-2</v>
      </c>
      <c r="CH98">
        <v>4.4390000000000002E-3</v>
      </c>
      <c r="CI98">
        <v>1</v>
      </c>
      <c r="CJ98">
        <v>31.643038000000001</v>
      </c>
      <c r="CK98">
        <v>0.166187</v>
      </c>
      <c r="CL98">
        <v>3.7550690000000002</v>
      </c>
      <c r="CM98">
        <v>38.270833000000003</v>
      </c>
      <c r="CN98">
        <v>6.0762999999999998E-2</v>
      </c>
      <c r="CO98">
        <v>-2.561537</v>
      </c>
      <c r="CP98">
        <v>31.978279000000001</v>
      </c>
    </row>
    <row r="99" spans="2:94" x14ac:dyDescent="0.3">
      <c r="B99" s="3">
        <v>14235</v>
      </c>
      <c r="C99">
        <v>306.376733</v>
      </c>
      <c r="D99">
        <v>39.652925000000003</v>
      </c>
      <c r="E99">
        <v>462.08784700000001</v>
      </c>
      <c r="F99">
        <v>388.93597499999998</v>
      </c>
      <c r="G99">
        <v>6.2032939999999996</v>
      </c>
      <c r="H99">
        <v>78.224547999999999</v>
      </c>
      <c r="I99">
        <v>15.649998999999999</v>
      </c>
      <c r="J99">
        <v>66.103763999999998</v>
      </c>
      <c r="K99">
        <v>559.85486300000002</v>
      </c>
      <c r="L99">
        <v>354.37544100000002</v>
      </c>
      <c r="M99">
        <v>747.83425099999999</v>
      </c>
      <c r="N99">
        <v>159.45837700000001</v>
      </c>
      <c r="O99">
        <v>8.5229999999999993E-3</v>
      </c>
      <c r="P99">
        <v>38.743321000000002</v>
      </c>
      <c r="Q99">
        <v>225.56035800000001</v>
      </c>
      <c r="R99">
        <v>51.877795999999996</v>
      </c>
      <c r="S99">
        <v>140.034874</v>
      </c>
      <c r="T99">
        <v>23.018961999999998</v>
      </c>
      <c r="U99">
        <v>19.647490000000001</v>
      </c>
      <c r="V99">
        <v>172.98919799999999</v>
      </c>
      <c r="W99">
        <v>3998.8723009999999</v>
      </c>
      <c r="X99">
        <v>12285.372386999999</v>
      </c>
      <c r="Y99">
        <v>21496.446429</v>
      </c>
      <c r="Z99">
        <v>1303.477646</v>
      </c>
      <c r="AA99">
        <v>1889.003062</v>
      </c>
      <c r="AB99">
        <v>1540.5720759999999</v>
      </c>
      <c r="AC99">
        <v>2290.9168500000001</v>
      </c>
      <c r="AD99">
        <v>19.208179000000001</v>
      </c>
      <c r="AE99">
        <v>11.750470999999999</v>
      </c>
      <c r="AF99">
        <v>12078.222091</v>
      </c>
      <c r="AG99">
        <v>3822.5702860000001</v>
      </c>
      <c r="AH99">
        <v>1.895526</v>
      </c>
      <c r="AI99">
        <v>9168.2717580000008</v>
      </c>
      <c r="AJ99">
        <v>14603.681787</v>
      </c>
      <c r="AK99">
        <v>4755.4927710000002</v>
      </c>
      <c r="AL99">
        <v>879.37011800000005</v>
      </c>
      <c r="AM99">
        <v>15.946393</v>
      </c>
      <c r="AN99">
        <v>15.305491</v>
      </c>
      <c r="AO99">
        <v>1.4796260000000001</v>
      </c>
      <c r="AP99">
        <v>181.881944</v>
      </c>
      <c r="AQ99">
        <v>129.381573</v>
      </c>
      <c r="AR99">
        <v>0</v>
      </c>
      <c r="AS99">
        <v>125149.128174</v>
      </c>
      <c r="AT99">
        <v>1.8703879999999999</v>
      </c>
      <c r="AU99">
        <v>4.3083739999999997</v>
      </c>
      <c r="AV99">
        <v>3.1716799999999998</v>
      </c>
      <c r="AW99">
        <v>2.4406919999999999</v>
      </c>
      <c r="AX99">
        <v>1.9364619999999999</v>
      </c>
      <c r="AY99">
        <v>0.77416200000000002</v>
      </c>
      <c r="AZ99">
        <v>3.9047649999999998</v>
      </c>
      <c r="BA99">
        <v>1.0485910000000001</v>
      </c>
      <c r="BB99">
        <v>6.2542850000000003</v>
      </c>
      <c r="BC99">
        <v>2.1392669999999998</v>
      </c>
      <c r="BD99">
        <v>2.8790300000000002</v>
      </c>
      <c r="BE99">
        <v>2.879337</v>
      </c>
      <c r="BF99">
        <v>1.0023000000000001E-2</v>
      </c>
      <c r="BG99">
        <v>4.0423070000000001</v>
      </c>
      <c r="BH99">
        <v>2.9281820000000001</v>
      </c>
      <c r="BI99">
        <v>1.3247789999999999</v>
      </c>
      <c r="BJ99">
        <v>1.3487929999999999</v>
      </c>
      <c r="BK99">
        <v>6.4917009999999999</v>
      </c>
      <c r="BL99">
        <v>2.1147649999999998</v>
      </c>
      <c r="BM99">
        <v>2.4903279999999999</v>
      </c>
      <c r="BN99">
        <v>1.5237069999999999</v>
      </c>
      <c r="BO99">
        <v>1.1617420000000001</v>
      </c>
      <c r="BP99">
        <v>0.77218500000000001</v>
      </c>
      <c r="BQ99">
        <v>0.70765800000000001</v>
      </c>
      <c r="BR99">
        <v>0.624695</v>
      </c>
      <c r="BS99">
        <v>0.19952400000000001</v>
      </c>
      <c r="BT99">
        <v>1.255989</v>
      </c>
      <c r="BU99">
        <v>0.75417800000000002</v>
      </c>
      <c r="BV99">
        <v>0.65456099999999995</v>
      </c>
      <c r="BW99">
        <v>11.867120999999999</v>
      </c>
      <c r="BX99">
        <v>4.8682809999999996</v>
      </c>
      <c r="BY99">
        <v>1.0970000000000001E-3</v>
      </c>
      <c r="BZ99">
        <v>0.64647299999999996</v>
      </c>
      <c r="CA99">
        <v>0.98401899999999998</v>
      </c>
      <c r="CB99">
        <v>2.1777090000000001</v>
      </c>
      <c r="CC99">
        <v>2.5181900000000002</v>
      </c>
      <c r="CD99">
        <v>0.10655100000000001</v>
      </c>
      <c r="CE99">
        <v>0.31286900000000001</v>
      </c>
      <c r="CF99">
        <v>0.32949899999999999</v>
      </c>
      <c r="CG99">
        <v>3.2538999999999998E-2</v>
      </c>
      <c r="CH99">
        <v>5.7869999999999996E-3</v>
      </c>
      <c r="CI99">
        <v>1</v>
      </c>
      <c r="CJ99">
        <v>31.352875999999998</v>
      </c>
      <c r="CK99">
        <v>0.17278399999999999</v>
      </c>
      <c r="CL99">
        <v>4.184876</v>
      </c>
      <c r="CM99">
        <v>38.166666999999997</v>
      </c>
      <c r="CN99">
        <v>5.9965999999999998E-2</v>
      </c>
      <c r="CO99">
        <v>-2.5581079999999998</v>
      </c>
      <c r="CP99">
        <v>32.107852000000001</v>
      </c>
    </row>
    <row r="100" spans="2:94" x14ac:dyDescent="0.3">
      <c r="B100" s="3">
        <v>14600</v>
      </c>
      <c r="C100">
        <v>337.58062699999999</v>
      </c>
      <c r="D100">
        <v>39.492497</v>
      </c>
      <c r="E100">
        <v>459.726203</v>
      </c>
      <c r="F100">
        <v>388.48811799999999</v>
      </c>
      <c r="G100">
        <v>6.196841</v>
      </c>
      <c r="H100">
        <v>78.437631999999994</v>
      </c>
      <c r="I100">
        <v>15.683851000000001</v>
      </c>
      <c r="J100">
        <v>66.347892000000002</v>
      </c>
      <c r="K100">
        <v>558.98434999999995</v>
      </c>
      <c r="L100">
        <v>354.66898600000002</v>
      </c>
      <c r="M100">
        <v>749.29218100000003</v>
      </c>
      <c r="N100">
        <v>159.51305400000001</v>
      </c>
      <c r="O100">
        <v>9.5209999999999999E-3</v>
      </c>
      <c r="P100">
        <v>38.865676000000001</v>
      </c>
      <c r="Q100">
        <v>225.276105</v>
      </c>
      <c r="R100">
        <v>51.742646999999998</v>
      </c>
      <c r="S100">
        <v>140.71447900000001</v>
      </c>
      <c r="T100">
        <v>23.055088999999999</v>
      </c>
      <c r="U100">
        <v>19.595828000000001</v>
      </c>
      <c r="V100">
        <v>176.59305499999999</v>
      </c>
      <c r="W100">
        <v>3845.4932589999999</v>
      </c>
      <c r="X100">
        <v>12301.441783</v>
      </c>
      <c r="Y100">
        <v>21607.035849</v>
      </c>
      <c r="Z100">
        <v>1296.6214869999999</v>
      </c>
      <c r="AA100">
        <v>1871.780401</v>
      </c>
      <c r="AB100">
        <v>1551.115442</v>
      </c>
      <c r="AC100">
        <v>2291.6848869999999</v>
      </c>
      <c r="AD100">
        <v>19.261666999999999</v>
      </c>
      <c r="AE100">
        <v>11.676418999999999</v>
      </c>
      <c r="AF100">
        <v>12924.361143</v>
      </c>
      <c r="AG100">
        <v>1386.5664630000001</v>
      </c>
      <c r="AH100">
        <v>0.81837499999999996</v>
      </c>
      <c r="AI100">
        <v>9090.8524130000005</v>
      </c>
      <c r="AJ100">
        <v>14658.806736</v>
      </c>
      <c r="AK100">
        <v>4890.6717900000003</v>
      </c>
      <c r="AL100">
        <v>1132.132028</v>
      </c>
      <c r="AM100">
        <v>16.290545000000002</v>
      </c>
      <c r="AN100">
        <v>9.4346180000000004</v>
      </c>
      <c r="AO100">
        <v>0.75442100000000001</v>
      </c>
      <c r="AP100">
        <v>111.748581</v>
      </c>
      <c r="AQ100">
        <v>108.17384</v>
      </c>
      <c r="AR100">
        <v>0</v>
      </c>
      <c r="AS100">
        <v>127193.836409</v>
      </c>
      <c r="AT100">
        <v>2.060883</v>
      </c>
      <c r="AU100">
        <v>4.2909430000000004</v>
      </c>
      <c r="AV100">
        <v>3.1554700000000002</v>
      </c>
      <c r="AW100">
        <v>2.437881</v>
      </c>
      <c r="AX100">
        <v>1.934447</v>
      </c>
      <c r="AY100">
        <v>0.77627000000000002</v>
      </c>
      <c r="AZ100">
        <v>3.913211</v>
      </c>
      <c r="BA100">
        <v>1.0524640000000001</v>
      </c>
      <c r="BB100">
        <v>6.2445599999999999</v>
      </c>
      <c r="BC100">
        <v>2.1410390000000001</v>
      </c>
      <c r="BD100">
        <v>2.8846430000000001</v>
      </c>
      <c r="BE100">
        <v>2.8803239999999999</v>
      </c>
      <c r="BF100">
        <v>1.1197E-2</v>
      </c>
      <c r="BG100">
        <v>4.0550730000000001</v>
      </c>
      <c r="BH100">
        <v>2.9244919999999999</v>
      </c>
      <c r="BI100">
        <v>1.3213280000000001</v>
      </c>
      <c r="BJ100">
        <v>1.3553390000000001</v>
      </c>
      <c r="BK100">
        <v>6.5018890000000003</v>
      </c>
      <c r="BL100">
        <v>2.1092040000000001</v>
      </c>
      <c r="BM100">
        <v>2.5422090000000002</v>
      </c>
      <c r="BN100">
        <v>1.4652639999999999</v>
      </c>
      <c r="BO100">
        <v>1.163262</v>
      </c>
      <c r="BP100">
        <v>0.77615800000000001</v>
      </c>
      <c r="BQ100">
        <v>0.70393600000000001</v>
      </c>
      <c r="BR100">
        <v>0.61899899999999997</v>
      </c>
      <c r="BS100">
        <v>0.20089000000000001</v>
      </c>
      <c r="BT100">
        <v>1.25641</v>
      </c>
      <c r="BU100">
        <v>0.75627800000000001</v>
      </c>
      <c r="BV100">
        <v>0.65043600000000001</v>
      </c>
      <c r="BW100">
        <v>12.698471</v>
      </c>
      <c r="BX100">
        <v>1.765879</v>
      </c>
      <c r="BY100">
        <v>4.7399999999999997E-4</v>
      </c>
      <c r="BZ100">
        <v>0.64101399999999997</v>
      </c>
      <c r="CA100">
        <v>0.987734</v>
      </c>
      <c r="CB100">
        <v>2.2396120000000002</v>
      </c>
      <c r="CC100">
        <v>3.2420070000000001</v>
      </c>
      <c r="CD100">
        <v>0.10885</v>
      </c>
      <c r="CE100">
        <v>0.192859</v>
      </c>
      <c r="CF100">
        <v>0.16800200000000001</v>
      </c>
      <c r="CG100">
        <v>1.9991999999999999E-2</v>
      </c>
      <c r="CH100">
        <v>4.8380000000000003E-3</v>
      </c>
      <c r="CI100">
        <v>1</v>
      </c>
      <c r="CJ100">
        <v>31.865124000000002</v>
      </c>
      <c r="CK100">
        <v>0.17574300000000001</v>
      </c>
      <c r="CL100">
        <v>4.5049390000000002</v>
      </c>
      <c r="CM100">
        <v>38.333333000000003</v>
      </c>
      <c r="CN100">
        <v>5.9216999999999999E-2</v>
      </c>
      <c r="CO100">
        <v>-2.5442</v>
      </c>
      <c r="CP100">
        <v>32.103606999999997</v>
      </c>
    </row>
    <row r="101" spans="2:94" x14ac:dyDescent="0.3">
      <c r="B101" s="3">
        <v>14965</v>
      </c>
      <c r="C101">
        <v>374.60779700000001</v>
      </c>
      <c r="D101">
        <v>39.151654000000001</v>
      </c>
      <c r="E101">
        <v>457.78819099999998</v>
      </c>
      <c r="F101">
        <v>388.11886600000003</v>
      </c>
      <c r="G101">
        <v>6.1836690000000001</v>
      </c>
      <c r="H101">
        <v>78.465553</v>
      </c>
      <c r="I101">
        <v>15.696453999999999</v>
      </c>
      <c r="J101">
        <v>66.414868999999996</v>
      </c>
      <c r="K101">
        <v>558.05107699999996</v>
      </c>
      <c r="L101">
        <v>354.68126999999998</v>
      </c>
      <c r="M101">
        <v>748.12736700000005</v>
      </c>
      <c r="N101">
        <v>159.43981099999999</v>
      </c>
      <c r="O101">
        <v>8.6219999999999995E-3</v>
      </c>
      <c r="P101">
        <v>38.944248000000002</v>
      </c>
      <c r="Q101">
        <v>225.05318600000001</v>
      </c>
      <c r="R101">
        <v>51.644665000000003</v>
      </c>
      <c r="S101">
        <v>141.07928000000001</v>
      </c>
      <c r="T101">
        <v>23.085923000000001</v>
      </c>
      <c r="U101">
        <v>19.537433</v>
      </c>
      <c r="V101">
        <v>180.099557</v>
      </c>
      <c r="W101">
        <v>3492.6068970000001</v>
      </c>
      <c r="X101">
        <v>12270.60052</v>
      </c>
      <c r="Y101">
        <v>21745.777493000001</v>
      </c>
      <c r="Z101">
        <v>1296.697523</v>
      </c>
      <c r="AA101">
        <v>1860.3459829999999</v>
      </c>
      <c r="AB101">
        <v>1553.9833599999999</v>
      </c>
      <c r="AC101">
        <v>2287.0490709999999</v>
      </c>
      <c r="AD101">
        <v>19.193102</v>
      </c>
      <c r="AE101">
        <v>11.586762</v>
      </c>
      <c r="AF101">
        <v>14049.657916</v>
      </c>
      <c r="AG101">
        <v>3264.361324</v>
      </c>
      <c r="AH101">
        <v>1.5121020000000001</v>
      </c>
      <c r="AI101">
        <v>9022.5978439999999</v>
      </c>
      <c r="AJ101">
        <v>14560.482811</v>
      </c>
      <c r="AK101">
        <v>4990.5593170000002</v>
      </c>
      <c r="AL101">
        <v>2889.2636649999999</v>
      </c>
      <c r="AM101">
        <v>16.358951999999999</v>
      </c>
      <c r="AN101">
        <v>16.024270999999999</v>
      </c>
      <c r="AO101">
        <v>2.970199</v>
      </c>
      <c r="AP101">
        <v>212.975525</v>
      </c>
      <c r="AQ101">
        <v>174.68180699999999</v>
      </c>
      <c r="AR101">
        <v>0</v>
      </c>
      <c r="AS101">
        <v>123382.07393300001</v>
      </c>
      <c r="AT101">
        <v>2.2869290000000002</v>
      </c>
      <c r="AU101">
        <v>4.2539100000000003</v>
      </c>
      <c r="AV101">
        <v>3.1421679999999999</v>
      </c>
      <c r="AW101">
        <v>2.4355639999999998</v>
      </c>
      <c r="AX101">
        <v>1.9303349999999999</v>
      </c>
      <c r="AY101">
        <v>0.77654699999999999</v>
      </c>
      <c r="AZ101">
        <v>3.9163559999999999</v>
      </c>
      <c r="BA101">
        <v>1.053526</v>
      </c>
      <c r="BB101">
        <v>6.2341340000000001</v>
      </c>
      <c r="BC101">
        <v>2.141114</v>
      </c>
      <c r="BD101">
        <v>2.8801589999999999</v>
      </c>
      <c r="BE101">
        <v>2.8790019999999998</v>
      </c>
      <c r="BF101">
        <v>1.014E-2</v>
      </c>
      <c r="BG101">
        <v>4.0632710000000003</v>
      </c>
      <c r="BH101">
        <v>2.9215979999999999</v>
      </c>
      <c r="BI101">
        <v>1.3188260000000001</v>
      </c>
      <c r="BJ101">
        <v>1.3588530000000001</v>
      </c>
      <c r="BK101">
        <v>6.5105849999999998</v>
      </c>
      <c r="BL101">
        <v>2.1029179999999998</v>
      </c>
      <c r="BM101">
        <v>2.5926879999999999</v>
      </c>
      <c r="BN101">
        <v>1.330802</v>
      </c>
      <c r="BO101">
        <v>1.160345</v>
      </c>
      <c r="BP101">
        <v>0.781142</v>
      </c>
      <c r="BQ101">
        <v>0.70397699999999996</v>
      </c>
      <c r="BR101">
        <v>0.61521800000000004</v>
      </c>
      <c r="BS101">
        <v>0.201261</v>
      </c>
      <c r="BT101">
        <v>1.2538689999999999</v>
      </c>
      <c r="BU101">
        <v>0.75358599999999998</v>
      </c>
      <c r="BV101">
        <v>0.64544199999999996</v>
      </c>
      <c r="BW101">
        <v>13.8041</v>
      </c>
      <c r="BX101">
        <v>4.1573669999999998</v>
      </c>
      <c r="BY101">
        <v>8.7500000000000002E-4</v>
      </c>
      <c r="BZ101">
        <v>0.63620100000000002</v>
      </c>
      <c r="CA101">
        <v>0.98110799999999998</v>
      </c>
      <c r="CB101">
        <v>2.2853539999999999</v>
      </c>
      <c r="CC101">
        <v>8.2737809999999996</v>
      </c>
      <c r="CD101">
        <v>0.109307</v>
      </c>
      <c r="CE101">
        <v>0.32756200000000002</v>
      </c>
      <c r="CF101">
        <v>0.661435</v>
      </c>
      <c r="CG101">
        <v>3.8101999999999997E-2</v>
      </c>
      <c r="CH101">
        <v>7.8130000000000005E-3</v>
      </c>
      <c r="CI101">
        <v>1</v>
      </c>
      <c r="CJ101">
        <v>30.910185999999999</v>
      </c>
      <c r="CK101">
        <v>0.18238399999999999</v>
      </c>
      <c r="CL101">
        <v>4.9659399999999998</v>
      </c>
      <c r="CM101">
        <v>38.25</v>
      </c>
      <c r="CN101">
        <v>5.9059E-2</v>
      </c>
      <c r="CO101">
        <v>-2.5080830000000001</v>
      </c>
      <c r="CP101">
        <v>31.998830999999999</v>
      </c>
    </row>
    <row r="102" spans="2:94" x14ac:dyDescent="0.3">
      <c r="B102" s="3">
        <v>15330</v>
      </c>
      <c r="C102">
        <v>421.13549399999999</v>
      </c>
      <c r="D102">
        <v>38.866354000000001</v>
      </c>
      <c r="E102">
        <v>456.37714099999999</v>
      </c>
      <c r="F102">
        <v>387.70483999999999</v>
      </c>
      <c r="G102">
        <v>6.1706440000000002</v>
      </c>
      <c r="H102">
        <v>78.384345999999994</v>
      </c>
      <c r="I102">
        <v>15.712826</v>
      </c>
      <c r="J102">
        <v>66.559950000000001</v>
      </c>
      <c r="K102">
        <v>557.379591</v>
      </c>
      <c r="L102">
        <v>354.62057700000003</v>
      </c>
      <c r="M102">
        <v>747.16844700000001</v>
      </c>
      <c r="N102">
        <v>159.314165</v>
      </c>
      <c r="O102">
        <v>7.8759999999999993E-3</v>
      </c>
      <c r="P102">
        <v>39.162421000000002</v>
      </c>
      <c r="Q102">
        <v>224.77658500000001</v>
      </c>
      <c r="R102">
        <v>52.043823000000003</v>
      </c>
      <c r="S102">
        <v>141.44962200000001</v>
      </c>
      <c r="T102">
        <v>23.094522000000001</v>
      </c>
      <c r="U102">
        <v>19.488159</v>
      </c>
      <c r="V102">
        <v>183.65722700000001</v>
      </c>
      <c r="W102">
        <v>3569.4489199999998</v>
      </c>
      <c r="X102">
        <v>12405.388164</v>
      </c>
      <c r="Y102">
        <v>22358.716739</v>
      </c>
      <c r="Z102">
        <v>1283.6980149999999</v>
      </c>
      <c r="AA102">
        <v>1882.2810549999999</v>
      </c>
      <c r="AB102">
        <v>1669.6548110000001</v>
      </c>
      <c r="AC102">
        <v>2312.4408290000001</v>
      </c>
      <c r="AD102">
        <v>19.336784000000002</v>
      </c>
      <c r="AE102">
        <v>11.532194</v>
      </c>
      <c r="AF102">
        <v>15100.688778</v>
      </c>
      <c r="AG102">
        <v>1974.773038</v>
      </c>
      <c r="AH102">
        <v>0.95585600000000004</v>
      </c>
      <c r="AI102">
        <v>8954.1369589999995</v>
      </c>
      <c r="AJ102">
        <v>14795.437669000001</v>
      </c>
      <c r="AK102">
        <v>5117.8267530000003</v>
      </c>
      <c r="AL102">
        <v>861.92976099999998</v>
      </c>
      <c r="AM102">
        <v>15.890027999999999</v>
      </c>
      <c r="AN102">
        <v>7.8817009999999996</v>
      </c>
      <c r="AO102">
        <v>0.79898599999999997</v>
      </c>
      <c r="AP102">
        <v>95.054503999999994</v>
      </c>
      <c r="AQ102">
        <v>114.369482</v>
      </c>
      <c r="AR102">
        <v>0</v>
      </c>
      <c r="AS102">
        <v>122791.255256</v>
      </c>
      <c r="AT102">
        <v>2.5709740000000001</v>
      </c>
      <c r="AU102">
        <v>4.222912</v>
      </c>
      <c r="AV102">
        <v>3.1324830000000001</v>
      </c>
      <c r="AW102">
        <v>2.432966</v>
      </c>
      <c r="AX102">
        <v>1.926269</v>
      </c>
      <c r="AY102">
        <v>0.77574299999999996</v>
      </c>
      <c r="AZ102">
        <v>3.9204409999999998</v>
      </c>
      <c r="BA102">
        <v>1.0558270000000001</v>
      </c>
      <c r="BB102">
        <v>6.2266329999999996</v>
      </c>
      <c r="BC102">
        <v>2.1407470000000002</v>
      </c>
      <c r="BD102">
        <v>2.8764669999999999</v>
      </c>
      <c r="BE102">
        <v>2.8767330000000002</v>
      </c>
      <c r="BF102">
        <v>9.2619999999999994E-3</v>
      </c>
      <c r="BG102">
        <v>4.0860339999999997</v>
      </c>
      <c r="BH102">
        <v>2.9180069999999998</v>
      </c>
      <c r="BI102">
        <v>1.329019</v>
      </c>
      <c r="BJ102">
        <v>1.36242</v>
      </c>
      <c r="BK102">
        <v>6.5130100000000004</v>
      </c>
      <c r="BL102">
        <v>2.0976149999999998</v>
      </c>
      <c r="BM102">
        <v>2.643904</v>
      </c>
      <c r="BN102">
        <v>1.360082</v>
      </c>
      <c r="BO102">
        <v>1.1730910000000001</v>
      </c>
      <c r="BP102">
        <v>0.80315999999999999</v>
      </c>
      <c r="BQ102">
        <v>0.69691999999999998</v>
      </c>
      <c r="BR102">
        <v>0.62247200000000003</v>
      </c>
      <c r="BS102">
        <v>0.21624199999999999</v>
      </c>
      <c r="BT102">
        <v>1.26779</v>
      </c>
      <c r="BU102">
        <v>0.75922699999999999</v>
      </c>
      <c r="BV102">
        <v>0.64240200000000003</v>
      </c>
      <c r="BW102">
        <v>14.836760999999999</v>
      </c>
      <c r="BX102">
        <v>2.514996</v>
      </c>
      <c r="BY102">
        <v>5.53E-4</v>
      </c>
      <c r="BZ102">
        <v>0.63137399999999999</v>
      </c>
      <c r="CA102">
        <v>0.99694000000000005</v>
      </c>
      <c r="CB102">
        <v>2.3436340000000002</v>
      </c>
      <c r="CC102">
        <v>2.468248</v>
      </c>
      <c r="CD102">
        <v>0.106174</v>
      </c>
      <c r="CE102">
        <v>0.16111500000000001</v>
      </c>
      <c r="CF102">
        <v>0.177927</v>
      </c>
      <c r="CG102">
        <v>1.7004999999999999E-2</v>
      </c>
      <c r="CH102">
        <v>5.1149999999999998E-3</v>
      </c>
      <c r="CI102">
        <v>1</v>
      </c>
      <c r="CJ102">
        <v>30.762172</v>
      </c>
      <c r="CK102">
        <v>0.190804</v>
      </c>
      <c r="CL102">
        <v>5.4527049999999999</v>
      </c>
      <c r="CM102">
        <v>38.25</v>
      </c>
      <c r="CN102">
        <v>5.8722000000000003E-2</v>
      </c>
      <c r="CO102">
        <v>-2.4779019999999998</v>
      </c>
      <c r="CP102">
        <v>32.24062</v>
      </c>
    </row>
    <row r="103" spans="2:94" x14ac:dyDescent="0.3">
      <c r="B103" s="3">
        <v>15695</v>
      </c>
      <c r="C103">
        <v>467.44114999999999</v>
      </c>
      <c r="D103">
        <v>38.737380000000002</v>
      </c>
      <c r="E103">
        <v>455.29203699999999</v>
      </c>
      <c r="F103">
        <v>387.34828399999998</v>
      </c>
      <c r="G103">
        <v>6.1603750000000002</v>
      </c>
      <c r="H103">
        <v>78.153603000000004</v>
      </c>
      <c r="I103">
        <v>15.725322</v>
      </c>
      <c r="J103">
        <v>66.623051000000004</v>
      </c>
      <c r="K103">
        <v>556.70413900000005</v>
      </c>
      <c r="L103">
        <v>354.62506500000001</v>
      </c>
      <c r="M103">
        <v>747.61313600000005</v>
      </c>
      <c r="N103">
        <v>159.260333</v>
      </c>
      <c r="O103">
        <v>8.4670000000000006E-3</v>
      </c>
      <c r="P103">
        <v>39.333602999999997</v>
      </c>
      <c r="Q103">
        <v>224.778761</v>
      </c>
      <c r="R103">
        <v>52.344790000000003</v>
      </c>
      <c r="S103">
        <v>141.91102599999999</v>
      </c>
      <c r="T103">
        <v>23.131066000000001</v>
      </c>
      <c r="U103">
        <v>19.475404999999999</v>
      </c>
      <c r="V103">
        <v>186.909695</v>
      </c>
      <c r="W103">
        <v>3649.4939180000001</v>
      </c>
      <c r="X103">
        <v>12483.653039000001</v>
      </c>
      <c r="Y103">
        <v>22449.010297000001</v>
      </c>
      <c r="Z103">
        <v>1287.180147</v>
      </c>
      <c r="AA103">
        <v>1863.984827</v>
      </c>
      <c r="AB103">
        <v>1662.4781310000001</v>
      </c>
      <c r="AC103">
        <v>2326.8765779999999</v>
      </c>
      <c r="AD103">
        <v>19.216028000000001</v>
      </c>
      <c r="AE103">
        <v>11.471572999999999</v>
      </c>
      <c r="AF103">
        <v>16167.324167000001</v>
      </c>
      <c r="AG103">
        <v>1790.586491</v>
      </c>
      <c r="AH103">
        <v>0.88937699999999997</v>
      </c>
      <c r="AI103">
        <v>8863.7223389999999</v>
      </c>
      <c r="AJ103">
        <v>14627.795695000001</v>
      </c>
      <c r="AK103">
        <v>5154.0434869999999</v>
      </c>
      <c r="AL103">
        <v>996.99019399999997</v>
      </c>
      <c r="AM103">
        <v>16.217302</v>
      </c>
      <c r="AN103">
        <v>8.4118290000000009</v>
      </c>
      <c r="AO103">
        <v>0.74221400000000004</v>
      </c>
      <c r="AP103">
        <v>99.518860000000004</v>
      </c>
      <c r="AQ103">
        <v>115.92750100000001</v>
      </c>
      <c r="AR103">
        <v>0</v>
      </c>
      <c r="AS103">
        <v>123338.674941</v>
      </c>
      <c r="AT103">
        <v>2.8536640000000002</v>
      </c>
      <c r="AU103">
        <v>4.2088979999999996</v>
      </c>
      <c r="AV103">
        <v>3.125035</v>
      </c>
      <c r="AW103">
        <v>2.4307289999999999</v>
      </c>
      <c r="AX103">
        <v>1.9230640000000001</v>
      </c>
      <c r="AY103">
        <v>0.77345900000000001</v>
      </c>
      <c r="AZ103">
        <v>3.9235579999999999</v>
      </c>
      <c r="BA103">
        <v>1.0568280000000001</v>
      </c>
      <c r="BB103">
        <v>6.219087</v>
      </c>
      <c r="BC103">
        <v>2.140774</v>
      </c>
      <c r="BD103">
        <v>2.8781789999999998</v>
      </c>
      <c r="BE103">
        <v>2.8757609999999998</v>
      </c>
      <c r="BF103">
        <v>9.9579999999999998E-3</v>
      </c>
      <c r="BG103">
        <v>4.1038940000000004</v>
      </c>
      <c r="BH103">
        <v>2.9180350000000002</v>
      </c>
      <c r="BI103">
        <v>1.336705</v>
      </c>
      <c r="BJ103">
        <v>1.3668640000000001</v>
      </c>
      <c r="BK103">
        <v>6.5233160000000003</v>
      </c>
      <c r="BL103">
        <v>2.0962420000000002</v>
      </c>
      <c r="BM103">
        <v>2.6907260000000002</v>
      </c>
      <c r="BN103">
        <v>1.3905810000000001</v>
      </c>
      <c r="BO103">
        <v>1.1804920000000001</v>
      </c>
      <c r="BP103">
        <v>0.80640299999999998</v>
      </c>
      <c r="BQ103">
        <v>0.69881000000000004</v>
      </c>
      <c r="BR103">
        <v>0.616421</v>
      </c>
      <c r="BS103">
        <v>0.215313</v>
      </c>
      <c r="BT103">
        <v>1.2757039999999999</v>
      </c>
      <c r="BU103">
        <v>0.75448599999999999</v>
      </c>
      <c r="BV103">
        <v>0.63902499999999995</v>
      </c>
      <c r="BW103">
        <v>15.884753999999999</v>
      </c>
      <c r="BX103">
        <v>2.2804229999999999</v>
      </c>
      <c r="BY103">
        <v>5.1500000000000005E-4</v>
      </c>
      <c r="BZ103">
        <v>0.62499899999999997</v>
      </c>
      <c r="CA103">
        <v>0.98564399999999996</v>
      </c>
      <c r="CB103">
        <v>2.3602189999999998</v>
      </c>
      <c r="CC103">
        <v>2.8550110000000002</v>
      </c>
      <c r="CD103">
        <v>0.108361</v>
      </c>
      <c r="CE103">
        <v>0.17195099999999999</v>
      </c>
      <c r="CF103">
        <v>0.16528399999999999</v>
      </c>
      <c r="CG103">
        <v>1.7804E-2</v>
      </c>
      <c r="CH103">
        <v>5.1850000000000004E-3</v>
      </c>
      <c r="CI103">
        <v>1</v>
      </c>
      <c r="CJ103">
        <v>30.899312999999999</v>
      </c>
      <c r="CK103">
        <v>0.19745099999999999</v>
      </c>
      <c r="CL103">
        <v>5.944807</v>
      </c>
      <c r="CM103">
        <v>38.270833000000003</v>
      </c>
      <c r="CN103">
        <v>5.8187999999999997E-2</v>
      </c>
      <c r="CO103">
        <v>-2.463041</v>
      </c>
      <c r="CP103">
        <v>32.248381999999999</v>
      </c>
    </row>
    <row r="104" spans="2:94" x14ac:dyDescent="0.3">
      <c r="B104" s="3">
        <v>16060</v>
      </c>
      <c r="C104">
        <v>507.80571900000001</v>
      </c>
      <c r="D104">
        <v>38.625449000000003</v>
      </c>
      <c r="E104">
        <v>454.59736099999998</v>
      </c>
      <c r="F104">
        <v>387.046246</v>
      </c>
      <c r="G104">
        <v>6.1535890000000002</v>
      </c>
      <c r="H104">
        <v>77.853555999999998</v>
      </c>
      <c r="I104">
        <v>15.733223000000001</v>
      </c>
      <c r="J104">
        <v>66.616225</v>
      </c>
      <c r="K104">
        <v>556.67853500000001</v>
      </c>
      <c r="L104">
        <v>354.58689600000002</v>
      </c>
      <c r="M104">
        <v>748.08745199999998</v>
      </c>
      <c r="N104">
        <v>159.227529</v>
      </c>
      <c r="O104">
        <v>9.3480000000000004E-3</v>
      </c>
      <c r="P104">
        <v>39.567045</v>
      </c>
      <c r="Q104">
        <v>224.99822700000001</v>
      </c>
      <c r="R104">
        <v>52.828764</v>
      </c>
      <c r="S104">
        <v>142.36767499999999</v>
      </c>
      <c r="T104">
        <v>23.156638000000001</v>
      </c>
      <c r="U104">
        <v>19.465122999999998</v>
      </c>
      <c r="V104">
        <v>190.24930699999999</v>
      </c>
      <c r="W104">
        <v>3676.462575</v>
      </c>
      <c r="X104">
        <v>12556.440474000001</v>
      </c>
      <c r="Y104">
        <v>22602.325524</v>
      </c>
      <c r="Z104">
        <v>1286.489595</v>
      </c>
      <c r="AA104">
        <v>1881.902904</v>
      </c>
      <c r="AB104">
        <v>1658.420619</v>
      </c>
      <c r="AC104">
        <v>2346.911466</v>
      </c>
      <c r="AD104">
        <v>19.122824999999999</v>
      </c>
      <c r="AE104">
        <v>11.408503</v>
      </c>
      <c r="AF104">
        <v>17520.861561000002</v>
      </c>
      <c r="AG104">
        <v>1506.836628</v>
      </c>
      <c r="AH104">
        <v>0.88204099999999996</v>
      </c>
      <c r="AI104">
        <v>8789.6165400000009</v>
      </c>
      <c r="AJ104">
        <v>14550.22841</v>
      </c>
      <c r="AK104">
        <v>5203.8852809999998</v>
      </c>
      <c r="AL104">
        <v>938.57466599999998</v>
      </c>
      <c r="AM104">
        <v>16.305617999999999</v>
      </c>
      <c r="AN104">
        <v>7.8974640000000003</v>
      </c>
      <c r="AO104">
        <v>0.70333199999999996</v>
      </c>
      <c r="AP104">
        <v>93.866578000000004</v>
      </c>
      <c r="AQ104">
        <v>114.879062</v>
      </c>
      <c r="AR104">
        <v>0</v>
      </c>
      <c r="AS104">
        <v>124256.203414</v>
      </c>
      <c r="AT104">
        <v>3.1000839999999998</v>
      </c>
      <c r="AU104">
        <v>4.1967369999999997</v>
      </c>
      <c r="AV104">
        <v>3.1202670000000001</v>
      </c>
      <c r="AW104">
        <v>2.428833</v>
      </c>
      <c r="AX104">
        <v>1.920946</v>
      </c>
      <c r="AY104">
        <v>0.77049000000000001</v>
      </c>
      <c r="AZ104">
        <v>3.9255300000000002</v>
      </c>
      <c r="BA104">
        <v>1.0567200000000001</v>
      </c>
      <c r="BB104">
        <v>6.218801</v>
      </c>
      <c r="BC104">
        <v>2.1405439999999998</v>
      </c>
      <c r="BD104">
        <v>2.8800050000000001</v>
      </c>
      <c r="BE104">
        <v>2.8751679999999999</v>
      </c>
      <c r="BF104">
        <v>1.0994E-2</v>
      </c>
      <c r="BG104">
        <v>4.1282509999999997</v>
      </c>
      <c r="BH104">
        <v>2.920884</v>
      </c>
      <c r="BI104">
        <v>1.349064</v>
      </c>
      <c r="BJ104">
        <v>1.371262</v>
      </c>
      <c r="BK104">
        <v>6.5305280000000003</v>
      </c>
      <c r="BL104">
        <v>2.095135</v>
      </c>
      <c r="BM104">
        <v>2.7388029999999999</v>
      </c>
      <c r="BN104">
        <v>1.400857</v>
      </c>
      <c r="BO104">
        <v>1.1873750000000001</v>
      </c>
      <c r="BP104">
        <v>0.81191000000000002</v>
      </c>
      <c r="BQ104">
        <v>0.69843599999999995</v>
      </c>
      <c r="BR104">
        <v>0.62234699999999998</v>
      </c>
      <c r="BS104">
        <v>0.21478700000000001</v>
      </c>
      <c r="BT104">
        <v>1.2866880000000001</v>
      </c>
      <c r="BU104">
        <v>0.75082599999999999</v>
      </c>
      <c r="BV104">
        <v>0.63551199999999997</v>
      </c>
      <c r="BW104">
        <v>17.214635000000001</v>
      </c>
      <c r="BX104">
        <v>1.9190499999999999</v>
      </c>
      <c r="BY104">
        <v>5.1099999999999995E-4</v>
      </c>
      <c r="BZ104">
        <v>0.61977300000000002</v>
      </c>
      <c r="CA104">
        <v>0.98041699999999998</v>
      </c>
      <c r="CB104">
        <v>2.3830439999999999</v>
      </c>
      <c r="CC104">
        <v>2.6877300000000002</v>
      </c>
      <c r="CD104">
        <v>0.10895100000000001</v>
      </c>
      <c r="CE104">
        <v>0.161437</v>
      </c>
      <c r="CF104">
        <v>0.15662499999999999</v>
      </c>
      <c r="CG104">
        <v>1.6792999999999999E-2</v>
      </c>
      <c r="CH104">
        <v>5.1380000000000002E-3</v>
      </c>
      <c r="CI104">
        <v>1</v>
      </c>
      <c r="CJ104">
        <v>31.129176000000001</v>
      </c>
      <c r="CK104">
        <v>0.20308899999999999</v>
      </c>
      <c r="CL104">
        <v>6.3427480000000003</v>
      </c>
      <c r="CM104">
        <v>38.3125</v>
      </c>
      <c r="CN104">
        <v>5.8918999999999999E-2</v>
      </c>
      <c r="CO104">
        <v>-2.450043</v>
      </c>
      <c r="CP104">
        <v>32.294730000000001</v>
      </c>
    </row>
    <row r="105" spans="2:94" x14ac:dyDescent="0.3">
      <c r="B105" s="3">
        <v>16425</v>
      </c>
      <c r="C105">
        <v>549.48918000000003</v>
      </c>
      <c r="D105">
        <v>38.507393</v>
      </c>
      <c r="E105">
        <v>454.42853200000002</v>
      </c>
      <c r="F105">
        <v>386.92652500000003</v>
      </c>
      <c r="G105">
        <v>6.1491959999999999</v>
      </c>
      <c r="H105">
        <v>77.486322000000001</v>
      </c>
      <c r="I105">
        <v>15.745101</v>
      </c>
      <c r="J105">
        <v>66.600543000000002</v>
      </c>
      <c r="K105">
        <v>556.94931899999995</v>
      </c>
      <c r="L105">
        <v>354.43318099999999</v>
      </c>
      <c r="M105">
        <v>748.46968300000003</v>
      </c>
      <c r="N105">
        <v>159.19479000000001</v>
      </c>
      <c r="O105">
        <v>8.5079999999999999E-3</v>
      </c>
      <c r="P105">
        <v>39.774647000000002</v>
      </c>
      <c r="Q105">
        <v>225.254592</v>
      </c>
      <c r="R105">
        <v>53.548845</v>
      </c>
      <c r="S105">
        <v>142.731493</v>
      </c>
      <c r="T105">
        <v>23.151319000000001</v>
      </c>
      <c r="U105">
        <v>19.441718999999999</v>
      </c>
      <c r="V105">
        <v>193.63458399999999</v>
      </c>
      <c r="W105">
        <v>3582.5708070000001</v>
      </c>
      <c r="X105">
        <v>12594.227132</v>
      </c>
      <c r="Y105">
        <v>23453.860474000001</v>
      </c>
      <c r="Z105">
        <v>1289.698316</v>
      </c>
      <c r="AA105">
        <v>1882.73794</v>
      </c>
      <c r="AB105">
        <v>1824.3290629999999</v>
      </c>
      <c r="AC105">
        <v>2360.4274599999999</v>
      </c>
      <c r="AD105">
        <v>19.041421</v>
      </c>
      <c r="AE105">
        <v>11.337801000000001</v>
      </c>
      <c r="AF105">
        <v>17758.304744000001</v>
      </c>
      <c r="AG105">
        <v>5872.0368950000002</v>
      </c>
      <c r="AH105">
        <v>2.4208789999999998</v>
      </c>
      <c r="AI105">
        <v>8725.4231909999999</v>
      </c>
      <c r="AJ105">
        <v>14519.157687999999</v>
      </c>
      <c r="AK105">
        <v>5246.5529280000001</v>
      </c>
      <c r="AL105">
        <v>704.81248700000003</v>
      </c>
      <c r="AM105">
        <v>16.571019</v>
      </c>
      <c r="AN105">
        <v>11.066986999999999</v>
      </c>
      <c r="AO105">
        <v>1.5020279999999999</v>
      </c>
      <c r="AP105">
        <v>137.46763000000001</v>
      </c>
      <c r="AQ105">
        <v>146.82723799999999</v>
      </c>
      <c r="AR105">
        <v>0</v>
      </c>
      <c r="AS105">
        <v>116534.568096</v>
      </c>
      <c r="AT105">
        <v>3.3545560000000001</v>
      </c>
      <c r="AU105">
        <v>4.18391</v>
      </c>
      <c r="AV105">
        <v>3.1191080000000002</v>
      </c>
      <c r="AW105">
        <v>2.4280819999999999</v>
      </c>
      <c r="AX105">
        <v>1.9195739999999999</v>
      </c>
      <c r="AY105">
        <v>0.76685599999999998</v>
      </c>
      <c r="AZ105">
        <v>3.928493</v>
      </c>
      <c r="BA105">
        <v>1.0564709999999999</v>
      </c>
      <c r="BB105">
        <v>6.2218260000000001</v>
      </c>
      <c r="BC105">
        <v>2.1396160000000002</v>
      </c>
      <c r="BD105">
        <v>2.8814769999999998</v>
      </c>
      <c r="BE105">
        <v>2.8745769999999999</v>
      </c>
      <c r="BF105">
        <v>1.0005999999999999E-2</v>
      </c>
      <c r="BG105">
        <v>4.1499110000000003</v>
      </c>
      <c r="BH105">
        <v>2.9242119999999998</v>
      </c>
      <c r="BI105">
        <v>1.3674519999999999</v>
      </c>
      <c r="BJ105">
        <v>1.3747670000000001</v>
      </c>
      <c r="BK105">
        <v>6.5290280000000003</v>
      </c>
      <c r="BL105">
        <v>2.092616</v>
      </c>
      <c r="BM105">
        <v>2.7875359999999998</v>
      </c>
      <c r="BN105">
        <v>1.365081</v>
      </c>
      <c r="BO105">
        <v>1.190949</v>
      </c>
      <c r="BP105">
        <v>0.842499</v>
      </c>
      <c r="BQ105">
        <v>0.70017799999999997</v>
      </c>
      <c r="BR105">
        <v>0.62262300000000004</v>
      </c>
      <c r="BS105">
        <v>0.23627500000000001</v>
      </c>
      <c r="BT105">
        <v>1.294098</v>
      </c>
      <c r="BU105">
        <v>0.74763000000000002</v>
      </c>
      <c r="BV105">
        <v>0.63157399999999997</v>
      </c>
      <c r="BW105">
        <v>17.447928000000001</v>
      </c>
      <c r="BX105">
        <v>7.4784040000000003</v>
      </c>
      <c r="BY105">
        <v>1.4009999999999999E-3</v>
      </c>
      <c r="BZ105">
        <v>0.61524699999999999</v>
      </c>
      <c r="CA105">
        <v>0.97832399999999997</v>
      </c>
      <c r="CB105">
        <v>2.4025829999999999</v>
      </c>
      <c r="CC105">
        <v>2.0183219999999999</v>
      </c>
      <c r="CD105">
        <v>0.110724</v>
      </c>
      <c r="CE105">
        <v>0.22622700000000001</v>
      </c>
      <c r="CF105">
        <v>0.33448699999999998</v>
      </c>
      <c r="CG105">
        <v>2.4593E-2</v>
      </c>
      <c r="CH105">
        <v>6.5669999999999999E-3</v>
      </c>
      <c r="CI105">
        <v>1</v>
      </c>
      <c r="CJ105">
        <v>29.194721000000001</v>
      </c>
      <c r="CK105">
        <v>0.21648999999999999</v>
      </c>
      <c r="CL105">
        <v>6.9342519999999999</v>
      </c>
      <c r="CM105">
        <v>37.9375</v>
      </c>
      <c r="CN105">
        <v>5.8257000000000003E-2</v>
      </c>
      <c r="CO105">
        <v>-2.4379400000000002</v>
      </c>
      <c r="CP105">
        <v>32.304450000000003</v>
      </c>
    </row>
    <row r="106" spans="2:94" x14ac:dyDescent="0.3">
      <c r="B106" s="3">
        <v>16790</v>
      </c>
      <c r="C106">
        <v>586.47047099999997</v>
      </c>
      <c r="D106">
        <v>38.412930000000003</v>
      </c>
      <c r="E106">
        <v>454.28124600000001</v>
      </c>
      <c r="F106">
        <v>386.75894099999999</v>
      </c>
      <c r="G106">
        <v>6.1454440000000004</v>
      </c>
      <c r="H106">
        <v>77.086839999999995</v>
      </c>
      <c r="I106">
        <v>15.756330999999999</v>
      </c>
      <c r="J106">
        <v>66.665246999999994</v>
      </c>
      <c r="K106">
        <v>556.76309500000002</v>
      </c>
      <c r="L106">
        <v>354.34767599999998</v>
      </c>
      <c r="M106">
        <v>749.45809099999997</v>
      </c>
      <c r="N106">
        <v>159.173551</v>
      </c>
      <c r="O106">
        <v>7.6689999999999996E-3</v>
      </c>
      <c r="P106">
        <v>40.014491</v>
      </c>
      <c r="Q106">
        <v>225.44408799999999</v>
      </c>
      <c r="R106">
        <v>54.202195000000003</v>
      </c>
      <c r="S106">
        <v>143.14174199999999</v>
      </c>
      <c r="T106">
        <v>23.129448</v>
      </c>
      <c r="U106">
        <v>19.439606000000001</v>
      </c>
      <c r="V106">
        <v>197.23974899999999</v>
      </c>
      <c r="W106">
        <v>3644.1682230000001</v>
      </c>
      <c r="X106">
        <v>12700.162918</v>
      </c>
      <c r="Y106">
        <v>23770.479033</v>
      </c>
      <c r="Z106">
        <v>1280.819446</v>
      </c>
      <c r="AA106">
        <v>1865.1112370000001</v>
      </c>
      <c r="AB106">
        <v>1838.798965</v>
      </c>
      <c r="AC106">
        <v>2421.4551719999999</v>
      </c>
      <c r="AD106">
        <v>19.116751000000001</v>
      </c>
      <c r="AE106">
        <v>11.285417000000001</v>
      </c>
      <c r="AF106">
        <v>18397.207847000001</v>
      </c>
      <c r="AG106">
        <v>1404.1987240000001</v>
      </c>
      <c r="AH106">
        <v>1.0858099999999999</v>
      </c>
      <c r="AI106">
        <v>8646.9013759999998</v>
      </c>
      <c r="AJ106">
        <v>14621.791764</v>
      </c>
      <c r="AK106">
        <v>5302.796319</v>
      </c>
      <c r="AL106">
        <v>1031.883912</v>
      </c>
      <c r="AM106">
        <v>16.348967999999999</v>
      </c>
      <c r="AN106">
        <v>8.0806880000000003</v>
      </c>
      <c r="AO106">
        <v>0.69339099999999998</v>
      </c>
      <c r="AP106">
        <v>96.232135</v>
      </c>
      <c r="AQ106">
        <v>112.97763999999999</v>
      </c>
      <c r="AR106">
        <v>0</v>
      </c>
      <c r="AS106">
        <v>118993.138024</v>
      </c>
      <c r="AT106">
        <v>3.5803210000000001</v>
      </c>
      <c r="AU106">
        <v>4.1736459999999997</v>
      </c>
      <c r="AV106">
        <v>3.1180970000000001</v>
      </c>
      <c r="AW106">
        <v>2.4270299999999998</v>
      </c>
      <c r="AX106">
        <v>1.9184030000000001</v>
      </c>
      <c r="AY106">
        <v>0.76290199999999997</v>
      </c>
      <c r="AZ106">
        <v>3.931295</v>
      </c>
      <c r="BA106">
        <v>1.057498</v>
      </c>
      <c r="BB106">
        <v>6.2197459999999998</v>
      </c>
      <c r="BC106">
        <v>2.1391</v>
      </c>
      <c r="BD106">
        <v>2.8852820000000001</v>
      </c>
      <c r="BE106">
        <v>2.8741940000000001</v>
      </c>
      <c r="BF106">
        <v>9.0200000000000002E-3</v>
      </c>
      <c r="BG106">
        <v>4.1749349999999996</v>
      </c>
      <c r="BH106">
        <v>2.9266719999999999</v>
      </c>
      <c r="BI106">
        <v>1.384136</v>
      </c>
      <c r="BJ106">
        <v>1.3787180000000001</v>
      </c>
      <c r="BK106">
        <v>6.5228599999999997</v>
      </c>
      <c r="BL106">
        <v>2.0923889999999998</v>
      </c>
      <c r="BM106">
        <v>2.8394360000000001</v>
      </c>
      <c r="BN106">
        <v>1.388552</v>
      </c>
      <c r="BO106">
        <v>1.200966</v>
      </c>
      <c r="BP106">
        <v>0.85387199999999996</v>
      </c>
      <c r="BQ106">
        <v>0.695357</v>
      </c>
      <c r="BR106">
        <v>0.61679399999999995</v>
      </c>
      <c r="BS106">
        <v>0.238149</v>
      </c>
      <c r="BT106">
        <v>1.3275570000000001</v>
      </c>
      <c r="BU106">
        <v>0.75058800000000003</v>
      </c>
      <c r="BV106">
        <v>0.62865599999999999</v>
      </c>
      <c r="BW106">
        <v>18.075664</v>
      </c>
      <c r="BX106">
        <v>1.7883340000000001</v>
      </c>
      <c r="BY106">
        <v>6.29E-4</v>
      </c>
      <c r="BZ106">
        <v>0.60970999999999997</v>
      </c>
      <c r="CA106">
        <v>0.98523899999999998</v>
      </c>
      <c r="CB106">
        <v>2.4283389999999998</v>
      </c>
      <c r="CC106">
        <v>2.954933</v>
      </c>
      <c r="CD106">
        <v>0.109241</v>
      </c>
      <c r="CE106">
        <v>0.165182</v>
      </c>
      <c r="CF106">
        <v>0.15441099999999999</v>
      </c>
      <c r="CG106">
        <v>1.7215999999999999E-2</v>
      </c>
      <c r="CH106">
        <v>5.0530000000000002E-3</v>
      </c>
      <c r="CI106">
        <v>1</v>
      </c>
      <c r="CJ106">
        <v>29.810652000000001</v>
      </c>
      <c r="CK106">
        <v>0.216914</v>
      </c>
      <c r="CL106">
        <v>7.1593049999999998</v>
      </c>
      <c r="CM106">
        <v>38.270833000000003</v>
      </c>
      <c r="CN106">
        <v>5.7307999999999998E-2</v>
      </c>
      <c r="CO106">
        <v>-2.4261309999999998</v>
      </c>
      <c r="CP106">
        <v>32.413854000000001</v>
      </c>
    </row>
    <row r="107" spans="2:94" x14ac:dyDescent="0.3">
      <c r="B107" s="3">
        <v>17155</v>
      </c>
      <c r="C107">
        <v>624.62091399999997</v>
      </c>
      <c r="D107">
        <v>38.427818000000002</v>
      </c>
      <c r="E107">
        <v>454.39609100000001</v>
      </c>
      <c r="F107">
        <v>386.67846100000003</v>
      </c>
      <c r="G107">
        <v>6.14323</v>
      </c>
      <c r="H107">
        <v>76.617316000000002</v>
      </c>
      <c r="I107">
        <v>15.763249</v>
      </c>
      <c r="J107">
        <v>66.670833999999999</v>
      </c>
      <c r="K107">
        <v>557.12431700000002</v>
      </c>
      <c r="L107">
        <v>354.12552399999998</v>
      </c>
      <c r="M107">
        <v>751.239149</v>
      </c>
      <c r="N107">
        <v>159.20677900000001</v>
      </c>
      <c r="O107">
        <v>8.1519999999999995E-3</v>
      </c>
      <c r="P107">
        <v>40.182051999999999</v>
      </c>
      <c r="Q107">
        <v>225.759187</v>
      </c>
      <c r="R107">
        <v>54.653939999999999</v>
      </c>
      <c r="S107">
        <v>143.654439</v>
      </c>
      <c r="T107">
        <v>23.152068</v>
      </c>
      <c r="U107">
        <v>19.456430000000001</v>
      </c>
      <c r="V107">
        <v>201.052502</v>
      </c>
      <c r="W107">
        <v>3722.844619</v>
      </c>
      <c r="X107">
        <v>12766.931843</v>
      </c>
      <c r="Y107">
        <v>23876.983248</v>
      </c>
      <c r="Z107">
        <v>1287.8024379999999</v>
      </c>
      <c r="AA107">
        <v>1845.6259640000001</v>
      </c>
      <c r="AB107">
        <v>1816.4786770000001</v>
      </c>
      <c r="AC107">
        <v>2455.6401289999999</v>
      </c>
      <c r="AD107">
        <v>19.010567999999999</v>
      </c>
      <c r="AE107">
        <v>11.228604000000001</v>
      </c>
      <c r="AF107">
        <v>19041.980438999999</v>
      </c>
      <c r="AG107">
        <v>1246.331778</v>
      </c>
      <c r="AH107">
        <v>0.95084999999999997</v>
      </c>
      <c r="AI107">
        <v>8566.6602939999993</v>
      </c>
      <c r="AJ107">
        <v>14498.692601000001</v>
      </c>
      <c r="AK107">
        <v>5319.0531769999998</v>
      </c>
      <c r="AL107">
        <v>2286.091617</v>
      </c>
      <c r="AM107">
        <v>16.841460999999999</v>
      </c>
      <c r="AN107">
        <v>11.666229</v>
      </c>
      <c r="AO107">
        <v>1.1770689999999999</v>
      </c>
      <c r="AP107">
        <v>141.44650899999999</v>
      </c>
      <c r="AQ107">
        <v>130.67863800000001</v>
      </c>
      <c r="AR107">
        <v>0</v>
      </c>
      <c r="AS107">
        <v>119359.600844</v>
      </c>
      <c r="AT107">
        <v>3.8132250000000001</v>
      </c>
      <c r="AU107">
        <v>4.1752640000000003</v>
      </c>
      <c r="AV107">
        <v>3.1188850000000001</v>
      </c>
      <c r="AW107">
        <v>2.4265249999999998</v>
      </c>
      <c r="AX107">
        <v>1.9177120000000001</v>
      </c>
      <c r="AY107">
        <v>0.75825500000000001</v>
      </c>
      <c r="AZ107">
        <v>3.9330210000000001</v>
      </c>
      <c r="BA107">
        <v>1.0575859999999999</v>
      </c>
      <c r="BB107">
        <v>6.2237809999999998</v>
      </c>
      <c r="BC107">
        <v>2.137759</v>
      </c>
      <c r="BD107">
        <v>2.8921389999999998</v>
      </c>
      <c r="BE107">
        <v>2.8747940000000001</v>
      </c>
      <c r="BF107">
        <v>9.587E-3</v>
      </c>
      <c r="BG107">
        <v>4.192418</v>
      </c>
      <c r="BH107">
        <v>2.9307629999999998</v>
      </c>
      <c r="BI107">
        <v>1.395672</v>
      </c>
      <c r="BJ107">
        <v>1.383656</v>
      </c>
      <c r="BK107">
        <v>6.5292389999999996</v>
      </c>
      <c r="BL107">
        <v>2.0941999999999998</v>
      </c>
      <c r="BM107">
        <v>2.8943240000000001</v>
      </c>
      <c r="BN107">
        <v>1.418531</v>
      </c>
      <c r="BO107">
        <v>1.2072799999999999</v>
      </c>
      <c r="BP107">
        <v>0.85769799999999996</v>
      </c>
      <c r="BQ107">
        <v>0.69914799999999999</v>
      </c>
      <c r="BR107">
        <v>0.61034999999999995</v>
      </c>
      <c r="BS107">
        <v>0.23525799999999999</v>
      </c>
      <c r="BT107">
        <v>1.346298</v>
      </c>
      <c r="BU107">
        <v>0.74641900000000005</v>
      </c>
      <c r="BV107">
        <v>0.62549100000000002</v>
      </c>
      <c r="BW107">
        <v>18.709167999999998</v>
      </c>
      <c r="BX107">
        <v>1.5872809999999999</v>
      </c>
      <c r="BY107">
        <v>5.5000000000000003E-4</v>
      </c>
      <c r="BZ107">
        <v>0.60405200000000003</v>
      </c>
      <c r="CA107">
        <v>0.97694499999999995</v>
      </c>
      <c r="CB107">
        <v>2.4357829999999998</v>
      </c>
      <c r="CC107">
        <v>6.5465200000000001</v>
      </c>
      <c r="CD107">
        <v>0.11253100000000001</v>
      </c>
      <c r="CE107">
        <v>0.23847699999999999</v>
      </c>
      <c r="CF107">
        <v>0.26212200000000002</v>
      </c>
      <c r="CG107">
        <v>2.5305000000000001E-2</v>
      </c>
      <c r="CH107">
        <v>5.8450000000000004E-3</v>
      </c>
      <c r="CI107">
        <v>1</v>
      </c>
      <c r="CJ107">
        <v>29.902459</v>
      </c>
      <c r="CK107">
        <v>0.221474</v>
      </c>
      <c r="CL107">
        <v>7.5589810000000002</v>
      </c>
      <c r="CM107">
        <v>38.270833000000003</v>
      </c>
      <c r="CN107">
        <v>5.6797E-2</v>
      </c>
      <c r="CO107">
        <v>-2.4258829999999998</v>
      </c>
      <c r="CP107">
        <v>32.427143999999998</v>
      </c>
    </row>
    <row r="108" spans="2:94" x14ac:dyDescent="0.3">
      <c r="B108" s="3">
        <v>17520</v>
      </c>
      <c r="C108">
        <v>654.75357399999996</v>
      </c>
      <c r="D108">
        <v>38.313274999999997</v>
      </c>
      <c r="E108">
        <v>454.84660600000001</v>
      </c>
      <c r="F108">
        <v>386.862347</v>
      </c>
      <c r="G108">
        <v>6.1504349999999999</v>
      </c>
      <c r="H108">
        <v>76.119434999999996</v>
      </c>
      <c r="I108">
        <v>15.740804000000001</v>
      </c>
      <c r="J108">
        <v>66.567813000000001</v>
      </c>
      <c r="K108">
        <v>555.66070200000001</v>
      </c>
      <c r="L108">
        <v>353.70789300000001</v>
      </c>
      <c r="M108">
        <v>749.40944400000001</v>
      </c>
      <c r="N108">
        <v>158.98595</v>
      </c>
      <c r="O108">
        <v>8.7620000000000007E-3</v>
      </c>
      <c r="P108">
        <v>40.398940000000003</v>
      </c>
      <c r="Q108">
        <v>226.16417000000001</v>
      </c>
      <c r="R108">
        <v>55.309254000000003</v>
      </c>
      <c r="S108">
        <v>143.845664</v>
      </c>
      <c r="T108">
        <v>23.157502000000001</v>
      </c>
      <c r="U108">
        <v>19.455763000000001</v>
      </c>
      <c r="V108">
        <v>204.773878</v>
      </c>
      <c r="W108">
        <v>2667.2710390000002</v>
      </c>
      <c r="X108">
        <v>11297.795993</v>
      </c>
      <c r="Y108">
        <v>24049.261205999999</v>
      </c>
      <c r="Z108">
        <v>1290.428261</v>
      </c>
      <c r="AA108">
        <v>1866.3593539999999</v>
      </c>
      <c r="AB108">
        <v>1809.733622</v>
      </c>
      <c r="AC108">
        <v>2474.3057610000001</v>
      </c>
      <c r="AD108">
        <v>18.988606999999998</v>
      </c>
      <c r="AE108">
        <v>10.980422000000001</v>
      </c>
      <c r="AF108">
        <v>19697.020704999999</v>
      </c>
      <c r="AG108">
        <v>1268.6386620000001</v>
      </c>
      <c r="AH108">
        <v>0.91372200000000003</v>
      </c>
      <c r="AI108">
        <v>8560.386477</v>
      </c>
      <c r="AJ108">
        <v>14560.386704</v>
      </c>
      <c r="AK108">
        <v>5368.3257210000002</v>
      </c>
      <c r="AL108">
        <v>1211.7563110000001</v>
      </c>
      <c r="AM108">
        <v>16.488771</v>
      </c>
      <c r="AN108">
        <v>9.2422649999999997</v>
      </c>
      <c r="AO108">
        <v>0.74786200000000003</v>
      </c>
      <c r="AP108">
        <v>108.792692</v>
      </c>
      <c r="AQ108">
        <v>121.986311</v>
      </c>
      <c r="AR108">
        <v>0</v>
      </c>
      <c r="AS108">
        <v>120306.183191</v>
      </c>
      <c r="AT108">
        <v>3.9971800000000002</v>
      </c>
      <c r="AU108">
        <v>4.1628179999999997</v>
      </c>
      <c r="AV108">
        <v>3.1219779999999999</v>
      </c>
      <c r="AW108">
        <v>2.4276789999999999</v>
      </c>
      <c r="AX108">
        <v>1.919961</v>
      </c>
      <c r="AY108">
        <v>0.753328</v>
      </c>
      <c r="AZ108">
        <v>3.9274209999999998</v>
      </c>
      <c r="BA108">
        <v>1.055952</v>
      </c>
      <c r="BB108">
        <v>6.2074309999999997</v>
      </c>
      <c r="BC108">
        <v>2.1352380000000002</v>
      </c>
      <c r="BD108">
        <v>2.8850950000000002</v>
      </c>
      <c r="BE108">
        <v>2.870806</v>
      </c>
      <c r="BF108">
        <v>1.0304000000000001E-2</v>
      </c>
      <c r="BG108">
        <v>4.2150470000000002</v>
      </c>
      <c r="BH108">
        <v>2.9360200000000001</v>
      </c>
      <c r="BI108">
        <v>1.412407</v>
      </c>
      <c r="BJ108">
        <v>1.3854979999999999</v>
      </c>
      <c r="BK108">
        <v>6.5307709999999997</v>
      </c>
      <c r="BL108">
        <v>2.094128</v>
      </c>
      <c r="BM108">
        <v>2.9478960000000001</v>
      </c>
      <c r="BN108">
        <v>1.016321</v>
      </c>
      <c r="BO108">
        <v>1.068354</v>
      </c>
      <c r="BP108">
        <v>0.86388600000000004</v>
      </c>
      <c r="BQ108">
        <v>0.70057400000000003</v>
      </c>
      <c r="BR108">
        <v>0.61720699999999995</v>
      </c>
      <c r="BS108">
        <v>0.23438400000000001</v>
      </c>
      <c r="BT108">
        <v>1.3565320000000001</v>
      </c>
      <c r="BU108">
        <v>0.74555700000000003</v>
      </c>
      <c r="BV108">
        <v>0.61166600000000004</v>
      </c>
      <c r="BW108">
        <v>19.352758999999999</v>
      </c>
      <c r="BX108">
        <v>1.6156900000000001</v>
      </c>
      <c r="BY108">
        <v>5.2899999999999996E-4</v>
      </c>
      <c r="BZ108">
        <v>0.60360999999999998</v>
      </c>
      <c r="CA108">
        <v>0.98110200000000003</v>
      </c>
      <c r="CB108">
        <v>2.4583469999999998</v>
      </c>
      <c r="CC108">
        <v>3.470021</v>
      </c>
      <c r="CD108">
        <v>0.110175</v>
      </c>
      <c r="CE108">
        <v>0.18892700000000001</v>
      </c>
      <c r="CF108">
        <v>0.166542</v>
      </c>
      <c r="CG108">
        <v>1.9463000000000001E-2</v>
      </c>
      <c r="CH108">
        <v>5.4559999999999999E-3</v>
      </c>
      <c r="CI108">
        <v>1</v>
      </c>
      <c r="CJ108">
        <v>30.139600999999999</v>
      </c>
      <c r="CK108">
        <v>0.22578300000000001</v>
      </c>
      <c r="CL108">
        <v>7.9497920000000004</v>
      </c>
      <c r="CM108">
        <v>38.25</v>
      </c>
      <c r="CN108">
        <v>5.9622000000000001E-2</v>
      </c>
      <c r="CO108">
        <v>-2.4113220000000002</v>
      </c>
      <c r="CP108">
        <v>31.485254000000001</v>
      </c>
    </row>
    <row r="109" spans="2:94" x14ac:dyDescent="0.3">
      <c r="B109" s="3">
        <v>17885</v>
      </c>
      <c r="C109">
        <v>673.13145499999996</v>
      </c>
      <c r="D109">
        <v>38.420177000000002</v>
      </c>
      <c r="E109">
        <v>455.17127399999998</v>
      </c>
      <c r="F109">
        <v>387.07284399999998</v>
      </c>
      <c r="G109">
        <v>6.1516739999999999</v>
      </c>
      <c r="H109">
        <v>75.588892000000001</v>
      </c>
      <c r="I109">
        <v>15.712839000000001</v>
      </c>
      <c r="J109">
        <v>66.535229999999999</v>
      </c>
      <c r="K109">
        <v>553.95594200000005</v>
      </c>
      <c r="L109">
        <v>353.49140799999998</v>
      </c>
      <c r="M109">
        <v>745.08875899999998</v>
      </c>
      <c r="N109">
        <v>158.336895</v>
      </c>
      <c r="O109">
        <v>8.2129999999999998E-3</v>
      </c>
      <c r="P109">
        <v>40.708331000000001</v>
      </c>
      <c r="Q109">
        <v>226.534356</v>
      </c>
      <c r="R109">
        <v>55.874211000000003</v>
      </c>
      <c r="S109">
        <v>144.13656499999999</v>
      </c>
      <c r="T109">
        <v>23.179465</v>
      </c>
      <c r="U109">
        <v>19.451371999999999</v>
      </c>
      <c r="V109">
        <v>207.981773</v>
      </c>
      <c r="W109">
        <v>2386.832355</v>
      </c>
      <c r="X109">
        <v>10943.232727000001</v>
      </c>
      <c r="Y109">
        <v>25023.664831999999</v>
      </c>
      <c r="Z109">
        <v>1291.1206990000001</v>
      </c>
      <c r="AA109">
        <v>1857.2673580000001</v>
      </c>
      <c r="AB109">
        <v>1956.6115540000001</v>
      </c>
      <c r="AC109">
        <v>2489.1559029999999</v>
      </c>
      <c r="AD109">
        <v>19.104877999999999</v>
      </c>
      <c r="AE109">
        <v>10.832018</v>
      </c>
      <c r="AF109">
        <v>19633.747364999999</v>
      </c>
      <c r="AG109">
        <v>4603.7481250000001</v>
      </c>
      <c r="AH109">
        <v>2.1550400000000001</v>
      </c>
      <c r="AI109">
        <v>8555.1103980000007</v>
      </c>
      <c r="AJ109">
        <v>14870.573872000001</v>
      </c>
      <c r="AK109">
        <v>5474.5536119999997</v>
      </c>
      <c r="AL109">
        <v>337.60432100000003</v>
      </c>
      <c r="AM109">
        <v>15.812084</v>
      </c>
      <c r="AN109">
        <v>3.902088</v>
      </c>
      <c r="AO109">
        <v>0.442658</v>
      </c>
      <c r="AP109">
        <v>45.407823</v>
      </c>
      <c r="AQ109">
        <v>108.255985</v>
      </c>
      <c r="AR109">
        <v>0</v>
      </c>
      <c r="AS109">
        <v>113954.861871</v>
      </c>
      <c r="AT109">
        <v>4.109375</v>
      </c>
      <c r="AU109">
        <v>4.1744339999999998</v>
      </c>
      <c r="AV109">
        <v>3.124206</v>
      </c>
      <c r="AW109">
        <v>2.4289999999999998</v>
      </c>
      <c r="AX109">
        <v>1.9203479999999999</v>
      </c>
      <c r="AY109">
        <v>0.74807699999999999</v>
      </c>
      <c r="AZ109">
        <v>3.9204439999999998</v>
      </c>
      <c r="BA109">
        <v>1.0554349999999999</v>
      </c>
      <c r="BB109">
        <v>6.1883860000000004</v>
      </c>
      <c r="BC109">
        <v>2.133931</v>
      </c>
      <c r="BD109">
        <v>2.8684609999999999</v>
      </c>
      <c r="BE109">
        <v>2.859086</v>
      </c>
      <c r="BF109">
        <v>9.6589999999999992E-3</v>
      </c>
      <c r="BG109">
        <v>4.2473270000000003</v>
      </c>
      <c r="BH109">
        <v>2.9408259999999999</v>
      </c>
      <c r="BI109">
        <v>1.4268339999999999</v>
      </c>
      <c r="BJ109">
        <v>1.3883000000000001</v>
      </c>
      <c r="BK109">
        <v>6.5369650000000004</v>
      </c>
      <c r="BL109">
        <v>2.093655</v>
      </c>
      <c r="BM109">
        <v>2.9940769999999999</v>
      </c>
      <c r="BN109">
        <v>0.90946400000000005</v>
      </c>
      <c r="BO109">
        <v>1.0348250000000001</v>
      </c>
      <c r="BP109">
        <v>0.89888900000000005</v>
      </c>
      <c r="BQ109">
        <v>0.70094999999999996</v>
      </c>
      <c r="BR109">
        <v>0.61419999999999997</v>
      </c>
      <c r="BS109">
        <v>0.25340699999999999</v>
      </c>
      <c r="BT109">
        <v>1.364673</v>
      </c>
      <c r="BU109">
        <v>0.75012199999999996</v>
      </c>
      <c r="BV109">
        <v>0.60339900000000002</v>
      </c>
      <c r="BW109">
        <v>19.290592</v>
      </c>
      <c r="BX109">
        <v>5.8631599999999997</v>
      </c>
      <c r="BY109">
        <v>1.248E-3</v>
      </c>
      <c r="BZ109">
        <v>0.60323800000000005</v>
      </c>
      <c r="CA109">
        <v>1.002003</v>
      </c>
      <c r="CB109">
        <v>2.5069919999999999</v>
      </c>
      <c r="CC109">
        <v>0.96677400000000002</v>
      </c>
      <c r="CD109">
        <v>0.105653</v>
      </c>
      <c r="CE109">
        <v>7.9765000000000003E-2</v>
      </c>
      <c r="CF109">
        <v>9.8575999999999997E-2</v>
      </c>
      <c r="CG109">
        <v>8.1239999999999993E-3</v>
      </c>
      <c r="CH109">
        <v>4.8419999999999999E-3</v>
      </c>
      <c r="CI109">
        <v>1</v>
      </c>
      <c r="CJ109">
        <v>28.548442000000001</v>
      </c>
      <c r="CK109">
        <v>0.23748900000000001</v>
      </c>
      <c r="CL109">
        <v>8.3160500000000006</v>
      </c>
      <c r="CM109">
        <v>37.979166999999997</v>
      </c>
      <c r="CN109">
        <v>5.8776000000000002E-2</v>
      </c>
      <c r="CO109">
        <v>-2.4255529999999998</v>
      </c>
      <c r="CP109">
        <v>31.403033000000001</v>
      </c>
    </row>
    <row r="110" spans="2:94" x14ac:dyDescent="0.3">
      <c r="B110" s="3">
        <v>18250</v>
      </c>
      <c r="C110">
        <v>682.52959999999996</v>
      </c>
      <c r="D110">
        <v>38.531599999999997</v>
      </c>
      <c r="E110">
        <v>455.321461</v>
      </c>
      <c r="F110">
        <v>387.00018599999999</v>
      </c>
      <c r="G110">
        <v>6.1490049999999998</v>
      </c>
      <c r="H110">
        <v>75.053168999999997</v>
      </c>
      <c r="I110">
        <v>15.691443</v>
      </c>
      <c r="J110">
        <v>66.652783999999997</v>
      </c>
      <c r="K110">
        <v>553.75919899999997</v>
      </c>
      <c r="L110">
        <v>353.398731</v>
      </c>
      <c r="M110">
        <v>740.63123800000005</v>
      </c>
      <c r="N110">
        <v>157.66889499999999</v>
      </c>
      <c r="O110">
        <v>6.9620000000000003E-3</v>
      </c>
      <c r="P110">
        <v>40.885007999999999</v>
      </c>
      <c r="Q110">
        <v>226.49167199999999</v>
      </c>
      <c r="R110">
        <v>56.213357000000002</v>
      </c>
      <c r="S110">
        <v>144.30008599999999</v>
      </c>
      <c r="T110">
        <v>23.197424999999999</v>
      </c>
      <c r="U110">
        <v>19.440465</v>
      </c>
      <c r="V110">
        <v>211.19770199999999</v>
      </c>
      <c r="W110">
        <v>1568.667488</v>
      </c>
      <c r="X110">
        <v>9291.2664870000008</v>
      </c>
      <c r="Y110">
        <v>25354.747557999999</v>
      </c>
      <c r="Z110">
        <v>1279.2008499999999</v>
      </c>
      <c r="AA110">
        <v>1835.183869</v>
      </c>
      <c r="AB110">
        <v>1929.467224</v>
      </c>
      <c r="AC110">
        <v>2529.0728410000002</v>
      </c>
      <c r="AD110">
        <v>19.333931</v>
      </c>
      <c r="AE110">
        <v>10.556996</v>
      </c>
      <c r="AF110">
        <v>19805.897948000002</v>
      </c>
      <c r="AG110">
        <v>1779.374881</v>
      </c>
      <c r="AH110">
        <v>1.5665020000000001</v>
      </c>
      <c r="AI110">
        <v>8531.5313189999997</v>
      </c>
      <c r="AJ110">
        <v>15124.960068</v>
      </c>
      <c r="AK110">
        <v>5553.8915690000003</v>
      </c>
      <c r="AL110">
        <v>901.67592200000001</v>
      </c>
      <c r="AM110">
        <v>15.77402</v>
      </c>
      <c r="AN110">
        <v>8.3764450000000004</v>
      </c>
      <c r="AO110">
        <v>0.70947899999999997</v>
      </c>
      <c r="AP110">
        <v>98.632119000000003</v>
      </c>
      <c r="AQ110">
        <v>123.86743800000001</v>
      </c>
      <c r="AR110">
        <v>0</v>
      </c>
      <c r="AS110">
        <v>115917.32442800001</v>
      </c>
      <c r="AT110">
        <v>4.1667490000000003</v>
      </c>
      <c r="AU110">
        <v>4.1865399999999999</v>
      </c>
      <c r="AV110">
        <v>3.1252369999999998</v>
      </c>
      <c r="AW110">
        <v>2.428544</v>
      </c>
      <c r="AX110">
        <v>1.9195139999999999</v>
      </c>
      <c r="AY110">
        <v>0.74277599999999999</v>
      </c>
      <c r="AZ110">
        <v>3.9151050000000001</v>
      </c>
      <c r="BA110">
        <v>1.0572999999999999</v>
      </c>
      <c r="BB110">
        <v>6.1861879999999996</v>
      </c>
      <c r="BC110">
        <v>2.1333709999999999</v>
      </c>
      <c r="BD110">
        <v>2.8513000000000002</v>
      </c>
      <c r="BE110">
        <v>2.8470240000000002</v>
      </c>
      <c r="BF110">
        <v>8.1869999999999998E-3</v>
      </c>
      <c r="BG110">
        <v>4.2657610000000004</v>
      </c>
      <c r="BH110">
        <v>2.9402720000000002</v>
      </c>
      <c r="BI110">
        <v>1.435495</v>
      </c>
      <c r="BJ110">
        <v>1.389875</v>
      </c>
      <c r="BK110">
        <v>6.5420299999999996</v>
      </c>
      <c r="BL110">
        <v>2.0924809999999998</v>
      </c>
      <c r="BM110">
        <v>3.0403730000000002</v>
      </c>
      <c r="BN110">
        <v>0.59771600000000003</v>
      </c>
      <c r="BO110">
        <v>0.87861100000000003</v>
      </c>
      <c r="BP110">
        <v>0.91078199999999998</v>
      </c>
      <c r="BQ110">
        <v>0.69447899999999996</v>
      </c>
      <c r="BR110">
        <v>0.60689700000000002</v>
      </c>
      <c r="BS110">
        <v>0.249892</v>
      </c>
      <c r="BT110">
        <v>1.386558</v>
      </c>
      <c r="BU110">
        <v>0.75911499999999998</v>
      </c>
      <c r="BV110">
        <v>0.58807900000000002</v>
      </c>
      <c r="BW110">
        <v>19.459734000000001</v>
      </c>
      <c r="BX110">
        <v>2.2661449999999999</v>
      </c>
      <c r="BY110">
        <v>9.0700000000000004E-4</v>
      </c>
      <c r="BZ110">
        <v>0.60157499999999997</v>
      </c>
      <c r="CA110">
        <v>1.019144</v>
      </c>
      <c r="CB110">
        <v>2.5433240000000001</v>
      </c>
      <c r="CC110">
        <v>2.5820660000000002</v>
      </c>
      <c r="CD110">
        <v>0.10539900000000001</v>
      </c>
      <c r="CE110">
        <v>0.17122799999999999</v>
      </c>
      <c r="CF110">
        <v>0.157994</v>
      </c>
      <c r="CG110">
        <v>1.7645000000000001E-2</v>
      </c>
      <c r="CH110">
        <v>5.5399999999999998E-3</v>
      </c>
      <c r="CI110">
        <v>1</v>
      </c>
      <c r="CJ110">
        <v>29.040085999999999</v>
      </c>
      <c r="CK110">
        <v>0.23526900000000001</v>
      </c>
      <c r="CL110">
        <v>8.4570270000000001</v>
      </c>
      <c r="CM110">
        <v>38.25</v>
      </c>
      <c r="CN110">
        <v>6.0039000000000002E-2</v>
      </c>
      <c r="CO110">
        <v>-2.4411960000000001</v>
      </c>
      <c r="CP110">
        <v>30.399941999999999</v>
      </c>
    </row>
    <row r="111" spans="2:94" x14ac:dyDescent="0.3">
      <c r="B111" s="3">
        <v>18615</v>
      </c>
      <c r="C111">
        <v>702.76779499999998</v>
      </c>
      <c r="D111">
        <v>39.024438000000004</v>
      </c>
      <c r="E111">
        <v>456.05619000000002</v>
      </c>
      <c r="F111">
        <v>387.60047200000002</v>
      </c>
      <c r="G111">
        <v>6.1511829999999996</v>
      </c>
      <c r="H111">
        <v>74.486936</v>
      </c>
      <c r="I111">
        <v>15.680077000000001</v>
      </c>
      <c r="J111">
        <v>66.713037</v>
      </c>
      <c r="K111">
        <v>555.193039</v>
      </c>
      <c r="L111">
        <v>353.40554900000001</v>
      </c>
      <c r="M111">
        <v>734.15680999999995</v>
      </c>
      <c r="N111">
        <v>156.67125100000001</v>
      </c>
      <c r="O111">
        <v>7.3850000000000001E-3</v>
      </c>
      <c r="P111">
        <v>41.082158999999997</v>
      </c>
      <c r="Q111">
        <v>226.79702700000001</v>
      </c>
      <c r="R111">
        <v>56.589919999999999</v>
      </c>
      <c r="S111">
        <v>144.75348299999999</v>
      </c>
      <c r="T111">
        <v>23.226337999999998</v>
      </c>
      <c r="U111">
        <v>19.449031999999999</v>
      </c>
      <c r="V111">
        <v>214.67968200000001</v>
      </c>
      <c r="W111">
        <v>1314.219484</v>
      </c>
      <c r="X111">
        <v>8728.3836769999998</v>
      </c>
      <c r="Y111">
        <v>25581.999567999999</v>
      </c>
      <c r="Z111">
        <v>1280.5625500000001</v>
      </c>
      <c r="AA111">
        <v>1812.434708</v>
      </c>
      <c r="AB111">
        <v>1891.979732</v>
      </c>
      <c r="AC111">
        <v>2541.7608869999999</v>
      </c>
      <c r="AD111">
        <v>19.49295</v>
      </c>
      <c r="AE111">
        <v>10.30443</v>
      </c>
      <c r="AF111">
        <v>20364.508977000001</v>
      </c>
      <c r="AG111">
        <v>1882.216439</v>
      </c>
      <c r="AH111">
        <v>1.36154</v>
      </c>
      <c r="AI111">
        <v>8505.5752850000008</v>
      </c>
      <c r="AJ111">
        <v>15250.562721</v>
      </c>
      <c r="AK111">
        <v>5628.672313</v>
      </c>
      <c r="AL111">
        <v>857.25879299999997</v>
      </c>
      <c r="AM111">
        <v>15.551613</v>
      </c>
      <c r="AN111">
        <v>7.1880009999999999</v>
      </c>
      <c r="AO111">
        <v>0.66974500000000003</v>
      </c>
      <c r="AP111">
        <v>84.843896000000001</v>
      </c>
      <c r="AQ111">
        <v>119.702296</v>
      </c>
      <c r="AR111">
        <v>0</v>
      </c>
      <c r="AS111">
        <v>117753.40689100001</v>
      </c>
      <c r="AT111">
        <v>4.2903010000000004</v>
      </c>
      <c r="AU111">
        <v>4.2400880000000001</v>
      </c>
      <c r="AV111">
        <v>3.13028</v>
      </c>
      <c r="AW111">
        <v>2.4323109999999999</v>
      </c>
      <c r="AX111">
        <v>1.920194</v>
      </c>
      <c r="AY111">
        <v>0.73717200000000005</v>
      </c>
      <c r="AZ111">
        <v>3.9122699999999999</v>
      </c>
      <c r="BA111">
        <v>1.0582560000000001</v>
      </c>
      <c r="BB111">
        <v>6.2022060000000003</v>
      </c>
      <c r="BC111">
        <v>2.1334119999999999</v>
      </c>
      <c r="BD111">
        <v>2.8263750000000001</v>
      </c>
      <c r="BE111">
        <v>2.8290099999999998</v>
      </c>
      <c r="BF111">
        <v>8.685E-3</v>
      </c>
      <c r="BG111">
        <v>4.2863309999999997</v>
      </c>
      <c r="BH111">
        <v>2.9442360000000001</v>
      </c>
      <c r="BI111">
        <v>1.445111</v>
      </c>
      <c r="BJ111">
        <v>1.394242</v>
      </c>
      <c r="BK111">
        <v>6.5501839999999998</v>
      </c>
      <c r="BL111">
        <v>2.0934029999999999</v>
      </c>
      <c r="BM111">
        <v>3.0904989999999999</v>
      </c>
      <c r="BN111">
        <v>0.50076200000000004</v>
      </c>
      <c r="BO111">
        <v>0.82538299999999998</v>
      </c>
      <c r="BP111">
        <v>0.91894500000000001</v>
      </c>
      <c r="BQ111">
        <v>0.695218</v>
      </c>
      <c r="BR111">
        <v>0.59937399999999996</v>
      </c>
      <c r="BS111">
        <v>0.245036</v>
      </c>
      <c r="BT111">
        <v>1.3935139999999999</v>
      </c>
      <c r="BU111">
        <v>0.76535900000000001</v>
      </c>
      <c r="BV111">
        <v>0.57401000000000002</v>
      </c>
      <c r="BW111">
        <v>20.008581</v>
      </c>
      <c r="BX111">
        <v>2.3971200000000001</v>
      </c>
      <c r="BY111">
        <v>7.8799999999999996E-4</v>
      </c>
      <c r="BZ111">
        <v>0.59974499999999997</v>
      </c>
      <c r="CA111">
        <v>1.0276069999999999</v>
      </c>
      <c r="CB111">
        <v>2.577569</v>
      </c>
      <c r="CC111">
        <v>2.4548719999999999</v>
      </c>
      <c r="CD111">
        <v>0.10391300000000001</v>
      </c>
      <c r="CE111">
        <v>0.14693400000000001</v>
      </c>
      <c r="CF111">
        <v>0.149146</v>
      </c>
      <c r="CG111">
        <v>1.5179E-2</v>
      </c>
      <c r="CH111">
        <v>5.3540000000000003E-3</v>
      </c>
      <c r="CI111">
        <v>1</v>
      </c>
      <c r="CJ111">
        <v>29.500069</v>
      </c>
      <c r="CK111">
        <v>0.23891699999999999</v>
      </c>
      <c r="CL111">
        <v>8.6767669999999999</v>
      </c>
      <c r="CM111">
        <v>38.25</v>
      </c>
      <c r="CN111">
        <v>5.9783999999999997E-2</v>
      </c>
      <c r="CO111">
        <v>-2.50312</v>
      </c>
      <c r="CP111">
        <v>30.129144</v>
      </c>
    </row>
    <row r="112" spans="2:94" x14ac:dyDescent="0.3">
      <c r="B112" s="3">
        <v>18980</v>
      </c>
      <c r="C112">
        <v>704.204386</v>
      </c>
      <c r="D112">
        <v>39.369911999999999</v>
      </c>
      <c r="E112">
        <v>456.43369200000001</v>
      </c>
      <c r="F112">
        <v>387.88910199999998</v>
      </c>
      <c r="G112">
        <v>6.1545959999999997</v>
      </c>
      <c r="H112">
        <v>73.948407000000003</v>
      </c>
      <c r="I112">
        <v>15.650608999999999</v>
      </c>
      <c r="J112">
        <v>66.710042999999999</v>
      </c>
      <c r="K112">
        <v>555.75114900000005</v>
      </c>
      <c r="L112">
        <v>353.32987800000001</v>
      </c>
      <c r="M112">
        <v>727.03499699999998</v>
      </c>
      <c r="N112">
        <v>155.759109</v>
      </c>
      <c r="O112">
        <v>8.1110000000000002E-3</v>
      </c>
      <c r="P112">
        <v>41.234386999999998</v>
      </c>
      <c r="Q112">
        <v>226.79557299999999</v>
      </c>
      <c r="R112">
        <v>56.908675000000002</v>
      </c>
      <c r="S112">
        <v>144.92396199999999</v>
      </c>
      <c r="T112">
        <v>23.183921999999999</v>
      </c>
      <c r="U112">
        <v>19.435336</v>
      </c>
      <c r="V112">
        <v>218.08102099999999</v>
      </c>
      <c r="W112">
        <v>1048.9141070000001</v>
      </c>
      <c r="X112">
        <v>8204.8690189999998</v>
      </c>
      <c r="Y112">
        <v>25989.649251999999</v>
      </c>
      <c r="Z112">
        <v>1271.4771780000001</v>
      </c>
      <c r="AA112">
        <v>1823.7484710000001</v>
      </c>
      <c r="AB112">
        <v>1901.034183</v>
      </c>
      <c r="AC112">
        <v>2539.5694779999999</v>
      </c>
      <c r="AD112">
        <v>19.683799</v>
      </c>
      <c r="AE112">
        <v>10.139305999999999</v>
      </c>
      <c r="AF112">
        <v>20498.651301999998</v>
      </c>
      <c r="AG112">
        <v>1948.5836919999999</v>
      </c>
      <c r="AH112">
        <v>1.5914889999999999</v>
      </c>
      <c r="AI112">
        <v>8460.0215540000008</v>
      </c>
      <c r="AJ112">
        <v>15513.985542</v>
      </c>
      <c r="AK112">
        <v>5719.4782020000002</v>
      </c>
      <c r="AL112">
        <v>763.44124099999999</v>
      </c>
      <c r="AM112">
        <v>15.367865</v>
      </c>
      <c r="AN112">
        <v>9.2303940000000004</v>
      </c>
      <c r="AO112">
        <v>0.72982499999999995</v>
      </c>
      <c r="AP112">
        <v>107.353112</v>
      </c>
      <c r="AQ112">
        <v>132.793655</v>
      </c>
      <c r="AR112">
        <v>0</v>
      </c>
      <c r="AS112">
        <v>118073.702808</v>
      </c>
      <c r="AT112">
        <v>4.2990709999999996</v>
      </c>
      <c r="AU112">
        <v>4.2776240000000003</v>
      </c>
      <c r="AV112">
        <v>3.1328710000000002</v>
      </c>
      <c r="AW112">
        <v>2.4341219999999999</v>
      </c>
      <c r="AX112">
        <v>1.92126</v>
      </c>
      <c r="AY112">
        <v>0.73184199999999999</v>
      </c>
      <c r="AZ112">
        <v>3.9049170000000002</v>
      </c>
      <c r="BA112">
        <v>1.058208</v>
      </c>
      <c r="BB112">
        <v>6.2084409999999997</v>
      </c>
      <c r="BC112">
        <v>2.1329560000000001</v>
      </c>
      <c r="BD112">
        <v>2.7989570000000001</v>
      </c>
      <c r="BE112">
        <v>2.8125390000000001</v>
      </c>
      <c r="BF112">
        <v>9.5390000000000006E-3</v>
      </c>
      <c r="BG112">
        <v>4.3022140000000002</v>
      </c>
      <c r="BH112">
        <v>2.9442170000000001</v>
      </c>
      <c r="BI112">
        <v>1.4532510000000001</v>
      </c>
      <c r="BJ112">
        <v>1.3958839999999999</v>
      </c>
      <c r="BK112">
        <v>6.5382220000000002</v>
      </c>
      <c r="BL112">
        <v>2.0919289999999999</v>
      </c>
      <c r="BM112">
        <v>3.1394639999999998</v>
      </c>
      <c r="BN112">
        <v>0.39967200000000003</v>
      </c>
      <c r="BO112">
        <v>0.77587700000000004</v>
      </c>
      <c r="BP112">
        <v>0.93358799999999997</v>
      </c>
      <c r="BQ112">
        <v>0.69028500000000004</v>
      </c>
      <c r="BR112">
        <v>0.60311499999999996</v>
      </c>
      <c r="BS112">
        <v>0.24620900000000001</v>
      </c>
      <c r="BT112">
        <v>1.3923129999999999</v>
      </c>
      <c r="BU112">
        <v>0.77285199999999998</v>
      </c>
      <c r="BV112">
        <v>0.56481099999999995</v>
      </c>
      <c r="BW112">
        <v>20.140378999999999</v>
      </c>
      <c r="BX112">
        <v>2.4816419999999999</v>
      </c>
      <c r="BY112">
        <v>9.2100000000000005E-4</v>
      </c>
      <c r="BZ112">
        <v>0.59653299999999998</v>
      </c>
      <c r="CA112">
        <v>1.0453570000000001</v>
      </c>
      <c r="CB112">
        <v>2.6191520000000001</v>
      </c>
      <c r="CC112">
        <v>2.186213</v>
      </c>
      <c r="CD112">
        <v>0.102685</v>
      </c>
      <c r="CE112">
        <v>0.18868399999999999</v>
      </c>
      <c r="CF112">
        <v>0.162525</v>
      </c>
      <c r="CG112">
        <v>1.9206000000000001E-2</v>
      </c>
      <c r="CH112">
        <v>5.9389999999999998E-3</v>
      </c>
      <c r="CI112">
        <v>1</v>
      </c>
      <c r="CJ112">
        <v>29.580310999999998</v>
      </c>
      <c r="CK112">
        <v>0.24160100000000001</v>
      </c>
      <c r="CL112">
        <v>8.7527939999999997</v>
      </c>
      <c r="CM112">
        <v>38.208333000000003</v>
      </c>
      <c r="CN112">
        <v>6.0616000000000003E-2</v>
      </c>
      <c r="CO112">
        <v>-2.5490469999999998</v>
      </c>
      <c r="CP112">
        <v>29.942471000000001</v>
      </c>
    </row>
    <row r="113" spans="1:94" x14ac:dyDescent="0.3">
      <c r="B113" s="3">
        <v>19345</v>
      </c>
      <c r="C113">
        <v>720.86129400000004</v>
      </c>
      <c r="D113">
        <v>39.848849000000001</v>
      </c>
      <c r="E113">
        <v>456.65087799999998</v>
      </c>
      <c r="F113">
        <v>388.04396100000002</v>
      </c>
      <c r="G113">
        <v>6.1537009999999999</v>
      </c>
      <c r="H113">
        <v>73.388758999999993</v>
      </c>
      <c r="I113">
        <v>15.62833</v>
      </c>
      <c r="J113">
        <v>66.740942000000004</v>
      </c>
      <c r="K113">
        <v>555.41814199999999</v>
      </c>
      <c r="L113">
        <v>353.31656099999998</v>
      </c>
      <c r="M113">
        <v>722.81655799999999</v>
      </c>
      <c r="N113">
        <v>155.02267599999999</v>
      </c>
      <c r="O113">
        <v>9.0659999999999994E-3</v>
      </c>
      <c r="P113">
        <v>41.333069000000002</v>
      </c>
      <c r="Q113">
        <v>226.91908100000001</v>
      </c>
      <c r="R113">
        <v>57.087994999999999</v>
      </c>
      <c r="S113">
        <v>145.22592399999999</v>
      </c>
      <c r="T113">
        <v>23.115257</v>
      </c>
      <c r="U113">
        <v>19.429653999999999</v>
      </c>
      <c r="V113">
        <v>221.772975</v>
      </c>
      <c r="W113">
        <v>1061.3608810000001</v>
      </c>
      <c r="X113">
        <v>8279.7934810000006</v>
      </c>
      <c r="Y113">
        <v>26272.755530999999</v>
      </c>
      <c r="Z113">
        <v>1269.453859</v>
      </c>
      <c r="AA113">
        <v>1800.41686</v>
      </c>
      <c r="AB113">
        <v>1865.9626040000001</v>
      </c>
      <c r="AC113">
        <v>2531.0856220000001</v>
      </c>
      <c r="AD113">
        <v>19.709772999999998</v>
      </c>
      <c r="AE113">
        <v>10.091366000000001</v>
      </c>
      <c r="AF113">
        <v>20670.798024</v>
      </c>
      <c r="AG113">
        <v>1912.4665709999999</v>
      </c>
      <c r="AH113">
        <v>1.467665</v>
      </c>
      <c r="AI113">
        <v>8389.0859720000008</v>
      </c>
      <c r="AJ113">
        <v>15482.450887000001</v>
      </c>
      <c r="AK113">
        <v>5747.4695039999997</v>
      </c>
      <c r="AL113">
        <v>862.50735399999996</v>
      </c>
      <c r="AM113">
        <v>15.093245</v>
      </c>
      <c r="AN113">
        <v>7.26586</v>
      </c>
      <c r="AO113">
        <v>0.70817399999999997</v>
      </c>
      <c r="AP113">
        <v>85.402071000000007</v>
      </c>
      <c r="AQ113">
        <v>125.30139200000001</v>
      </c>
      <c r="AR113">
        <v>0</v>
      </c>
      <c r="AS113">
        <v>120277.77748600001</v>
      </c>
      <c r="AT113">
        <v>4.4007589999999999</v>
      </c>
      <c r="AU113">
        <v>4.3296619999999999</v>
      </c>
      <c r="AV113">
        <v>3.1343619999999999</v>
      </c>
      <c r="AW113">
        <v>2.4350939999999999</v>
      </c>
      <c r="AX113">
        <v>1.9209799999999999</v>
      </c>
      <c r="AY113">
        <v>0.72630300000000003</v>
      </c>
      <c r="AZ113">
        <v>3.8993579999999999</v>
      </c>
      <c r="BA113">
        <v>1.0586979999999999</v>
      </c>
      <c r="BB113">
        <v>6.2047210000000002</v>
      </c>
      <c r="BC113">
        <v>2.1328749999999999</v>
      </c>
      <c r="BD113">
        <v>2.7827169999999999</v>
      </c>
      <c r="BE113">
        <v>2.799242</v>
      </c>
      <c r="BF113">
        <v>1.0662E-2</v>
      </c>
      <c r="BG113">
        <v>4.3125099999999996</v>
      </c>
      <c r="BH113">
        <v>2.9458199999999999</v>
      </c>
      <c r="BI113">
        <v>1.45783</v>
      </c>
      <c r="BJ113">
        <v>1.398793</v>
      </c>
      <c r="BK113">
        <v>6.5188579999999998</v>
      </c>
      <c r="BL113">
        <v>2.0913179999999998</v>
      </c>
      <c r="BM113">
        <v>3.1926130000000001</v>
      </c>
      <c r="BN113">
        <v>0.40441500000000002</v>
      </c>
      <c r="BO113">
        <v>0.78296299999999996</v>
      </c>
      <c r="BP113">
        <v>0.94375799999999999</v>
      </c>
      <c r="BQ113">
        <v>0.68918699999999999</v>
      </c>
      <c r="BR113">
        <v>0.59539900000000001</v>
      </c>
      <c r="BS113">
        <v>0.24166699999999999</v>
      </c>
      <c r="BT113">
        <v>1.387661</v>
      </c>
      <c r="BU113">
        <v>0.773872</v>
      </c>
      <c r="BV113">
        <v>0.562141</v>
      </c>
      <c r="BW113">
        <v>20.309517</v>
      </c>
      <c r="BX113">
        <v>2.4356450000000001</v>
      </c>
      <c r="BY113">
        <v>8.4999999999999995E-4</v>
      </c>
      <c r="BZ113">
        <v>0.59153100000000003</v>
      </c>
      <c r="CA113">
        <v>1.0432319999999999</v>
      </c>
      <c r="CB113">
        <v>2.6319699999999999</v>
      </c>
      <c r="CC113">
        <v>2.4699019999999998</v>
      </c>
      <c r="CD113">
        <v>0.10085</v>
      </c>
      <c r="CE113">
        <v>0.14852599999999999</v>
      </c>
      <c r="CF113">
        <v>0.15770400000000001</v>
      </c>
      <c r="CG113">
        <v>1.5278999999999999E-2</v>
      </c>
      <c r="CH113">
        <v>5.6039999999999996E-3</v>
      </c>
      <c r="CI113">
        <v>1</v>
      </c>
      <c r="CJ113">
        <v>30.132484999999999</v>
      </c>
      <c r="CK113">
        <v>0.245064</v>
      </c>
      <c r="CL113">
        <v>8.9652860000000008</v>
      </c>
      <c r="CM113">
        <v>38.1875</v>
      </c>
      <c r="CN113">
        <v>5.9653999999999999E-2</v>
      </c>
      <c r="CO113">
        <v>-2.6110150000000001</v>
      </c>
      <c r="CP113">
        <v>29.980440999999999</v>
      </c>
    </row>
    <row r="114" spans="1:94" x14ac:dyDescent="0.3">
      <c r="B114" s="3">
        <v>19710</v>
      </c>
      <c r="C114">
        <v>716.58356100000003</v>
      </c>
      <c r="D114">
        <v>40.142059000000003</v>
      </c>
      <c r="E114">
        <v>456.642921</v>
      </c>
      <c r="F114">
        <v>387.96370899999999</v>
      </c>
      <c r="G114">
        <v>6.1503319999999997</v>
      </c>
      <c r="H114">
        <v>72.811234999999996</v>
      </c>
      <c r="I114">
        <v>15.593362000000001</v>
      </c>
      <c r="J114">
        <v>66.637012999999996</v>
      </c>
      <c r="K114">
        <v>554.48610499999995</v>
      </c>
      <c r="L114">
        <v>353.20043299999998</v>
      </c>
      <c r="M114">
        <v>717.54080099999999</v>
      </c>
      <c r="N114">
        <v>154.31749300000001</v>
      </c>
      <c r="O114">
        <v>8.4250000000000002E-3</v>
      </c>
      <c r="P114">
        <v>41.362611000000001</v>
      </c>
      <c r="Q114">
        <v>226.848176</v>
      </c>
      <c r="R114">
        <v>57.109507000000001</v>
      </c>
      <c r="S114">
        <v>145.21846400000001</v>
      </c>
      <c r="T114">
        <v>23.041119999999999</v>
      </c>
      <c r="U114">
        <v>19.405695000000001</v>
      </c>
      <c r="V114">
        <v>225.377656</v>
      </c>
      <c r="W114">
        <v>704.43272899999999</v>
      </c>
      <c r="X114">
        <v>7081.9288909999996</v>
      </c>
      <c r="Y114">
        <v>26628.208299000002</v>
      </c>
      <c r="Z114">
        <v>1269.350332</v>
      </c>
      <c r="AA114">
        <v>1779.042631</v>
      </c>
      <c r="AB114">
        <v>1835.0465750000001</v>
      </c>
      <c r="AC114">
        <v>2508.7214720000002</v>
      </c>
      <c r="AD114">
        <v>19.747441999999999</v>
      </c>
      <c r="AE114">
        <v>9.8503749999999997</v>
      </c>
      <c r="AF114">
        <v>20197.899719000001</v>
      </c>
      <c r="AG114">
        <v>2343.8277760000001</v>
      </c>
      <c r="AH114">
        <v>1.3826510000000001</v>
      </c>
      <c r="AI114">
        <v>8384.6782899999998</v>
      </c>
      <c r="AJ114">
        <v>15592.873014999999</v>
      </c>
      <c r="AK114">
        <v>5813.8560299999999</v>
      </c>
      <c r="AL114">
        <v>1479.1932099999999</v>
      </c>
      <c r="AM114">
        <v>14.921065</v>
      </c>
      <c r="AN114">
        <v>10.351793000000001</v>
      </c>
      <c r="AO114">
        <v>0.97201800000000005</v>
      </c>
      <c r="AP114">
        <v>127.53451200000001</v>
      </c>
      <c r="AQ114">
        <v>145.20840799999999</v>
      </c>
      <c r="AR114">
        <v>0</v>
      </c>
      <c r="AS114">
        <v>121566.075178</v>
      </c>
      <c r="AT114">
        <v>4.374644</v>
      </c>
      <c r="AU114">
        <v>4.3615199999999996</v>
      </c>
      <c r="AV114">
        <v>3.1343070000000002</v>
      </c>
      <c r="AW114">
        <v>2.4345910000000002</v>
      </c>
      <c r="AX114">
        <v>1.919929</v>
      </c>
      <c r="AY114">
        <v>0.72058800000000001</v>
      </c>
      <c r="AZ114">
        <v>3.8906339999999999</v>
      </c>
      <c r="BA114">
        <v>1.05705</v>
      </c>
      <c r="BB114">
        <v>6.1943089999999996</v>
      </c>
      <c r="BC114">
        <v>2.132174</v>
      </c>
      <c r="BD114">
        <v>2.7624059999999999</v>
      </c>
      <c r="BE114">
        <v>2.786508</v>
      </c>
      <c r="BF114">
        <v>9.9089999999999994E-3</v>
      </c>
      <c r="BG114">
        <v>4.3155919999999997</v>
      </c>
      <c r="BH114">
        <v>2.9449000000000001</v>
      </c>
      <c r="BI114">
        <v>1.4583790000000001</v>
      </c>
      <c r="BJ114">
        <v>1.3987210000000001</v>
      </c>
      <c r="BK114">
        <v>6.4979500000000003</v>
      </c>
      <c r="BL114">
        <v>2.0887389999999999</v>
      </c>
      <c r="BM114">
        <v>3.2445050000000002</v>
      </c>
      <c r="BN114">
        <v>0.26841300000000001</v>
      </c>
      <c r="BO114">
        <v>0.66968899999999998</v>
      </c>
      <c r="BP114">
        <v>0.95652599999999999</v>
      </c>
      <c r="BQ114">
        <v>0.68913100000000005</v>
      </c>
      <c r="BR114">
        <v>0.58833100000000005</v>
      </c>
      <c r="BS114">
        <v>0.23766300000000001</v>
      </c>
      <c r="BT114">
        <v>1.3754</v>
      </c>
      <c r="BU114">
        <v>0.77535100000000001</v>
      </c>
      <c r="BV114">
        <v>0.54871599999999998</v>
      </c>
      <c r="BW114">
        <v>19.844884</v>
      </c>
      <c r="BX114">
        <v>2.9850099999999999</v>
      </c>
      <c r="BY114">
        <v>8.0000000000000004E-4</v>
      </c>
      <c r="BZ114">
        <v>0.59121999999999997</v>
      </c>
      <c r="CA114">
        <v>1.0506720000000001</v>
      </c>
      <c r="CB114">
        <v>2.6623709999999998</v>
      </c>
      <c r="CC114">
        <v>4.235862</v>
      </c>
      <c r="CD114">
        <v>9.9699999999999997E-2</v>
      </c>
      <c r="CE114">
        <v>0.21160699999999999</v>
      </c>
      <c r="CF114">
        <v>0.21645900000000001</v>
      </c>
      <c r="CG114">
        <v>2.2815999999999999E-2</v>
      </c>
      <c r="CH114">
        <v>6.4949999999999999E-3</v>
      </c>
      <c r="CI114">
        <v>1</v>
      </c>
      <c r="CJ114">
        <v>30.455234000000001</v>
      </c>
      <c r="CK114">
        <v>0.24765200000000001</v>
      </c>
      <c r="CL114">
        <v>9.1895089999999993</v>
      </c>
      <c r="CM114">
        <v>38.25</v>
      </c>
      <c r="CN114">
        <v>6.0248000000000003E-2</v>
      </c>
      <c r="CO114">
        <v>-2.6515719999999998</v>
      </c>
      <c r="CP114">
        <v>29.413349</v>
      </c>
    </row>
    <row r="115" spans="1:94" x14ac:dyDescent="0.3">
      <c r="B115" s="3">
        <v>20074.5</v>
      </c>
      <c r="C115">
        <v>714.65378099999998</v>
      </c>
      <c r="D115">
        <v>40.791364999999999</v>
      </c>
      <c r="E115">
        <v>457.04868199999999</v>
      </c>
      <c r="F115">
        <v>388.14806199999998</v>
      </c>
      <c r="G115">
        <v>6.1519649999999997</v>
      </c>
      <c r="H115">
        <v>72.229984000000002</v>
      </c>
      <c r="I115">
        <v>15.584721999999999</v>
      </c>
      <c r="J115">
        <v>66.641765000000007</v>
      </c>
      <c r="K115">
        <v>554.31897900000001</v>
      </c>
      <c r="L115">
        <v>353.36144300000001</v>
      </c>
      <c r="M115">
        <v>713.82975299999998</v>
      </c>
      <c r="N115">
        <v>153.61653699999999</v>
      </c>
      <c r="O115">
        <v>7.5240000000000003E-3</v>
      </c>
      <c r="P115">
        <v>41.450482999999998</v>
      </c>
      <c r="Q115">
        <v>226.96583200000001</v>
      </c>
      <c r="R115">
        <v>57.261693000000001</v>
      </c>
      <c r="S115">
        <v>145.58449200000001</v>
      </c>
      <c r="T115">
        <v>22.990508999999999</v>
      </c>
      <c r="U115">
        <v>19.406458000000001</v>
      </c>
      <c r="V115">
        <v>228.74956299999999</v>
      </c>
      <c r="W115">
        <v>729.20266500000002</v>
      </c>
      <c r="X115">
        <v>7208.5269980000003</v>
      </c>
      <c r="Y115">
        <v>28063.671238999999</v>
      </c>
      <c r="Z115">
        <v>1263.434802</v>
      </c>
      <c r="AA115">
        <v>1779.0357759999999</v>
      </c>
      <c r="AB115">
        <v>2010.4824169999999</v>
      </c>
      <c r="AC115">
        <v>2549.3799180000001</v>
      </c>
      <c r="AD115">
        <v>20.070179</v>
      </c>
      <c r="AE115">
        <v>9.7904610000000005</v>
      </c>
      <c r="AF115">
        <v>20480.552377</v>
      </c>
      <c r="AG115">
        <v>2360.1008919999999</v>
      </c>
      <c r="AH115">
        <v>1.6907989999999999</v>
      </c>
      <c r="AI115">
        <v>8316.685254</v>
      </c>
      <c r="AJ115">
        <v>16074.489713999999</v>
      </c>
      <c r="AK115">
        <v>5903.8858069999997</v>
      </c>
      <c r="AL115">
        <v>611.55244600000003</v>
      </c>
      <c r="AM115">
        <v>14.687372999999999</v>
      </c>
      <c r="AN115">
        <v>6.3023670000000003</v>
      </c>
      <c r="AO115">
        <v>0.67140200000000005</v>
      </c>
      <c r="AP115">
        <v>73.643332999999998</v>
      </c>
      <c r="AQ115">
        <v>126.452771</v>
      </c>
      <c r="AR115">
        <v>0</v>
      </c>
      <c r="AS115">
        <v>116315.955598</v>
      </c>
      <c r="AT115">
        <v>4.3628629999999999</v>
      </c>
      <c r="AU115">
        <v>4.4320680000000001</v>
      </c>
      <c r="AV115">
        <v>3.137092</v>
      </c>
      <c r="AW115">
        <v>2.4357470000000001</v>
      </c>
      <c r="AX115">
        <v>1.9204380000000001</v>
      </c>
      <c r="AY115">
        <v>0.714835</v>
      </c>
      <c r="AZ115">
        <v>3.8884780000000001</v>
      </c>
      <c r="BA115">
        <v>1.0571250000000001</v>
      </c>
      <c r="BB115">
        <v>6.1924419999999998</v>
      </c>
      <c r="BC115">
        <v>2.133146</v>
      </c>
      <c r="BD115">
        <v>2.748119</v>
      </c>
      <c r="BE115">
        <v>2.7738510000000001</v>
      </c>
      <c r="BF115">
        <v>8.8489999999999992E-3</v>
      </c>
      <c r="BG115">
        <v>4.3247600000000004</v>
      </c>
      <c r="BH115">
        <v>2.9464269999999999</v>
      </c>
      <c r="BI115">
        <v>1.4622649999999999</v>
      </c>
      <c r="BJ115">
        <v>1.4022460000000001</v>
      </c>
      <c r="BK115">
        <v>6.4836770000000001</v>
      </c>
      <c r="BL115">
        <v>2.0888209999999998</v>
      </c>
      <c r="BM115">
        <v>3.2930470000000001</v>
      </c>
      <c r="BN115">
        <v>0.27785100000000001</v>
      </c>
      <c r="BO115">
        <v>0.68166000000000004</v>
      </c>
      <c r="BP115">
        <v>1.0080899999999999</v>
      </c>
      <c r="BQ115">
        <v>0.68591899999999995</v>
      </c>
      <c r="BR115">
        <v>0.58832899999999999</v>
      </c>
      <c r="BS115">
        <v>0.260384</v>
      </c>
      <c r="BT115">
        <v>1.397691</v>
      </c>
      <c r="BU115">
        <v>0.78802300000000003</v>
      </c>
      <c r="BV115">
        <v>0.54537899999999995</v>
      </c>
      <c r="BW115">
        <v>20.122596999999999</v>
      </c>
      <c r="BX115">
        <v>3.005735</v>
      </c>
      <c r="BY115">
        <v>9.7900000000000005E-4</v>
      </c>
      <c r="BZ115">
        <v>0.586426</v>
      </c>
      <c r="CA115">
        <v>1.083124</v>
      </c>
      <c r="CB115">
        <v>2.7035990000000001</v>
      </c>
      <c r="CC115">
        <v>1.75126</v>
      </c>
      <c r="CD115">
        <v>9.8138000000000003E-2</v>
      </c>
      <c r="CE115">
        <v>0.128831</v>
      </c>
      <c r="CF115">
        <v>0.14951500000000001</v>
      </c>
      <c r="CG115">
        <v>1.3174999999999999E-2</v>
      </c>
      <c r="CH115">
        <v>5.6559999999999996E-3</v>
      </c>
      <c r="CI115">
        <v>1</v>
      </c>
      <c r="CJ115">
        <v>29.139952999999998</v>
      </c>
      <c r="CK115">
        <v>0.25232900000000003</v>
      </c>
      <c r="CL115">
        <v>9.1088319999999996</v>
      </c>
      <c r="CM115">
        <v>38.145833000000003</v>
      </c>
      <c r="CN115">
        <v>5.8707000000000002E-2</v>
      </c>
      <c r="CO115">
        <v>-2.734502</v>
      </c>
      <c r="CP115">
        <v>29.710249999999998</v>
      </c>
    </row>
    <row r="116" spans="1:94" x14ac:dyDescent="0.3">
      <c r="A116" t="s">
        <v>314</v>
      </c>
    </row>
    <row r="117" spans="1:94" x14ac:dyDescent="0.3">
      <c r="B117" s="3">
        <v>0</v>
      </c>
      <c r="C117">
        <v>163.80385899999999</v>
      </c>
      <c r="D117">
        <v>9.2036859999999994</v>
      </c>
      <c r="E117">
        <v>145.691823</v>
      </c>
      <c r="F117">
        <v>159.35480799999999</v>
      </c>
      <c r="G117">
        <v>3.203417</v>
      </c>
      <c r="H117">
        <v>101.044211</v>
      </c>
      <c r="I117">
        <v>4.0079229999999999</v>
      </c>
      <c r="J117">
        <v>63.040557999999997</v>
      </c>
      <c r="K117">
        <v>89.515411999999998</v>
      </c>
      <c r="L117">
        <v>165.65271000000001</v>
      </c>
      <c r="M117">
        <v>259.75211200000001</v>
      </c>
      <c r="N117">
        <v>55.380243</v>
      </c>
      <c r="O117">
        <v>0.85031000000000001</v>
      </c>
      <c r="P117">
        <v>9.5844579999999997</v>
      </c>
      <c r="Q117">
        <v>77.030861999999999</v>
      </c>
      <c r="R117">
        <v>39.159574999999997</v>
      </c>
      <c r="S117">
        <v>103.822339</v>
      </c>
      <c r="T117">
        <v>3.545906</v>
      </c>
      <c r="U117">
        <v>9.2906279999999999</v>
      </c>
      <c r="V117">
        <v>69.464411999999996</v>
      </c>
      <c r="W117">
        <v>2624.4373799999998</v>
      </c>
      <c r="X117">
        <v>10574.954879000001</v>
      </c>
      <c r="Y117">
        <v>27838.450960999999</v>
      </c>
      <c r="Z117">
        <v>1841.9588639999999</v>
      </c>
      <c r="AA117">
        <v>3023.8811649999998</v>
      </c>
      <c r="AB117">
        <v>7721.2175909999996</v>
      </c>
      <c r="AC117">
        <v>1823.993813</v>
      </c>
      <c r="AD117">
        <v>25.469033</v>
      </c>
      <c r="AE117">
        <v>17.951671000000001</v>
      </c>
      <c r="AF117">
        <v>1017.7887480000001</v>
      </c>
      <c r="AG117">
        <v>785.19919500000003</v>
      </c>
      <c r="AH117">
        <v>1727.4565070000001</v>
      </c>
      <c r="AI117">
        <v>14181.98486</v>
      </c>
      <c r="AJ117">
        <v>14840.851922</v>
      </c>
      <c r="AK117">
        <v>2183.713722</v>
      </c>
      <c r="AL117">
        <v>349.207155</v>
      </c>
      <c r="AM117">
        <v>149.66020900000001</v>
      </c>
      <c r="AN117">
        <v>48.919795999999998</v>
      </c>
      <c r="AO117">
        <v>4.4905400000000002</v>
      </c>
      <c r="AP117">
        <v>5589.6807310000004</v>
      </c>
      <c r="AQ117">
        <v>22358.660474</v>
      </c>
      <c r="AR117">
        <v>0</v>
      </c>
      <c r="AS117">
        <v>3991.631562</v>
      </c>
      <c r="AT117">
        <v>1</v>
      </c>
      <c r="AU117">
        <v>1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>
        <v>1</v>
      </c>
      <c r="BZ117">
        <v>1</v>
      </c>
      <c r="CA117">
        <v>1</v>
      </c>
      <c r="CB117">
        <v>1</v>
      </c>
      <c r="CC117">
        <v>1</v>
      </c>
      <c r="CD117">
        <v>1</v>
      </c>
      <c r="CE117">
        <v>1</v>
      </c>
      <c r="CF117">
        <v>1</v>
      </c>
      <c r="CG117">
        <v>1</v>
      </c>
      <c r="CH117">
        <v>1</v>
      </c>
      <c r="CI117">
        <v>1</v>
      </c>
      <c r="CJ117">
        <v>1</v>
      </c>
      <c r="CK117">
        <v>0</v>
      </c>
      <c r="CL117">
        <v>0</v>
      </c>
      <c r="CM117">
        <v>0</v>
      </c>
      <c r="CN117">
        <v>0</v>
      </c>
      <c r="CO117">
        <v>1.1117E-2</v>
      </c>
      <c r="CP117">
        <v>25.987214999999999</v>
      </c>
    </row>
    <row r="118" spans="1:94" x14ac:dyDescent="0.3">
      <c r="B118" s="3">
        <v>365</v>
      </c>
      <c r="C118">
        <v>168.79438999999999</v>
      </c>
      <c r="D118">
        <v>16.844624</v>
      </c>
      <c r="E118">
        <v>271.33660800000001</v>
      </c>
      <c r="F118">
        <v>321.74092999999999</v>
      </c>
      <c r="G118">
        <v>4.2389859999999997</v>
      </c>
      <c r="H118">
        <v>91.289841999999993</v>
      </c>
      <c r="I118">
        <v>6.0454090000000003</v>
      </c>
      <c r="J118">
        <v>85.794479999999993</v>
      </c>
      <c r="K118">
        <v>130.459327</v>
      </c>
      <c r="L118">
        <v>183.061802</v>
      </c>
      <c r="M118">
        <v>386.78705100000002</v>
      </c>
      <c r="N118">
        <v>73.280146999999999</v>
      </c>
      <c r="O118">
        <v>0.79823100000000002</v>
      </c>
      <c r="P118">
        <v>19.604391</v>
      </c>
      <c r="Q118">
        <v>116.554813</v>
      </c>
      <c r="R118">
        <v>68.827721999999994</v>
      </c>
      <c r="S118">
        <v>149.77448100000001</v>
      </c>
      <c r="T118">
        <v>5.2622600000000004</v>
      </c>
      <c r="U118">
        <v>13.65784</v>
      </c>
      <c r="V118">
        <v>74.931910000000002</v>
      </c>
      <c r="W118">
        <v>2625.1829859999998</v>
      </c>
      <c r="X118">
        <v>10491.940619999999</v>
      </c>
      <c r="Y118">
        <v>27044.107516</v>
      </c>
      <c r="Z118">
        <v>2330.4075130000001</v>
      </c>
      <c r="AA118">
        <v>3115.5989939999999</v>
      </c>
      <c r="AB118">
        <v>6478.4320690000004</v>
      </c>
      <c r="AC118">
        <v>4103.3837679999997</v>
      </c>
      <c r="AD118">
        <v>18.290095000000001</v>
      </c>
      <c r="AE118">
        <v>14.947585</v>
      </c>
      <c r="AF118">
        <v>104.433058</v>
      </c>
      <c r="AG118">
        <v>2907.6707270000002</v>
      </c>
      <c r="AH118">
        <v>4255.6510939999998</v>
      </c>
      <c r="AI118">
        <v>14050.973128</v>
      </c>
      <c r="AJ118">
        <v>15684.999865</v>
      </c>
      <c r="AK118">
        <v>2513.3047839999999</v>
      </c>
      <c r="AL118">
        <v>912.74449200000004</v>
      </c>
      <c r="AM118">
        <v>3344.6506479999998</v>
      </c>
      <c r="AN118">
        <v>7.6269590000000003</v>
      </c>
      <c r="AO118">
        <v>0.28113700000000003</v>
      </c>
      <c r="AP118">
        <v>91.190421999999998</v>
      </c>
      <c r="AQ118">
        <v>54.758090000000003</v>
      </c>
      <c r="AR118">
        <v>0</v>
      </c>
      <c r="AS118">
        <v>16134.592360000001</v>
      </c>
      <c r="AT118">
        <v>1.030467</v>
      </c>
      <c r="AU118">
        <v>1.8302039999999999</v>
      </c>
      <c r="AV118">
        <v>1.862401</v>
      </c>
      <c r="AW118">
        <v>2.0190220000000001</v>
      </c>
      <c r="AX118">
        <v>1.3232699999999999</v>
      </c>
      <c r="AY118">
        <v>0.90346400000000004</v>
      </c>
      <c r="AZ118">
        <v>1.508364</v>
      </c>
      <c r="BA118">
        <v>1.360941</v>
      </c>
      <c r="BB118">
        <v>1.457395</v>
      </c>
      <c r="BC118">
        <v>1.105094</v>
      </c>
      <c r="BD118">
        <v>1.4890620000000001</v>
      </c>
      <c r="BE118">
        <v>1.323218</v>
      </c>
      <c r="BF118">
        <v>0.93875399999999998</v>
      </c>
      <c r="BG118">
        <v>2.045436</v>
      </c>
      <c r="BH118">
        <v>1.5130920000000001</v>
      </c>
      <c r="BI118">
        <v>1.757622</v>
      </c>
      <c r="BJ118">
        <v>1.442604</v>
      </c>
      <c r="BK118">
        <v>1.484038</v>
      </c>
      <c r="BL118">
        <v>1.4700660000000001</v>
      </c>
      <c r="BM118">
        <v>1.0787089999999999</v>
      </c>
      <c r="BN118">
        <v>1.000284</v>
      </c>
      <c r="BO118">
        <v>0.99214999999999998</v>
      </c>
      <c r="BP118">
        <v>0.97146600000000005</v>
      </c>
      <c r="BQ118">
        <v>1.2651790000000001</v>
      </c>
      <c r="BR118">
        <v>1.0303310000000001</v>
      </c>
      <c r="BS118">
        <v>0.83904299999999998</v>
      </c>
      <c r="BT118">
        <v>2.2496700000000001</v>
      </c>
      <c r="BU118">
        <v>0.71813099999999996</v>
      </c>
      <c r="BV118">
        <v>0.83265699999999998</v>
      </c>
      <c r="BW118">
        <v>0.102608</v>
      </c>
      <c r="BX118">
        <v>3.7030989999999999</v>
      </c>
      <c r="BY118">
        <v>2.4635359999999999</v>
      </c>
      <c r="BZ118">
        <v>0.99076200000000003</v>
      </c>
      <c r="CA118">
        <v>1.05688</v>
      </c>
      <c r="CB118">
        <v>1.1509309999999999</v>
      </c>
      <c r="CC118">
        <v>2.6137619999999999</v>
      </c>
      <c r="CD118">
        <v>22.348296000000001</v>
      </c>
      <c r="CE118">
        <v>0.15590699999999999</v>
      </c>
      <c r="CF118">
        <v>6.2605999999999995E-2</v>
      </c>
      <c r="CG118">
        <v>1.6313999999999999E-2</v>
      </c>
      <c r="CH118">
        <v>2.4489999999999998E-3</v>
      </c>
      <c r="CI118">
        <v>1</v>
      </c>
      <c r="CJ118">
        <v>4.0421050000000003</v>
      </c>
      <c r="CK118">
        <v>0.29377300000000001</v>
      </c>
      <c r="CL118">
        <v>1.7946279999999999</v>
      </c>
      <c r="CM118">
        <v>38.604166999999997</v>
      </c>
      <c r="CN118">
        <v>0.100526</v>
      </c>
      <c r="CO118">
        <v>-0.40749600000000002</v>
      </c>
      <c r="CP118">
        <v>33.035555000000002</v>
      </c>
    </row>
    <row r="119" spans="1:94" x14ac:dyDescent="0.3">
      <c r="B119" s="3">
        <v>730</v>
      </c>
      <c r="C119">
        <v>173.02892199999999</v>
      </c>
      <c r="D119">
        <v>23.77929</v>
      </c>
      <c r="E119">
        <v>418.29038100000002</v>
      </c>
      <c r="F119">
        <v>512.07138599999996</v>
      </c>
      <c r="G119">
        <v>5.1163699999999999</v>
      </c>
      <c r="H119">
        <v>92.478172999999998</v>
      </c>
      <c r="I119">
        <v>7.7502719999999998</v>
      </c>
      <c r="J119">
        <v>118.544606</v>
      </c>
      <c r="K119">
        <v>187.001283</v>
      </c>
      <c r="L119">
        <v>208.10131699999999</v>
      </c>
      <c r="M119">
        <v>475.226091</v>
      </c>
      <c r="N119">
        <v>93.547182000000006</v>
      </c>
      <c r="O119">
        <v>0.83156200000000002</v>
      </c>
      <c r="P119">
        <v>32.307563000000002</v>
      </c>
      <c r="Q119">
        <v>152.19652099999999</v>
      </c>
      <c r="R119">
        <v>107.28853100000001</v>
      </c>
      <c r="S119">
        <v>188.974433</v>
      </c>
      <c r="T119">
        <v>6.9602950000000003</v>
      </c>
      <c r="U119">
        <v>18.693182</v>
      </c>
      <c r="V119">
        <v>79.404002000000006</v>
      </c>
      <c r="W119">
        <v>2636.567626</v>
      </c>
      <c r="X119">
        <v>10431.311497999999</v>
      </c>
      <c r="Y119">
        <v>26177.739882000002</v>
      </c>
      <c r="Z119">
        <v>1919.1979260000001</v>
      </c>
      <c r="AA119">
        <v>2986.4972400000001</v>
      </c>
      <c r="AB119">
        <v>4597.5055629999997</v>
      </c>
      <c r="AC119">
        <v>4952.9040709999999</v>
      </c>
      <c r="AD119">
        <v>20.676235999999999</v>
      </c>
      <c r="AE119">
        <v>14.831189</v>
      </c>
      <c r="AF119">
        <v>56.267730999999998</v>
      </c>
      <c r="AG119">
        <v>3317.2161940000001</v>
      </c>
      <c r="AH119">
        <v>3056.8204930000002</v>
      </c>
      <c r="AI119">
        <v>13891.514009</v>
      </c>
      <c r="AJ119">
        <v>15682.215818999999</v>
      </c>
      <c r="AK119">
        <v>2612.1675519999999</v>
      </c>
      <c r="AL119">
        <v>847.35557100000005</v>
      </c>
      <c r="AM119">
        <v>2352.1309200000001</v>
      </c>
      <c r="AN119">
        <v>6.8906390000000002</v>
      </c>
      <c r="AO119">
        <v>0.40152300000000002</v>
      </c>
      <c r="AP119">
        <v>82.741398000000004</v>
      </c>
      <c r="AQ119">
        <v>60.886274</v>
      </c>
      <c r="AR119">
        <v>0</v>
      </c>
      <c r="AS119">
        <v>22549.204528999999</v>
      </c>
      <c r="AT119">
        <v>1.0563180000000001</v>
      </c>
      <c r="AU119">
        <v>2.5836700000000001</v>
      </c>
      <c r="AV119">
        <v>2.8710629999999999</v>
      </c>
      <c r="AW119">
        <v>3.2134040000000001</v>
      </c>
      <c r="AX119">
        <v>1.5971599999999999</v>
      </c>
      <c r="AY119">
        <v>0.91522499999999996</v>
      </c>
      <c r="AZ119">
        <v>1.933737</v>
      </c>
      <c r="BA119">
        <v>1.88045</v>
      </c>
      <c r="BB119">
        <v>2.0890399999999998</v>
      </c>
      <c r="BC119">
        <v>1.256251</v>
      </c>
      <c r="BD119">
        <v>1.829537</v>
      </c>
      <c r="BE119">
        <v>1.6891799999999999</v>
      </c>
      <c r="BF119">
        <v>0.97795200000000004</v>
      </c>
      <c r="BG119">
        <v>3.3708279999999999</v>
      </c>
      <c r="BH119">
        <v>1.975786</v>
      </c>
      <c r="BI119">
        <v>2.7397779999999998</v>
      </c>
      <c r="BJ119">
        <v>1.820171</v>
      </c>
      <c r="BK119">
        <v>1.9629099999999999</v>
      </c>
      <c r="BL119">
        <v>2.0120469999999999</v>
      </c>
      <c r="BM119">
        <v>1.143089</v>
      </c>
      <c r="BN119">
        <v>1.0046219999999999</v>
      </c>
      <c r="BO119">
        <v>0.98641699999999999</v>
      </c>
      <c r="BP119">
        <v>0.94034499999999999</v>
      </c>
      <c r="BQ119">
        <v>1.041933</v>
      </c>
      <c r="BR119">
        <v>0.98763699999999999</v>
      </c>
      <c r="BS119">
        <v>0.59543800000000002</v>
      </c>
      <c r="BT119">
        <v>2.715417</v>
      </c>
      <c r="BU119">
        <v>0.81181899999999996</v>
      </c>
      <c r="BV119">
        <v>0.82617300000000005</v>
      </c>
      <c r="BW119">
        <v>5.5284E-2</v>
      </c>
      <c r="BX119">
        <v>4.2246810000000004</v>
      </c>
      <c r="BY119">
        <v>1.76955</v>
      </c>
      <c r="BZ119">
        <v>0.979518</v>
      </c>
      <c r="CA119">
        <v>1.056692</v>
      </c>
      <c r="CB119">
        <v>1.196204</v>
      </c>
      <c r="CC119">
        <v>2.4265129999999999</v>
      </c>
      <c r="CD119">
        <v>15.716475000000001</v>
      </c>
      <c r="CE119">
        <v>0.14085600000000001</v>
      </c>
      <c r="CF119">
        <v>8.9414999999999994E-2</v>
      </c>
      <c r="CG119">
        <v>1.4803E-2</v>
      </c>
      <c r="CH119">
        <v>2.7230000000000002E-3</v>
      </c>
      <c r="CI119">
        <v>1</v>
      </c>
      <c r="CJ119">
        <v>5.6491199999999999</v>
      </c>
      <c r="CK119">
        <v>0.244254</v>
      </c>
      <c r="CL119">
        <v>1.33447</v>
      </c>
      <c r="CM119">
        <v>38.541666999999997</v>
      </c>
      <c r="CN119">
        <v>0.10122399999999999</v>
      </c>
      <c r="CO119">
        <v>-0.65036400000000005</v>
      </c>
      <c r="CP119">
        <v>32.843929000000003</v>
      </c>
    </row>
    <row r="120" spans="1:94" x14ac:dyDescent="0.3">
      <c r="B120" s="3">
        <v>1095</v>
      </c>
      <c r="C120">
        <v>172.189986</v>
      </c>
      <c r="D120">
        <v>30.001542000000001</v>
      </c>
      <c r="E120">
        <v>575.91224099999999</v>
      </c>
      <c r="F120">
        <v>715.02120000000002</v>
      </c>
      <c r="G120">
        <v>5.8816629999999996</v>
      </c>
      <c r="H120">
        <v>94.456909999999993</v>
      </c>
      <c r="I120">
        <v>9.5477830000000008</v>
      </c>
      <c r="J120">
        <v>149.926738</v>
      </c>
      <c r="K120">
        <v>258.62947600000001</v>
      </c>
      <c r="L120">
        <v>234.949219</v>
      </c>
      <c r="M120">
        <v>540.15273999999999</v>
      </c>
      <c r="N120">
        <v>114.98255399999999</v>
      </c>
      <c r="O120">
        <v>0.87570599999999998</v>
      </c>
      <c r="P120">
        <v>47.235692</v>
      </c>
      <c r="Q120">
        <v>183.98427699999999</v>
      </c>
      <c r="R120">
        <v>151.93255500000001</v>
      </c>
      <c r="S120">
        <v>222.83302599999999</v>
      </c>
      <c r="T120">
        <v>8.5749440000000003</v>
      </c>
      <c r="U120">
        <v>24.331427000000001</v>
      </c>
      <c r="V120">
        <v>82.794794999999993</v>
      </c>
      <c r="W120">
        <v>2659.6889000000001</v>
      </c>
      <c r="X120">
        <v>10410.983702</v>
      </c>
      <c r="Y120">
        <v>25552.22334</v>
      </c>
      <c r="Z120">
        <v>1670.246169</v>
      </c>
      <c r="AA120">
        <v>2877.448335</v>
      </c>
      <c r="AB120">
        <v>3431.5961430000002</v>
      </c>
      <c r="AC120">
        <v>4646.3560129999996</v>
      </c>
      <c r="AD120">
        <v>20.925466</v>
      </c>
      <c r="AE120">
        <v>14.721997999999999</v>
      </c>
      <c r="AF120">
        <v>40.011606</v>
      </c>
      <c r="AG120">
        <v>3103.1921160000002</v>
      </c>
      <c r="AH120">
        <v>1257.1456880000001</v>
      </c>
      <c r="AI120">
        <v>13722.647800000001</v>
      </c>
      <c r="AJ120">
        <v>15565.587299999999</v>
      </c>
      <c r="AK120">
        <v>2666.8961199999999</v>
      </c>
      <c r="AL120">
        <v>1008.351394</v>
      </c>
      <c r="AM120">
        <v>1900.9835499999999</v>
      </c>
      <c r="AN120">
        <v>7.4675960000000003</v>
      </c>
      <c r="AO120">
        <v>0.49440600000000001</v>
      </c>
      <c r="AP120">
        <v>90.636940999999993</v>
      </c>
      <c r="AQ120">
        <v>60.674385999999998</v>
      </c>
      <c r="AR120">
        <v>0</v>
      </c>
      <c r="AS120">
        <v>30543.500969000001</v>
      </c>
      <c r="AT120">
        <v>1.051196</v>
      </c>
      <c r="AU120">
        <v>3.2597309999999999</v>
      </c>
      <c r="AV120">
        <v>3.9529480000000001</v>
      </c>
      <c r="AW120">
        <v>4.4869760000000003</v>
      </c>
      <c r="AX120">
        <v>1.8360590000000001</v>
      </c>
      <c r="AY120">
        <v>0.93480799999999997</v>
      </c>
      <c r="AZ120">
        <v>2.3822269999999999</v>
      </c>
      <c r="BA120">
        <v>2.3782580000000002</v>
      </c>
      <c r="BB120">
        <v>2.8892169999999999</v>
      </c>
      <c r="BC120">
        <v>1.4183239999999999</v>
      </c>
      <c r="BD120">
        <v>2.0794929999999998</v>
      </c>
      <c r="BE120">
        <v>2.076238</v>
      </c>
      <c r="BF120">
        <v>1.0298670000000001</v>
      </c>
      <c r="BG120">
        <v>4.928363</v>
      </c>
      <c r="BH120">
        <v>2.388449</v>
      </c>
      <c r="BI120">
        <v>3.8798319999999999</v>
      </c>
      <c r="BJ120">
        <v>2.1462919999999999</v>
      </c>
      <c r="BK120">
        <v>2.418266</v>
      </c>
      <c r="BL120">
        <v>2.618922</v>
      </c>
      <c r="BM120">
        <v>1.191902</v>
      </c>
      <c r="BN120">
        <v>1.0134320000000001</v>
      </c>
      <c r="BO120">
        <v>0.98449399999999998</v>
      </c>
      <c r="BP120">
        <v>0.917875</v>
      </c>
      <c r="BQ120">
        <v>0.90677700000000006</v>
      </c>
      <c r="BR120">
        <v>0.95157499999999995</v>
      </c>
      <c r="BS120">
        <v>0.44443700000000003</v>
      </c>
      <c r="BT120">
        <v>2.5473530000000002</v>
      </c>
      <c r="BU120">
        <v>0.821604</v>
      </c>
      <c r="BV120">
        <v>0.82009100000000001</v>
      </c>
      <c r="BW120">
        <v>3.9312E-2</v>
      </c>
      <c r="BX120">
        <v>3.952108</v>
      </c>
      <c r="BY120">
        <v>0.72774399999999995</v>
      </c>
      <c r="BZ120">
        <v>0.967611</v>
      </c>
      <c r="CA120">
        <v>1.048834</v>
      </c>
      <c r="CB120">
        <v>1.221266</v>
      </c>
      <c r="CC120">
        <v>2.8875449999999998</v>
      </c>
      <c r="CD120">
        <v>12.701997</v>
      </c>
      <c r="CE120">
        <v>0.15265000000000001</v>
      </c>
      <c r="CF120">
        <v>0.1101</v>
      </c>
      <c r="CG120">
        <v>1.6215E-2</v>
      </c>
      <c r="CH120">
        <v>2.7139999999999998E-3</v>
      </c>
      <c r="CI120">
        <v>1</v>
      </c>
      <c r="CJ120">
        <v>7.6518839999999999</v>
      </c>
      <c r="CK120">
        <v>0.24279899999999999</v>
      </c>
      <c r="CL120">
        <v>0.95998000000000006</v>
      </c>
      <c r="CM120">
        <v>38.625</v>
      </c>
      <c r="CN120">
        <v>0.10094400000000001</v>
      </c>
      <c r="CO120">
        <v>-0.72504100000000005</v>
      </c>
      <c r="CP120">
        <v>32.617794000000004</v>
      </c>
    </row>
    <row r="121" spans="1:94" x14ac:dyDescent="0.3">
      <c r="B121" s="3">
        <v>1460</v>
      </c>
      <c r="C121">
        <v>177.441056</v>
      </c>
      <c r="D121">
        <v>37.932684000000002</v>
      </c>
      <c r="E121">
        <v>737.68540099999996</v>
      </c>
      <c r="F121">
        <v>921.07941400000004</v>
      </c>
      <c r="G121">
        <v>6.6172740000000001</v>
      </c>
      <c r="H121">
        <v>96.617039000000005</v>
      </c>
      <c r="I121">
        <v>11.863039000000001</v>
      </c>
      <c r="J121">
        <v>173.85314700000001</v>
      </c>
      <c r="K121">
        <v>340.24572999999998</v>
      </c>
      <c r="L121">
        <v>262.87053800000001</v>
      </c>
      <c r="M121">
        <v>611.74444900000003</v>
      </c>
      <c r="N121">
        <v>137.834686</v>
      </c>
      <c r="O121">
        <v>0.92090499999999997</v>
      </c>
      <c r="P121">
        <v>64.087911000000005</v>
      </c>
      <c r="Q121">
        <v>211.37123399999999</v>
      </c>
      <c r="R121">
        <v>197.672562</v>
      </c>
      <c r="S121">
        <v>253.238508</v>
      </c>
      <c r="T121">
        <v>10.084652999999999</v>
      </c>
      <c r="U121">
        <v>30.586908000000001</v>
      </c>
      <c r="V121">
        <v>85.504031999999995</v>
      </c>
      <c r="W121">
        <v>2686.8054569999999</v>
      </c>
      <c r="X121">
        <v>10406.337313</v>
      </c>
      <c r="Y121">
        <v>25093.101196</v>
      </c>
      <c r="Z121">
        <v>1531.1620660000001</v>
      </c>
      <c r="AA121">
        <v>2794.0538849999998</v>
      </c>
      <c r="AB121">
        <v>2728.581925</v>
      </c>
      <c r="AC121">
        <v>4136.6770770000003</v>
      </c>
      <c r="AD121">
        <v>20.935893</v>
      </c>
      <c r="AE121">
        <v>14.623215</v>
      </c>
      <c r="AF121">
        <v>32.206432999999997</v>
      </c>
      <c r="AG121">
        <v>4482.0649510000003</v>
      </c>
      <c r="AH121">
        <v>546.54969600000004</v>
      </c>
      <c r="AI121">
        <v>13548.841840999999</v>
      </c>
      <c r="AJ121">
        <v>15463.658328</v>
      </c>
      <c r="AK121">
        <v>2722.5879110000001</v>
      </c>
      <c r="AL121">
        <v>730.59777699999995</v>
      </c>
      <c r="AM121">
        <v>1620.4056599999999</v>
      </c>
      <c r="AN121">
        <v>6.1368809999999998</v>
      </c>
      <c r="AO121">
        <v>0.48075899999999999</v>
      </c>
      <c r="AP121">
        <v>74.672730999999999</v>
      </c>
      <c r="AQ121">
        <v>60.384529000000001</v>
      </c>
      <c r="AR121">
        <v>0</v>
      </c>
      <c r="AS121">
        <v>36878.575121000002</v>
      </c>
      <c r="AT121">
        <v>1.083253</v>
      </c>
      <c r="AU121">
        <v>4.1214659999999999</v>
      </c>
      <c r="AV121">
        <v>5.0633270000000001</v>
      </c>
      <c r="AW121">
        <v>5.7800539999999998</v>
      </c>
      <c r="AX121">
        <v>2.0656919999999999</v>
      </c>
      <c r="AY121">
        <v>0.95618599999999998</v>
      </c>
      <c r="AZ121">
        <v>2.9598969999999998</v>
      </c>
      <c r="BA121">
        <v>2.7577980000000002</v>
      </c>
      <c r="BB121">
        <v>3.8009740000000001</v>
      </c>
      <c r="BC121">
        <v>1.5868770000000001</v>
      </c>
      <c r="BD121">
        <v>2.3551090000000001</v>
      </c>
      <c r="BE121">
        <v>2.4888780000000001</v>
      </c>
      <c r="BF121">
        <v>1.0830230000000001</v>
      </c>
      <c r="BG121">
        <v>6.6866490000000001</v>
      </c>
      <c r="BH121">
        <v>2.7439809999999998</v>
      </c>
      <c r="BI121">
        <v>5.0478730000000001</v>
      </c>
      <c r="BJ121">
        <v>2.439152</v>
      </c>
      <c r="BK121">
        <v>2.8440270000000001</v>
      </c>
      <c r="BL121">
        <v>3.292233</v>
      </c>
      <c r="BM121">
        <v>1.230904</v>
      </c>
      <c r="BN121">
        <v>1.0237639999999999</v>
      </c>
      <c r="BO121">
        <v>0.98405500000000001</v>
      </c>
      <c r="BP121">
        <v>0.90138300000000005</v>
      </c>
      <c r="BQ121">
        <v>0.83126800000000001</v>
      </c>
      <c r="BR121">
        <v>0.92399600000000004</v>
      </c>
      <c r="BS121">
        <v>0.35338799999999998</v>
      </c>
      <c r="BT121">
        <v>2.2679230000000001</v>
      </c>
      <c r="BU121">
        <v>0.82201400000000002</v>
      </c>
      <c r="BV121">
        <v>0.81458799999999998</v>
      </c>
      <c r="BW121">
        <v>3.1643999999999999E-2</v>
      </c>
      <c r="BX121">
        <v>5.7081879999999998</v>
      </c>
      <c r="BY121">
        <v>0.31639</v>
      </c>
      <c r="BZ121">
        <v>0.95535599999999998</v>
      </c>
      <c r="CA121">
        <v>1.0419659999999999</v>
      </c>
      <c r="CB121">
        <v>1.2467699999999999</v>
      </c>
      <c r="CC121">
        <v>2.0921620000000001</v>
      </c>
      <c r="CD121">
        <v>10.827230999999999</v>
      </c>
      <c r="CE121">
        <v>0.125448</v>
      </c>
      <c r="CF121">
        <v>0.10706</v>
      </c>
      <c r="CG121">
        <v>1.3358999999999999E-2</v>
      </c>
      <c r="CH121">
        <v>2.7009999999999998E-3</v>
      </c>
      <c r="CI121">
        <v>1</v>
      </c>
      <c r="CJ121">
        <v>9.2389729999999997</v>
      </c>
      <c r="CK121">
        <v>0.24749499999999999</v>
      </c>
      <c r="CL121">
        <v>0.77645699999999995</v>
      </c>
      <c r="CM121">
        <v>38.520833000000003</v>
      </c>
      <c r="CN121">
        <v>9.9918999999999994E-2</v>
      </c>
      <c r="CO121">
        <v>-0.93930899999999995</v>
      </c>
      <c r="CP121">
        <v>32.463965999999999</v>
      </c>
    </row>
    <row r="122" spans="1:94" x14ac:dyDescent="0.3">
      <c r="B122" s="3">
        <v>1825</v>
      </c>
      <c r="C122">
        <v>183.81214499999999</v>
      </c>
      <c r="D122">
        <v>45.437220000000003</v>
      </c>
      <c r="E122">
        <v>890.49936000000002</v>
      </c>
      <c r="F122">
        <v>1116.073558</v>
      </c>
      <c r="G122">
        <v>7.3962620000000001</v>
      </c>
      <c r="H122">
        <v>98.930469000000002</v>
      </c>
      <c r="I122">
        <v>13.946528000000001</v>
      </c>
      <c r="J122">
        <v>194.70983799999999</v>
      </c>
      <c r="K122">
        <v>427.18444599999998</v>
      </c>
      <c r="L122">
        <v>290.33077900000001</v>
      </c>
      <c r="M122">
        <v>676.51469499999996</v>
      </c>
      <c r="N122">
        <v>160.85183499999999</v>
      </c>
      <c r="O122">
        <v>0.98079099999999997</v>
      </c>
      <c r="P122">
        <v>82.031229999999994</v>
      </c>
      <c r="Q122">
        <v>235.51429999999999</v>
      </c>
      <c r="R122">
        <v>234.743504</v>
      </c>
      <c r="S122">
        <v>281.28329100000002</v>
      </c>
      <c r="T122">
        <v>11.389447000000001</v>
      </c>
      <c r="U122">
        <v>37.391868000000002</v>
      </c>
      <c r="V122">
        <v>87.829234</v>
      </c>
      <c r="W122">
        <v>2718.581721</v>
      </c>
      <c r="X122">
        <v>10417.438772</v>
      </c>
      <c r="Y122">
        <v>24756.020256</v>
      </c>
      <c r="Z122">
        <v>1445.1030029999999</v>
      </c>
      <c r="AA122">
        <v>2709.3120199999998</v>
      </c>
      <c r="AB122">
        <v>2234.7392639999998</v>
      </c>
      <c r="AC122">
        <v>3701.761</v>
      </c>
      <c r="AD122">
        <v>20.922160999999999</v>
      </c>
      <c r="AE122">
        <v>14.530583</v>
      </c>
      <c r="AF122">
        <v>19.359445000000001</v>
      </c>
      <c r="AG122">
        <v>3841.1730320000001</v>
      </c>
      <c r="AH122">
        <v>161.068411</v>
      </c>
      <c r="AI122">
        <v>13371.352715999999</v>
      </c>
      <c r="AJ122">
        <v>15373.388435000001</v>
      </c>
      <c r="AK122">
        <v>2778.3315769999999</v>
      </c>
      <c r="AL122">
        <v>803.25681899999995</v>
      </c>
      <c r="AM122">
        <v>1406.7619870000001</v>
      </c>
      <c r="AN122">
        <v>6.0930359999999997</v>
      </c>
      <c r="AO122">
        <v>0.51838200000000001</v>
      </c>
      <c r="AP122">
        <v>74.512998999999994</v>
      </c>
      <c r="AQ122">
        <v>59.097482999999997</v>
      </c>
      <c r="AR122">
        <v>0</v>
      </c>
      <c r="AS122">
        <v>43608.678828999997</v>
      </c>
      <c r="AT122">
        <v>1.1221479999999999</v>
      </c>
      <c r="AU122">
        <v>4.9368499999999997</v>
      </c>
      <c r="AV122">
        <v>6.1122120000000004</v>
      </c>
      <c r="AW122">
        <v>7.0037019999999997</v>
      </c>
      <c r="AX122">
        <v>2.3088660000000001</v>
      </c>
      <c r="AY122">
        <v>0.97908099999999998</v>
      </c>
      <c r="AZ122">
        <v>3.4797389999999999</v>
      </c>
      <c r="BA122">
        <v>3.0886439999999999</v>
      </c>
      <c r="BB122">
        <v>4.772189</v>
      </c>
      <c r="BC122">
        <v>1.7526470000000001</v>
      </c>
      <c r="BD122">
        <v>2.604463</v>
      </c>
      <c r="BE122">
        <v>2.9044989999999999</v>
      </c>
      <c r="BF122">
        <v>1.1534519999999999</v>
      </c>
      <c r="BG122">
        <v>8.5587759999999999</v>
      </c>
      <c r="BH122">
        <v>3.0574020000000002</v>
      </c>
      <c r="BI122">
        <v>5.9945370000000002</v>
      </c>
      <c r="BJ122">
        <v>2.7092749999999999</v>
      </c>
      <c r="BK122">
        <v>3.211999</v>
      </c>
      <c r="BL122">
        <v>4.0246870000000001</v>
      </c>
      <c r="BM122">
        <v>1.2643770000000001</v>
      </c>
      <c r="BN122">
        <v>1.0358719999999999</v>
      </c>
      <c r="BO122">
        <v>0.98510500000000001</v>
      </c>
      <c r="BP122">
        <v>0.88927400000000001</v>
      </c>
      <c r="BQ122">
        <v>0.78454699999999999</v>
      </c>
      <c r="BR122">
        <v>0.89597199999999999</v>
      </c>
      <c r="BS122">
        <v>0.28942800000000002</v>
      </c>
      <c r="BT122">
        <v>2.0294810000000001</v>
      </c>
      <c r="BU122">
        <v>0.82147400000000004</v>
      </c>
      <c r="BV122">
        <v>0.80942800000000004</v>
      </c>
      <c r="BW122">
        <v>1.9021E-2</v>
      </c>
      <c r="BX122">
        <v>4.8919730000000001</v>
      </c>
      <c r="BY122">
        <v>9.3240000000000003E-2</v>
      </c>
      <c r="BZ122">
        <v>0.94284100000000004</v>
      </c>
      <c r="CA122">
        <v>1.0358830000000001</v>
      </c>
      <c r="CB122">
        <v>1.272297</v>
      </c>
      <c r="CC122">
        <v>2.30023</v>
      </c>
      <c r="CD122">
        <v>9.3997060000000001</v>
      </c>
      <c r="CE122">
        <v>0.124552</v>
      </c>
      <c r="CF122">
        <v>0.115439</v>
      </c>
      <c r="CG122">
        <v>1.333E-2</v>
      </c>
      <c r="CH122">
        <v>2.643E-3</v>
      </c>
      <c r="CI122">
        <v>1</v>
      </c>
      <c r="CJ122">
        <v>10.925026000000001</v>
      </c>
      <c r="CK122">
        <v>0.249584</v>
      </c>
      <c r="CL122">
        <v>0.67962199999999995</v>
      </c>
      <c r="CM122">
        <v>38.604166999999997</v>
      </c>
      <c r="CN122">
        <v>9.8160999999999998E-2</v>
      </c>
      <c r="CO122">
        <v>-1.028764</v>
      </c>
      <c r="CP122">
        <v>32.324762</v>
      </c>
    </row>
    <row r="123" spans="1:94" x14ac:dyDescent="0.3">
      <c r="B123" s="3">
        <v>2190</v>
      </c>
      <c r="C123">
        <v>186.698476</v>
      </c>
      <c r="D123">
        <v>51.502656000000002</v>
      </c>
      <c r="E123">
        <v>1018.31756</v>
      </c>
      <c r="F123">
        <v>1283.558518</v>
      </c>
      <c r="G123">
        <v>8.2145270000000004</v>
      </c>
      <c r="H123">
        <v>101.51858900000001</v>
      </c>
      <c r="I123">
        <v>15.524156</v>
      </c>
      <c r="J123">
        <v>211.48336499999999</v>
      </c>
      <c r="K123">
        <v>513.43575599999997</v>
      </c>
      <c r="L123">
        <v>317.58037400000001</v>
      </c>
      <c r="M123">
        <v>725.37399800000003</v>
      </c>
      <c r="N123">
        <v>182.189415</v>
      </c>
      <c r="O123">
        <v>1.052416</v>
      </c>
      <c r="P123">
        <v>99.747078000000002</v>
      </c>
      <c r="Q123">
        <v>256.58595800000001</v>
      </c>
      <c r="R123">
        <v>257.93795699999998</v>
      </c>
      <c r="S123">
        <v>306.82194399999997</v>
      </c>
      <c r="T123">
        <v>12.527011999999999</v>
      </c>
      <c r="U123">
        <v>44.703142999999997</v>
      </c>
      <c r="V123">
        <v>89.857264999999998</v>
      </c>
      <c r="W123">
        <v>2751.7099600000001</v>
      </c>
      <c r="X123">
        <v>10429.145321</v>
      </c>
      <c r="Y123">
        <v>24415.661286999999</v>
      </c>
      <c r="Z123">
        <v>1386.9712790000001</v>
      </c>
      <c r="AA123">
        <v>2630.3527100000001</v>
      </c>
      <c r="AB123">
        <v>1883.9065680000001</v>
      </c>
      <c r="AC123">
        <v>3351.5183299999999</v>
      </c>
      <c r="AD123">
        <v>20.878852999999999</v>
      </c>
      <c r="AE123">
        <v>14.439727</v>
      </c>
      <c r="AF123">
        <v>13.421936000000001</v>
      </c>
      <c r="AG123">
        <v>3267.5379509999998</v>
      </c>
      <c r="AH123">
        <v>34.481344</v>
      </c>
      <c r="AI123">
        <v>13187.317648</v>
      </c>
      <c r="AJ123">
        <v>15281.942059000001</v>
      </c>
      <c r="AK123">
        <v>2823.668228</v>
      </c>
      <c r="AL123">
        <v>970.73378100000002</v>
      </c>
      <c r="AM123">
        <v>1274.4115899999999</v>
      </c>
      <c r="AN123">
        <v>6.7603249999999999</v>
      </c>
      <c r="AO123">
        <v>0.57124699999999995</v>
      </c>
      <c r="AP123">
        <v>83.645532000000003</v>
      </c>
      <c r="AQ123">
        <v>59.239930000000001</v>
      </c>
      <c r="AR123">
        <v>0</v>
      </c>
      <c r="AS123">
        <v>50470.300018000002</v>
      </c>
      <c r="AT123">
        <v>1.1397679999999999</v>
      </c>
      <c r="AU123">
        <v>5.5958730000000001</v>
      </c>
      <c r="AV123">
        <v>6.9895310000000004</v>
      </c>
      <c r="AW123">
        <v>8.0547210000000007</v>
      </c>
      <c r="AX123">
        <v>2.5643020000000001</v>
      </c>
      <c r="AY123">
        <v>1.0046949999999999</v>
      </c>
      <c r="AZ123">
        <v>3.8733659999999999</v>
      </c>
      <c r="BA123">
        <v>3.3547189999999998</v>
      </c>
      <c r="BB123">
        <v>5.7357250000000004</v>
      </c>
      <c r="BC123">
        <v>1.917146</v>
      </c>
      <c r="BD123">
        <v>2.7925620000000002</v>
      </c>
      <c r="BE123">
        <v>3.2897910000000001</v>
      </c>
      <c r="BF123">
        <v>1.2376849999999999</v>
      </c>
      <c r="BG123">
        <v>10.407169</v>
      </c>
      <c r="BH123">
        <v>3.3309500000000001</v>
      </c>
      <c r="BI123">
        <v>6.586843</v>
      </c>
      <c r="BJ123">
        <v>2.9552589999999999</v>
      </c>
      <c r="BK123">
        <v>3.53281</v>
      </c>
      <c r="BL123">
        <v>4.8116390000000004</v>
      </c>
      <c r="BM123">
        <v>1.2935730000000001</v>
      </c>
      <c r="BN123">
        <v>1.048495</v>
      </c>
      <c r="BO123">
        <v>0.98621199999999998</v>
      </c>
      <c r="BP123">
        <v>0.87704800000000005</v>
      </c>
      <c r="BQ123">
        <v>0.75298699999999996</v>
      </c>
      <c r="BR123">
        <v>0.86985999999999997</v>
      </c>
      <c r="BS123">
        <v>0.24399100000000001</v>
      </c>
      <c r="BT123">
        <v>1.837461</v>
      </c>
      <c r="BU123">
        <v>0.819774</v>
      </c>
      <c r="BV123">
        <v>0.80436700000000005</v>
      </c>
      <c r="BW123">
        <v>1.3187000000000001E-2</v>
      </c>
      <c r="BX123">
        <v>4.1614129999999996</v>
      </c>
      <c r="BY123">
        <v>1.9961E-2</v>
      </c>
      <c r="BZ123">
        <v>0.92986400000000002</v>
      </c>
      <c r="CA123">
        <v>1.0297210000000001</v>
      </c>
      <c r="CB123">
        <v>1.293058</v>
      </c>
      <c r="CC123">
        <v>2.7798219999999998</v>
      </c>
      <c r="CD123">
        <v>8.5153669999999995</v>
      </c>
      <c r="CE123">
        <v>0.13819200000000001</v>
      </c>
      <c r="CF123">
        <v>0.12721099999999999</v>
      </c>
      <c r="CG123">
        <v>1.4964E-2</v>
      </c>
      <c r="CH123">
        <v>2.65E-3</v>
      </c>
      <c r="CI123">
        <v>1</v>
      </c>
      <c r="CJ123">
        <v>12.644028</v>
      </c>
      <c r="CK123">
        <v>0.25005300000000003</v>
      </c>
      <c r="CL123">
        <v>0.62353099999999995</v>
      </c>
      <c r="CM123">
        <v>38.604166999999997</v>
      </c>
      <c r="CN123">
        <v>9.6165E-2</v>
      </c>
      <c r="CO123">
        <v>-0.86945799999999995</v>
      </c>
      <c r="CP123">
        <v>32.158648999999997</v>
      </c>
    </row>
    <row r="124" spans="1:94" x14ac:dyDescent="0.3">
      <c r="B124" s="3">
        <v>2555</v>
      </c>
      <c r="C124">
        <v>186.262315</v>
      </c>
      <c r="D124">
        <v>56.050223000000003</v>
      </c>
      <c r="E124">
        <v>1107.4396099999999</v>
      </c>
      <c r="F124">
        <v>1407.2309660000001</v>
      </c>
      <c r="G124">
        <v>9.0767019999999992</v>
      </c>
      <c r="H124">
        <v>103.99778000000001</v>
      </c>
      <c r="I124">
        <v>16.694645999999999</v>
      </c>
      <c r="J124">
        <v>223.90042099999999</v>
      </c>
      <c r="K124">
        <v>591.01008400000001</v>
      </c>
      <c r="L124">
        <v>343.25250299999999</v>
      </c>
      <c r="M124">
        <v>757.27799100000004</v>
      </c>
      <c r="N124">
        <v>200.17299299999999</v>
      </c>
      <c r="O124">
        <v>1.154067</v>
      </c>
      <c r="P124">
        <v>115.568952</v>
      </c>
      <c r="Q124">
        <v>275.10312499999998</v>
      </c>
      <c r="R124">
        <v>268.79224799999997</v>
      </c>
      <c r="S124">
        <v>329.77936799999998</v>
      </c>
      <c r="T124">
        <v>13.579513</v>
      </c>
      <c r="U124">
        <v>52.387090000000001</v>
      </c>
      <c r="V124">
        <v>91.659946000000005</v>
      </c>
      <c r="W124">
        <v>2787.436749</v>
      </c>
      <c r="X124">
        <v>10450.393113</v>
      </c>
      <c r="Y124">
        <v>24168.399173999998</v>
      </c>
      <c r="Z124">
        <v>1346.400875</v>
      </c>
      <c r="AA124">
        <v>2567.964524</v>
      </c>
      <c r="AB124">
        <v>1660.9532650000001</v>
      </c>
      <c r="AC124">
        <v>3082.8066290000002</v>
      </c>
      <c r="AD124">
        <v>20.828939999999999</v>
      </c>
      <c r="AE124">
        <v>14.353211999999999</v>
      </c>
      <c r="AF124">
        <v>9.2150979999999993</v>
      </c>
      <c r="AG124">
        <v>3604.2493949999998</v>
      </c>
      <c r="AH124">
        <v>9.8866589999999999</v>
      </c>
      <c r="AI124">
        <v>13000.749324</v>
      </c>
      <c r="AJ124">
        <v>15220.280395</v>
      </c>
      <c r="AK124">
        <v>2875.2091930000001</v>
      </c>
      <c r="AL124">
        <v>856.92002300000001</v>
      </c>
      <c r="AM124">
        <v>1123.962914</v>
      </c>
      <c r="AN124">
        <v>6.356833</v>
      </c>
      <c r="AO124">
        <v>0.56800499999999998</v>
      </c>
      <c r="AP124">
        <v>77.992374999999996</v>
      </c>
      <c r="AQ124">
        <v>60.242575000000002</v>
      </c>
      <c r="AR124">
        <v>0</v>
      </c>
      <c r="AS124">
        <v>55672.842454999998</v>
      </c>
      <c r="AT124">
        <v>1.137106</v>
      </c>
      <c r="AU124">
        <v>6.0899749999999999</v>
      </c>
      <c r="AV124">
        <v>7.601248</v>
      </c>
      <c r="AW124">
        <v>8.8308029999999995</v>
      </c>
      <c r="AX124">
        <v>2.8334440000000001</v>
      </c>
      <c r="AY124">
        <v>1.0292300000000001</v>
      </c>
      <c r="AZ124">
        <v>4.1654099999999996</v>
      </c>
      <c r="BA124">
        <v>3.551688</v>
      </c>
      <c r="BB124">
        <v>6.602328</v>
      </c>
      <c r="BC124">
        <v>2.0721210000000001</v>
      </c>
      <c r="BD124">
        <v>2.915387</v>
      </c>
      <c r="BE124">
        <v>3.6145200000000002</v>
      </c>
      <c r="BF124">
        <v>1.3572310000000001</v>
      </c>
      <c r="BG124">
        <v>12.057954000000001</v>
      </c>
      <c r="BH124">
        <v>3.5713360000000001</v>
      </c>
      <c r="BI124">
        <v>6.8640239999999997</v>
      </c>
      <c r="BJ124">
        <v>3.1763819999999998</v>
      </c>
      <c r="BK124">
        <v>3.829631</v>
      </c>
      <c r="BL124">
        <v>5.6387029999999996</v>
      </c>
      <c r="BM124">
        <v>1.3195239999999999</v>
      </c>
      <c r="BN124">
        <v>1.0621080000000001</v>
      </c>
      <c r="BO124">
        <v>0.98822100000000002</v>
      </c>
      <c r="BP124">
        <v>0.86816599999999999</v>
      </c>
      <c r="BQ124">
        <v>0.73096099999999997</v>
      </c>
      <c r="BR124">
        <v>0.84922799999999998</v>
      </c>
      <c r="BS124">
        <v>0.215115</v>
      </c>
      <c r="BT124">
        <v>1.6901409999999999</v>
      </c>
      <c r="BU124">
        <v>0.81781400000000004</v>
      </c>
      <c r="BV124">
        <v>0.79954700000000001</v>
      </c>
      <c r="BW124">
        <v>9.0539999999999995E-3</v>
      </c>
      <c r="BX124">
        <v>4.590236</v>
      </c>
      <c r="BY124">
        <v>5.7229999999999998E-3</v>
      </c>
      <c r="BZ124">
        <v>0.916709</v>
      </c>
      <c r="CA124">
        <v>1.025566</v>
      </c>
      <c r="CB124">
        <v>1.3166599999999999</v>
      </c>
      <c r="CC124">
        <v>2.4539019999999998</v>
      </c>
      <c r="CD124">
        <v>7.5100980000000002</v>
      </c>
      <c r="CE124">
        <v>0.129944</v>
      </c>
      <c r="CF124">
        <v>0.12648899999999999</v>
      </c>
      <c r="CG124">
        <v>1.3953E-2</v>
      </c>
      <c r="CH124">
        <v>2.6940000000000002E-3</v>
      </c>
      <c r="CI124">
        <v>1</v>
      </c>
      <c r="CJ124">
        <v>13.94739</v>
      </c>
      <c r="CK124">
        <v>0.25103500000000001</v>
      </c>
      <c r="CL124">
        <v>0.59213700000000002</v>
      </c>
      <c r="CM124">
        <v>38.604166999999997</v>
      </c>
      <c r="CN124">
        <v>9.4120999999999996E-2</v>
      </c>
      <c r="CO124">
        <v>-0.46840700000000002</v>
      </c>
      <c r="CP124">
        <v>32.046700999999999</v>
      </c>
    </row>
    <row r="125" spans="1:94" x14ac:dyDescent="0.3">
      <c r="B125" s="3">
        <v>2920</v>
      </c>
      <c r="C125">
        <v>170.81614099999999</v>
      </c>
      <c r="D125">
        <v>58.62726</v>
      </c>
      <c r="E125">
        <v>1139.6532979999999</v>
      </c>
      <c r="F125">
        <v>1460.892038</v>
      </c>
      <c r="G125">
        <v>9.962472</v>
      </c>
      <c r="H125">
        <v>106.662685</v>
      </c>
      <c r="I125">
        <v>17.400652999999998</v>
      </c>
      <c r="J125">
        <v>232.78241800000001</v>
      </c>
      <c r="K125">
        <v>645.79544299999998</v>
      </c>
      <c r="L125">
        <v>368.703148</v>
      </c>
      <c r="M125">
        <v>773.62887499999999</v>
      </c>
      <c r="N125">
        <v>212.53942000000001</v>
      </c>
      <c r="O125">
        <v>1.267892</v>
      </c>
      <c r="P125">
        <v>126.32799199999999</v>
      </c>
      <c r="Q125">
        <v>291.46583500000003</v>
      </c>
      <c r="R125">
        <v>264.21285999999998</v>
      </c>
      <c r="S125">
        <v>350.67225000000002</v>
      </c>
      <c r="T125">
        <v>14.682130000000001</v>
      </c>
      <c r="U125">
        <v>60.303353000000001</v>
      </c>
      <c r="V125">
        <v>93.302608000000006</v>
      </c>
      <c r="W125">
        <v>2824.532956</v>
      </c>
      <c r="X125">
        <v>10472.468819</v>
      </c>
      <c r="Y125">
        <v>23889.288187999999</v>
      </c>
      <c r="Z125">
        <v>1316.268024</v>
      </c>
      <c r="AA125">
        <v>2503.6845050000002</v>
      </c>
      <c r="AB125">
        <v>1473.0040959999999</v>
      </c>
      <c r="AC125">
        <v>2871.2579009999999</v>
      </c>
      <c r="AD125">
        <v>20.758303999999999</v>
      </c>
      <c r="AE125">
        <v>14.267666999999999</v>
      </c>
      <c r="AF125">
        <v>7.2351530000000004</v>
      </c>
      <c r="AG125">
        <v>3091.0011920000002</v>
      </c>
      <c r="AH125">
        <v>2.8803160000000001</v>
      </c>
      <c r="AI125">
        <v>12811.320852999999</v>
      </c>
      <c r="AJ125">
        <v>15148.637315</v>
      </c>
      <c r="AK125">
        <v>2920.2184520000001</v>
      </c>
      <c r="AL125">
        <v>970.38109899999995</v>
      </c>
      <c r="AM125">
        <v>1024.315245</v>
      </c>
      <c r="AN125">
        <v>6.8364310000000001</v>
      </c>
      <c r="AO125">
        <v>0.58514299999999997</v>
      </c>
      <c r="AP125">
        <v>83.547397000000004</v>
      </c>
      <c r="AQ125">
        <v>60.458821</v>
      </c>
      <c r="AR125">
        <v>0</v>
      </c>
      <c r="AS125">
        <v>61879.093787999998</v>
      </c>
      <c r="AT125">
        <v>1.0428090000000001</v>
      </c>
      <c r="AU125">
        <v>6.3699760000000003</v>
      </c>
      <c r="AV125">
        <v>7.8223560000000001</v>
      </c>
      <c r="AW125">
        <v>9.1675430000000002</v>
      </c>
      <c r="AX125">
        <v>3.1099519999999998</v>
      </c>
      <c r="AY125">
        <v>1.055604</v>
      </c>
      <c r="AZ125">
        <v>4.3415629999999998</v>
      </c>
      <c r="BA125">
        <v>3.6925819999999998</v>
      </c>
      <c r="BB125">
        <v>7.2143490000000003</v>
      </c>
      <c r="BC125">
        <v>2.2257600000000002</v>
      </c>
      <c r="BD125">
        <v>2.978335</v>
      </c>
      <c r="BE125">
        <v>3.8378199999999998</v>
      </c>
      <c r="BF125">
        <v>1.4910950000000001</v>
      </c>
      <c r="BG125">
        <v>13.180504000000001</v>
      </c>
      <c r="BH125">
        <v>3.7837540000000001</v>
      </c>
      <c r="BI125">
        <v>6.7470819999999998</v>
      </c>
      <c r="BJ125">
        <v>3.377618</v>
      </c>
      <c r="BK125">
        <v>4.1405859999999999</v>
      </c>
      <c r="BL125">
        <v>6.4907729999999999</v>
      </c>
      <c r="BM125">
        <v>1.3431709999999999</v>
      </c>
      <c r="BN125">
        <v>1.0762430000000001</v>
      </c>
      <c r="BO125">
        <v>0.99030899999999999</v>
      </c>
      <c r="BP125">
        <v>0.85814000000000001</v>
      </c>
      <c r="BQ125">
        <v>0.71460199999999996</v>
      </c>
      <c r="BR125">
        <v>0.82797100000000001</v>
      </c>
      <c r="BS125">
        <v>0.190774</v>
      </c>
      <c r="BT125">
        <v>1.57416</v>
      </c>
      <c r="BU125">
        <v>0.81504100000000002</v>
      </c>
      <c r="BV125">
        <v>0.79478199999999999</v>
      </c>
      <c r="BW125">
        <v>7.1089999999999999E-3</v>
      </c>
      <c r="BX125">
        <v>3.936582</v>
      </c>
      <c r="BY125">
        <v>1.6670000000000001E-3</v>
      </c>
      <c r="BZ125">
        <v>0.90335200000000004</v>
      </c>
      <c r="CA125">
        <v>1.0207390000000001</v>
      </c>
      <c r="CB125">
        <v>1.337272</v>
      </c>
      <c r="CC125">
        <v>2.7788119999999998</v>
      </c>
      <c r="CD125">
        <v>6.8442720000000001</v>
      </c>
      <c r="CE125">
        <v>0.13974800000000001</v>
      </c>
      <c r="CF125">
        <v>0.13030600000000001</v>
      </c>
      <c r="CG125">
        <v>1.4947E-2</v>
      </c>
      <c r="CH125">
        <v>2.7039999999999998E-3</v>
      </c>
      <c r="CI125">
        <v>1</v>
      </c>
      <c r="CJ125">
        <v>15.502205999999999</v>
      </c>
      <c r="CK125">
        <v>0.24893999999999999</v>
      </c>
      <c r="CL125">
        <v>0.54144899999999996</v>
      </c>
      <c r="CM125">
        <v>38.625</v>
      </c>
      <c r="CN125">
        <v>9.1982999999999995E-2</v>
      </c>
      <c r="CO125">
        <v>0.21432300000000001</v>
      </c>
      <c r="CP125">
        <v>31.907862999999999</v>
      </c>
    </row>
    <row r="126" spans="1:94" x14ac:dyDescent="0.3">
      <c r="B126" s="3">
        <v>3285</v>
      </c>
      <c r="C126">
        <v>136.09676899999999</v>
      </c>
      <c r="D126">
        <v>59.171523999999998</v>
      </c>
      <c r="E126">
        <v>1090.0338429999999</v>
      </c>
      <c r="F126">
        <v>1410.309616</v>
      </c>
      <c r="G126">
        <v>10.851471999999999</v>
      </c>
      <c r="H126">
        <v>108.843445</v>
      </c>
      <c r="I126">
        <v>17.455235999999999</v>
      </c>
      <c r="J126">
        <v>238.10956400000001</v>
      </c>
      <c r="K126">
        <v>652.80446900000004</v>
      </c>
      <c r="L126">
        <v>391.83718699999997</v>
      </c>
      <c r="M126">
        <v>775.70081800000003</v>
      </c>
      <c r="N126">
        <v>216.41766899999999</v>
      </c>
      <c r="O126">
        <v>1.3910419999999999</v>
      </c>
      <c r="P126">
        <v>127.313196</v>
      </c>
      <c r="Q126">
        <v>304.87563999999998</v>
      </c>
      <c r="R126">
        <v>237.02087</v>
      </c>
      <c r="S126">
        <v>368.94293699999997</v>
      </c>
      <c r="T126">
        <v>15.894208000000001</v>
      </c>
      <c r="U126">
        <v>68.326027999999994</v>
      </c>
      <c r="V126">
        <v>94.848389999999995</v>
      </c>
      <c r="W126">
        <v>2863.094873</v>
      </c>
      <c r="X126">
        <v>10503.398205</v>
      </c>
      <c r="Y126">
        <v>23662.644679000001</v>
      </c>
      <c r="Z126">
        <v>1295.246629</v>
      </c>
      <c r="AA126">
        <v>2469.4023379999999</v>
      </c>
      <c r="AB126">
        <v>1386.143687</v>
      </c>
      <c r="AC126">
        <v>2702.236817</v>
      </c>
      <c r="AD126">
        <v>20.691678</v>
      </c>
      <c r="AE126">
        <v>14.184948</v>
      </c>
      <c r="AF126">
        <v>6.7025230000000002</v>
      </c>
      <c r="AG126">
        <v>6466.3884109999999</v>
      </c>
      <c r="AH126">
        <v>3.6381519999999998</v>
      </c>
      <c r="AI126">
        <v>12623.333896</v>
      </c>
      <c r="AJ126">
        <v>15117.889765</v>
      </c>
      <c r="AK126">
        <v>2976.672646</v>
      </c>
      <c r="AL126">
        <v>541.12609599999996</v>
      </c>
      <c r="AM126">
        <v>898.54323199999999</v>
      </c>
      <c r="AN126">
        <v>4.9594139999999998</v>
      </c>
      <c r="AO126">
        <v>1.0038260000000001</v>
      </c>
      <c r="AP126">
        <v>63.805146000000001</v>
      </c>
      <c r="AQ126">
        <v>94.728323000000003</v>
      </c>
      <c r="AR126">
        <v>0</v>
      </c>
      <c r="AS126">
        <v>64090.412775999997</v>
      </c>
      <c r="AT126">
        <v>0.83085200000000003</v>
      </c>
      <c r="AU126">
        <v>6.4291109999999998</v>
      </c>
      <c r="AV126">
        <v>7.4817780000000003</v>
      </c>
      <c r="AW126">
        <v>8.850123</v>
      </c>
      <c r="AX126">
        <v>3.3874680000000001</v>
      </c>
      <c r="AY126">
        <v>1.077186</v>
      </c>
      <c r="AZ126">
        <v>4.3551820000000001</v>
      </c>
      <c r="BA126">
        <v>3.777085</v>
      </c>
      <c r="BB126">
        <v>7.2926489999999999</v>
      </c>
      <c r="BC126">
        <v>2.3654139999999999</v>
      </c>
      <c r="BD126">
        <v>2.9863119999999999</v>
      </c>
      <c r="BE126">
        <v>3.9078499999999998</v>
      </c>
      <c r="BF126">
        <v>1.6359239999999999</v>
      </c>
      <c r="BG126">
        <v>13.283296</v>
      </c>
      <c r="BH126">
        <v>3.9578380000000002</v>
      </c>
      <c r="BI126">
        <v>6.0526929999999997</v>
      </c>
      <c r="BJ126">
        <v>3.5535990000000002</v>
      </c>
      <c r="BK126">
        <v>4.4824109999999999</v>
      </c>
      <c r="BL126">
        <v>7.3542959999999997</v>
      </c>
      <c r="BM126">
        <v>1.365424</v>
      </c>
      <c r="BN126">
        <v>1.090937</v>
      </c>
      <c r="BO126">
        <v>0.99323300000000003</v>
      </c>
      <c r="BP126">
        <v>0.84999899999999995</v>
      </c>
      <c r="BQ126">
        <v>0.70318999999999998</v>
      </c>
      <c r="BR126">
        <v>0.81663300000000005</v>
      </c>
      <c r="BS126">
        <v>0.17952399999999999</v>
      </c>
      <c r="BT126">
        <v>1.481495</v>
      </c>
      <c r="BU126">
        <v>0.81242499999999995</v>
      </c>
      <c r="BV126">
        <v>0.79017400000000004</v>
      </c>
      <c r="BW126">
        <v>6.5849999999999997E-3</v>
      </c>
      <c r="BX126">
        <v>8.2353480000000001</v>
      </c>
      <c r="BY126">
        <v>2.1059999999999998E-3</v>
      </c>
      <c r="BZ126">
        <v>0.890096</v>
      </c>
      <c r="CA126">
        <v>1.018667</v>
      </c>
      <c r="CB126">
        <v>1.363124</v>
      </c>
      <c r="CC126">
        <v>1.549585</v>
      </c>
      <c r="CD126">
        <v>6.003889</v>
      </c>
      <c r="CE126">
        <v>0.101378</v>
      </c>
      <c r="CF126">
        <v>0.22354199999999999</v>
      </c>
      <c r="CG126">
        <v>1.1415E-2</v>
      </c>
      <c r="CH126">
        <v>4.2370000000000003E-3</v>
      </c>
      <c r="CI126">
        <v>1</v>
      </c>
      <c r="CJ126">
        <v>16.056194999999999</v>
      </c>
      <c r="CK126">
        <v>0.24413399999999999</v>
      </c>
      <c r="CL126">
        <v>0.47120299999999998</v>
      </c>
      <c r="CM126">
        <v>38.458333000000003</v>
      </c>
      <c r="CN126">
        <v>9.0290999999999996E-2</v>
      </c>
      <c r="CO126">
        <v>1.1705920000000001</v>
      </c>
      <c r="CP126">
        <v>31.825445999999999</v>
      </c>
    </row>
    <row r="127" spans="1:94" x14ac:dyDescent="0.3">
      <c r="B127" s="3">
        <v>3650</v>
      </c>
      <c r="C127">
        <v>80.797262000000003</v>
      </c>
      <c r="D127">
        <v>58.452357999999997</v>
      </c>
      <c r="E127">
        <v>923.82508800000005</v>
      </c>
      <c r="F127">
        <v>1210.2091029999999</v>
      </c>
      <c r="G127">
        <v>11.779230999999999</v>
      </c>
      <c r="H127">
        <v>111.14405499999999</v>
      </c>
      <c r="I127">
        <v>16.766155000000001</v>
      </c>
      <c r="J127">
        <v>239.64315999999999</v>
      </c>
      <c r="K127">
        <v>652.50752599999998</v>
      </c>
      <c r="L127">
        <v>414.889298</v>
      </c>
      <c r="M127">
        <v>765.32487300000003</v>
      </c>
      <c r="N127">
        <v>208.358315</v>
      </c>
      <c r="O127">
        <v>1.525372</v>
      </c>
      <c r="P127">
        <v>111.55544</v>
      </c>
      <c r="Q127">
        <v>315.88984199999999</v>
      </c>
      <c r="R127">
        <v>182.15416300000001</v>
      </c>
      <c r="S127">
        <v>383.88410699999997</v>
      </c>
      <c r="T127">
        <v>17.253337999999999</v>
      </c>
      <c r="U127">
        <v>76.247861999999998</v>
      </c>
      <c r="V127">
        <v>96.365746000000001</v>
      </c>
      <c r="W127">
        <v>2907.1384589999998</v>
      </c>
      <c r="X127">
        <v>10559.602311000001</v>
      </c>
      <c r="Y127">
        <v>23535.848040000001</v>
      </c>
      <c r="Z127">
        <v>1276.537282</v>
      </c>
      <c r="AA127">
        <v>2419.9200080000001</v>
      </c>
      <c r="AB127">
        <v>1287.413724</v>
      </c>
      <c r="AC127">
        <v>2579.8051139999998</v>
      </c>
      <c r="AD127">
        <v>20.673656999999999</v>
      </c>
      <c r="AE127">
        <v>14.11271</v>
      </c>
      <c r="AF127">
        <v>4.2495640000000003</v>
      </c>
      <c r="AG127">
        <v>4086.3726959999999</v>
      </c>
      <c r="AH127">
        <v>2.1695380000000002</v>
      </c>
      <c r="AI127">
        <v>12435.226819</v>
      </c>
      <c r="AJ127">
        <v>15123.432301999999</v>
      </c>
      <c r="AK127">
        <v>3044.954502</v>
      </c>
      <c r="AL127">
        <v>794.54801099999997</v>
      </c>
      <c r="AM127">
        <v>767.28434700000003</v>
      </c>
      <c r="AN127">
        <v>6.1131669999999998</v>
      </c>
      <c r="AO127">
        <v>0.67906</v>
      </c>
      <c r="AP127">
        <v>75.520810999999995</v>
      </c>
      <c r="AQ127">
        <v>69.671857000000003</v>
      </c>
      <c r="AR127">
        <v>0</v>
      </c>
      <c r="AS127">
        <v>70156.922174000007</v>
      </c>
      <c r="AT127">
        <v>0.49325600000000003</v>
      </c>
      <c r="AU127">
        <v>6.3509719999999996</v>
      </c>
      <c r="AV127">
        <v>6.340954</v>
      </c>
      <c r="AW127">
        <v>7.5944310000000002</v>
      </c>
      <c r="AX127">
        <v>3.6770830000000001</v>
      </c>
      <c r="AY127">
        <v>1.099955</v>
      </c>
      <c r="AZ127">
        <v>4.1832520000000004</v>
      </c>
      <c r="BA127">
        <v>3.801412</v>
      </c>
      <c r="BB127">
        <v>7.2893319999999999</v>
      </c>
      <c r="BC127">
        <v>2.5045730000000002</v>
      </c>
      <c r="BD127">
        <v>2.9463659999999998</v>
      </c>
      <c r="BE127">
        <v>3.7623220000000002</v>
      </c>
      <c r="BF127">
        <v>1.793901</v>
      </c>
      <c r="BG127">
        <v>11.639201999999999</v>
      </c>
      <c r="BH127">
        <v>4.100822</v>
      </c>
      <c r="BI127">
        <v>4.6515870000000001</v>
      </c>
      <c r="BJ127">
        <v>3.6975099999999999</v>
      </c>
      <c r="BK127">
        <v>4.8657060000000003</v>
      </c>
      <c r="BL127">
        <v>8.2069659999999995</v>
      </c>
      <c r="BM127">
        <v>1.3872679999999999</v>
      </c>
      <c r="BN127">
        <v>1.1077189999999999</v>
      </c>
      <c r="BO127">
        <v>0.99854799999999999</v>
      </c>
      <c r="BP127">
        <v>0.84544399999999997</v>
      </c>
      <c r="BQ127">
        <v>0.69303199999999998</v>
      </c>
      <c r="BR127">
        <v>0.80027000000000004</v>
      </c>
      <c r="BS127">
        <v>0.166737</v>
      </c>
      <c r="BT127">
        <v>1.414372</v>
      </c>
      <c r="BU127">
        <v>0.81171700000000002</v>
      </c>
      <c r="BV127">
        <v>0.78615000000000002</v>
      </c>
      <c r="BW127">
        <v>4.1749999999999999E-3</v>
      </c>
      <c r="BX127">
        <v>5.20425</v>
      </c>
      <c r="BY127">
        <v>1.256E-3</v>
      </c>
      <c r="BZ127">
        <v>0.87683299999999997</v>
      </c>
      <c r="CA127">
        <v>1.0190410000000001</v>
      </c>
      <c r="CB127">
        <v>1.394393</v>
      </c>
      <c r="CC127">
        <v>2.2752910000000002</v>
      </c>
      <c r="CD127">
        <v>5.126843</v>
      </c>
      <c r="CE127">
        <v>0.124963</v>
      </c>
      <c r="CF127">
        <v>0.15121999999999999</v>
      </c>
      <c r="CG127">
        <v>1.3511E-2</v>
      </c>
      <c r="CH127">
        <v>3.1159999999999998E-3</v>
      </c>
      <c r="CI127">
        <v>1</v>
      </c>
      <c r="CJ127">
        <v>17.576001000000002</v>
      </c>
      <c r="CK127">
        <v>0.234204</v>
      </c>
      <c r="CL127">
        <v>0.33469900000000002</v>
      </c>
      <c r="CM127">
        <v>38.520833000000003</v>
      </c>
      <c r="CN127">
        <v>8.8109999999999994E-2</v>
      </c>
      <c r="CO127">
        <v>2.275522</v>
      </c>
      <c r="CP127">
        <v>31.780942</v>
      </c>
    </row>
    <row r="128" spans="1:94" x14ac:dyDescent="0.3">
      <c r="B128" s="3">
        <v>4015</v>
      </c>
      <c r="C128">
        <v>78.771555000000006</v>
      </c>
      <c r="D128">
        <v>58.341185000000003</v>
      </c>
      <c r="E128">
        <v>884.52569700000004</v>
      </c>
      <c r="F128">
        <v>1133.6609570000001</v>
      </c>
      <c r="G128">
        <v>11.987194000000001</v>
      </c>
      <c r="H128">
        <v>112.45752400000001</v>
      </c>
      <c r="I128">
        <v>16.499693000000001</v>
      </c>
      <c r="J128">
        <v>210.47712100000001</v>
      </c>
      <c r="K128">
        <v>628.71633399999996</v>
      </c>
      <c r="L128">
        <v>425.304664</v>
      </c>
      <c r="M128">
        <v>768.31644300000005</v>
      </c>
      <c r="N128">
        <v>207.166921</v>
      </c>
      <c r="O128">
        <v>1.433611</v>
      </c>
      <c r="P128">
        <v>108.72259099999999</v>
      </c>
      <c r="Q128">
        <v>317.28758299999998</v>
      </c>
      <c r="R128">
        <v>142.68228199999999</v>
      </c>
      <c r="S128">
        <v>385.58762999999999</v>
      </c>
      <c r="T128">
        <v>18.033474999999999</v>
      </c>
      <c r="U128">
        <v>79.873275000000007</v>
      </c>
      <c r="V128">
        <v>97.793096000000006</v>
      </c>
      <c r="W128">
        <v>2951.701196</v>
      </c>
      <c r="X128">
        <v>10609.222182</v>
      </c>
      <c r="Y128">
        <v>23346.757129000001</v>
      </c>
      <c r="Z128">
        <v>1262.9068319999999</v>
      </c>
      <c r="AA128">
        <v>2374.6425469999999</v>
      </c>
      <c r="AB128">
        <v>1212.1998430000001</v>
      </c>
      <c r="AC128">
        <v>2478.4794160000001</v>
      </c>
      <c r="AD128">
        <v>20.656787000000001</v>
      </c>
      <c r="AE128">
        <v>14.036091000000001</v>
      </c>
      <c r="AF128">
        <v>3.5806870000000002</v>
      </c>
      <c r="AG128">
        <v>3077.3201450000001</v>
      </c>
      <c r="AH128">
        <v>1.668226</v>
      </c>
      <c r="AI128">
        <v>12249.275106999999</v>
      </c>
      <c r="AJ128">
        <v>15144.340700999999</v>
      </c>
      <c r="AK128">
        <v>3131.4645860000001</v>
      </c>
      <c r="AL128">
        <v>936.22938599999998</v>
      </c>
      <c r="AM128">
        <v>608.57238400000006</v>
      </c>
      <c r="AN128">
        <v>6.5801379999999998</v>
      </c>
      <c r="AO128">
        <v>0.606097</v>
      </c>
      <c r="AP128">
        <v>80.896431000000007</v>
      </c>
      <c r="AQ128">
        <v>61.746904000000001</v>
      </c>
      <c r="AR128">
        <v>0</v>
      </c>
      <c r="AS128">
        <v>75023.805093999996</v>
      </c>
      <c r="AT128">
        <v>0.48088900000000001</v>
      </c>
      <c r="AU128">
        <v>6.3388929999999997</v>
      </c>
      <c r="AV128">
        <v>6.0712099999999998</v>
      </c>
      <c r="AW128">
        <v>7.1140679999999996</v>
      </c>
      <c r="AX128">
        <v>3.742003</v>
      </c>
      <c r="AY128">
        <v>1.112954</v>
      </c>
      <c r="AZ128">
        <v>4.1167689999999997</v>
      </c>
      <c r="BA128">
        <v>3.3387570000000002</v>
      </c>
      <c r="BB128">
        <v>7.0235539999999999</v>
      </c>
      <c r="BC128">
        <v>2.5674480000000002</v>
      </c>
      <c r="BD128">
        <v>2.9578829999999998</v>
      </c>
      <c r="BE128">
        <v>3.7408090000000001</v>
      </c>
      <c r="BF128">
        <v>1.6859869999999999</v>
      </c>
      <c r="BG128">
        <v>11.343635000000001</v>
      </c>
      <c r="BH128">
        <v>4.1189669999999996</v>
      </c>
      <c r="BI128">
        <v>3.6436120000000001</v>
      </c>
      <c r="BJ128">
        <v>3.7139180000000001</v>
      </c>
      <c r="BK128">
        <v>5.0857169999999998</v>
      </c>
      <c r="BL128">
        <v>8.5971879999999992</v>
      </c>
      <c r="BM128">
        <v>1.407816</v>
      </c>
      <c r="BN128">
        <v>1.1246989999999999</v>
      </c>
      <c r="BO128">
        <v>1.0032399999999999</v>
      </c>
      <c r="BP128">
        <v>0.83865100000000004</v>
      </c>
      <c r="BQ128">
        <v>0.68563200000000002</v>
      </c>
      <c r="BR128">
        <v>0.78529599999999999</v>
      </c>
      <c r="BS128">
        <v>0.156996</v>
      </c>
      <c r="BT128">
        <v>1.3588199999999999</v>
      </c>
      <c r="BU128">
        <v>0.81105499999999997</v>
      </c>
      <c r="BV128">
        <v>0.78188199999999997</v>
      </c>
      <c r="BW128">
        <v>3.5179999999999999E-3</v>
      </c>
      <c r="BX128">
        <v>3.9191590000000001</v>
      </c>
      <c r="BY128">
        <v>9.6599999999999995E-4</v>
      </c>
      <c r="BZ128">
        <v>0.86372099999999996</v>
      </c>
      <c r="CA128">
        <v>1.0204500000000001</v>
      </c>
      <c r="CB128">
        <v>1.4340090000000001</v>
      </c>
      <c r="CC128">
        <v>2.6810139999999998</v>
      </c>
      <c r="CD128">
        <v>4.0663609999999997</v>
      </c>
      <c r="CE128">
        <v>0.13450899999999999</v>
      </c>
      <c r="CF128">
        <v>0.13497200000000001</v>
      </c>
      <c r="CG128">
        <v>1.4472E-2</v>
      </c>
      <c r="CH128">
        <v>2.7620000000000001E-3</v>
      </c>
      <c r="CI128">
        <v>1</v>
      </c>
      <c r="CJ128">
        <v>18.795273000000002</v>
      </c>
      <c r="CK128">
        <v>0.232491</v>
      </c>
      <c r="CL128">
        <v>0.388604</v>
      </c>
      <c r="CM128">
        <v>38.541666999999997</v>
      </c>
      <c r="CN128">
        <v>8.6184999999999998E-2</v>
      </c>
      <c r="CO128">
        <v>2.7533219999999998</v>
      </c>
      <c r="CP128">
        <v>31.735596000000001</v>
      </c>
    </row>
    <row r="129" spans="2:94" x14ac:dyDescent="0.3">
      <c r="B129" s="3">
        <v>4380</v>
      </c>
      <c r="C129">
        <v>75.832659000000007</v>
      </c>
      <c r="D129">
        <v>57.727376999999997</v>
      </c>
      <c r="E129">
        <v>832.44011999999998</v>
      </c>
      <c r="F129">
        <v>1058.4845130000001</v>
      </c>
      <c r="G129">
        <v>12.176689</v>
      </c>
      <c r="H129">
        <v>113.925955</v>
      </c>
      <c r="I129">
        <v>16.038762999999999</v>
      </c>
      <c r="J129">
        <v>188.20779200000001</v>
      </c>
      <c r="K129">
        <v>621.56578000000002</v>
      </c>
      <c r="L129">
        <v>435.72739300000001</v>
      </c>
      <c r="M129">
        <v>767.19955300000004</v>
      </c>
      <c r="N129">
        <v>204.37072699999999</v>
      </c>
      <c r="O129">
        <v>1.343472</v>
      </c>
      <c r="P129">
        <v>104.118906</v>
      </c>
      <c r="Q129">
        <v>317.46463199999999</v>
      </c>
      <c r="R129">
        <v>113.3064</v>
      </c>
      <c r="S129">
        <v>385.16327899999999</v>
      </c>
      <c r="T129">
        <v>18.696009</v>
      </c>
      <c r="U129">
        <v>83.012664000000001</v>
      </c>
      <c r="V129">
        <v>99.164441999999994</v>
      </c>
      <c r="W129">
        <v>2990.4735810000002</v>
      </c>
      <c r="X129">
        <v>10650.760882</v>
      </c>
      <c r="Y129">
        <v>23111.310611000001</v>
      </c>
      <c r="Z129">
        <v>1254.3075980000001</v>
      </c>
      <c r="AA129">
        <v>2335.295732</v>
      </c>
      <c r="AB129">
        <v>1163.819037</v>
      </c>
      <c r="AC129">
        <v>2397.412503</v>
      </c>
      <c r="AD129">
        <v>20.586639999999999</v>
      </c>
      <c r="AE129">
        <v>13.954734999999999</v>
      </c>
      <c r="AF129">
        <v>3.9142579999999998</v>
      </c>
      <c r="AG129">
        <v>3581.7120300000001</v>
      </c>
      <c r="AH129">
        <v>1.8867499999999999</v>
      </c>
      <c r="AI129">
        <v>12066.658555</v>
      </c>
      <c r="AJ129">
        <v>15090.779837</v>
      </c>
      <c r="AK129">
        <v>3197.7813620000002</v>
      </c>
      <c r="AL129">
        <v>916.60111400000005</v>
      </c>
      <c r="AM129">
        <v>371.28394600000001</v>
      </c>
      <c r="AN129">
        <v>6.7174800000000001</v>
      </c>
      <c r="AO129">
        <v>0.71097900000000003</v>
      </c>
      <c r="AP129">
        <v>82.929258000000004</v>
      </c>
      <c r="AQ129">
        <v>66.922559000000007</v>
      </c>
      <c r="AR129">
        <v>0</v>
      </c>
      <c r="AS129">
        <v>79482.153342000005</v>
      </c>
      <c r="AT129">
        <v>0.46294800000000003</v>
      </c>
      <c r="AU129">
        <v>6.2722020000000001</v>
      </c>
      <c r="AV129">
        <v>5.713705</v>
      </c>
      <c r="AW129">
        <v>6.6423129999999997</v>
      </c>
      <c r="AX129">
        <v>3.8011560000000002</v>
      </c>
      <c r="AY129">
        <v>1.127486</v>
      </c>
      <c r="AZ129">
        <v>4.0017639999999997</v>
      </c>
      <c r="BA129">
        <v>2.985503</v>
      </c>
      <c r="BB129">
        <v>6.9436730000000004</v>
      </c>
      <c r="BC129">
        <v>2.6303670000000001</v>
      </c>
      <c r="BD129">
        <v>2.9535840000000002</v>
      </c>
      <c r="BE129">
        <v>3.690318</v>
      </c>
      <c r="BF129">
        <v>1.579979</v>
      </c>
      <c r="BG129">
        <v>10.863307000000001</v>
      </c>
      <c r="BH129">
        <v>4.1212650000000002</v>
      </c>
      <c r="BI129">
        <v>2.8934530000000001</v>
      </c>
      <c r="BJ129">
        <v>3.7098300000000002</v>
      </c>
      <c r="BK129">
        <v>5.2725619999999997</v>
      </c>
      <c r="BL129">
        <v>8.9350970000000007</v>
      </c>
      <c r="BM129">
        <v>1.427557</v>
      </c>
      <c r="BN129">
        <v>1.139472</v>
      </c>
      <c r="BO129">
        <v>1.0071680000000001</v>
      </c>
      <c r="BP129">
        <v>0.83019399999999999</v>
      </c>
      <c r="BQ129">
        <v>0.68096400000000001</v>
      </c>
      <c r="BR129">
        <v>0.77228399999999997</v>
      </c>
      <c r="BS129">
        <v>0.15073</v>
      </c>
      <c r="BT129">
        <v>1.3143750000000001</v>
      </c>
      <c r="BU129">
        <v>0.80830100000000005</v>
      </c>
      <c r="BV129">
        <v>0.77734999999999999</v>
      </c>
      <c r="BW129">
        <v>3.846E-3</v>
      </c>
      <c r="BX129">
        <v>4.5615329999999998</v>
      </c>
      <c r="BY129">
        <v>1.0920000000000001E-3</v>
      </c>
      <c r="BZ129">
        <v>0.85084400000000004</v>
      </c>
      <c r="CA129">
        <v>1.0168410000000001</v>
      </c>
      <c r="CB129">
        <v>1.464378</v>
      </c>
      <c r="CC129">
        <v>2.624806</v>
      </c>
      <c r="CD129">
        <v>2.4808460000000001</v>
      </c>
      <c r="CE129">
        <v>0.13731599999999999</v>
      </c>
      <c r="CF129">
        <v>0.158328</v>
      </c>
      <c r="CG129">
        <v>1.4836E-2</v>
      </c>
      <c r="CH129">
        <v>2.993E-3</v>
      </c>
      <c r="CI129">
        <v>1</v>
      </c>
      <c r="CJ129">
        <v>19.912196999999999</v>
      </c>
      <c r="CK129">
        <v>0.230494</v>
      </c>
      <c r="CL129">
        <v>0.44614700000000002</v>
      </c>
      <c r="CM129">
        <v>38.5625</v>
      </c>
      <c r="CN129">
        <v>8.4486000000000006E-2</v>
      </c>
      <c r="CO129">
        <v>3.2332459999999998</v>
      </c>
      <c r="CP129">
        <v>31.653048999999999</v>
      </c>
    </row>
    <row r="130" spans="2:94" x14ac:dyDescent="0.3">
      <c r="B130" s="3">
        <v>4745</v>
      </c>
      <c r="C130">
        <v>73.817119000000005</v>
      </c>
      <c r="D130">
        <v>56.924708000000003</v>
      </c>
      <c r="E130">
        <v>773.37495799999999</v>
      </c>
      <c r="F130">
        <v>982.61641999999995</v>
      </c>
      <c r="G130">
        <v>12.374586000000001</v>
      </c>
      <c r="H130">
        <v>113.875051</v>
      </c>
      <c r="I130">
        <v>15.602366999999999</v>
      </c>
      <c r="J130">
        <v>171.150949</v>
      </c>
      <c r="K130">
        <v>615.66942900000004</v>
      </c>
      <c r="L130">
        <v>442.32995899999997</v>
      </c>
      <c r="M130">
        <v>764.27687100000003</v>
      </c>
      <c r="N130">
        <v>199.70165299999999</v>
      </c>
      <c r="O130">
        <v>1.243587</v>
      </c>
      <c r="P130">
        <v>97.810604999999995</v>
      </c>
      <c r="Q130">
        <v>314.79626999999999</v>
      </c>
      <c r="R130">
        <v>96.896396999999993</v>
      </c>
      <c r="S130">
        <v>381.78224799999998</v>
      </c>
      <c r="T130">
        <v>19.271232999999999</v>
      </c>
      <c r="U130">
        <v>85.287071999999995</v>
      </c>
      <c r="V130">
        <v>100.444061</v>
      </c>
      <c r="W130">
        <v>3033.5604600000001</v>
      </c>
      <c r="X130">
        <v>10694.058123999999</v>
      </c>
      <c r="Y130">
        <v>22898.410220999998</v>
      </c>
      <c r="Z130">
        <v>1247.840144</v>
      </c>
      <c r="AA130">
        <v>2296.037902</v>
      </c>
      <c r="AB130">
        <v>1113.834278</v>
      </c>
      <c r="AC130">
        <v>2334.1209009999998</v>
      </c>
      <c r="AD130">
        <v>20.514779000000001</v>
      </c>
      <c r="AE130">
        <v>13.872648</v>
      </c>
      <c r="AF130">
        <v>4.0966290000000001</v>
      </c>
      <c r="AG130">
        <v>2896.6496619999998</v>
      </c>
      <c r="AH130">
        <v>2.0603289999999999</v>
      </c>
      <c r="AI130">
        <v>11888.721695</v>
      </c>
      <c r="AJ130">
        <v>15054.966023000001</v>
      </c>
      <c r="AK130">
        <v>3261.6840929999998</v>
      </c>
      <c r="AL130">
        <v>1012.328208</v>
      </c>
      <c r="AM130">
        <v>207.37682699999999</v>
      </c>
      <c r="AN130">
        <v>7.1827529999999999</v>
      </c>
      <c r="AO130">
        <v>0.65208699999999997</v>
      </c>
      <c r="AP130">
        <v>87.726473999999996</v>
      </c>
      <c r="AQ130">
        <v>63.469172999999998</v>
      </c>
      <c r="AR130">
        <v>0</v>
      </c>
      <c r="AS130">
        <v>84210.236831999995</v>
      </c>
      <c r="AT130">
        <v>0.45064300000000002</v>
      </c>
      <c r="AU130">
        <v>6.18499</v>
      </c>
      <c r="AV130">
        <v>5.3082929999999999</v>
      </c>
      <c r="AW130">
        <v>6.1662179999999998</v>
      </c>
      <c r="AX130">
        <v>3.862933</v>
      </c>
      <c r="AY130">
        <v>1.1269819999999999</v>
      </c>
      <c r="AZ130">
        <v>3.8928799999999999</v>
      </c>
      <c r="BA130">
        <v>2.714934</v>
      </c>
      <c r="BB130">
        <v>6.8778040000000003</v>
      </c>
      <c r="BC130">
        <v>2.6702249999999998</v>
      </c>
      <c r="BD130">
        <v>2.9423319999999999</v>
      </c>
      <c r="BE130">
        <v>3.6060089999999998</v>
      </c>
      <c r="BF130">
        <v>1.46251</v>
      </c>
      <c r="BG130">
        <v>10.205126</v>
      </c>
      <c r="BH130">
        <v>4.0866249999999997</v>
      </c>
      <c r="BI130">
        <v>2.474399</v>
      </c>
      <c r="BJ130">
        <v>3.6772649999999998</v>
      </c>
      <c r="BK130">
        <v>5.4347839999999996</v>
      </c>
      <c r="BL130">
        <v>9.1799040000000005</v>
      </c>
      <c r="BM130">
        <v>1.4459789999999999</v>
      </c>
      <c r="BN130">
        <v>1.1558900000000001</v>
      </c>
      <c r="BO130">
        <v>1.011263</v>
      </c>
      <c r="BP130">
        <v>0.822546</v>
      </c>
      <c r="BQ130">
        <v>0.67745299999999997</v>
      </c>
      <c r="BR130">
        <v>0.75930200000000003</v>
      </c>
      <c r="BS130">
        <v>0.144256</v>
      </c>
      <c r="BT130">
        <v>1.279676</v>
      </c>
      <c r="BU130">
        <v>0.80547899999999995</v>
      </c>
      <c r="BV130">
        <v>0.77277799999999996</v>
      </c>
      <c r="BW130">
        <v>4.0249999999999999E-3</v>
      </c>
      <c r="BX130">
        <v>3.689063</v>
      </c>
      <c r="BY130">
        <v>1.193E-3</v>
      </c>
      <c r="BZ130">
        <v>0.83829699999999996</v>
      </c>
      <c r="CA130">
        <v>1.014427</v>
      </c>
      <c r="CB130">
        <v>1.493641</v>
      </c>
      <c r="CC130">
        <v>2.898933</v>
      </c>
      <c r="CD130">
        <v>1.385651</v>
      </c>
      <c r="CE130">
        <v>0.14682700000000001</v>
      </c>
      <c r="CF130">
        <v>0.14521300000000001</v>
      </c>
      <c r="CG130">
        <v>1.5694E-2</v>
      </c>
      <c r="CH130">
        <v>2.8389999999999999E-3</v>
      </c>
      <c r="CI130">
        <v>1</v>
      </c>
      <c r="CJ130">
        <v>21.096696000000001</v>
      </c>
      <c r="CK130">
        <v>0.23149600000000001</v>
      </c>
      <c r="CL130">
        <v>0.487512</v>
      </c>
      <c r="CM130">
        <v>38.5</v>
      </c>
      <c r="CN130">
        <v>8.2754999999999995E-2</v>
      </c>
      <c r="CO130">
        <v>3.6267130000000001</v>
      </c>
      <c r="CP130">
        <v>31.592365000000001</v>
      </c>
    </row>
    <row r="131" spans="2:94" x14ac:dyDescent="0.3">
      <c r="B131" s="3">
        <v>5110</v>
      </c>
      <c r="C131">
        <v>73.053088000000002</v>
      </c>
      <c r="D131">
        <v>55.645139999999998</v>
      </c>
      <c r="E131">
        <v>720.02774699999998</v>
      </c>
      <c r="F131">
        <v>916.04911100000004</v>
      </c>
      <c r="G131">
        <v>12.579717</v>
      </c>
      <c r="H131">
        <v>114.096698</v>
      </c>
      <c r="I131">
        <v>15.296500999999999</v>
      </c>
      <c r="J131">
        <v>157.70416399999999</v>
      </c>
      <c r="K131">
        <v>609.80310199999997</v>
      </c>
      <c r="L131">
        <v>448.94904000000002</v>
      </c>
      <c r="M131">
        <v>759.72884099999999</v>
      </c>
      <c r="N131">
        <v>195.069839</v>
      </c>
      <c r="O131">
        <v>1.1527959999999999</v>
      </c>
      <c r="P131">
        <v>91.188838000000004</v>
      </c>
      <c r="Q131">
        <v>310.80610899999999</v>
      </c>
      <c r="R131">
        <v>88.487568999999993</v>
      </c>
      <c r="S131">
        <v>376.88440400000002</v>
      </c>
      <c r="T131">
        <v>19.761735000000002</v>
      </c>
      <c r="U131">
        <v>87.336877000000001</v>
      </c>
      <c r="V131">
        <v>101.657915</v>
      </c>
      <c r="W131">
        <v>3014.8128000000002</v>
      </c>
      <c r="X131">
        <v>10707.489388</v>
      </c>
      <c r="Y131">
        <v>22643.611599</v>
      </c>
      <c r="Z131">
        <v>1242.763991</v>
      </c>
      <c r="AA131">
        <v>2259.171327</v>
      </c>
      <c r="AB131">
        <v>1069.208492</v>
      </c>
      <c r="AC131">
        <v>2281.57827</v>
      </c>
      <c r="AD131">
        <v>20.435711999999999</v>
      </c>
      <c r="AE131">
        <v>13.780498</v>
      </c>
      <c r="AF131">
        <v>5.4603820000000001</v>
      </c>
      <c r="AG131">
        <v>3626.5594460000002</v>
      </c>
      <c r="AH131">
        <v>1.931397</v>
      </c>
      <c r="AI131">
        <v>11713.468539</v>
      </c>
      <c r="AJ131">
        <v>15002.967186</v>
      </c>
      <c r="AK131">
        <v>3313.8054350000002</v>
      </c>
      <c r="AL131">
        <v>2604.6084179999998</v>
      </c>
      <c r="AM131">
        <v>136.091106</v>
      </c>
      <c r="AN131">
        <v>12.689864999999999</v>
      </c>
      <c r="AO131">
        <v>2.156558</v>
      </c>
      <c r="AP131">
        <v>165.57238899999999</v>
      </c>
      <c r="AQ131">
        <v>97.373946000000004</v>
      </c>
      <c r="AR131">
        <v>0</v>
      </c>
      <c r="AS131">
        <v>86726.628223000007</v>
      </c>
      <c r="AT131">
        <v>0.44597900000000001</v>
      </c>
      <c r="AU131">
        <v>6.0459620000000003</v>
      </c>
      <c r="AV131">
        <v>4.9421290000000004</v>
      </c>
      <c r="AW131">
        <v>5.7484869999999999</v>
      </c>
      <c r="AX131">
        <v>3.926968</v>
      </c>
      <c r="AY131">
        <v>1.129176</v>
      </c>
      <c r="AZ131">
        <v>3.8165650000000002</v>
      </c>
      <c r="BA131">
        <v>2.50163</v>
      </c>
      <c r="BB131">
        <v>6.8122689999999997</v>
      </c>
      <c r="BC131">
        <v>2.7101820000000001</v>
      </c>
      <c r="BD131">
        <v>2.924823</v>
      </c>
      <c r="BE131">
        <v>3.5223719999999998</v>
      </c>
      <c r="BF131">
        <v>1.355737</v>
      </c>
      <c r="BG131">
        <v>9.5142399999999991</v>
      </c>
      <c r="BH131">
        <v>4.0348259999999998</v>
      </c>
      <c r="BI131">
        <v>2.2596660000000002</v>
      </c>
      <c r="BJ131">
        <v>3.63009</v>
      </c>
      <c r="BK131">
        <v>5.5731130000000002</v>
      </c>
      <c r="BL131">
        <v>9.4005360000000007</v>
      </c>
      <c r="BM131">
        <v>1.4634529999999999</v>
      </c>
      <c r="BN131">
        <v>1.148746</v>
      </c>
      <c r="BO131">
        <v>1.0125329999999999</v>
      </c>
      <c r="BP131">
        <v>0.81339300000000003</v>
      </c>
      <c r="BQ131">
        <v>0.67469699999999999</v>
      </c>
      <c r="BR131">
        <v>0.74711000000000005</v>
      </c>
      <c r="BS131">
        <v>0.13847699999999999</v>
      </c>
      <c r="BT131">
        <v>1.2508699999999999</v>
      </c>
      <c r="BU131">
        <v>0.80237499999999995</v>
      </c>
      <c r="BV131">
        <v>0.76764399999999999</v>
      </c>
      <c r="BW131">
        <v>5.365E-3</v>
      </c>
      <c r="BX131">
        <v>4.6186489999999996</v>
      </c>
      <c r="BY131">
        <v>1.1180000000000001E-3</v>
      </c>
      <c r="BZ131">
        <v>0.82594000000000001</v>
      </c>
      <c r="CA131">
        <v>1.0109239999999999</v>
      </c>
      <c r="CB131">
        <v>1.517509</v>
      </c>
      <c r="CC131">
        <v>7.458634</v>
      </c>
      <c r="CD131">
        <v>0.90933399999999998</v>
      </c>
      <c r="CE131">
        <v>0.25940099999999999</v>
      </c>
      <c r="CF131">
        <v>0.48024499999999998</v>
      </c>
      <c r="CG131">
        <v>2.9621000000000001E-2</v>
      </c>
      <c r="CH131">
        <v>4.3550000000000004E-3</v>
      </c>
      <c r="CI131">
        <v>1</v>
      </c>
      <c r="CJ131">
        <v>21.727112999999999</v>
      </c>
      <c r="CK131">
        <v>0.23275399999999999</v>
      </c>
      <c r="CL131">
        <v>0.52024800000000004</v>
      </c>
      <c r="CM131">
        <v>38.479166999999997</v>
      </c>
      <c r="CN131">
        <v>8.1173999999999996E-2</v>
      </c>
      <c r="CO131">
        <v>4.0524420000000001</v>
      </c>
      <c r="CP131">
        <v>31.518733000000001</v>
      </c>
    </row>
    <row r="132" spans="2:94" x14ac:dyDescent="0.3">
      <c r="B132" s="3">
        <v>5475</v>
      </c>
      <c r="C132">
        <v>79.156593000000001</v>
      </c>
      <c r="D132">
        <v>54.668939000000002</v>
      </c>
      <c r="E132">
        <v>676.301558</v>
      </c>
      <c r="F132">
        <v>862.36920199999997</v>
      </c>
      <c r="G132">
        <v>12.82428</v>
      </c>
      <c r="H132">
        <v>112.013952</v>
      </c>
      <c r="I132">
        <v>15.052956</v>
      </c>
      <c r="J132">
        <v>146.983194</v>
      </c>
      <c r="K132">
        <v>604.62002500000006</v>
      </c>
      <c r="L132">
        <v>450.50294100000002</v>
      </c>
      <c r="M132">
        <v>758.035661</v>
      </c>
      <c r="N132">
        <v>191.05859100000001</v>
      </c>
      <c r="O132">
        <v>1.069583</v>
      </c>
      <c r="P132">
        <v>84.799300000000002</v>
      </c>
      <c r="Q132">
        <v>303.24717800000002</v>
      </c>
      <c r="R132">
        <v>83.871195999999998</v>
      </c>
      <c r="S132">
        <v>371.23008299999998</v>
      </c>
      <c r="T132">
        <v>20.211817</v>
      </c>
      <c r="U132">
        <v>88.224013999999997</v>
      </c>
      <c r="V132">
        <v>102.909165</v>
      </c>
      <c r="W132">
        <v>3072.04972</v>
      </c>
      <c r="X132">
        <v>10801.333499</v>
      </c>
      <c r="Y132">
        <v>22648.258299000001</v>
      </c>
      <c r="Z132">
        <v>1236.020064</v>
      </c>
      <c r="AA132">
        <v>2261.325542</v>
      </c>
      <c r="AB132">
        <v>1113.1897269999999</v>
      </c>
      <c r="AC132">
        <v>2261.0521290000001</v>
      </c>
      <c r="AD132">
        <v>20.40991</v>
      </c>
      <c r="AE132">
        <v>13.703177999999999</v>
      </c>
      <c r="AF132">
        <v>4.835483</v>
      </c>
      <c r="AG132">
        <v>3369.9966519999998</v>
      </c>
      <c r="AH132">
        <v>1.8345929999999999</v>
      </c>
      <c r="AI132">
        <v>11544.060729999999</v>
      </c>
      <c r="AJ132">
        <v>15038.984621</v>
      </c>
      <c r="AK132">
        <v>3403.6798709999998</v>
      </c>
      <c r="AL132">
        <v>877.264498</v>
      </c>
      <c r="AM132">
        <v>104.081853</v>
      </c>
      <c r="AN132">
        <v>6.8719999999999999</v>
      </c>
      <c r="AO132">
        <v>0.64507800000000004</v>
      </c>
      <c r="AP132">
        <v>83.358333999999999</v>
      </c>
      <c r="AQ132">
        <v>68.001062000000005</v>
      </c>
      <c r="AR132">
        <v>0</v>
      </c>
      <c r="AS132">
        <v>90596.847332999998</v>
      </c>
      <c r="AT132">
        <v>0.48324</v>
      </c>
      <c r="AU132">
        <v>5.9398960000000001</v>
      </c>
      <c r="AV132">
        <v>4.6420009999999996</v>
      </c>
      <c r="AW132">
        <v>5.4116299999999997</v>
      </c>
      <c r="AX132">
        <v>4.0033130000000003</v>
      </c>
      <c r="AY132">
        <v>1.1085640000000001</v>
      </c>
      <c r="AZ132">
        <v>3.7557990000000001</v>
      </c>
      <c r="BA132">
        <v>2.331566</v>
      </c>
      <c r="BB132">
        <v>6.7543680000000004</v>
      </c>
      <c r="BC132">
        <v>2.719563</v>
      </c>
      <c r="BD132">
        <v>2.918304</v>
      </c>
      <c r="BE132">
        <v>3.4499409999999999</v>
      </c>
      <c r="BF132">
        <v>1.2578750000000001</v>
      </c>
      <c r="BG132">
        <v>8.8475839999999994</v>
      </c>
      <c r="BH132">
        <v>3.9366970000000001</v>
      </c>
      <c r="BI132">
        <v>2.1417799999999998</v>
      </c>
      <c r="BJ132">
        <v>3.575628</v>
      </c>
      <c r="BK132">
        <v>5.700043</v>
      </c>
      <c r="BL132">
        <v>9.4960229999999992</v>
      </c>
      <c r="BM132">
        <v>1.4814659999999999</v>
      </c>
      <c r="BN132">
        <v>1.1705559999999999</v>
      </c>
      <c r="BO132">
        <v>1.021407</v>
      </c>
      <c r="BP132">
        <v>0.81355999999999995</v>
      </c>
      <c r="BQ132">
        <v>0.67103599999999997</v>
      </c>
      <c r="BR132">
        <v>0.74782199999999999</v>
      </c>
      <c r="BS132">
        <v>0.144173</v>
      </c>
      <c r="BT132">
        <v>1.2396160000000001</v>
      </c>
      <c r="BU132">
        <v>0.80136200000000002</v>
      </c>
      <c r="BV132">
        <v>0.76333700000000004</v>
      </c>
      <c r="BW132">
        <v>4.751E-3</v>
      </c>
      <c r="BX132">
        <v>4.2919</v>
      </c>
      <c r="BY132">
        <v>1.062E-3</v>
      </c>
      <c r="BZ132">
        <v>0.81399500000000002</v>
      </c>
      <c r="CA132">
        <v>1.01335</v>
      </c>
      <c r="CB132">
        <v>1.5586660000000001</v>
      </c>
      <c r="CC132">
        <v>2.5121609999999999</v>
      </c>
      <c r="CD132">
        <v>0.69545400000000002</v>
      </c>
      <c r="CE132">
        <v>0.14047499999999999</v>
      </c>
      <c r="CF132">
        <v>0.143653</v>
      </c>
      <c r="CG132">
        <v>1.4912999999999999E-2</v>
      </c>
      <c r="CH132">
        <v>3.0409999999999999E-3</v>
      </c>
      <c r="CI132">
        <v>1</v>
      </c>
      <c r="CJ132">
        <v>22.696695999999999</v>
      </c>
      <c r="CK132">
        <v>0.23743</v>
      </c>
      <c r="CL132">
        <v>0.58916000000000002</v>
      </c>
      <c r="CM132">
        <v>38.416666999999997</v>
      </c>
      <c r="CN132">
        <v>8.0156000000000005E-2</v>
      </c>
      <c r="CO132">
        <v>4.2907089999999997</v>
      </c>
      <c r="CP132">
        <v>31.577812999999999</v>
      </c>
    </row>
    <row r="133" spans="2:94" x14ac:dyDescent="0.3">
      <c r="B133" s="3">
        <v>5840</v>
      </c>
      <c r="C133">
        <v>80.603048000000001</v>
      </c>
      <c r="D133">
        <v>53.984620999999997</v>
      </c>
      <c r="E133">
        <v>640.27739899999995</v>
      </c>
      <c r="F133">
        <v>818.24111800000003</v>
      </c>
      <c r="G133">
        <v>13.080465</v>
      </c>
      <c r="H133">
        <v>110.331073</v>
      </c>
      <c r="I133">
        <v>14.842829</v>
      </c>
      <c r="J133">
        <v>138.37310299999999</v>
      </c>
      <c r="K133">
        <v>600.20430399999998</v>
      </c>
      <c r="L133">
        <v>453.10631699999999</v>
      </c>
      <c r="M133">
        <v>759.00635999999997</v>
      </c>
      <c r="N133">
        <v>187.477521</v>
      </c>
      <c r="O133">
        <v>0.99394099999999996</v>
      </c>
      <c r="P133">
        <v>78.808836999999997</v>
      </c>
      <c r="Q133">
        <v>295.73367100000002</v>
      </c>
      <c r="R133">
        <v>80.059005999999997</v>
      </c>
      <c r="S133">
        <v>363.04430500000001</v>
      </c>
      <c r="T133">
        <v>20.647078</v>
      </c>
      <c r="U133">
        <v>89.315107999999995</v>
      </c>
      <c r="V133">
        <v>104.262839</v>
      </c>
      <c r="W133">
        <v>3119.0012069999998</v>
      </c>
      <c r="X133">
        <v>10857.117147000001</v>
      </c>
      <c r="Y133">
        <v>22439.145355000001</v>
      </c>
      <c r="Z133">
        <v>1234.0201500000001</v>
      </c>
      <c r="AA133">
        <v>2229.3123609999998</v>
      </c>
      <c r="AB133">
        <v>1087.5103469999999</v>
      </c>
      <c r="AC133">
        <v>2240.3758640000001</v>
      </c>
      <c r="AD133">
        <v>20.333078</v>
      </c>
      <c r="AE133">
        <v>13.619037000000001</v>
      </c>
      <c r="AF133">
        <v>6.2325210000000002</v>
      </c>
      <c r="AG133">
        <v>3114.1445699999999</v>
      </c>
      <c r="AH133">
        <v>1.761072</v>
      </c>
      <c r="AI133">
        <v>11381.705062000001</v>
      </c>
      <c r="AJ133">
        <v>15001.918626999999</v>
      </c>
      <c r="AK133">
        <v>3458.2305500000002</v>
      </c>
      <c r="AL133">
        <v>1065.2328199999999</v>
      </c>
      <c r="AM133">
        <v>91.177994999999996</v>
      </c>
      <c r="AN133">
        <v>7.8919090000000001</v>
      </c>
      <c r="AO133">
        <v>0.81091899999999995</v>
      </c>
      <c r="AP133">
        <v>97.106238000000005</v>
      </c>
      <c r="AQ133">
        <v>73.011930000000007</v>
      </c>
      <c r="AR133">
        <v>0</v>
      </c>
      <c r="AS133">
        <v>94862.381234999993</v>
      </c>
      <c r="AT133">
        <v>0.49207099999999998</v>
      </c>
      <c r="AU133">
        <v>5.8655429999999997</v>
      </c>
      <c r="AV133">
        <v>4.3947380000000003</v>
      </c>
      <c r="AW133">
        <v>5.1347120000000004</v>
      </c>
      <c r="AX133">
        <v>4.0832850000000001</v>
      </c>
      <c r="AY133">
        <v>1.091909</v>
      </c>
      <c r="AZ133">
        <v>3.7033710000000002</v>
      </c>
      <c r="BA133">
        <v>2.194985</v>
      </c>
      <c r="BB133">
        <v>6.7050390000000002</v>
      </c>
      <c r="BC133">
        <v>2.7352789999999998</v>
      </c>
      <c r="BD133">
        <v>2.9220410000000001</v>
      </c>
      <c r="BE133">
        <v>3.385278</v>
      </c>
      <c r="BF133">
        <v>1.168917</v>
      </c>
      <c r="BG133">
        <v>8.2225660000000005</v>
      </c>
      <c r="BH133">
        <v>3.8391579999999998</v>
      </c>
      <c r="BI133">
        <v>2.0444300000000002</v>
      </c>
      <c r="BJ133">
        <v>3.4967839999999999</v>
      </c>
      <c r="BK133">
        <v>5.8227929999999999</v>
      </c>
      <c r="BL133">
        <v>9.6134629999999994</v>
      </c>
      <c r="BM133">
        <v>1.500953</v>
      </c>
      <c r="BN133">
        <v>1.1884459999999999</v>
      </c>
      <c r="BO133">
        <v>1.0266820000000001</v>
      </c>
      <c r="BP133">
        <v>0.80604900000000002</v>
      </c>
      <c r="BQ133">
        <v>0.66995000000000005</v>
      </c>
      <c r="BR133">
        <v>0.73723499999999997</v>
      </c>
      <c r="BS133">
        <v>0.140847</v>
      </c>
      <c r="BT133">
        <v>1.22828</v>
      </c>
      <c r="BU133">
        <v>0.79834499999999997</v>
      </c>
      <c r="BV133">
        <v>0.75865000000000005</v>
      </c>
      <c r="BW133">
        <v>6.1240000000000001E-3</v>
      </c>
      <c r="BX133">
        <v>3.9660570000000002</v>
      </c>
      <c r="BY133">
        <v>1.0189999999999999E-3</v>
      </c>
      <c r="BZ133">
        <v>0.80254700000000001</v>
      </c>
      <c r="CA133">
        <v>1.010853</v>
      </c>
      <c r="CB133">
        <v>1.5836460000000001</v>
      </c>
      <c r="CC133">
        <v>3.0504319999999998</v>
      </c>
      <c r="CD133">
        <v>0.60923300000000002</v>
      </c>
      <c r="CE133">
        <v>0.16132299999999999</v>
      </c>
      <c r="CF133">
        <v>0.18058399999999999</v>
      </c>
      <c r="CG133">
        <v>1.7371999999999999E-2</v>
      </c>
      <c r="CH133">
        <v>3.2650000000000001E-3</v>
      </c>
      <c r="CI133">
        <v>1</v>
      </c>
      <c r="CJ133">
        <v>23.765315000000001</v>
      </c>
      <c r="CK133">
        <v>0.23578099999999999</v>
      </c>
      <c r="CL133">
        <v>0.62508200000000003</v>
      </c>
      <c r="CM133">
        <v>38.458333000000003</v>
      </c>
      <c r="CN133">
        <v>7.8676999999999997E-2</v>
      </c>
      <c r="CO133">
        <v>4.5177319999999996</v>
      </c>
      <c r="CP133">
        <v>31.549029999999998</v>
      </c>
    </row>
    <row r="134" spans="2:94" x14ac:dyDescent="0.3">
      <c r="B134" s="3">
        <v>6205</v>
      </c>
      <c r="C134">
        <v>82.340562000000006</v>
      </c>
      <c r="D134">
        <v>53.299543</v>
      </c>
      <c r="E134">
        <v>611.71170199999995</v>
      </c>
      <c r="F134">
        <v>783.49762999999996</v>
      </c>
      <c r="G134">
        <v>13.356121999999999</v>
      </c>
      <c r="H134">
        <v>105.018647</v>
      </c>
      <c r="I134">
        <v>14.665559</v>
      </c>
      <c r="J134">
        <v>131.392503</v>
      </c>
      <c r="K134">
        <v>596.62232500000005</v>
      </c>
      <c r="L134">
        <v>449.65144700000002</v>
      </c>
      <c r="M134">
        <v>760.54907000000003</v>
      </c>
      <c r="N134">
        <v>184.399856</v>
      </c>
      <c r="O134">
        <v>0.92505800000000005</v>
      </c>
      <c r="P134">
        <v>73.278827000000007</v>
      </c>
      <c r="Q134">
        <v>284.03556600000002</v>
      </c>
      <c r="R134">
        <v>76.027863999999994</v>
      </c>
      <c r="S134">
        <v>354.23166600000002</v>
      </c>
      <c r="T134">
        <v>21.058527000000002</v>
      </c>
      <c r="U134">
        <v>88.608143999999996</v>
      </c>
      <c r="V134">
        <v>105.657779</v>
      </c>
      <c r="W134">
        <v>3167.708165</v>
      </c>
      <c r="X134">
        <v>10909.937915</v>
      </c>
      <c r="Y134">
        <v>22322.556875999999</v>
      </c>
      <c r="Z134">
        <v>1235.3810840000001</v>
      </c>
      <c r="AA134">
        <v>2216.8935019999999</v>
      </c>
      <c r="AB134">
        <v>1110.6668729999999</v>
      </c>
      <c r="AC134">
        <v>2223.6186090000001</v>
      </c>
      <c r="AD134">
        <v>20.267882</v>
      </c>
      <c r="AE134">
        <v>13.535377</v>
      </c>
      <c r="AF134">
        <v>9.6970720000000004</v>
      </c>
      <c r="AG134">
        <v>6329.2657660000004</v>
      </c>
      <c r="AH134">
        <v>3.7309049999999999</v>
      </c>
      <c r="AI134">
        <v>11229.166203000001</v>
      </c>
      <c r="AJ134">
        <v>14975.256471999999</v>
      </c>
      <c r="AK134">
        <v>3518.4710540000001</v>
      </c>
      <c r="AL134">
        <v>1388.2332389999999</v>
      </c>
      <c r="AM134">
        <v>74.013902999999999</v>
      </c>
      <c r="AN134">
        <v>17.484224999999999</v>
      </c>
      <c r="AO134">
        <v>3.2816740000000002</v>
      </c>
      <c r="AP134">
        <v>225.14053100000001</v>
      </c>
      <c r="AQ134">
        <v>132.06445199999999</v>
      </c>
      <c r="AR134">
        <v>0</v>
      </c>
      <c r="AS134">
        <v>95054.859851999994</v>
      </c>
      <c r="AT134">
        <v>0.50267799999999996</v>
      </c>
      <c r="AU134">
        <v>5.7911080000000004</v>
      </c>
      <c r="AV134">
        <v>4.1986689999999998</v>
      </c>
      <c r="AW134">
        <v>4.9166860000000003</v>
      </c>
      <c r="AX134">
        <v>4.1693360000000004</v>
      </c>
      <c r="AY134">
        <v>1.039334</v>
      </c>
      <c r="AZ134">
        <v>3.659141</v>
      </c>
      <c r="BA134">
        <v>2.0842529999999999</v>
      </c>
      <c r="BB134">
        <v>6.6650229999999997</v>
      </c>
      <c r="BC134">
        <v>2.714423</v>
      </c>
      <c r="BD134">
        <v>2.9279799999999998</v>
      </c>
      <c r="BE134">
        <v>3.3297050000000001</v>
      </c>
      <c r="BF134">
        <v>1.087907</v>
      </c>
      <c r="BG134">
        <v>7.6455890000000002</v>
      </c>
      <c r="BH134">
        <v>3.6872959999999999</v>
      </c>
      <c r="BI134">
        <v>1.9414880000000001</v>
      </c>
      <c r="BJ134">
        <v>3.411902</v>
      </c>
      <c r="BK134">
        <v>5.938828</v>
      </c>
      <c r="BL134">
        <v>9.537369</v>
      </c>
      <c r="BM134">
        <v>1.5210349999999999</v>
      </c>
      <c r="BN134">
        <v>1.2070050000000001</v>
      </c>
      <c r="BO134">
        <v>1.031677</v>
      </c>
      <c r="BP134">
        <v>0.80186100000000005</v>
      </c>
      <c r="BQ134">
        <v>0.67068899999999998</v>
      </c>
      <c r="BR134">
        <v>0.73312900000000003</v>
      </c>
      <c r="BS134">
        <v>0.143846</v>
      </c>
      <c r="BT134">
        <v>1.219093</v>
      </c>
      <c r="BU134">
        <v>0.79578499999999996</v>
      </c>
      <c r="BV134">
        <v>0.75399000000000005</v>
      </c>
      <c r="BW134">
        <v>9.528E-3</v>
      </c>
      <c r="BX134">
        <v>8.0607140000000008</v>
      </c>
      <c r="BY134">
        <v>2.16E-3</v>
      </c>
      <c r="BZ134">
        <v>0.79179100000000002</v>
      </c>
      <c r="CA134">
        <v>1.009056</v>
      </c>
      <c r="CB134">
        <v>1.6112329999999999</v>
      </c>
      <c r="CC134">
        <v>3.9753859999999999</v>
      </c>
      <c r="CD134">
        <v>0.49454599999999999</v>
      </c>
      <c r="CE134">
        <v>0.357406</v>
      </c>
      <c r="CF134">
        <v>0.73079700000000003</v>
      </c>
      <c r="CG134">
        <v>4.0278000000000001E-2</v>
      </c>
      <c r="CH134">
        <v>5.9069999999999999E-3</v>
      </c>
      <c r="CI134">
        <v>1</v>
      </c>
      <c r="CJ134">
        <v>23.813535000000002</v>
      </c>
      <c r="CK134">
        <v>0.23113400000000001</v>
      </c>
      <c r="CL134">
        <v>0.67006900000000003</v>
      </c>
      <c r="CM134">
        <v>38.3125</v>
      </c>
      <c r="CN134">
        <v>7.7604000000000006E-2</v>
      </c>
      <c r="CO134">
        <v>4.5149330000000001</v>
      </c>
      <c r="CP134">
        <v>31.591799000000002</v>
      </c>
    </row>
    <row r="135" spans="2:94" x14ac:dyDescent="0.3">
      <c r="B135" s="3">
        <v>6570</v>
      </c>
      <c r="C135">
        <v>87.735536999999994</v>
      </c>
      <c r="D135">
        <v>52.828102000000001</v>
      </c>
      <c r="E135">
        <v>590.59344499999997</v>
      </c>
      <c r="F135">
        <v>758.39926700000001</v>
      </c>
      <c r="G135">
        <v>13.678789999999999</v>
      </c>
      <c r="H135">
        <v>100.264994</v>
      </c>
      <c r="I135">
        <v>14.571952</v>
      </c>
      <c r="J135">
        <v>125.78648800000001</v>
      </c>
      <c r="K135">
        <v>594.46659899999997</v>
      </c>
      <c r="L135">
        <v>447.82759800000002</v>
      </c>
      <c r="M135">
        <v>763.20562600000005</v>
      </c>
      <c r="N135">
        <v>181.949783</v>
      </c>
      <c r="O135">
        <v>0.86086200000000002</v>
      </c>
      <c r="P135">
        <v>68.462610999999995</v>
      </c>
      <c r="Q135">
        <v>274.38128599999999</v>
      </c>
      <c r="R135">
        <v>71.669963999999993</v>
      </c>
      <c r="S135">
        <v>344.79242299999999</v>
      </c>
      <c r="T135">
        <v>21.430251999999999</v>
      </c>
      <c r="U135">
        <v>89.253658000000001</v>
      </c>
      <c r="V135">
        <v>107.114125</v>
      </c>
      <c r="W135">
        <v>3221.8891229999999</v>
      </c>
      <c r="X135">
        <v>10978.856315999999</v>
      </c>
      <c r="Y135">
        <v>22301.836230000001</v>
      </c>
      <c r="Z135">
        <v>1232.864536</v>
      </c>
      <c r="AA135">
        <v>2198.7230650000001</v>
      </c>
      <c r="AB135">
        <v>1121.3274160000001</v>
      </c>
      <c r="AC135">
        <v>2232.4190090000002</v>
      </c>
      <c r="AD135">
        <v>20.256456</v>
      </c>
      <c r="AE135">
        <v>13.459066999999999</v>
      </c>
      <c r="AF135">
        <v>10.090388000000001</v>
      </c>
      <c r="AG135">
        <v>3336.975496</v>
      </c>
      <c r="AH135">
        <v>1.99089</v>
      </c>
      <c r="AI135">
        <v>11082.405833000001</v>
      </c>
      <c r="AJ135">
        <v>15020.130474</v>
      </c>
      <c r="AK135">
        <v>3592.0900029999998</v>
      </c>
      <c r="AL135">
        <v>960.97648700000002</v>
      </c>
      <c r="AM135">
        <v>62.048681999999999</v>
      </c>
      <c r="AN135">
        <v>7.5137939999999999</v>
      </c>
      <c r="AO135">
        <v>0.79831600000000003</v>
      </c>
      <c r="AP135">
        <v>92.012784999999994</v>
      </c>
      <c r="AQ135">
        <v>76.123470999999995</v>
      </c>
      <c r="AR135">
        <v>0</v>
      </c>
      <c r="AS135">
        <v>101105.69799099999</v>
      </c>
      <c r="AT135">
        <v>0.53561300000000001</v>
      </c>
      <c r="AU135">
        <v>5.7398850000000001</v>
      </c>
      <c r="AV135">
        <v>4.0537169999999998</v>
      </c>
      <c r="AW135">
        <v>4.7591869999999998</v>
      </c>
      <c r="AX135">
        <v>4.2700620000000002</v>
      </c>
      <c r="AY135">
        <v>0.99228799999999995</v>
      </c>
      <c r="AZ135">
        <v>3.635786</v>
      </c>
      <c r="BA135">
        <v>1.9953259999999999</v>
      </c>
      <c r="BB135">
        <v>6.6409409999999998</v>
      </c>
      <c r="BC135">
        <v>2.7034120000000001</v>
      </c>
      <c r="BD135">
        <v>2.9382079999999999</v>
      </c>
      <c r="BE135">
        <v>3.2854640000000002</v>
      </c>
      <c r="BF135">
        <v>1.01241</v>
      </c>
      <c r="BG135">
        <v>7.1430860000000003</v>
      </c>
      <c r="BH135">
        <v>3.561966</v>
      </c>
      <c r="BI135">
        <v>1.830203</v>
      </c>
      <c r="BJ135">
        <v>3.3209849999999999</v>
      </c>
      <c r="BK135">
        <v>6.04366</v>
      </c>
      <c r="BL135">
        <v>9.6068490000000004</v>
      </c>
      <c r="BM135">
        <v>1.542</v>
      </c>
      <c r="BN135">
        <v>1.227649</v>
      </c>
      <c r="BO135">
        <v>1.0381940000000001</v>
      </c>
      <c r="BP135">
        <v>0.80111600000000005</v>
      </c>
      <c r="BQ135">
        <v>0.669323</v>
      </c>
      <c r="BR135">
        <v>0.72711999999999999</v>
      </c>
      <c r="BS135">
        <v>0.14522699999999999</v>
      </c>
      <c r="BT135">
        <v>1.2239180000000001</v>
      </c>
      <c r="BU135">
        <v>0.79533699999999996</v>
      </c>
      <c r="BV135">
        <v>0.74973900000000004</v>
      </c>
      <c r="BW135">
        <v>9.9139999999999992E-3</v>
      </c>
      <c r="BX135">
        <v>4.2498459999999998</v>
      </c>
      <c r="BY135">
        <v>1.152E-3</v>
      </c>
      <c r="BZ135">
        <v>0.781443</v>
      </c>
      <c r="CA135">
        <v>1.0120800000000001</v>
      </c>
      <c r="CB135">
        <v>1.6449450000000001</v>
      </c>
      <c r="CC135">
        <v>2.751881</v>
      </c>
      <c r="CD135">
        <v>0.41459699999999999</v>
      </c>
      <c r="CE135">
        <v>0.15359400000000001</v>
      </c>
      <c r="CF135">
        <v>0.17777699999999999</v>
      </c>
      <c r="CG135">
        <v>1.6461E-2</v>
      </c>
      <c r="CH135">
        <v>3.405E-3</v>
      </c>
      <c r="CI135">
        <v>1</v>
      </c>
      <c r="CJ135">
        <v>25.329415999999998</v>
      </c>
      <c r="CK135">
        <v>0.23461899999999999</v>
      </c>
      <c r="CL135">
        <v>0.75533300000000003</v>
      </c>
      <c r="CM135">
        <v>38.354166999999997</v>
      </c>
      <c r="CN135">
        <v>7.6355000000000006E-2</v>
      </c>
      <c r="CO135">
        <v>4.6577590000000004</v>
      </c>
      <c r="CP135">
        <v>31.639327000000002</v>
      </c>
    </row>
    <row r="136" spans="2:94" x14ac:dyDescent="0.3">
      <c r="B136" s="3">
        <v>6935</v>
      </c>
      <c r="C136">
        <v>87.694545000000005</v>
      </c>
      <c r="D136">
        <v>52.114199999999997</v>
      </c>
      <c r="E136">
        <v>574.383735</v>
      </c>
      <c r="F136">
        <v>740.20705299999997</v>
      </c>
      <c r="G136">
        <v>13.962695</v>
      </c>
      <c r="H136">
        <v>89.676561000000007</v>
      </c>
      <c r="I136">
        <v>14.513522</v>
      </c>
      <c r="J136">
        <v>121.2315</v>
      </c>
      <c r="K136">
        <v>592.97454900000002</v>
      </c>
      <c r="L136">
        <v>440.28757400000001</v>
      </c>
      <c r="M136">
        <v>764.09823400000005</v>
      </c>
      <c r="N136">
        <v>180.170288</v>
      </c>
      <c r="O136">
        <v>0.79621299999999995</v>
      </c>
      <c r="P136">
        <v>64.539986999999996</v>
      </c>
      <c r="Q136">
        <v>260.63057400000002</v>
      </c>
      <c r="R136">
        <v>67.046235999999993</v>
      </c>
      <c r="S136">
        <v>331.91788300000002</v>
      </c>
      <c r="T136">
        <v>21.759315000000001</v>
      </c>
      <c r="U136">
        <v>89.057563999999999</v>
      </c>
      <c r="V136">
        <v>108.51990499999999</v>
      </c>
      <c r="W136">
        <v>3275.9796510000001</v>
      </c>
      <c r="X136">
        <v>11035.842732999999</v>
      </c>
      <c r="Y136">
        <v>22113.894412000001</v>
      </c>
      <c r="Z136">
        <v>1233.3733609999999</v>
      </c>
      <c r="AA136">
        <v>2171.4870780000001</v>
      </c>
      <c r="AB136">
        <v>1101.194526</v>
      </c>
      <c r="AC136">
        <v>2233.4797819999999</v>
      </c>
      <c r="AD136">
        <v>20.147207000000002</v>
      </c>
      <c r="AE136">
        <v>13.372801000000001</v>
      </c>
      <c r="AF136">
        <v>15.672383</v>
      </c>
      <c r="AG136">
        <v>2755.9114930000001</v>
      </c>
      <c r="AH136">
        <v>1.8255269999999999</v>
      </c>
      <c r="AI136">
        <v>10936.572238999999</v>
      </c>
      <c r="AJ136">
        <v>14929.041288</v>
      </c>
      <c r="AK136">
        <v>3626.744263</v>
      </c>
      <c r="AL136">
        <v>1125.5053339999999</v>
      </c>
      <c r="AM136">
        <v>47.707824000000002</v>
      </c>
      <c r="AN136">
        <v>8.4175599999999999</v>
      </c>
      <c r="AO136">
        <v>0.77302800000000005</v>
      </c>
      <c r="AP136">
        <v>102.483497</v>
      </c>
      <c r="AQ136">
        <v>70.968293000000003</v>
      </c>
      <c r="AR136">
        <v>0</v>
      </c>
      <c r="AS136">
        <v>105323.50803</v>
      </c>
      <c r="AT136">
        <v>0.53536300000000003</v>
      </c>
      <c r="AU136">
        <v>5.662318</v>
      </c>
      <c r="AV136">
        <v>3.9424570000000001</v>
      </c>
      <c r="AW136">
        <v>4.6450250000000004</v>
      </c>
      <c r="AX136">
        <v>4.3586879999999999</v>
      </c>
      <c r="AY136">
        <v>0.88749800000000001</v>
      </c>
      <c r="AZ136">
        <v>3.6212080000000002</v>
      </c>
      <c r="BA136">
        <v>1.923071</v>
      </c>
      <c r="BB136">
        <v>6.6242729999999996</v>
      </c>
      <c r="BC136">
        <v>2.6578949999999999</v>
      </c>
      <c r="BD136">
        <v>2.9416440000000001</v>
      </c>
      <c r="BE136">
        <v>3.2533310000000002</v>
      </c>
      <c r="BF136">
        <v>0.93637999999999999</v>
      </c>
      <c r="BG136">
        <v>6.7338170000000002</v>
      </c>
      <c r="BH136">
        <v>3.3834569999999999</v>
      </c>
      <c r="BI136">
        <v>1.712129</v>
      </c>
      <c r="BJ136">
        <v>3.1969789999999998</v>
      </c>
      <c r="BK136">
        <v>6.1364609999999997</v>
      </c>
      <c r="BL136">
        <v>9.5857419999999998</v>
      </c>
      <c r="BM136">
        <v>1.5622370000000001</v>
      </c>
      <c r="BN136">
        <v>1.2482599999999999</v>
      </c>
      <c r="BO136">
        <v>1.0435829999999999</v>
      </c>
      <c r="BP136">
        <v>0.79436499999999999</v>
      </c>
      <c r="BQ136">
        <v>0.66959900000000006</v>
      </c>
      <c r="BR136">
        <v>0.718113</v>
      </c>
      <c r="BS136">
        <v>0.142619</v>
      </c>
      <c r="BT136">
        <v>1.2244999999999999</v>
      </c>
      <c r="BU136">
        <v>0.79104699999999994</v>
      </c>
      <c r="BV136">
        <v>0.74493399999999999</v>
      </c>
      <c r="BW136">
        <v>1.5398E-2</v>
      </c>
      <c r="BX136">
        <v>3.5098250000000002</v>
      </c>
      <c r="BY136">
        <v>1.057E-3</v>
      </c>
      <c r="BZ136">
        <v>0.77115900000000004</v>
      </c>
      <c r="CA136">
        <v>1.0059419999999999</v>
      </c>
      <c r="CB136">
        <v>1.6608149999999999</v>
      </c>
      <c r="CC136">
        <v>3.2230310000000002</v>
      </c>
      <c r="CD136">
        <v>0.318774</v>
      </c>
      <c r="CE136">
        <v>0.172069</v>
      </c>
      <c r="CF136">
        <v>0.17214599999999999</v>
      </c>
      <c r="CG136">
        <v>1.8334E-2</v>
      </c>
      <c r="CH136">
        <v>3.1740000000000002E-3</v>
      </c>
      <c r="CI136">
        <v>1</v>
      </c>
      <c r="CJ136">
        <v>26.38608</v>
      </c>
      <c r="CK136">
        <v>0.23192199999999999</v>
      </c>
      <c r="CL136">
        <v>0.80110599999999998</v>
      </c>
      <c r="CM136">
        <v>38.4375</v>
      </c>
      <c r="CN136">
        <v>7.5228000000000003E-2</v>
      </c>
      <c r="CO136">
        <v>4.7239709999999997</v>
      </c>
      <c r="CP136">
        <v>31.581427000000001</v>
      </c>
    </row>
    <row r="137" spans="2:94" x14ac:dyDescent="0.3">
      <c r="B137" s="3">
        <v>7300</v>
      </c>
      <c r="C137">
        <v>93.035060999999999</v>
      </c>
      <c r="D137">
        <v>51.064146999999998</v>
      </c>
      <c r="E137">
        <v>562.71261900000002</v>
      </c>
      <c r="F137">
        <v>727.69698100000005</v>
      </c>
      <c r="G137">
        <v>14.257644000000001</v>
      </c>
      <c r="H137">
        <v>82.310004000000006</v>
      </c>
      <c r="I137">
        <v>14.497275999999999</v>
      </c>
      <c r="J137">
        <v>117.229677</v>
      </c>
      <c r="K137">
        <v>591.83121900000003</v>
      </c>
      <c r="L137">
        <v>436.14472999999998</v>
      </c>
      <c r="M137">
        <v>761.997165</v>
      </c>
      <c r="N137">
        <v>179.07882000000001</v>
      </c>
      <c r="O137">
        <v>0.73687999999999998</v>
      </c>
      <c r="P137">
        <v>61.031782999999997</v>
      </c>
      <c r="Q137">
        <v>254.13485</v>
      </c>
      <c r="R137">
        <v>62.817481999999998</v>
      </c>
      <c r="S137">
        <v>318.30203299999999</v>
      </c>
      <c r="T137">
        <v>22.037745999999999</v>
      </c>
      <c r="U137">
        <v>89.499212</v>
      </c>
      <c r="V137">
        <v>109.919809</v>
      </c>
      <c r="W137">
        <v>3339.9833330000001</v>
      </c>
      <c r="X137">
        <v>11127.490249</v>
      </c>
      <c r="Y137">
        <v>22147.523854999999</v>
      </c>
      <c r="Z137">
        <v>1232.4607149999999</v>
      </c>
      <c r="AA137">
        <v>2167.3659240000002</v>
      </c>
      <c r="AB137">
        <v>1198.227005</v>
      </c>
      <c r="AC137">
        <v>2242.8149020000001</v>
      </c>
      <c r="AD137">
        <v>20.066223000000001</v>
      </c>
      <c r="AE137">
        <v>13.291323</v>
      </c>
      <c r="AF137">
        <v>25.795624</v>
      </c>
      <c r="AG137">
        <v>4635.4424079999999</v>
      </c>
      <c r="AH137">
        <v>2.9030550000000002</v>
      </c>
      <c r="AI137">
        <v>10797.842140999999</v>
      </c>
      <c r="AJ137">
        <v>14950.937544</v>
      </c>
      <c r="AK137">
        <v>3691.419797</v>
      </c>
      <c r="AL137">
        <v>658.84779700000001</v>
      </c>
      <c r="AM137">
        <v>37.068077000000002</v>
      </c>
      <c r="AN137">
        <v>5.6888839999999998</v>
      </c>
      <c r="AO137">
        <v>0.63089300000000004</v>
      </c>
      <c r="AP137">
        <v>69.766098</v>
      </c>
      <c r="AQ137">
        <v>70.872917999999999</v>
      </c>
      <c r="AR137">
        <v>0</v>
      </c>
      <c r="AS137">
        <v>105328.39413</v>
      </c>
      <c r="AT137">
        <v>0.56796599999999997</v>
      </c>
      <c r="AU137">
        <v>5.5482279999999999</v>
      </c>
      <c r="AV137">
        <v>3.862349</v>
      </c>
      <c r="AW137">
        <v>4.5665199999999997</v>
      </c>
      <c r="AX137">
        <v>4.450761</v>
      </c>
      <c r="AY137">
        <v>0.81459400000000004</v>
      </c>
      <c r="AZ137">
        <v>3.6171540000000002</v>
      </c>
      <c r="BA137">
        <v>1.859591</v>
      </c>
      <c r="BB137">
        <v>6.6115009999999996</v>
      </c>
      <c r="BC137">
        <v>2.6328860000000001</v>
      </c>
      <c r="BD137">
        <v>2.9335550000000001</v>
      </c>
      <c r="BE137">
        <v>3.2336230000000001</v>
      </c>
      <c r="BF137">
        <v>0.86660199999999998</v>
      </c>
      <c r="BG137">
        <v>6.3677859999999997</v>
      </c>
      <c r="BH137">
        <v>3.2991299999999999</v>
      </c>
      <c r="BI137">
        <v>1.604141</v>
      </c>
      <c r="BJ137">
        <v>3.0658340000000002</v>
      </c>
      <c r="BK137">
        <v>6.2149830000000001</v>
      </c>
      <c r="BL137">
        <v>9.6332789999999999</v>
      </c>
      <c r="BM137">
        <v>1.58239</v>
      </c>
      <c r="BN137">
        <v>1.2726470000000001</v>
      </c>
      <c r="BO137">
        <v>1.052249</v>
      </c>
      <c r="BP137">
        <v>0.79557299999999997</v>
      </c>
      <c r="BQ137">
        <v>0.669103</v>
      </c>
      <c r="BR137">
        <v>0.71675</v>
      </c>
      <c r="BS137">
        <v>0.15518599999999999</v>
      </c>
      <c r="BT137">
        <v>1.2296180000000001</v>
      </c>
      <c r="BU137">
        <v>0.78786699999999998</v>
      </c>
      <c r="BV137">
        <v>0.74039500000000003</v>
      </c>
      <c r="BW137">
        <v>2.5344999999999999E-2</v>
      </c>
      <c r="BX137">
        <v>5.903524</v>
      </c>
      <c r="BY137">
        <v>1.681E-3</v>
      </c>
      <c r="BZ137">
        <v>0.76137699999999997</v>
      </c>
      <c r="CA137">
        <v>1.0074179999999999</v>
      </c>
      <c r="CB137">
        <v>1.6904319999999999</v>
      </c>
      <c r="CC137">
        <v>1.8866959999999999</v>
      </c>
      <c r="CD137">
        <v>0.24768200000000001</v>
      </c>
      <c r="CE137">
        <v>0.11629</v>
      </c>
      <c r="CF137">
        <v>0.14049400000000001</v>
      </c>
      <c r="CG137">
        <v>1.2481000000000001E-2</v>
      </c>
      <c r="CH137">
        <v>3.1700000000000001E-3</v>
      </c>
      <c r="CI137">
        <v>1</v>
      </c>
      <c r="CJ137">
        <v>26.387304</v>
      </c>
      <c r="CK137">
        <v>0.22911000000000001</v>
      </c>
      <c r="CL137">
        <v>0.90289200000000003</v>
      </c>
      <c r="CM137">
        <v>38.291666999999997</v>
      </c>
      <c r="CN137">
        <v>7.3871000000000006E-2</v>
      </c>
      <c r="CO137">
        <v>4.9147160000000003</v>
      </c>
      <c r="CP137">
        <v>31.685244000000001</v>
      </c>
    </row>
    <row r="138" spans="2:94" x14ac:dyDescent="0.3">
      <c r="B138" s="3">
        <v>7665</v>
      </c>
      <c r="C138">
        <v>89.394256999999996</v>
      </c>
      <c r="D138">
        <v>50.055014</v>
      </c>
      <c r="E138">
        <v>552.730726</v>
      </c>
      <c r="F138">
        <v>717.76362900000004</v>
      </c>
      <c r="G138">
        <v>14.572597999999999</v>
      </c>
      <c r="H138">
        <v>77.198276000000007</v>
      </c>
      <c r="I138">
        <v>14.51084</v>
      </c>
      <c r="J138">
        <v>113.769575</v>
      </c>
      <c r="K138">
        <v>590.911249</v>
      </c>
      <c r="L138">
        <v>430.87316800000002</v>
      </c>
      <c r="M138">
        <v>759.29332199999999</v>
      </c>
      <c r="N138">
        <v>178.33544699999999</v>
      </c>
      <c r="O138">
        <v>0.682253</v>
      </c>
      <c r="P138">
        <v>58.112682</v>
      </c>
      <c r="Q138">
        <v>247.985905</v>
      </c>
      <c r="R138">
        <v>59.391637000000003</v>
      </c>
      <c r="S138">
        <v>304.725866</v>
      </c>
      <c r="T138">
        <v>22.254266999999999</v>
      </c>
      <c r="U138">
        <v>89.434225999999995</v>
      </c>
      <c r="V138">
        <v>111.370803</v>
      </c>
      <c r="W138">
        <v>3409.952984</v>
      </c>
      <c r="X138">
        <v>11226.066253999999</v>
      </c>
      <c r="Y138">
        <v>22024.852492000002</v>
      </c>
      <c r="Z138">
        <v>1226.978016</v>
      </c>
      <c r="AA138">
        <v>2136.5266999999999</v>
      </c>
      <c r="AB138">
        <v>1167.632321</v>
      </c>
      <c r="AC138">
        <v>2264.6688559999998</v>
      </c>
      <c r="AD138">
        <v>20.006491</v>
      </c>
      <c r="AE138">
        <v>13.211047000000001</v>
      </c>
      <c r="AF138">
        <v>36.576984000000003</v>
      </c>
      <c r="AG138">
        <v>2316.1883400000002</v>
      </c>
      <c r="AH138">
        <v>1.370976</v>
      </c>
      <c r="AI138">
        <v>10662.920606</v>
      </c>
      <c r="AJ138">
        <v>14882.469834</v>
      </c>
      <c r="AK138">
        <v>3727.231037</v>
      </c>
      <c r="AL138">
        <v>1114.7578590000001</v>
      </c>
      <c r="AM138">
        <v>31.559173000000001</v>
      </c>
      <c r="AN138">
        <v>7.4173390000000001</v>
      </c>
      <c r="AO138">
        <v>0.62231000000000003</v>
      </c>
      <c r="AP138">
        <v>89.272217999999995</v>
      </c>
      <c r="AQ138">
        <v>65.782320999999996</v>
      </c>
      <c r="AR138">
        <v>0</v>
      </c>
      <c r="AS138">
        <v>109514.586977</v>
      </c>
      <c r="AT138">
        <v>0.54574</v>
      </c>
      <c r="AU138">
        <v>5.4385830000000004</v>
      </c>
      <c r="AV138">
        <v>3.7938350000000001</v>
      </c>
      <c r="AW138">
        <v>4.5041859999999998</v>
      </c>
      <c r="AX138">
        <v>4.5490789999999999</v>
      </c>
      <c r="AY138">
        <v>0.76400500000000005</v>
      </c>
      <c r="AZ138">
        <v>3.6205379999999998</v>
      </c>
      <c r="BA138">
        <v>1.8047040000000001</v>
      </c>
      <c r="BB138">
        <v>6.6012240000000002</v>
      </c>
      <c r="BC138">
        <v>2.6010629999999999</v>
      </c>
      <c r="BD138">
        <v>2.923146</v>
      </c>
      <c r="BE138">
        <v>3.2202000000000002</v>
      </c>
      <c r="BF138">
        <v>0.80235800000000002</v>
      </c>
      <c r="BG138">
        <v>6.0632200000000003</v>
      </c>
      <c r="BH138">
        <v>3.219306</v>
      </c>
      <c r="BI138">
        <v>1.5166569999999999</v>
      </c>
      <c r="BJ138">
        <v>2.9350700000000001</v>
      </c>
      <c r="BK138">
        <v>6.2760449999999999</v>
      </c>
      <c r="BL138">
        <v>9.6262840000000001</v>
      </c>
      <c r="BM138">
        <v>1.6032789999999999</v>
      </c>
      <c r="BN138">
        <v>1.2993079999999999</v>
      </c>
      <c r="BO138">
        <v>1.061571</v>
      </c>
      <c r="BP138">
        <v>0.79116699999999995</v>
      </c>
      <c r="BQ138">
        <v>0.66612700000000002</v>
      </c>
      <c r="BR138">
        <v>0.70655100000000004</v>
      </c>
      <c r="BS138">
        <v>0.151224</v>
      </c>
      <c r="BT138">
        <v>1.2415989999999999</v>
      </c>
      <c r="BU138">
        <v>0.78552200000000005</v>
      </c>
      <c r="BV138">
        <v>0.73592299999999999</v>
      </c>
      <c r="BW138">
        <v>3.5937999999999998E-2</v>
      </c>
      <c r="BX138">
        <v>2.9498099999999998</v>
      </c>
      <c r="BY138">
        <v>7.94E-4</v>
      </c>
      <c r="BZ138">
        <v>0.75186399999999998</v>
      </c>
      <c r="CA138">
        <v>1.002804</v>
      </c>
      <c r="CB138">
        <v>1.706831</v>
      </c>
      <c r="CC138">
        <v>3.1922540000000001</v>
      </c>
      <c r="CD138">
        <v>0.210872</v>
      </c>
      <c r="CE138">
        <v>0.15162200000000001</v>
      </c>
      <c r="CF138">
        <v>0.13858200000000001</v>
      </c>
      <c r="CG138">
        <v>1.5970999999999999E-2</v>
      </c>
      <c r="CH138">
        <v>2.9420000000000002E-3</v>
      </c>
      <c r="CI138">
        <v>1</v>
      </c>
      <c r="CJ138">
        <v>27.436046000000001</v>
      </c>
      <c r="CK138">
        <v>0.22637499999999999</v>
      </c>
      <c r="CL138">
        <v>0.929894</v>
      </c>
      <c r="CM138">
        <v>38.458333000000003</v>
      </c>
      <c r="CN138">
        <v>7.2529999999999997E-2</v>
      </c>
      <c r="CO138">
        <v>5.0354450000000002</v>
      </c>
      <c r="CP138">
        <v>31.675211999999998</v>
      </c>
    </row>
    <row r="139" spans="2:94" x14ac:dyDescent="0.3">
      <c r="B139" s="3">
        <v>8030</v>
      </c>
      <c r="C139">
        <v>85.559055999999998</v>
      </c>
      <c r="D139">
        <v>48.942438000000003</v>
      </c>
      <c r="E139">
        <v>544.63677399999995</v>
      </c>
      <c r="F139">
        <v>709.14654199999995</v>
      </c>
      <c r="G139">
        <v>14.811463</v>
      </c>
      <c r="H139">
        <v>75.770105000000001</v>
      </c>
      <c r="I139">
        <v>14.552139</v>
      </c>
      <c r="J139">
        <v>110.550906</v>
      </c>
      <c r="K139">
        <v>589.11792200000002</v>
      </c>
      <c r="L139">
        <v>425.348367</v>
      </c>
      <c r="M139">
        <v>754.64038000000005</v>
      </c>
      <c r="N139">
        <v>177.59689399999999</v>
      </c>
      <c r="O139">
        <v>0.62923099999999998</v>
      </c>
      <c r="P139">
        <v>55.599899000000001</v>
      </c>
      <c r="Q139">
        <v>242.42485400000001</v>
      </c>
      <c r="R139">
        <v>56.769761000000003</v>
      </c>
      <c r="S139">
        <v>286.13694900000002</v>
      </c>
      <c r="T139">
        <v>22.416035000000001</v>
      </c>
      <c r="U139">
        <v>89.206439000000003</v>
      </c>
      <c r="V139">
        <v>112.74548900000001</v>
      </c>
      <c r="W139">
        <v>3417.0938919999999</v>
      </c>
      <c r="X139">
        <v>11301.902971</v>
      </c>
      <c r="Y139">
        <v>21923.159683999998</v>
      </c>
      <c r="Z139">
        <v>1224.2966489999999</v>
      </c>
      <c r="AA139">
        <v>2115.6477850000001</v>
      </c>
      <c r="AB139">
        <v>1199.022397</v>
      </c>
      <c r="AC139">
        <v>2278.5541710000002</v>
      </c>
      <c r="AD139">
        <v>19.897079000000002</v>
      </c>
      <c r="AE139">
        <v>13.121327000000001</v>
      </c>
      <c r="AF139">
        <v>74.970855</v>
      </c>
      <c r="AG139">
        <v>3013.7149690000001</v>
      </c>
      <c r="AH139">
        <v>1.6746099999999999</v>
      </c>
      <c r="AI139">
        <v>10527.64611</v>
      </c>
      <c r="AJ139">
        <v>14825.531459</v>
      </c>
      <c r="AK139">
        <v>3765.101553</v>
      </c>
      <c r="AL139">
        <v>968.82629199999997</v>
      </c>
      <c r="AM139">
        <v>27.120477999999999</v>
      </c>
      <c r="AN139">
        <v>6.9567300000000003</v>
      </c>
      <c r="AO139">
        <v>0.663632</v>
      </c>
      <c r="AP139">
        <v>84.536629000000005</v>
      </c>
      <c r="AQ139">
        <v>70.608743000000004</v>
      </c>
      <c r="AR139">
        <v>0</v>
      </c>
      <c r="AS139">
        <v>111076.558688</v>
      </c>
      <c r="AT139">
        <v>0.52232599999999996</v>
      </c>
      <c r="AU139">
        <v>5.3177000000000003</v>
      </c>
      <c r="AV139">
        <v>3.73828</v>
      </c>
      <c r="AW139">
        <v>4.4501109999999997</v>
      </c>
      <c r="AX139">
        <v>4.6236449999999998</v>
      </c>
      <c r="AY139">
        <v>0.74987099999999995</v>
      </c>
      <c r="AZ139">
        <v>3.630843</v>
      </c>
      <c r="BA139">
        <v>1.753647</v>
      </c>
      <c r="BB139">
        <v>6.5811900000000003</v>
      </c>
      <c r="BC139">
        <v>2.5677110000000001</v>
      </c>
      <c r="BD139">
        <v>2.905233</v>
      </c>
      <c r="BE139">
        <v>3.2068639999999999</v>
      </c>
      <c r="BF139">
        <v>0.74000200000000005</v>
      </c>
      <c r="BG139">
        <v>5.8010479999999998</v>
      </c>
      <c r="BH139">
        <v>3.147113</v>
      </c>
      <c r="BI139">
        <v>1.449703</v>
      </c>
      <c r="BJ139">
        <v>2.7560250000000002</v>
      </c>
      <c r="BK139">
        <v>6.3216659999999996</v>
      </c>
      <c r="BL139">
        <v>9.6017659999999996</v>
      </c>
      <c r="BM139">
        <v>1.623068</v>
      </c>
      <c r="BN139">
        <v>1.3020290000000001</v>
      </c>
      <c r="BO139">
        <v>1.0687420000000001</v>
      </c>
      <c r="BP139">
        <v>0.78751400000000005</v>
      </c>
      <c r="BQ139">
        <v>0.66467100000000001</v>
      </c>
      <c r="BR139">
        <v>0.69964599999999999</v>
      </c>
      <c r="BS139">
        <v>0.15528900000000001</v>
      </c>
      <c r="BT139">
        <v>1.249212</v>
      </c>
      <c r="BU139">
        <v>0.78122599999999998</v>
      </c>
      <c r="BV139">
        <v>0.73092500000000005</v>
      </c>
      <c r="BW139">
        <v>7.3661000000000004E-2</v>
      </c>
      <c r="BX139">
        <v>3.8381530000000001</v>
      </c>
      <c r="BY139">
        <v>9.6900000000000003E-4</v>
      </c>
      <c r="BZ139">
        <v>0.74232500000000001</v>
      </c>
      <c r="CA139">
        <v>0.99896799999999997</v>
      </c>
      <c r="CB139">
        <v>1.7241740000000001</v>
      </c>
      <c r="CC139">
        <v>2.7743600000000002</v>
      </c>
      <c r="CD139">
        <v>0.18121399999999999</v>
      </c>
      <c r="CE139">
        <v>0.142207</v>
      </c>
      <c r="CF139">
        <v>0.147784</v>
      </c>
      <c r="CG139">
        <v>1.5124E-2</v>
      </c>
      <c r="CH139">
        <v>3.1580000000000002E-3</v>
      </c>
      <c r="CI139">
        <v>1</v>
      </c>
      <c r="CJ139">
        <v>27.827358</v>
      </c>
      <c r="CK139">
        <v>0.21728700000000001</v>
      </c>
      <c r="CL139">
        <v>0.94380799999999998</v>
      </c>
      <c r="CM139">
        <v>38.395833000000003</v>
      </c>
      <c r="CN139">
        <v>7.1273000000000003E-2</v>
      </c>
      <c r="CO139">
        <v>5.1485830000000004</v>
      </c>
      <c r="CP139">
        <v>31.664859</v>
      </c>
    </row>
    <row r="140" spans="2:94" x14ac:dyDescent="0.3">
      <c r="B140" s="3">
        <v>8395</v>
      </c>
      <c r="C140">
        <v>81.022019</v>
      </c>
      <c r="D140">
        <v>48.532609999999998</v>
      </c>
      <c r="E140">
        <v>537.98486500000001</v>
      </c>
      <c r="F140">
        <v>701.48327800000004</v>
      </c>
      <c r="G140">
        <v>15.060136</v>
      </c>
      <c r="H140">
        <v>75.211172000000005</v>
      </c>
      <c r="I140">
        <v>14.640713999999999</v>
      </c>
      <c r="J140">
        <v>107.753501</v>
      </c>
      <c r="K140">
        <v>590.38178000000005</v>
      </c>
      <c r="L140">
        <v>420.511346</v>
      </c>
      <c r="M140">
        <v>754.21911399999999</v>
      </c>
      <c r="N140">
        <v>177.035293</v>
      </c>
      <c r="O140">
        <v>0.58091899999999996</v>
      </c>
      <c r="P140">
        <v>53.480638999999996</v>
      </c>
      <c r="Q140">
        <v>237.808255</v>
      </c>
      <c r="R140">
        <v>54.847333999999996</v>
      </c>
      <c r="S140">
        <v>268.61701399999998</v>
      </c>
      <c r="T140">
        <v>22.583470999999999</v>
      </c>
      <c r="U140">
        <v>89.017671000000007</v>
      </c>
      <c r="V140">
        <v>114.27290499999999</v>
      </c>
      <c r="W140">
        <v>3478.8201690000001</v>
      </c>
      <c r="X140">
        <v>11368.583796000001</v>
      </c>
      <c r="Y140">
        <v>21744.318182999999</v>
      </c>
      <c r="Z140">
        <v>1225.6737000000001</v>
      </c>
      <c r="AA140">
        <v>2090.6415929999998</v>
      </c>
      <c r="AB140">
        <v>1178.7532180000001</v>
      </c>
      <c r="AC140">
        <v>2284.9593679999998</v>
      </c>
      <c r="AD140">
        <v>19.790797999999999</v>
      </c>
      <c r="AE140">
        <v>13.0343</v>
      </c>
      <c r="AF140">
        <v>159.49999199999999</v>
      </c>
      <c r="AG140">
        <v>2514.1750489999999</v>
      </c>
      <c r="AH140">
        <v>1.869677</v>
      </c>
      <c r="AI140">
        <v>10397.262155</v>
      </c>
      <c r="AJ140">
        <v>14744.590004</v>
      </c>
      <c r="AK140">
        <v>3792.2615310000001</v>
      </c>
      <c r="AL140">
        <v>1276.350987</v>
      </c>
      <c r="AM140">
        <v>24.481380000000001</v>
      </c>
      <c r="AN140">
        <v>9.1808429999999994</v>
      </c>
      <c r="AO140">
        <v>0.77475700000000003</v>
      </c>
      <c r="AP140">
        <v>111.20085400000001</v>
      </c>
      <c r="AQ140">
        <v>75.377149000000003</v>
      </c>
      <c r="AR140">
        <v>0</v>
      </c>
      <c r="AS140">
        <v>113991.17296500001</v>
      </c>
      <c r="AT140">
        <v>0.49462800000000001</v>
      </c>
      <c r="AU140">
        <v>5.2731709999999996</v>
      </c>
      <c r="AV140">
        <v>3.6926220000000001</v>
      </c>
      <c r="AW140">
        <v>4.4020210000000004</v>
      </c>
      <c r="AX140">
        <v>4.7012720000000003</v>
      </c>
      <c r="AY140">
        <v>0.74433899999999997</v>
      </c>
      <c r="AZ140">
        <v>3.6529430000000001</v>
      </c>
      <c r="BA140">
        <v>1.709273</v>
      </c>
      <c r="BB140">
        <v>6.5953090000000003</v>
      </c>
      <c r="BC140">
        <v>2.5385119999999999</v>
      </c>
      <c r="BD140">
        <v>2.9036110000000002</v>
      </c>
      <c r="BE140">
        <v>3.196723</v>
      </c>
      <c r="BF140">
        <v>0.68318500000000004</v>
      </c>
      <c r="BG140">
        <v>5.5799339999999997</v>
      </c>
      <c r="BH140">
        <v>3.0871819999999999</v>
      </c>
      <c r="BI140">
        <v>1.4006110000000001</v>
      </c>
      <c r="BJ140">
        <v>2.5872760000000001</v>
      </c>
      <c r="BK140">
        <v>6.3688859999999998</v>
      </c>
      <c r="BL140">
        <v>9.581448</v>
      </c>
      <c r="BM140">
        <v>1.645057</v>
      </c>
      <c r="BN140">
        <v>1.3255490000000001</v>
      </c>
      <c r="BO140">
        <v>1.075048</v>
      </c>
      <c r="BP140">
        <v>0.78108900000000003</v>
      </c>
      <c r="BQ140">
        <v>0.66541899999999998</v>
      </c>
      <c r="BR140">
        <v>0.69137700000000002</v>
      </c>
      <c r="BS140">
        <v>0.15266399999999999</v>
      </c>
      <c r="BT140">
        <v>1.252723</v>
      </c>
      <c r="BU140">
        <v>0.77705299999999999</v>
      </c>
      <c r="BV140">
        <v>0.72607699999999997</v>
      </c>
      <c r="BW140">
        <v>0.15671199999999999</v>
      </c>
      <c r="BX140">
        <v>3.2019579999999999</v>
      </c>
      <c r="BY140">
        <v>1.0820000000000001E-3</v>
      </c>
      <c r="BZ140">
        <v>0.73313200000000001</v>
      </c>
      <c r="CA140">
        <v>0.99351400000000001</v>
      </c>
      <c r="CB140">
        <v>1.7366109999999999</v>
      </c>
      <c r="CC140">
        <v>3.6549969999999998</v>
      </c>
      <c r="CD140">
        <v>0.16358</v>
      </c>
      <c r="CE140">
        <v>0.187671</v>
      </c>
      <c r="CF140">
        <v>0.17253099999999999</v>
      </c>
      <c r="CG140">
        <v>1.9893999999999998E-2</v>
      </c>
      <c r="CH140">
        <v>3.3709999999999999E-3</v>
      </c>
      <c r="CI140">
        <v>1</v>
      </c>
      <c r="CJ140">
        <v>28.557538999999998</v>
      </c>
      <c r="CK140">
        <v>0.208619</v>
      </c>
      <c r="CL140">
        <v>0.94454000000000005</v>
      </c>
      <c r="CM140">
        <v>38.4375</v>
      </c>
      <c r="CN140">
        <v>7.0249000000000006E-2</v>
      </c>
      <c r="CO140">
        <v>5.17685</v>
      </c>
      <c r="CP140">
        <v>31.634907999999999</v>
      </c>
    </row>
    <row r="141" spans="2:94" x14ac:dyDescent="0.3">
      <c r="B141" s="3">
        <v>8760</v>
      </c>
      <c r="C141">
        <v>77.959237999999999</v>
      </c>
      <c r="D141">
        <v>47.572299000000001</v>
      </c>
      <c r="E141">
        <v>531.88639000000001</v>
      </c>
      <c r="F141">
        <v>694.81447700000001</v>
      </c>
      <c r="G141">
        <v>15.307577999999999</v>
      </c>
      <c r="H141">
        <v>74.806117999999998</v>
      </c>
      <c r="I141">
        <v>14.692831</v>
      </c>
      <c r="J141">
        <v>104.812979</v>
      </c>
      <c r="K141">
        <v>591.63599699999997</v>
      </c>
      <c r="L141">
        <v>415.566712</v>
      </c>
      <c r="M141">
        <v>749.05019500000003</v>
      </c>
      <c r="N141">
        <v>176.50952000000001</v>
      </c>
      <c r="O141">
        <v>0.53671999999999997</v>
      </c>
      <c r="P141">
        <v>51.528106999999999</v>
      </c>
      <c r="Q141">
        <v>233.59914900000001</v>
      </c>
      <c r="R141">
        <v>53.411741999999997</v>
      </c>
      <c r="S141">
        <v>251.75160099999999</v>
      </c>
      <c r="T141">
        <v>22.637346000000001</v>
      </c>
      <c r="U141">
        <v>88.681326999999996</v>
      </c>
      <c r="V141">
        <v>115.76303</v>
      </c>
      <c r="W141">
        <v>3531.4274249999999</v>
      </c>
      <c r="X141">
        <v>11441.670219</v>
      </c>
      <c r="Y141">
        <v>21514.394520000002</v>
      </c>
      <c r="Z141">
        <v>1226.6147659999999</v>
      </c>
      <c r="AA141">
        <v>2061.616309</v>
      </c>
      <c r="AB141">
        <v>1145.9360220000001</v>
      </c>
      <c r="AC141">
        <v>2290.9348519999999</v>
      </c>
      <c r="AD141">
        <v>19.687028000000002</v>
      </c>
      <c r="AE141">
        <v>12.945071</v>
      </c>
      <c r="AF141">
        <v>391.89410400000003</v>
      </c>
      <c r="AG141">
        <v>2309.5208229999998</v>
      </c>
      <c r="AH141">
        <v>1.4243490000000001</v>
      </c>
      <c r="AI141">
        <v>10268.541701</v>
      </c>
      <c r="AJ141">
        <v>14665.311207000001</v>
      </c>
      <c r="AK141">
        <v>3817.4731320000001</v>
      </c>
      <c r="AL141">
        <v>1767.0512160000001</v>
      </c>
      <c r="AM141">
        <v>22.462983999999999</v>
      </c>
      <c r="AN141">
        <v>12.350514</v>
      </c>
      <c r="AO141">
        <v>1.008591</v>
      </c>
      <c r="AP141">
        <v>153.35410999999999</v>
      </c>
      <c r="AQ141">
        <v>78.986896000000002</v>
      </c>
      <c r="AR141">
        <v>0</v>
      </c>
      <c r="AS141">
        <v>116510.56804300001</v>
      </c>
      <c r="AT141">
        <v>0.47593000000000002</v>
      </c>
      <c r="AU141">
        <v>5.168831</v>
      </c>
      <c r="AV141">
        <v>3.650763</v>
      </c>
      <c r="AW141">
        <v>4.3601729999999996</v>
      </c>
      <c r="AX141">
        <v>4.7785159999999998</v>
      </c>
      <c r="AY141">
        <v>0.74033099999999996</v>
      </c>
      <c r="AZ141">
        <v>3.6659459999999999</v>
      </c>
      <c r="BA141">
        <v>1.662628</v>
      </c>
      <c r="BB141">
        <v>6.6093200000000003</v>
      </c>
      <c r="BC141">
        <v>2.5086620000000002</v>
      </c>
      <c r="BD141">
        <v>2.8837120000000001</v>
      </c>
      <c r="BE141">
        <v>3.1872289999999999</v>
      </c>
      <c r="BF141">
        <v>0.63120500000000002</v>
      </c>
      <c r="BG141">
        <v>5.3762150000000002</v>
      </c>
      <c r="BH141">
        <v>3.03254</v>
      </c>
      <c r="BI141">
        <v>1.3639509999999999</v>
      </c>
      <c r="BJ141">
        <v>2.4248310000000002</v>
      </c>
      <c r="BK141">
        <v>6.3840789999999998</v>
      </c>
      <c r="BL141">
        <v>9.5452460000000006</v>
      </c>
      <c r="BM141">
        <v>1.6665080000000001</v>
      </c>
      <c r="BN141">
        <v>1.345594</v>
      </c>
      <c r="BO141">
        <v>1.0819589999999999</v>
      </c>
      <c r="BP141">
        <v>0.77283000000000002</v>
      </c>
      <c r="BQ141">
        <v>0.66593000000000002</v>
      </c>
      <c r="BR141">
        <v>0.681778</v>
      </c>
      <c r="BS141">
        <v>0.14841399999999999</v>
      </c>
      <c r="BT141">
        <v>1.2559990000000001</v>
      </c>
      <c r="BU141">
        <v>0.77297899999999997</v>
      </c>
      <c r="BV141">
        <v>0.72110700000000005</v>
      </c>
      <c r="BW141">
        <v>0.38504500000000003</v>
      </c>
      <c r="BX141">
        <v>2.9413179999999999</v>
      </c>
      <c r="BY141">
        <v>8.25E-4</v>
      </c>
      <c r="BZ141">
        <v>0.724055</v>
      </c>
      <c r="CA141">
        <v>0.98817200000000005</v>
      </c>
      <c r="CB141">
        <v>1.748156</v>
      </c>
      <c r="CC141">
        <v>5.0601799999999999</v>
      </c>
      <c r="CD141">
        <v>0.150093</v>
      </c>
      <c r="CE141">
        <v>0.25246499999999999</v>
      </c>
      <c r="CF141">
        <v>0.224603</v>
      </c>
      <c r="CG141">
        <v>2.7435000000000001E-2</v>
      </c>
      <c r="CH141">
        <v>3.5330000000000001E-3</v>
      </c>
      <c r="CI141">
        <v>1</v>
      </c>
      <c r="CJ141">
        <v>29.188707999999998</v>
      </c>
      <c r="CK141">
        <v>0.20005500000000001</v>
      </c>
      <c r="CL141">
        <v>0.96590600000000004</v>
      </c>
      <c r="CM141">
        <v>38.395833000000003</v>
      </c>
      <c r="CN141">
        <v>6.9131999999999999E-2</v>
      </c>
      <c r="CO141">
        <v>5.2566369999999996</v>
      </c>
      <c r="CP141">
        <v>31.594446000000001</v>
      </c>
    </row>
    <row r="142" spans="2:94" x14ac:dyDescent="0.3">
      <c r="B142" s="3">
        <v>9125</v>
      </c>
      <c r="C142">
        <v>76.958967999999999</v>
      </c>
      <c r="D142">
        <v>46.535519000000001</v>
      </c>
      <c r="E142">
        <v>526.04234699999995</v>
      </c>
      <c r="F142">
        <v>688.42950599999995</v>
      </c>
      <c r="G142">
        <v>15.525933999999999</v>
      </c>
      <c r="H142">
        <v>74.508083999999997</v>
      </c>
      <c r="I142">
        <v>14.724022</v>
      </c>
      <c r="J142">
        <v>102.110823</v>
      </c>
      <c r="K142">
        <v>590.24692900000002</v>
      </c>
      <c r="L142">
        <v>410.78703100000001</v>
      </c>
      <c r="M142">
        <v>742.69611199999997</v>
      </c>
      <c r="N142">
        <v>176.13206099999999</v>
      </c>
      <c r="O142">
        <v>0.49398300000000001</v>
      </c>
      <c r="P142">
        <v>49.853377999999999</v>
      </c>
      <c r="Q142">
        <v>229.60324199999999</v>
      </c>
      <c r="R142">
        <v>52.224068000000003</v>
      </c>
      <c r="S142">
        <v>232.27884</v>
      </c>
      <c r="T142">
        <v>22.612421000000001</v>
      </c>
      <c r="U142">
        <v>88.313609999999997</v>
      </c>
      <c r="V142">
        <v>117.168623</v>
      </c>
      <c r="W142">
        <v>3607.6866009999999</v>
      </c>
      <c r="X142">
        <v>11537.008239000001</v>
      </c>
      <c r="Y142">
        <v>21310.896133999999</v>
      </c>
      <c r="Z142">
        <v>1226.7627970000001</v>
      </c>
      <c r="AA142">
        <v>2034.5101810000001</v>
      </c>
      <c r="AB142">
        <v>1118.820962</v>
      </c>
      <c r="AC142">
        <v>2290.2845229999998</v>
      </c>
      <c r="AD142">
        <v>19.597638</v>
      </c>
      <c r="AE142">
        <v>12.857269000000001</v>
      </c>
      <c r="AF142">
        <v>758.11871199999996</v>
      </c>
      <c r="AG142">
        <v>1894.673526</v>
      </c>
      <c r="AH142">
        <v>0.92586100000000005</v>
      </c>
      <c r="AI142">
        <v>10147.233738000001</v>
      </c>
      <c r="AJ142">
        <v>14619.977223</v>
      </c>
      <c r="AK142">
        <v>3848.4983729999999</v>
      </c>
      <c r="AL142">
        <v>1263.7500010000001</v>
      </c>
      <c r="AM142">
        <v>20.821911</v>
      </c>
      <c r="AN142">
        <v>8.7107299999999999</v>
      </c>
      <c r="AO142">
        <v>0.71345599999999998</v>
      </c>
      <c r="AP142">
        <v>105.109528</v>
      </c>
      <c r="AQ142">
        <v>74.308732000000006</v>
      </c>
      <c r="AR142">
        <v>0</v>
      </c>
      <c r="AS142">
        <v>119702.28685</v>
      </c>
      <c r="AT142">
        <v>0.46982400000000002</v>
      </c>
      <c r="AU142">
        <v>5.0561829999999999</v>
      </c>
      <c r="AV142">
        <v>3.6106509999999998</v>
      </c>
      <c r="AW142">
        <v>4.3201049999999999</v>
      </c>
      <c r="AX142">
        <v>4.846679</v>
      </c>
      <c r="AY142">
        <v>0.73738099999999995</v>
      </c>
      <c r="AZ142">
        <v>3.6737280000000001</v>
      </c>
      <c r="BA142">
        <v>1.619764</v>
      </c>
      <c r="BB142">
        <v>6.5938020000000002</v>
      </c>
      <c r="BC142">
        <v>2.4798089999999999</v>
      </c>
      <c r="BD142">
        <v>2.8592499999999998</v>
      </c>
      <c r="BE142">
        <v>3.1804130000000002</v>
      </c>
      <c r="BF142">
        <v>0.58094500000000004</v>
      </c>
      <c r="BG142">
        <v>5.2014810000000002</v>
      </c>
      <c r="BH142">
        <v>2.9806659999999998</v>
      </c>
      <c r="BI142">
        <v>1.3336220000000001</v>
      </c>
      <c r="BJ142">
        <v>2.2372719999999999</v>
      </c>
      <c r="BK142">
        <v>6.3770499999999997</v>
      </c>
      <c r="BL142">
        <v>9.5056670000000008</v>
      </c>
      <c r="BM142">
        <v>1.6867430000000001</v>
      </c>
      <c r="BN142">
        <v>1.3746510000000001</v>
      </c>
      <c r="BO142">
        <v>1.090975</v>
      </c>
      <c r="BP142">
        <v>0.76551999999999998</v>
      </c>
      <c r="BQ142">
        <v>0.66600999999999999</v>
      </c>
      <c r="BR142">
        <v>0.67281400000000002</v>
      </c>
      <c r="BS142">
        <v>0.144902</v>
      </c>
      <c r="BT142">
        <v>1.2556430000000001</v>
      </c>
      <c r="BU142">
        <v>0.76946899999999996</v>
      </c>
      <c r="BV142">
        <v>0.71621599999999996</v>
      </c>
      <c r="BW142">
        <v>0.74486799999999997</v>
      </c>
      <c r="BX142">
        <v>2.4129849999999999</v>
      </c>
      <c r="BY142">
        <v>5.3600000000000002E-4</v>
      </c>
      <c r="BZ142">
        <v>0.71550199999999997</v>
      </c>
      <c r="CA142">
        <v>0.98511700000000002</v>
      </c>
      <c r="CB142">
        <v>1.762364</v>
      </c>
      <c r="CC142">
        <v>3.6189119999999999</v>
      </c>
      <c r="CD142">
        <v>0.139128</v>
      </c>
      <c r="CE142">
        <v>0.178061</v>
      </c>
      <c r="CF142">
        <v>0.15887999999999999</v>
      </c>
      <c r="CG142">
        <v>1.8804000000000001E-2</v>
      </c>
      <c r="CH142">
        <v>3.323E-3</v>
      </c>
      <c r="CI142">
        <v>1</v>
      </c>
      <c r="CJ142">
        <v>29.988310999999999</v>
      </c>
      <c r="CK142">
        <v>0.191608</v>
      </c>
      <c r="CL142">
        <v>1.0311250000000001</v>
      </c>
      <c r="CM142">
        <v>38.375</v>
      </c>
      <c r="CN142">
        <v>6.7969000000000002E-2</v>
      </c>
      <c r="CO142">
        <v>5.3421909999999997</v>
      </c>
      <c r="CP142">
        <v>31.574079000000001</v>
      </c>
    </row>
    <row r="143" spans="2:94" x14ac:dyDescent="0.3">
      <c r="B143" s="3">
        <v>9490</v>
      </c>
      <c r="C143">
        <v>78.456822000000003</v>
      </c>
      <c r="D143">
        <v>45.740329000000003</v>
      </c>
      <c r="E143">
        <v>520.09268999999995</v>
      </c>
      <c r="F143">
        <v>682.61000300000001</v>
      </c>
      <c r="G143">
        <v>15.755152000000001</v>
      </c>
      <c r="H143">
        <v>74.293559999999999</v>
      </c>
      <c r="I143">
        <v>14.763165000000001</v>
      </c>
      <c r="J143">
        <v>99.745169000000004</v>
      </c>
      <c r="K143">
        <v>587.36840199999995</v>
      </c>
      <c r="L143">
        <v>406.60913399999998</v>
      </c>
      <c r="M143">
        <v>738.17699400000004</v>
      </c>
      <c r="N143">
        <v>175.866399</v>
      </c>
      <c r="O143">
        <v>0.45555299999999999</v>
      </c>
      <c r="P143">
        <v>48.360697000000002</v>
      </c>
      <c r="Q143">
        <v>226.182051</v>
      </c>
      <c r="R143">
        <v>51.104072000000002</v>
      </c>
      <c r="S143">
        <v>221.06787399999999</v>
      </c>
      <c r="T143">
        <v>22.556902999999998</v>
      </c>
      <c r="U143">
        <v>88.071800999999994</v>
      </c>
      <c r="V143">
        <v>118.71003</v>
      </c>
      <c r="W143">
        <v>3680.6403209999999</v>
      </c>
      <c r="X143">
        <v>11629.541741999999</v>
      </c>
      <c r="Y143">
        <v>21148.662229000001</v>
      </c>
      <c r="Z143">
        <v>1223.3462059999999</v>
      </c>
      <c r="AA143">
        <v>2013.0720710000001</v>
      </c>
      <c r="AB143">
        <v>1100.582271</v>
      </c>
      <c r="AC143">
        <v>2278.7467099999999</v>
      </c>
      <c r="AD143">
        <v>19.532053000000001</v>
      </c>
      <c r="AE143">
        <v>12.770664</v>
      </c>
      <c r="AF143">
        <v>1183.3909590000001</v>
      </c>
      <c r="AG143">
        <v>2789.9426589999998</v>
      </c>
      <c r="AH143">
        <v>1.6183890000000001</v>
      </c>
      <c r="AI143">
        <v>10033.031575000001</v>
      </c>
      <c r="AJ143">
        <v>14612.344236999999</v>
      </c>
      <c r="AK143">
        <v>3885.1873449999998</v>
      </c>
      <c r="AL143">
        <v>1035.081275</v>
      </c>
      <c r="AM143">
        <v>19.408069000000001</v>
      </c>
      <c r="AN143">
        <v>8.3859309999999994</v>
      </c>
      <c r="AO143">
        <v>0.78126300000000004</v>
      </c>
      <c r="AP143">
        <v>101.950818</v>
      </c>
      <c r="AQ143">
        <v>79.245551000000006</v>
      </c>
      <c r="AR143">
        <v>0</v>
      </c>
      <c r="AS143">
        <v>120751.09458600001</v>
      </c>
      <c r="AT143">
        <v>0.478968</v>
      </c>
      <c r="AU143">
        <v>4.9697839999999998</v>
      </c>
      <c r="AV143">
        <v>3.569814</v>
      </c>
      <c r="AW143">
        <v>4.2835859999999997</v>
      </c>
      <c r="AX143">
        <v>4.9182329999999999</v>
      </c>
      <c r="AY143">
        <v>0.73525799999999997</v>
      </c>
      <c r="AZ143">
        <v>3.6834950000000002</v>
      </c>
      <c r="BA143">
        <v>1.582238</v>
      </c>
      <c r="BB143">
        <v>6.5616450000000004</v>
      </c>
      <c r="BC143">
        <v>2.4545880000000002</v>
      </c>
      <c r="BD143">
        <v>2.8418519999999998</v>
      </c>
      <c r="BE143">
        <v>3.1756160000000002</v>
      </c>
      <c r="BF143">
        <v>0.53574999999999995</v>
      </c>
      <c r="BG143">
        <v>5.0457409999999996</v>
      </c>
      <c r="BH143">
        <v>2.9362520000000001</v>
      </c>
      <c r="BI143">
        <v>1.305021</v>
      </c>
      <c r="BJ143">
        <v>2.1292900000000001</v>
      </c>
      <c r="BK143">
        <v>6.3613929999999996</v>
      </c>
      <c r="BL143">
        <v>9.4796390000000006</v>
      </c>
      <c r="BM143">
        <v>1.708933</v>
      </c>
      <c r="BN143">
        <v>1.4024490000000001</v>
      </c>
      <c r="BO143">
        <v>1.0997250000000001</v>
      </c>
      <c r="BP143">
        <v>0.75969200000000003</v>
      </c>
      <c r="BQ143">
        <v>0.66415500000000005</v>
      </c>
      <c r="BR143">
        <v>0.66572500000000001</v>
      </c>
      <c r="BS143">
        <v>0.14254</v>
      </c>
      <c r="BT143">
        <v>1.249317</v>
      </c>
      <c r="BU143">
        <v>0.76689399999999996</v>
      </c>
      <c r="BV143">
        <v>0.711391</v>
      </c>
      <c r="BW143">
        <v>1.1627080000000001</v>
      </c>
      <c r="BX143">
        <v>3.5531649999999999</v>
      </c>
      <c r="BY143">
        <v>9.3700000000000001E-4</v>
      </c>
      <c r="BZ143">
        <v>0.70744899999999999</v>
      </c>
      <c r="CA143">
        <v>0.98460300000000001</v>
      </c>
      <c r="CB143">
        <v>1.7791650000000001</v>
      </c>
      <c r="CC143">
        <v>2.9640900000000001</v>
      </c>
      <c r="CD143">
        <v>0.12968099999999999</v>
      </c>
      <c r="CE143">
        <v>0.17142199999999999</v>
      </c>
      <c r="CF143">
        <v>0.17398</v>
      </c>
      <c r="CG143">
        <v>1.8238999999999998E-2</v>
      </c>
      <c r="CH143">
        <v>3.5439999999999998E-3</v>
      </c>
      <c r="CI143">
        <v>1</v>
      </c>
      <c r="CJ143">
        <v>30.251062000000001</v>
      </c>
      <c r="CK143">
        <v>0.18572900000000001</v>
      </c>
      <c r="CL143">
        <v>1.1093980000000001</v>
      </c>
      <c r="CM143">
        <v>38.291666999999997</v>
      </c>
      <c r="CN143">
        <v>6.6965999999999998E-2</v>
      </c>
      <c r="CO143">
        <v>5.4129519999999998</v>
      </c>
      <c r="CP143">
        <v>31.57573</v>
      </c>
    </row>
    <row r="144" spans="2:94" x14ac:dyDescent="0.3">
      <c r="B144" s="3">
        <v>9855</v>
      </c>
      <c r="C144">
        <v>81.933137000000002</v>
      </c>
      <c r="D144">
        <v>44.941015</v>
      </c>
      <c r="E144">
        <v>514.59422800000004</v>
      </c>
      <c r="F144">
        <v>676.97973500000001</v>
      </c>
      <c r="G144">
        <v>15.996008</v>
      </c>
      <c r="H144">
        <v>74.144514999999998</v>
      </c>
      <c r="I144">
        <v>14.811354</v>
      </c>
      <c r="J144">
        <v>97.727183999999994</v>
      </c>
      <c r="K144">
        <v>582.80048099999999</v>
      </c>
      <c r="L144">
        <v>403.18750999999997</v>
      </c>
      <c r="M144">
        <v>735.35825899999998</v>
      </c>
      <c r="N144">
        <v>175.664556</v>
      </c>
      <c r="O144">
        <v>0.42117900000000003</v>
      </c>
      <c r="P144">
        <v>47.056817000000002</v>
      </c>
      <c r="Q144">
        <v>223.183908</v>
      </c>
      <c r="R144">
        <v>49.962609999999998</v>
      </c>
      <c r="S144">
        <v>210.84698299999999</v>
      </c>
      <c r="T144">
        <v>22.512134</v>
      </c>
      <c r="U144">
        <v>87.913988000000003</v>
      </c>
      <c r="V144">
        <v>120.128604</v>
      </c>
      <c r="W144">
        <v>3757.9421080000002</v>
      </c>
      <c r="X144">
        <v>11733.505286</v>
      </c>
      <c r="Y144">
        <v>21031.660814999999</v>
      </c>
      <c r="Z144">
        <v>1217.032541</v>
      </c>
      <c r="AA144">
        <v>1994.204387</v>
      </c>
      <c r="AB144">
        <v>1092.5541209999999</v>
      </c>
      <c r="AC144">
        <v>2264.3496100000002</v>
      </c>
      <c r="AD144">
        <v>19.492284999999999</v>
      </c>
      <c r="AE144">
        <v>12.688661</v>
      </c>
      <c r="AF144">
        <v>1621.5448040000001</v>
      </c>
      <c r="AG144">
        <v>2686.7080740000001</v>
      </c>
      <c r="AH144">
        <v>1.472961</v>
      </c>
      <c r="AI144">
        <v>9922.6324409999997</v>
      </c>
      <c r="AJ144">
        <v>14624.886355000001</v>
      </c>
      <c r="AK144">
        <v>3923.4216200000001</v>
      </c>
      <c r="AL144">
        <v>975.28411500000004</v>
      </c>
      <c r="AM144">
        <v>18.266311999999999</v>
      </c>
      <c r="AN144">
        <v>7.3173500000000002</v>
      </c>
      <c r="AO144">
        <v>0.70105700000000004</v>
      </c>
      <c r="AP144">
        <v>88.877491000000006</v>
      </c>
      <c r="AQ144">
        <v>78.470601000000002</v>
      </c>
      <c r="AR144">
        <v>0</v>
      </c>
      <c r="AS144">
        <v>121905.923983</v>
      </c>
      <c r="AT144">
        <v>0.50019100000000005</v>
      </c>
      <c r="AU144">
        <v>4.8829359999999999</v>
      </c>
      <c r="AV144">
        <v>3.5320740000000002</v>
      </c>
      <c r="AW144">
        <v>4.2482540000000002</v>
      </c>
      <c r="AX144">
        <v>4.9934209999999997</v>
      </c>
      <c r="AY144">
        <v>0.73378299999999996</v>
      </c>
      <c r="AZ144">
        <v>3.6955179999999999</v>
      </c>
      <c r="BA144">
        <v>1.550227</v>
      </c>
      <c r="BB144">
        <v>6.5106159999999997</v>
      </c>
      <c r="BC144">
        <v>2.433932</v>
      </c>
      <c r="BD144">
        <v>2.831</v>
      </c>
      <c r="BE144">
        <v>3.1719719999999998</v>
      </c>
      <c r="BF144">
        <v>0.49532500000000002</v>
      </c>
      <c r="BG144">
        <v>4.9097</v>
      </c>
      <c r="BH144">
        <v>2.8973309999999999</v>
      </c>
      <c r="BI144">
        <v>1.2758719999999999</v>
      </c>
      <c r="BJ144">
        <v>2.0308440000000001</v>
      </c>
      <c r="BK144">
        <v>6.3487679999999997</v>
      </c>
      <c r="BL144">
        <v>9.4626529999999995</v>
      </c>
      <c r="BM144">
        <v>1.729355</v>
      </c>
      <c r="BN144">
        <v>1.4319040000000001</v>
      </c>
      <c r="BO144">
        <v>1.109556</v>
      </c>
      <c r="BP144">
        <v>0.75548999999999999</v>
      </c>
      <c r="BQ144">
        <v>0.66072699999999995</v>
      </c>
      <c r="BR144">
        <v>0.65948499999999999</v>
      </c>
      <c r="BS144">
        <v>0.14149999999999999</v>
      </c>
      <c r="BT144">
        <v>1.2414240000000001</v>
      </c>
      <c r="BU144">
        <v>0.76533300000000004</v>
      </c>
      <c r="BV144">
        <v>0.70682299999999998</v>
      </c>
      <c r="BW144">
        <v>1.5932040000000001</v>
      </c>
      <c r="BX144">
        <v>3.4216899999999999</v>
      </c>
      <c r="BY144">
        <v>8.5300000000000003E-4</v>
      </c>
      <c r="BZ144">
        <v>0.69966499999999998</v>
      </c>
      <c r="CA144">
        <v>0.98544799999999999</v>
      </c>
      <c r="CB144">
        <v>1.7966740000000001</v>
      </c>
      <c r="CC144">
        <v>2.792853</v>
      </c>
      <c r="CD144">
        <v>0.12205199999999999</v>
      </c>
      <c r="CE144">
        <v>0.14957799999999999</v>
      </c>
      <c r="CF144">
        <v>0.15611900000000001</v>
      </c>
      <c r="CG144">
        <v>1.5900000000000001E-2</v>
      </c>
      <c r="CH144">
        <v>3.5100000000000001E-3</v>
      </c>
      <c r="CI144">
        <v>1</v>
      </c>
      <c r="CJ144">
        <v>30.540375000000001</v>
      </c>
      <c r="CK144">
        <v>0.182867</v>
      </c>
      <c r="CL144">
        <v>1.2375590000000001</v>
      </c>
      <c r="CM144">
        <v>38.333333000000003</v>
      </c>
      <c r="CN144">
        <v>6.5971000000000002E-2</v>
      </c>
      <c r="CO144">
        <v>5.4949810000000001</v>
      </c>
      <c r="CP144">
        <v>31.600574999999999</v>
      </c>
    </row>
    <row r="145" spans="2:94" x14ac:dyDescent="0.3">
      <c r="B145" s="3">
        <v>10220</v>
      </c>
      <c r="C145">
        <v>82.026055999999997</v>
      </c>
      <c r="D145">
        <v>44.478766999999998</v>
      </c>
      <c r="E145">
        <v>509.36175800000001</v>
      </c>
      <c r="F145">
        <v>672.09413300000006</v>
      </c>
      <c r="G145">
        <v>16.191680000000002</v>
      </c>
      <c r="H145">
        <v>74.022594999999995</v>
      </c>
      <c r="I145">
        <v>14.905671</v>
      </c>
      <c r="J145">
        <v>96.360343</v>
      </c>
      <c r="K145">
        <v>578.28544299999999</v>
      </c>
      <c r="L145">
        <v>400.87972200000002</v>
      </c>
      <c r="M145">
        <v>737.38433499999996</v>
      </c>
      <c r="N145">
        <v>175.64353299999999</v>
      </c>
      <c r="O145">
        <v>0.387903</v>
      </c>
      <c r="P145">
        <v>45.874839999999999</v>
      </c>
      <c r="Q145">
        <v>220.665446</v>
      </c>
      <c r="R145">
        <v>48.707732999999998</v>
      </c>
      <c r="S145">
        <v>202.626508</v>
      </c>
      <c r="T145">
        <v>22.500667</v>
      </c>
      <c r="U145">
        <v>87.919206000000003</v>
      </c>
      <c r="V145">
        <v>121.70529500000001</v>
      </c>
      <c r="W145">
        <v>3828.5640760000001</v>
      </c>
      <c r="X145">
        <v>11811.677195</v>
      </c>
      <c r="Y145">
        <v>20857.409436000002</v>
      </c>
      <c r="Z145">
        <v>1212.7315000000001</v>
      </c>
      <c r="AA145">
        <v>1974.300219</v>
      </c>
      <c r="AB145">
        <v>1079.2017390000001</v>
      </c>
      <c r="AC145">
        <v>2247.6981099999998</v>
      </c>
      <c r="AD145">
        <v>19.428757000000001</v>
      </c>
      <c r="AE145">
        <v>12.605041</v>
      </c>
      <c r="AF145">
        <v>2110.6313110000001</v>
      </c>
      <c r="AG145">
        <v>1663.340625</v>
      </c>
      <c r="AH145">
        <v>1.4993909999999999</v>
      </c>
      <c r="AI145">
        <v>9809.5601239999996</v>
      </c>
      <c r="AJ145">
        <v>14593.879089</v>
      </c>
      <c r="AK145">
        <v>3952.5172550000002</v>
      </c>
      <c r="AL145">
        <v>1364.1499690000001</v>
      </c>
      <c r="AM145">
        <v>17.394773000000001</v>
      </c>
      <c r="AN145">
        <v>9.3218619999999994</v>
      </c>
      <c r="AO145">
        <v>0.75857300000000005</v>
      </c>
      <c r="AP145">
        <v>111.797766</v>
      </c>
      <c r="AQ145">
        <v>80.689256999999998</v>
      </c>
      <c r="AR145">
        <v>0</v>
      </c>
      <c r="AS145">
        <v>124456.59508899999</v>
      </c>
      <c r="AT145">
        <v>0.50075800000000004</v>
      </c>
      <c r="AU145">
        <v>4.8327119999999999</v>
      </c>
      <c r="AV145">
        <v>3.496159</v>
      </c>
      <c r="AW145">
        <v>4.2175960000000003</v>
      </c>
      <c r="AX145">
        <v>5.0545030000000004</v>
      </c>
      <c r="AY145">
        <v>0.732576</v>
      </c>
      <c r="AZ145">
        <v>3.7190509999999999</v>
      </c>
      <c r="BA145">
        <v>1.528545</v>
      </c>
      <c r="BB145">
        <v>6.4601769999999998</v>
      </c>
      <c r="BC145">
        <v>2.4200010000000001</v>
      </c>
      <c r="BD145">
        <v>2.8388</v>
      </c>
      <c r="BE145">
        <v>3.171592</v>
      </c>
      <c r="BF145">
        <v>0.45618999999999998</v>
      </c>
      <c r="BG145">
        <v>4.786378</v>
      </c>
      <c r="BH145">
        <v>2.8646370000000001</v>
      </c>
      <c r="BI145">
        <v>1.243827</v>
      </c>
      <c r="BJ145">
        <v>1.9516659999999999</v>
      </c>
      <c r="BK145">
        <v>6.3455339999999998</v>
      </c>
      <c r="BL145">
        <v>9.4632149999999999</v>
      </c>
      <c r="BM145">
        <v>1.7520519999999999</v>
      </c>
      <c r="BN145">
        <v>1.4588129999999999</v>
      </c>
      <c r="BO145">
        <v>1.1169480000000001</v>
      </c>
      <c r="BP145">
        <v>0.74922999999999995</v>
      </c>
      <c r="BQ145">
        <v>0.65839199999999998</v>
      </c>
      <c r="BR145">
        <v>0.65290300000000001</v>
      </c>
      <c r="BS145">
        <v>0.13977100000000001</v>
      </c>
      <c r="BT145">
        <v>1.2322949999999999</v>
      </c>
      <c r="BU145">
        <v>0.76283800000000002</v>
      </c>
      <c r="BV145">
        <v>0.70216500000000004</v>
      </c>
      <c r="BW145">
        <v>2.0737420000000002</v>
      </c>
      <c r="BX145">
        <v>2.1183679999999998</v>
      </c>
      <c r="BY145">
        <v>8.6799999999999996E-4</v>
      </c>
      <c r="BZ145">
        <v>0.69169199999999997</v>
      </c>
      <c r="CA145">
        <v>0.98335899999999998</v>
      </c>
      <c r="CB145">
        <v>1.809998</v>
      </c>
      <c r="CC145">
        <v>3.9064199999999998</v>
      </c>
      <c r="CD145">
        <v>0.116228</v>
      </c>
      <c r="CE145">
        <v>0.190554</v>
      </c>
      <c r="CF145">
        <v>0.16892699999999999</v>
      </c>
      <c r="CG145">
        <v>2.0001000000000001E-2</v>
      </c>
      <c r="CH145">
        <v>3.6089999999999998E-3</v>
      </c>
      <c r="CI145">
        <v>1</v>
      </c>
      <c r="CJ145">
        <v>31.179379000000001</v>
      </c>
      <c r="CK145">
        <v>0.17887600000000001</v>
      </c>
      <c r="CL145">
        <v>1.3287089999999999</v>
      </c>
      <c r="CM145">
        <v>38.354166999999997</v>
      </c>
      <c r="CN145">
        <v>6.5133999999999997E-2</v>
      </c>
      <c r="CO145">
        <v>5.5547560000000002</v>
      </c>
      <c r="CP145">
        <v>31.578961</v>
      </c>
    </row>
    <row r="146" spans="2:94" x14ac:dyDescent="0.3">
      <c r="B146" s="3">
        <v>10585</v>
      </c>
      <c r="C146">
        <v>85.112882999999997</v>
      </c>
      <c r="D146">
        <v>43.898325999999997</v>
      </c>
      <c r="E146">
        <v>504.56559600000003</v>
      </c>
      <c r="F146">
        <v>667.69578999999999</v>
      </c>
      <c r="G146">
        <v>16.356202</v>
      </c>
      <c r="H146">
        <v>73.923406</v>
      </c>
      <c r="I146">
        <v>15.001021</v>
      </c>
      <c r="J146">
        <v>95.092798999999999</v>
      </c>
      <c r="K146">
        <v>575.77858000000003</v>
      </c>
      <c r="L146">
        <v>399.070494</v>
      </c>
      <c r="M146">
        <v>739.05166699999995</v>
      </c>
      <c r="N146">
        <v>175.63568100000001</v>
      </c>
      <c r="O146">
        <v>0.35880000000000001</v>
      </c>
      <c r="P146">
        <v>44.74174</v>
      </c>
      <c r="Q146">
        <v>218.57787400000001</v>
      </c>
      <c r="R146">
        <v>47.309997000000003</v>
      </c>
      <c r="S146">
        <v>195.12088199999999</v>
      </c>
      <c r="T146">
        <v>22.488992</v>
      </c>
      <c r="U146">
        <v>87.868613999999994</v>
      </c>
      <c r="V146">
        <v>123.31608300000001</v>
      </c>
      <c r="W146">
        <v>3899.355098</v>
      </c>
      <c r="X146">
        <v>11882.359721999999</v>
      </c>
      <c r="Y146">
        <v>20669.914656000001</v>
      </c>
      <c r="Z146">
        <v>1215.7141549999999</v>
      </c>
      <c r="AA146">
        <v>1953.999836</v>
      </c>
      <c r="AB146">
        <v>1062.6990470000001</v>
      </c>
      <c r="AC146">
        <v>2232.8724189999998</v>
      </c>
      <c r="AD146">
        <v>19.359400999999998</v>
      </c>
      <c r="AE146">
        <v>12.520386999999999</v>
      </c>
      <c r="AF146">
        <v>2628.649136</v>
      </c>
      <c r="AG146">
        <v>1563.968341</v>
      </c>
      <c r="AH146">
        <v>1.3297079999999999</v>
      </c>
      <c r="AI146">
        <v>9698.4018689999994</v>
      </c>
      <c r="AJ146">
        <v>14563.777174000001</v>
      </c>
      <c r="AK146">
        <v>3981.9512880000002</v>
      </c>
      <c r="AL146">
        <v>1461.409283</v>
      </c>
      <c r="AM146">
        <v>16.631715</v>
      </c>
      <c r="AN146">
        <v>9.2912960000000009</v>
      </c>
      <c r="AO146">
        <v>0.73939900000000003</v>
      </c>
      <c r="AP146">
        <v>111.189347</v>
      </c>
      <c r="AQ146">
        <v>81.133054000000001</v>
      </c>
      <c r="AR146">
        <v>0</v>
      </c>
      <c r="AS146">
        <v>126588.698605</v>
      </c>
      <c r="AT146">
        <v>0.51960200000000001</v>
      </c>
      <c r="AU146">
        <v>4.7696459999999998</v>
      </c>
      <c r="AV146">
        <v>3.4632390000000002</v>
      </c>
      <c r="AW146">
        <v>4.1899949999999997</v>
      </c>
      <c r="AX146">
        <v>5.105861</v>
      </c>
      <c r="AY146">
        <v>0.731595</v>
      </c>
      <c r="AZ146">
        <v>3.7428409999999999</v>
      </c>
      <c r="BA146">
        <v>1.5084379999999999</v>
      </c>
      <c r="BB146">
        <v>6.4321729999999997</v>
      </c>
      <c r="BC146">
        <v>2.4090790000000002</v>
      </c>
      <c r="BD146">
        <v>2.8452190000000002</v>
      </c>
      <c r="BE146">
        <v>3.1714500000000001</v>
      </c>
      <c r="BF146">
        <v>0.42196299999999998</v>
      </c>
      <c r="BG146">
        <v>4.6681549999999996</v>
      </c>
      <c r="BH146">
        <v>2.8375360000000001</v>
      </c>
      <c r="BI146">
        <v>1.208134</v>
      </c>
      <c r="BJ146">
        <v>1.879373</v>
      </c>
      <c r="BK146">
        <v>6.3422409999999996</v>
      </c>
      <c r="BL146">
        <v>9.4577690000000008</v>
      </c>
      <c r="BM146">
        <v>1.7752410000000001</v>
      </c>
      <c r="BN146">
        <v>1.485787</v>
      </c>
      <c r="BO146">
        <v>1.123632</v>
      </c>
      <c r="BP146">
        <v>0.74249500000000002</v>
      </c>
      <c r="BQ146">
        <v>0.66001200000000004</v>
      </c>
      <c r="BR146">
        <v>0.64618900000000001</v>
      </c>
      <c r="BS146">
        <v>0.13763400000000001</v>
      </c>
      <c r="BT146">
        <v>1.224167</v>
      </c>
      <c r="BU146">
        <v>0.76011499999999999</v>
      </c>
      <c r="BV146">
        <v>0.69745000000000001</v>
      </c>
      <c r="BW146">
        <v>2.5827059999999999</v>
      </c>
      <c r="BX146">
        <v>1.991811</v>
      </c>
      <c r="BY146">
        <v>7.6999999999999996E-4</v>
      </c>
      <c r="BZ146">
        <v>0.68385399999999996</v>
      </c>
      <c r="CA146">
        <v>0.98133000000000004</v>
      </c>
      <c r="CB146">
        <v>1.823477</v>
      </c>
      <c r="CC146">
        <v>4.1849350000000003</v>
      </c>
      <c r="CD146">
        <v>0.11113000000000001</v>
      </c>
      <c r="CE146">
        <v>0.18992899999999999</v>
      </c>
      <c r="CF146">
        <v>0.164657</v>
      </c>
      <c r="CG146">
        <v>1.9892E-2</v>
      </c>
      <c r="CH146">
        <v>3.6289999999999998E-3</v>
      </c>
      <c r="CI146">
        <v>1</v>
      </c>
      <c r="CJ146">
        <v>31.713522999999999</v>
      </c>
      <c r="CK146">
        <v>0.17527100000000001</v>
      </c>
      <c r="CL146">
        <v>1.4623120000000001</v>
      </c>
      <c r="CM146">
        <v>38.375</v>
      </c>
      <c r="CN146">
        <v>6.4318E-2</v>
      </c>
      <c r="CO146">
        <v>5.6225079999999998</v>
      </c>
      <c r="CP146">
        <v>31.557562999999998</v>
      </c>
    </row>
    <row r="147" spans="2:94" x14ac:dyDescent="0.3">
      <c r="B147" s="3">
        <v>10950</v>
      </c>
      <c r="C147">
        <v>128.90147300000001</v>
      </c>
      <c r="D147">
        <v>43.281283000000002</v>
      </c>
      <c r="E147">
        <v>502.39909799999998</v>
      </c>
      <c r="F147">
        <v>666.65657699999997</v>
      </c>
      <c r="G147">
        <v>16.659393000000001</v>
      </c>
      <c r="H147">
        <v>73.845759999999999</v>
      </c>
      <c r="I147">
        <v>15.11374</v>
      </c>
      <c r="J147">
        <v>93.851883000000001</v>
      </c>
      <c r="K147">
        <v>574.79402800000003</v>
      </c>
      <c r="L147">
        <v>397.78820999999999</v>
      </c>
      <c r="M147">
        <v>741.235904</v>
      </c>
      <c r="N147">
        <v>175.55753200000001</v>
      </c>
      <c r="O147">
        <v>0.33320899999999998</v>
      </c>
      <c r="P147">
        <v>44.000757</v>
      </c>
      <c r="Q147">
        <v>216.86721399999999</v>
      </c>
      <c r="R147">
        <v>46.005133000000001</v>
      </c>
      <c r="S147">
        <v>188.496712</v>
      </c>
      <c r="T147">
        <v>22.501131000000001</v>
      </c>
      <c r="U147">
        <v>87.751000000000005</v>
      </c>
      <c r="V147">
        <v>124.983934</v>
      </c>
      <c r="W147">
        <v>3978.552631</v>
      </c>
      <c r="X147">
        <v>11977.397414999999</v>
      </c>
      <c r="Y147">
        <v>20538.982475000001</v>
      </c>
      <c r="Z147">
        <v>1242.138858</v>
      </c>
      <c r="AA147">
        <v>1942.347055</v>
      </c>
      <c r="AB147">
        <v>1056.003228</v>
      </c>
      <c r="AC147">
        <v>2221.2370649999998</v>
      </c>
      <c r="AD147">
        <v>19.337741999999999</v>
      </c>
      <c r="AE147">
        <v>12.439927000000001</v>
      </c>
      <c r="AF147">
        <v>3856.8715339999999</v>
      </c>
      <c r="AG147">
        <v>1610.6148800000001</v>
      </c>
      <c r="AH147">
        <v>1.1489320000000001</v>
      </c>
      <c r="AI147">
        <v>9605.4386379999996</v>
      </c>
      <c r="AJ147">
        <v>14602.971686000001</v>
      </c>
      <c r="AK147">
        <v>4025.3029569999999</v>
      </c>
      <c r="AL147">
        <v>1325.5112790000001</v>
      </c>
      <c r="AM147">
        <v>16.156787000000001</v>
      </c>
      <c r="AN147">
        <v>8.9130509999999994</v>
      </c>
      <c r="AO147">
        <v>0.72839799999999999</v>
      </c>
      <c r="AP147">
        <v>106.981025</v>
      </c>
      <c r="AQ147">
        <v>86.350171000000003</v>
      </c>
      <c r="AR147">
        <v>0</v>
      </c>
      <c r="AS147">
        <v>127924.811716</v>
      </c>
      <c r="AT147">
        <v>0.78692600000000001</v>
      </c>
      <c r="AU147">
        <v>4.7026029999999999</v>
      </c>
      <c r="AV147">
        <v>3.448369</v>
      </c>
      <c r="AW147">
        <v>4.1834730000000002</v>
      </c>
      <c r="AX147">
        <v>5.200507</v>
      </c>
      <c r="AY147">
        <v>0.73082599999999998</v>
      </c>
      <c r="AZ147">
        <v>3.7709649999999999</v>
      </c>
      <c r="BA147">
        <v>1.4887539999999999</v>
      </c>
      <c r="BB147">
        <v>6.4211739999999997</v>
      </c>
      <c r="BC147">
        <v>2.401338</v>
      </c>
      <c r="BD147">
        <v>2.8536280000000001</v>
      </c>
      <c r="BE147">
        <v>3.1700390000000001</v>
      </c>
      <c r="BF147">
        <v>0.39186799999999999</v>
      </c>
      <c r="BG147">
        <v>4.5908449999999998</v>
      </c>
      <c r="BH147">
        <v>2.8153290000000002</v>
      </c>
      <c r="BI147">
        <v>1.174812</v>
      </c>
      <c r="BJ147">
        <v>1.8155699999999999</v>
      </c>
      <c r="BK147">
        <v>6.3456650000000003</v>
      </c>
      <c r="BL147">
        <v>9.4451099999999997</v>
      </c>
      <c r="BM147">
        <v>1.7992509999999999</v>
      </c>
      <c r="BN147">
        <v>1.5159640000000001</v>
      </c>
      <c r="BO147">
        <v>1.132619</v>
      </c>
      <c r="BP147">
        <v>0.737792</v>
      </c>
      <c r="BQ147">
        <v>0.67435800000000001</v>
      </c>
      <c r="BR147">
        <v>0.64233600000000002</v>
      </c>
      <c r="BS147">
        <v>0.136766</v>
      </c>
      <c r="BT147">
        <v>1.2177880000000001</v>
      </c>
      <c r="BU147">
        <v>0.75926499999999997</v>
      </c>
      <c r="BV147">
        <v>0.69296800000000003</v>
      </c>
      <c r="BW147">
        <v>3.7894619999999999</v>
      </c>
      <c r="BX147">
        <v>2.051218</v>
      </c>
      <c r="BY147">
        <v>6.6500000000000001E-4</v>
      </c>
      <c r="BZ147">
        <v>0.67729899999999998</v>
      </c>
      <c r="CA147">
        <v>0.98397100000000004</v>
      </c>
      <c r="CB147">
        <v>1.843329</v>
      </c>
      <c r="CC147">
        <v>3.7957740000000002</v>
      </c>
      <c r="CD147">
        <v>0.107956</v>
      </c>
      <c r="CE147">
        <v>0.182197</v>
      </c>
      <c r="CF147">
        <v>0.16220699999999999</v>
      </c>
      <c r="CG147">
        <v>1.9139E-2</v>
      </c>
      <c r="CH147">
        <v>3.862E-3</v>
      </c>
      <c r="CI147">
        <v>1</v>
      </c>
      <c r="CJ147">
        <v>32.048251</v>
      </c>
      <c r="CK147">
        <v>0.18745700000000001</v>
      </c>
      <c r="CL147">
        <v>2.1218089999999998</v>
      </c>
      <c r="CM147">
        <v>38.333333000000003</v>
      </c>
      <c r="CN147">
        <v>6.3747999999999999E-2</v>
      </c>
      <c r="CO147">
        <v>5.6863710000000003</v>
      </c>
      <c r="CP147">
        <v>31.596094999999998</v>
      </c>
    </row>
    <row r="148" spans="2:94" x14ac:dyDescent="0.3">
      <c r="B148" s="3">
        <v>11315</v>
      </c>
      <c r="C148">
        <v>136.68052900000001</v>
      </c>
      <c r="D148">
        <v>42.683596000000001</v>
      </c>
      <c r="E148">
        <v>500.32534199999998</v>
      </c>
      <c r="F148">
        <v>665.46663599999999</v>
      </c>
      <c r="G148">
        <v>16.707182</v>
      </c>
      <c r="H148">
        <v>73.758308</v>
      </c>
      <c r="I148">
        <v>15.216229</v>
      </c>
      <c r="J148">
        <v>92.582374000000002</v>
      </c>
      <c r="K148">
        <v>575.13275299999998</v>
      </c>
      <c r="L148">
        <v>396.54393599999997</v>
      </c>
      <c r="M148">
        <v>743.543227</v>
      </c>
      <c r="N148">
        <v>175.485918</v>
      </c>
      <c r="O148">
        <v>0.30552099999999999</v>
      </c>
      <c r="P148">
        <v>43.385590999999998</v>
      </c>
      <c r="Q148">
        <v>215.38465299999999</v>
      </c>
      <c r="R148">
        <v>44.487062999999999</v>
      </c>
      <c r="S148">
        <v>182.67826400000001</v>
      </c>
      <c r="T148">
        <v>22.532188999999999</v>
      </c>
      <c r="U148">
        <v>87.603031999999999</v>
      </c>
      <c r="V148">
        <v>126.683678</v>
      </c>
      <c r="W148">
        <v>4057.7199270000001</v>
      </c>
      <c r="X148">
        <v>12064.582662000001</v>
      </c>
      <c r="Y148">
        <v>20658.878658000001</v>
      </c>
      <c r="Z148">
        <v>1245.8042419999999</v>
      </c>
      <c r="AA148">
        <v>1934.1850649999999</v>
      </c>
      <c r="AB148">
        <v>1084.6247049999999</v>
      </c>
      <c r="AC148">
        <v>2209.1698500000002</v>
      </c>
      <c r="AD148">
        <v>19.30293</v>
      </c>
      <c r="AE148">
        <v>12.357747</v>
      </c>
      <c r="AF148">
        <v>4212.5427010000003</v>
      </c>
      <c r="AG148">
        <v>3791.580571</v>
      </c>
      <c r="AH148">
        <v>1.766402</v>
      </c>
      <c r="AI148">
        <v>9516.4861540000002</v>
      </c>
      <c r="AJ148">
        <v>14614.728370999999</v>
      </c>
      <c r="AK148">
        <v>4059.2515669999998</v>
      </c>
      <c r="AL148">
        <v>3839.4286480000001</v>
      </c>
      <c r="AM148">
        <v>16.007587000000001</v>
      </c>
      <c r="AN148">
        <v>17.447244000000001</v>
      </c>
      <c r="AO148">
        <v>2.8537880000000002</v>
      </c>
      <c r="AP148">
        <v>224.188176</v>
      </c>
      <c r="AQ148">
        <v>156.05930799999999</v>
      </c>
      <c r="AR148">
        <v>0</v>
      </c>
      <c r="AS148">
        <v>123684.160947</v>
      </c>
      <c r="AT148">
        <v>0.83441600000000005</v>
      </c>
      <c r="AU148">
        <v>4.6376629999999999</v>
      </c>
      <c r="AV148">
        <v>3.4341349999999999</v>
      </c>
      <c r="AW148">
        <v>4.1760060000000001</v>
      </c>
      <c r="AX148">
        <v>5.2154249999999998</v>
      </c>
      <c r="AY148">
        <v>0.72996099999999997</v>
      </c>
      <c r="AZ148">
        <v>3.7965369999999998</v>
      </c>
      <c r="BA148">
        <v>1.4686159999999999</v>
      </c>
      <c r="BB148">
        <v>6.4249580000000002</v>
      </c>
      <c r="BC148">
        <v>2.3938269999999999</v>
      </c>
      <c r="BD148">
        <v>2.862511</v>
      </c>
      <c r="BE148">
        <v>3.1687460000000001</v>
      </c>
      <c r="BF148">
        <v>0.35930499999999999</v>
      </c>
      <c r="BG148">
        <v>4.5266609999999998</v>
      </c>
      <c r="BH148">
        <v>2.7960829999999999</v>
      </c>
      <c r="BI148">
        <v>1.1360459999999999</v>
      </c>
      <c r="BJ148">
        <v>1.759528</v>
      </c>
      <c r="BK148">
        <v>6.3544229999999997</v>
      </c>
      <c r="BL148">
        <v>9.4291830000000001</v>
      </c>
      <c r="BM148">
        <v>1.8237209999999999</v>
      </c>
      <c r="BN148">
        <v>1.5461290000000001</v>
      </c>
      <c r="BO148">
        <v>1.1408640000000001</v>
      </c>
      <c r="BP148">
        <v>0.74209899999999995</v>
      </c>
      <c r="BQ148">
        <v>0.67634700000000003</v>
      </c>
      <c r="BR148">
        <v>0.63963700000000001</v>
      </c>
      <c r="BS148">
        <v>0.14047299999999999</v>
      </c>
      <c r="BT148">
        <v>1.2111719999999999</v>
      </c>
      <c r="BU148">
        <v>0.75789799999999996</v>
      </c>
      <c r="BV148">
        <v>0.68838999999999995</v>
      </c>
      <c r="BW148">
        <v>4.1389170000000002</v>
      </c>
      <c r="BX148">
        <v>4.8288140000000004</v>
      </c>
      <c r="BY148">
        <v>1.023E-3</v>
      </c>
      <c r="BZ148">
        <v>0.67102600000000001</v>
      </c>
      <c r="CA148">
        <v>0.98476300000000005</v>
      </c>
      <c r="CB148">
        <v>1.8588750000000001</v>
      </c>
      <c r="CC148">
        <v>10.994702</v>
      </c>
      <c r="CD148">
        <v>0.10696</v>
      </c>
      <c r="CE148">
        <v>0.35665000000000002</v>
      </c>
      <c r="CF148">
        <v>0.63551100000000005</v>
      </c>
      <c r="CG148">
        <v>4.0107999999999998E-2</v>
      </c>
      <c r="CH148">
        <v>6.9800000000000001E-3</v>
      </c>
      <c r="CI148">
        <v>1</v>
      </c>
      <c r="CJ148">
        <v>30.985866000000001</v>
      </c>
      <c r="CK148">
        <v>0.18373300000000001</v>
      </c>
      <c r="CL148">
        <v>2.369605</v>
      </c>
      <c r="CM148">
        <v>38.208333000000003</v>
      </c>
      <c r="CN148">
        <v>6.2992999999999993E-2</v>
      </c>
      <c r="CO148">
        <v>5.7438770000000003</v>
      </c>
      <c r="CP148">
        <v>31.606987</v>
      </c>
    </row>
    <row r="149" spans="2:94" x14ac:dyDescent="0.3">
      <c r="B149" s="3">
        <v>11680</v>
      </c>
      <c r="C149">
        <v>139.046424</v>
      </c>
      <c r="D149">
        <v>42.128928000000002</v>
      </c>
      <c r="E149">
        <v>497.68666400000001</v>
      </c>
      <c r="F149">
        <v>663.75884699999995</v>
      </c>
      <c r="G149">
        <v>16.635501000000001</v>
      </c>
      <c r="H149">
        <v>73.842268000000004</v>
      </c>
      <c r="I149">
        <v>15.335115</v>
      </c>
      <c r="J149">
        <v>91.694946000000002</v>
      </c>
      <c r="K149">
        <v>573.585824</v>
      </c>
      <c r="L149">
        <v>395.876668</v>
      </c>
      <c r="M149">
        <v>747.15893500000004</v>
      </c>
      <c r="N149">
        <v>175.55216999999999</v>
      </c>
      <c r="O149">
        <v>0.28201300000000001</v>
      </c>
      <c r="P149">
        <v>42.895434000000002</v>
      </c>
      <c r="Q149">
        <v>213.93606800000001</v>
      </c>
      <c r="R149">
        <v>42.939951999999998</v>
      </c>
      <c r="S149">
        <v>177.71808999999999</v>
      </c>
      <c r="T149">
        <v>22.545567999999999</v>
      </c>
      <c r="U149">
        <v>87.500568999999999</v>
      </c>
      <c r="V149">
        <v>128.27598800000001</v>
      </c>
      <c r="W149">
        <v>4155.3957570000002</v>
      </c>
      <c r="X149">
        <v>12215.285373000001</v>
      </c>
      <c r="Y149">
        <v>21095.176947</v>
      </c>
      <c r="Z149">
        <v>1232.710235</v>
      </c>
      <c r="AA149">
        <v>1949.152478</v>
      </c>
      <c r="AB149">
        <v>1236.279646</v>
      </c>
      <c r="AC149">
        <v>2249.9733980000001</v>
      </c>
      <c r="AD149">
        <v>19.49663</v>
      </c>
      <c r="AE149">
        <v>12.292778</v>
      </c>
      <c r="AF149">
        <v>4803.1040149999999</v>
      </c>
      <c r="AG149">
        <v>2366.7887310000001</v>
      </c>
      <c r="AH149">
        <v>1.2664569999999999</v>
      </c>
      <c r="AI149">
        <v>9498.2666979999995</v>
      </c>
      <c r="AJ149">
        <v>14954.614627999999</v>
      </c>
      <c r="AK149">
        <v>4157.2045900000003</v>
      </c>
      <c r="AL149">
        <v>994.72628099999997</v>
      </c>
      <c r="AM149">
        <v>15.417968</v>
      </c>
      <c r="AN149">
        <v>8.9121729999999992</v>
      </c>
      <c r="AO149">
        <v>1.2401800000000001</v>
      </c>
      <c r="AP149">
        <v>111.378382</v>
      </c>
      <c r="AQ149">
        <v>101.480171</v>
      </c>
      <c r="AR149">
        <v>0</v>
      </c>
      <c r="AS149">
        <v>124536.76493200001</v>
      </c>
      <c r="AT149">
        <v>0.84885900000000003</v>
      </c>
      <c r="AU149">
        <v>4.5773970000000004</v>
      </c>
      <c r="AV149">
        <v>3.416023</v>
      </c>
      <c r="AW149">
        <v>4.1652889999999996</v>
      </c>
      <c r="AX149">
        <v>5.1930490000000002</v>
      </c>
      <c r="AY149">
        <v>0.730792</v>
      </c>
      <c r="AZ149">
        <v>3.8262</v>
      </c>
      <c r="BA149">
        <v>1.454539</v>
      </c>
      <c r="BB149">
        <v>6.4076769999999996</v>
      </c>
      <c r="BC149">
        <v>2.389799</v>
      </c>
      <c r="BD149">
        <v>2.8764310000000002</v>
      </c>
      <c r="BE149">
        <v>3.1699419999999998</v>
      </c>
      <c r="BF149">
        <v>0.33165899999999998</v>
      </c>
      <c r="BG149">
        <v>4.4755200000000004</v>
      </c>
      <c r="BH149">
        <v>2.7772770000000002</v>
      </c>
      <c r="BI149">
        <v>1.096538</v>
      </c>
      <c r="BJ149">
        <v>1.7117519999999999</v>
      </c>
      <c r="BK149">
        <v>6.3581969999999997</v>
      </c>
      <c r="BL149">
        <v>9.4181550000000005</v>
      </c>
      <c r="BM149">
        <v>1.846643</v>
      </c>
      <c r="BN149">
        <v>1.5833470000000001</v>
      </c>
      <c r="BO149">
        <v>1.1551149999999999</v>
      </c>
      <c r="BP149">
        <v>0.75777099999999997</v>
      </c>
      <c r="BQ149">
        <v>0.66923900000000003</v>
      </c>
      <c r="BR149">
        <v>0.64458599999999999</v>
      </c>
      <c r="BS149">
        <v>0.16011500000000001</v>
      </c>
      <c r="BT149">
        <v>1.2335419999999999</v>
      </c>
      <c r="BU149">
        <v>0.76550300000000004</v>
      </c>
      <c r="BV149">
        <v>0.68477100000000002</v>
      </c>
      <c r="BW149">
        <v>4.7191559999999999</v>
      </c>
      <c r="BX149">
        <v>3.0142530000000001</v>
      </c>
      <c r="BY149">
        <v>7.3300000000000004E-4</v>
      </c>
      <c r="BZ149">
        <v>0.66974199999999995</v>
      </c>
      <c r="CA149">
        <v>1.007666</v>
      </c>
      <c r="CB149">
        <v>1.9037310000000001</v>
      </c>
      <c r="CC149">
        <v>2.8485279999999999</v>
      </c>
      <c r="CD149">
        <v>0.10302</v>
      </c>
      <c r="CE149">
        <v>0.18217900000000001</v>
      </c>
      <c r="CF149">
        <v>0.27617599999999998</v>
      </c>
      <c r="CG149">
        <v>1.9925999999999999E-2</v>
      </c>
      <c r="CH149">
        <v>4.5389999999999996E-3</v>
      </c>
      <c r="CI149">
        <v>1</v>
      </c>
      <c r="CJ149">
        <v>31.199463999999999</v>
      </c>
      <c r="CK149">
        <v>0.18203900000000001</v>
      </c>
      <c r="CL149">
        <v>2.531406</v>
      </c>
      <c r="CM149">
        <v>38.354166999999997</v>
      </c>
      <c r="CN149">
        <v>6.1749999999999999E-2</v>
      </c>
      <c r="CO149">
        <v>5.8017000000000003</v>
      </c>
      <c r="CP149">
        <v>31.853539999999999</v>
      </c>
    </row>
    <row r="150" spans="2:94" x14ac:dyDescent="0.3">
      <c r="B150" s="3">
        <v>12045</v>
      </c>
      <c r="C150">
        <v>140.78910999999999</v>
      </c>
      <c r="D150">
        <v>41.545968000000002</v>
      </c>
      <c r="E150">
        <v>494.65266100000002</v>
      </c>
      <c r="F150">
        <v>661.30823099999998</v>
      </c>
      <c r="G150">
        <v>16.543157999999998</v>
      </c>
      <c r="H150">
        <v>74.140264999999999</v>
      </c>
      <c r="I150">
        <v>15.456360999999999</v>
      </c>
      <c r="J150">
        <v>90.893756999999994</v>
      </c>
      <c r="K150">
        <v>571.08843200000001</v>
      </c>
      <c r="L150">
        <v>395.27828199999999</v>
      </c>
      <c r="M150">
        <v>749.63281400000005</v>
      </c>
      <c r="N150">
        <v>175.71683899999999</v>
      </c>
      <c r="O150">
        <v>0.26083200000000001</v>
      </c>
      <c r="P150">
        <v>42.369320000000002</v>
      </c>
      <c r="Q150">
        <v>212.41740999999999</v>
      </c>
      <c r="R150">
        <v>41.466842999999997</v>
      </c>
      <c r="S150">
        <v>173.44965300000001</v>
      </c>
      <c r="T150">
        <v>22.590606000000001</v>
      </c>
      <c r="U150">
        <v>87.311502000000004</v>
      </c>
      <c r="V150">
        <v>129.89815200000001</v>
      </c>
      <c r="W150">
        <v>4241.7447789999997</v>
      </c>
      <c r="X150">
        <v>12307.754741000001</v>
      </c>
      <c r="Y150">
        <v>21023.591295999999</v>
      </c>
      <c r="Z150">
        <v>1221.458296</v>
      </c>
      <c r="AA150">
        <v>1931.3445959999999</v>
      </c>
      <c r="AB150">
        <v>1234.566333</v>
      </c>
      <c r="AC150">
        <v>2275.1018939999999</v>
      </c>
      <c r="AD150">
        <v>19.499293000000002</v>
      </c>
      <c r="AE150">
        <v>12.217052000000001</v>
      </c>
      <c r="AF150">
        <v>5971.2795889999998</v>
      </c>
      <c r="AG150">
        <v>1372.5025800000001</v>
      </c>
      <c r="AH150">
        <v>0.88383699999999998</v>
      </c>
      <c r="AI150">
        <v>9468.2399409999998</v>
      </c>
      <c r="AJ150">
        <v>14955.982432000001</v>
      </c>
      <c r="AK150">
        <v>4196.0600009999998</v>
      </c>
      <c r="AL150">
        <v>1062.036145</v>
      </c>
      <c r="AM150">
        <v>15.403988999999999</v>
      </c>
      <c r="AN150">
        <v>8.0748569999999997</v>
      </c>
      <c r="AO150">
        <v>0.69275900000000001</v>
      </c>
      <c r="AP150">
        <v>96.699949000000004</v>
      </c>
      <c r="AQ150">
        <v>88.361345</v>
      </c>
      <c r="AR150">
        <v>0</v>
      </c>
      <c r="AS150">
        <v>126763.95602500001</v>
      </c>
      <c r="AT150">
        <v>0.85949799999999998</v>
      </c>
      <c r="AU150">
        <v>4.5140570000000002</v>
      </c>
      <c r="AV150">
        <v>3.3951989999999999</v>
      </c>
      <c r="AW150">
        <v>4.1499110000000003</v>
      </c>
      <c r="AX150">
        <v>5.1642219999999996</v>
      </c>
      <c r="AY150">
        <v>0.73374099999999998</v>
      </c>
      <c r="AZ150">
        <v>3.8564509999999999</v>
      </c>
      <c r="BA150">
        <v>1.4418299999999999</v>
      </c>
      <c r="BB150">
        <v>6.3797779999999999</v>
      </c>
      <c r="BC150">
        <v>2.3861870000000001</v>
      </c>
      <c r="BD150">
        <v>2.885955</v>
      </c>
      <c r="BE150">
        <v>3.1729159999999998</v>
      </c>
      <c r="BF150">
        <v>0.30675000000000002</v>
      </c>
      <c r="BG150">
        <v>4.4206279999999998</v>
      </c>
      <c r="BH150">
        <v>2.7575620000000001</v>
      </c>
      <c r="BI150">
        <v>1.0589200000000001</v>
      </c>
      <c r="BJ150">
        <v>1.670639</v>
      </c>
      <c r="BK150">
        <v>6.3708980000000004</v>
      </c>
      <c r="BL150">
        <v>9.3978040000000007</v>
      </c>
      <c r="BM150">
        <v>1.869996</v>
      </c>
      <c r="BN150">
        <v>1.616249</v>
      </c>
      <c r="BO150">
        <v>1.163859</v>
      </c>
      <c r="BP150">
        <v>0.75519999999999998</v>
      </c>
      <c r="BQ150">
        <v>0.66313</v>
      </c>
      <c r="BR150">
        <v>0.63869699999999996</v>
      </c>
      <c r="BS150">
        <v>0.15989300000000001</v>
      </c>
      <c r="BT150">
        <v>1.2473190000000001</v>
      </c>
      <c r="BU150">
        <v>0.76560799999999996</v>
      </c>
      <c r="BV150">
        <v>0.68055200000000005</v>
      </c>
      <c r="BW150">
        <v>5.8669149999999997</v>
      </c>
      <c r="BX150">
        <v>1.747967</v>
      </c>
      <c r="BY150">
        <v>5.1199999999999998E-4</v>
      </c>
      <c r="BZ150">
        <v>0.667624</v>
      </c>
      <c r="CA150">
        <v>1.0077579999999999</v>
      </c>
      <c r="CB150">
        <v>1.9215249999999999</v>
      </c>
      <c r="CC150">
        <v>3.0412780000000001</v>
      </c>
      <c r="CD150">
        <v>0.102926</v>
      </c>
      <c r="CE150">
        <v>0.16506299999999999</v>
      </c>
      <c r="CF150">
        <v>0.15427099999999999</v>
      </c>
      <c r="CG150">
        <v>1.7299999999999999E-2</v>
      </c>
      <c r="CH150">
        <v>3.9519999999999998E-3</v>
      </c>
      <c r="CI150">
        <v>1</v>
      </c>
      <c r="CJ150">
        <v>31.757428999999998</v>
      </c>
      <c r="CK150">
        <v>0.176456</v>
      </c>
      <c r="CL150">
        <v>2.5567169999999999</v>
      </c>
      <c r="CM150">
        <v>38.375</v>
      </c>
      <c r="CN150">
        <v>6.0909999999999999E-2</v>
      </c>
      <c r="CO150">
        <v>5.852068</v>
      </c>
      <c r="CP150">
        <v>31.874963000000001</v>
      </c>
    </row>
    <row r="151" spans="2:94" x14ac:dyDescent="0.3">
      <c r="B151" s="3">
        <v>12410</v>
      </c>
      <c r="C151">
        <v>200.547337</v>
      </c>
      <c r="D151">
        <v>41.094957000000001</v>
      </c>
      <c r="E151">
        <v>492.66892799999999</v>
      </c>
      <c r="F151">
        <v>660.96140200000002</v>
      </c>
      <c r="G151">
        <v>16.581410000000002</v>
      </c>
      <c r="H151">
        <v>74.797117999999998</v>
      </c>
      <c r="I151">
        <v>15.574361</v>
      </c>
      <c r="J151">
        <v>90.271445999999997</v>
      </c>
      <c r="K151">
        <v>572.03757299999995</v>
      </c>
      <c r="L151">
        <v>394.81260600000002</v>
      </c>
      <c r="M151">
        <v>752.07362000000001</v>
      </c>
      <c r="N151">
        <v>176.017841</v>
      </c>
      <c r="O151">
        <v>0.24154200000000001</v>
      </c>
      <c r="P151">
        <v>42.281129999999997</v>
      </c>
      <c r="Q151">
        <v>211.00599800000001</v>
      </c>
      <c r="R151">
        <v>40.474007</v>
      </c>
      <c r="S151">
        <v>169.900949</v>
      </c>
      <c r="T151">
        <v>22.633946999999999</v>
      </c>
      <c r="U151">
        <v>87.008011999999994</v>
      </c>
      <c r="V151">
        <v>131.61433099999999</v>
      </c>
      <c r="W151">
        <v>4326.9459909999996</v>
      </c>
      <c r="X151">
        <v>12396.444283999999</v>
      </c>
      <c r="Y151">
        <v>20939.155639000001</v>
      </c>
      <c r="Z151">
        <v>1254.1254710000001</v>
      </c>
      <c r="AA151">
        <v>1920.4110840000001</v>
      </c>
      <c r="AB151">
        <v>1220.1754410000001</v>
      </c>
      <c r="AC151">
        <v>2276.3891509999999</v>
      </c>
      <c r="AD151">
        <v>19.509108000000001</v>
      </c>
      <c r="AE151">
        <v>12.140212</v>
      </c>
      <c r="AF151">
        <v>8161.9343779999999</v>
      </c>
      <c r="AG151">
        <v>2725.6079679999998</v>
      </c>
      <c r="AH151">
        <v>1.6140810000000001</v>
      </c>
      <c r="AI151">
        <v>9455.7380470000007</v>
      </c>
      <c r="AJ151">
        <v>14983.856690000001</v>
      </c>
      <c r="AK151">
        <v>4244.3044689999997</v>
      </c>
      <c r="AL151">
        <v>3004.0958860000001</v>
      </c>
      <c r="AM151">
        <v>15.583637</v>
      </c>
      <c r="AN151">
        <v>13.330420999999999</v>
      </c>
      <c r="AO151">
        <v>2.7522259999999998</v>
      </c>
      <c r="AP151">
        <v>175.610119</v>
      </c>
      <c r="AQ151">
        <v>150.49370300000001</v>
      </c>
      <c r="AR151">
        <v>0</v>
      </c>
      <c r="AS151">
        <v>123922.006989</v>
      </c>
      <c r="AT151">
        <v>1.2243139999999999</v>
      </c>
      <c r="AU151">
        <v>4.4650540000000003</v>
      </c>
      <c r="AV151">
        <v>3.381583</v>
      </c>
      <c r="AW151">
        <v>4.1477339999999998</v>
      </c>
      <c r="AX151">
        <v>5.176164</v>
      </c>
      <c r="AY151">
        <v>0.74024100000000004</v>
      </c>
      <c r="AZ151">
        <v>3.8858929999999998</v>
      </c>
      <c r="BA151">
        <v>1.4319580000000001</v>
      </c>
      <c r="BB151">
        <v>6.3903809999999996</v>
      </c>
      <c r="BC151">
        <v>2.383375</v>
      </c>
      <c r="BD151">
        <v>2.8953509999999998</v>
      </c>
      <c r="BE151">
        <v>3.1783510000000001</v>
      </c>
      <c r="BF151">
        <v>0.28406300000000001</v>
      </c>
      <c r="BG151">
        <v>4.4114259999999996</v>
      </c>
      <c r="BH151">
        <v>2.7392400000000001</v>
      </c>
      <c r="BI151">
        <v>1.033566</v>
      </c>
      <c r="BJ151">
        <v>1.636458</v>
      </c>
      <c r="BK151">
        <v>6.383121</v>
      </c>
      <c r="BL151">
        <v>9.365138</v>
      </c>
      <c r="BM151">
        <v>1.8947020000000001</v>
      </c>
      <c r="BN151">
        <v>1.648714</v>
      </c>
      <c r="BO151">
        <v>1.1722459999999999</v>
      </c>
      <c r="BP151">
        <v>0.75216700000000003</v>
      </c>
      <c r="BQ151">
        <v>0.68086500000000005</v>
      </c>
      <c r="BR151">
        <v>0.63508200000000004</v>
      </c>
      <c r="BS151">
        <v>0.158029</v>
      </c>
      <c r="BT151">
        <v>1.2480249999999999</v>
      </c>
      <c r="BU151">
        <v>0.76599300000000003</v>
      </c>
      <c r="BV151">
        <v>0.67627199999999998</v>
      </c>
      <c r="BW151">
        <v>8.0192809999999994</v>
      </c>
      <c r="BX151">
        <v>3.471231</v>
      </c>
      <c r="BY151">
        <v>9.3400000000000004E-4</v>
      </c>
      <c r="BZ151">
        <v>0.66674299999999997</v>
      </c>
      <c r="CA151">
        <v>1.009636</v>
      </c>
      <c r="CB151">
        <v>1.9436180000000001</v>
      </c>
      <c r="CC151">
        <v>8.6026179999999997</v>
      </c>
      <c r="CD151">
        <v>0.104127</v>
      </c>
      <c r="CE151">
        <v>0.27249499999999999</v>
      </c>
      <c r="CF151">
        <v>0.61289400000000005</v>
      </c>
      <c r="CG151">
        <v>3.1417E-2</v>
      </c>
      <c r="CH151">
        <v>6.731E-3</v>
      </c>
      <c r="CI151">
        <v>1</v>
      </c>
      <c r="CJ151">
        <v>31.045452000000001</v>
      </c>
      <c r="CK151">
        <v>0.18876200000000001</v>
      </c>
      <c r="CL151">
        <v>3.26817</v>
      </c>
      <c r="CM151">
        <v>38.3125</v>
      </c>
      <c r="CN151">
        <v>6.0336000000000001E-2</v>
      </c>
      <c r="CO151">
        <v>5.8709309999999997</v>
      </c>
      <c r="CP151">
        <v>31.943529000000002</v>
      </c>
    </row>
    <row r="152" spans="2:94" x14ac:dyDescent="0.3">
      <c r="B152" s="3">
        <v>12775</v>
      </c>
      <c r="C152">
        <v>226.978814</v>
      </c>
      <c r="D152">
        <v>40.424709999999997</v>
      </c>
      <c r="E152">
        <v>490.53809999999999</v>
      </c>
      <c r="F152">
        <v>661.30453999999997</v>
      </c>
      <c r="G152">
        <v>16.692491</v>
      </c>
      <c r="H152">
        <v>75.676557000000003</v>
      </c>
      <c r="I152">
        <v>15.673704000000001</v>
      </c>
      <c r="J152">
        <v>89.878545000000003</v>
      </c>
      <c r="K152">
        <v>572.41840300000001</v>
      </c>
      <c r="L152">
        <v>394.32119699999998</v>
      </c>
      <c r="M152">
        <v>752.497073</v>
      </c>
      <c r="N152">
        <v>176.37121500000001</v>
      </c>
      <c r="O152">
        <v>0.22398999999999999</v>
      </c>
      <c r="P152">
        <v>42.431465000000003</v>
      </c>
      <c r="Q152">
        <v>209.506305</v>
      </c>
      <c r="R152">
        <v>39.869498999999998</v>
      </c>
      <c r="S152">
        <v>166.93919600000001</v>
      </c>
      <c r="T152">
        <v>22.637086</v>
      </c>
      <c r="U152">
        <v>86.685535999999999</v>
      </c>
      <c r="V152">
        <v>133.34025199999999</v>
      </c>
      <c r="W152">
        <v>4403.2734829999999</v>
      </c>
      <c r="X152">
        <v>12499.976944</v>
      </c>
      <c r="Y152">
        <v>20940.800372000002</v>
      </c>
      <c r="Z152">
        <v>1248.2640060000001</v>
      </c>
      <c r="AA152">
        <v>1920.930781</v>
      </c>
      <c r="AB152">
        <v>1242.02485</v>
      </c>
      <c r="AC152">
        <v>2271.8768140000002</v>
      </c>
      <c r="AD152">
        <v>19.566201</v>
      </c>
      <c r="AE152">
        <v>12.067691999999999</v>
      </c>
      <c r="AF152">
        <v>8713.4405729999999</v>
      </c>
      <c r="AG152">
        <v>1126.2250710000001</v>
      </c>
      <c r="AH152">
        <v>0.75800900000000004</v>
      </c>
      <c r="AI152">
        <v>9424.3869279999999</v>
      </c>
      <c r="AJ152">
        <v>15067.583876999999</v>
      </c>
      <c r="AK152">
        <v>4316.5615699999998</v>
      </c>
      <c r="AL152">
        <v>1132.0600549999999</v>
      </c>
      <c r="AM152">
        <v>15.698084</v>
      </c>
      <c r="AN152">
        <v>8.3926130000000008</v>
      </c>
      <c r="AO152">
        <v>0.71013199999999999</v>
      </c>
      <c r="AP152">
        <v>99.363425000000007</v>
      </c>
      <c r="AQ152">
        <v>95.620103999999998</v>
      </c>
      <c r="AR152">
        <v>0</v>
      </c>
      <c r="AS152">
        <v>127617.113767</v>
      </c>
      <c r="AT152">
        <v>1.3856740000000001</v>
      </c>
      <c r="AU152">
        <v>4.3922299999999996</v>
      </c>
      <c r="AV152">
        <v>3.3669570000000002</v>
      </c>
      <c r="AW152">
        <v>4.1498879999999998</v>
      </c>
      <c r="AX152">
        <v>5.210839</v>
      </c>
      <c r="AY152">
        <v>0.74894499999999997</v>
      </c>
      <c r="AZ152">
        <v>3.910679</v>
      </c>
      <c r="BA152">
        <v>1.425726</v>
      </c>
      <c r="BB152">
        <v>6.3946350000000001</v>
      </c>
      <c r="BC152">
        <v>2.3804090000000002</v>
      </c>
      <c r="BD152">
        <v>2.8969819999999999</v>
      </c>
      <c r="BE152">
        <v>3.1847319999999999</v>
      </c>
      <c r="BF152">
        <v>0.26342199999999999</v>
      </c>
      <c r="BG152">
        <v>4.4271120000000002</v>
      </c>
      <c r="BH152">
        <v>2.7197710000000002</v>
      </c>
      <c r="BI152">
        <v>1.0181290000000001</v>
      </c>
      <c r="BJ152">
        <v>1.607931</v>
      </c>
      <c r="BK152">
        <v>6.3840060000000003</v>
      </c>
      <c r="BL152">
        <v>9.3304279999999995</v>
      </c>
      <c r="BM152">
        <v>1.919548</v>
      </c>
      <c r="BN152">
        <v>1.677797</v>
      </c>
      <c r="BO152">
        <v>1.1820360000000001</v>
      </c>
      <c r="BP152">
        <v>0.75222599999999995</v>
      </c>
      <c r="BQ152">
        <v>0.67768300000000004</v>
      </c>
      <c r="BR152">
        <v>0.63525299999999996</v>
      </c>
      <c r="BS152">
        <v>0.160859</v>
      </c>
      <c r="BT152">
        <v>1.2455510000000001</v>
      </c>
      <c r="BU152">
        <v>0.768235</v>
      </c>
      <c r="BV152">
        <v>0.67223200000000005</v>
      </c>
      <c r="BW152">
        <v>8.5611479999999993</v>
      </c>
      <c r="BX152">
        <v>1.434318</v>
      </c>
      <c r="BY152">
        <v>4.3899999999999999E-4</v>
      </c>
      <c r="BZ152">
        <v>0.66453200000000001</v>
      </c>
      <c r="CA152">
        <v>1.0152779999999999</v>
      </c>
      <c r="CB152">
        <v>1.976707</v>
      </c>
      <c r="CC152">
        <v>3.2418010000000002</v>
      </c>
      <c r="CD152">
        <v>0.104891</v>
      </c>
      <c r="CE152">
        <v>0.17155899999999999</v>
      </c>
      <c r="CF152">
        <v>0.158139</v>
      </c>
      <c r="CG152">
        <v>1.7776E-2</v>
      </c>
      <c r="CH152">
        <v>4.2770000000000004E-3</v>
      </c>
      <c r="CI152">
        <v>1</v>
      </c>
      <c r="CJ152">
        <v>31.971166</v>
      </c>
      <c r="CK152">
        <v>0.192163</v>
      </c>
      <c r="CL152">
        <v>3.802289</v>
      </c>
      <c r="CM152">
        <v>38.395833000000003</v>
      </c>
      <c r="CN152">
        <v>5.9949000000000002E-2</v>
      </c>
      <c r="CO152">
        <v>5.9154010000000001</v>
      </c>
      <c r="CP152">
        <v>32.107528000000002</v>
      </c>
    </row>
    <row r="153" spans="2:94" x14ac:dyDescent="0.3">
      <c r="B153" s="3">
        <v>13140</v>
      </c>
      <c r="C153">
        <v>243.816228</v>
      </c>
      <c r="D153">
        <v>40.081766000000002</v>
      </c>
      <c r="E153">
        <v>488.43514099999999</v>
      </c>
      <c r="F153">
        <v>660.91738999999995</v>
      </c>
      <c r="G153">
        <v>16.835697</v>
      </c>
      <c r="H153">
        <v>76.503163000000001</v>
      </c>
      <c r="I153">
        <v>15.779425</v>
      </c>
      <c r="J153">
        <v>89.728384000000005</v>
      </c>
      <c r="K153">
        <v>573.34856500000001</v>
      </c>
      <c r="L153">
        <v>394.10737399999999</v>
      </c>
      <c r="M153">
        <v>755.37820499999998</v>
      </c>
      <c r="N153">
        <v>176.80286699999999</v>
      </c>
      <c r="O153">
        <v>0.20757500000000001</v>
      </c>
      <c r="P153">
        <v>42.434916999999999</v>
      </c>
      <c r="Q153">
        <v>208.26780500000001</v>
      </c>
      <c r="R153">
        <v>39.392139</v>
      </c>
      <c r="S153">
        <v>164.849142</v>
      </c>
      <c r="T153">
        <v>22.658104000000002</v>
      </c>
      <c r="U153">
        <v>86.459937999999994</v>
      </c>
      <c r="V153">
        <v>135.33709200000001</v>
      </c>
      <c r="W153">
        <v>4504.2243090000002</v>
      </c>
      <c r="X153">
        <v>12636.558268000001</v>
      </c>
      <c r="Y153">
        <v>21158.660128</v>
      </c>
      <c r="Z153">
        <v>1255.8341390000001</v>
      </c>
      <c r="AA153">
        <v>1961.0489660000001</v>
      </c>
      <c r="AB153">
        <v>1298.962368</v>
      </c>
      <c r="AC153">
        <v>2274.0201910000001</v>
      </c>
      <c r="AD153">
        <v>19.794008000000002</v>
      </c>
      <c r="AE153">
        <v>12.006644</v>
      </c>
      <c r="AF153">
        <v>9345.0903820000003</v>
      </c>
      <c r="AG153">
        <v>1607.116188</v>
      </c>
      <c r="AH153">
        <v>1.150938</v>
      </c>
      <c r="AI153">
        <v>9377.5421220000007</v>
      </c>
      <c r="AJ153">
        <v>15462.701164</v>
      </c>
      <c r="AK153">
        <v>4466.6969129999998</v>
      </c>
      <c r="AL153">
        <v>879.56502</v>
      </c>
      <c r="AM153">
        <v>15.317163000000001</v>
      </c>
      <c r="AN153">
        <v>7.8682569999999998</v>
      </c>
      <c r="AO153">
        <v>0.96255100000000005</v>
      </c>
      <c r="AP153">
        <v>95.852624000000006</v>
      </c>
      <c r="AQ153">
        <v>99.971570999999997</v>
      </c>
      <c r="AR153">
        <v>0</v>
      </c>
      <c r="AS153">
        <v>126156.844151</v>
      </c>
      <c r="AT153">
        <v>1.488464</v>
      </c>
      <c r="AU153">
        <v>4.3549689999999996</v>
      </c>
      <c r="AV153">
        <v>3.3525230000000001</v>
      </c>
      <c r="AW153">
        <v>4.1474580000000003</v>
      </c>
      <c r="AX153">
        <v>5.2555440000000004</v>
      </c>
      <c r="AY153">
        <v>0.75712599999999997</v>
      </c>
      <c r="AZ153">
        <v>3.9370579999999999</v>
      </c>
      <c r="BA153">
        <v>1.4233439999999999</v>
      </c>
      <c r="BB153">
        <v>6.4050260000000003</v>
      </c>
      <c r="BC153">
        <v>2.3791180000000001</v>
      </c>
      <c r="BD153">
        <v>2.9080729999999999</v>
      </c>
      <c r="BE153">
        <v>3.192526</v>
      </c>
      <c r="BF153">
        <v>0.244117</v>
      </c>
      <c r="BG153">
        <v>4.4274719999999999</v>
      </c>
      <c r="BH153">
        <v>2.7036929999999999</v>
      </c>
      <c r="BI153">
        <v>1.0059389999999999</v>
      </c>
      <c r="BJ153">
        <v>1.5878000000000001</v>
      </c>
      <c r="BK153">
        <v>6.3899340000000002</v>
      </c>
      <c r="BL153">
        <v>9.306146</v>
      </c>
      <c r="BM153">
        <v>1.948294</v>
      </c>
      <c r="BN153">
        <v>1.7162630000000001</v>
      </c>
      <c r="BO153">
        <v>1.194952</v>
      </c>
      <c r="BP153">
        <v>0.76005199999999995</v>
      </c>
      <c r="BQ153">
        <v>0.68179299999999998</v>
      </c>
      <c r="BR153">
        <v>0.64852100000000001</v>
      </c>
      <c r="BS153">
        <v>0.16823299999999999</v>
      </c>
      <c r="BT153">
        <v>1.246726</v>
      </c>
      <c r="BU153">
        <v>0.77717899999999995</v>
      </c>
      <c r="BV153">
        <v>0.66883199999999998</v>
      </c>
      <c r="BW153">
        <v>9.1817580000000003</v>
      </c>
      <c r="BX153">
        <v>2.0467620000000002</v>
      </c>
      <c r="BY153">
        <v>6.6600000000000003E-4</v>
      </c>
      <c r="BZ153">
        <v>0.66122899999999996</v>
      </c>
      <c r="CA153">
        <v>1.041901</v>
      </c>
      <c r="CB153">
        <v>2.0454590000000001</v>
      </c>
      <c r="CC153">
        <v>2.5187490000000001</v>
      </c>
      <c r="CD153">
        <v>0.10234600000000001</v>
      </c>
      <c r="CE153">
        <v>0.16084000000000001</v>
      </c>
      <c r="CF153">
        <v>0.21435100000000001</v>
      </c>
      <c r="CG153">
        <v>1.7148E-2</v>
      </c>
      <c r="CH153">
        <v>4.4710000000000001E-3</v>
      </c>
      <c r="CI153">
        <v>1</v>
      </c>
      <c r="CJ153">
        <v>31.605333000000002</v>
      </c>
      <c r="CK153">
        <v>0.19489600000000001</v>
      </c>
      <c r="CL153">
        <v>4.1851050000000001</v>
      </c>
      <c r="CM153">
        <v>38.354166999999997</v>
      </c>
      <c r="CN153">
        <v>6.1216E-2</v>
      </c>
      <c r="CO153">
        <v>5.9304059999999996</v>
      </c>
      <c r="CP153">
        <v>32.434213999999997</v>
      </c>
    </row>
    <row r="154" spans="2:94" x14ac:dyDescent="0.3">
      <c r="B154" s="3">
        <v>13505</v>
      </c>
      <c r="C154">
        <v>263.23645499999998</v>
      </c>
      <c r="D154">
        <v>39.710673</v>
      </c>
      <c r="E154">
        <v>486.354873</v>
      </c>
      <c r="F154">
        <v>659.72380699999997</v>
      </c>
      <c r="G154">
        <v>16.977314</v>
      </c>
      <c r="H154">
        <v>77.062387000000001</v>
      </c>
      <c r="I154">
        <v>15.861463000000001</v>
      </c>
      <c r="J154">
        <v>89.473760999999996</v>
      </c>
      <c r="K154">
        <v>572.67860499999995</v>
      </c>
      <c r="L154">
        <v>393.78649200000001</v>
      </c>
      <c r="M154">
        <v>756.72700499999996</v>
      </c>
      <c r="N154">
        <v>176.99944300000001</v>
      </c>
      <c r="O154">
        <v>0.19226299999999999</v>
      </c>
      <c r="P154">
        <v>42.390300000000003</v>
      </c>
      <c r="Q154">
        <v>207.122816</v>
      </c>
      <c r="R154">
        <v>39.004165999999998</v>
      </c>
      <c r="S154">
        <v>162.924193</v>
      </c>
      <c r="T154">
        <v>22.662344999999998</v>
      </c>
      <c r="U154">
        <v>86.273240000000001</v>
      </c>
      <c r="V154">
        <v>136.97527700000001</v>
      </c>
      <c r="W154">
        <v>3858.8478060000002</v>
      </c>
      <c r="X154">
        <v>12123.90417</v>
      </c>
      <c r="Y154">
        <v>21254.663817000001</v>
      </c>
      <c r="Z154">
        <v>1242.2775999999999</v>
      </c>
      <c r="AA154">
        <v>1944.991045</v>
      </c>
      <c r="AB154">
        <v>1308.8094630000001</v>
      </c>
      <c r="AC154">
        <v>2272.2105449999999</v>
      </c>
      <c r="AD154">
        <v>19.844802000000001</v>
      </c>
      <c r="AE154">
        <v>11.858599</v>
      </c>
      <c r="AF154">
        <v>10487.680515</v>
      </c>
      <c r="AG154">
        <v>1168.3139650000001</v>
      </c>
      <c r="AH154">
        <v>0.75414899999999996</v>
      </c>
      <c r="AI154">
        <v>9292.0045489999993</v>
      </c>
      <c r="AJ154">
        <v>15522.936215</v>
      </c>
      <c r="AK154">
        <v>4562.5843729999997</v>
      </c>
      <c r="AL154">
        <v>1079.5257449999999</v>
      </c>
      <c r="AM154">
        <v>15.419320000000001</v>
      </c>
      <c r="AN154">
        <v>8.3125350000000005</v>
      </c>
      <c r="AO154">
        <v>0.70379599999999998</v>
      </c>
      <c r="AP154">
        <v>99.039247000000003</v>
      </c>
      <c r="AQ154">
        <v>97.564408999999998</v>
      </c>
      <c r="AR154">
        <v>0</v>
      </c>
      <c r="AS154">
        <v>126098.22349800001</v>
      </c>
      <c r="AT154">
        <v>1.607022</v>
      </c>
      <c r="AU154">
        <v>4.3146490000000002</v>
      </c>
      <c r="AV154">
        <v>3.338244</v>
      </c>
      <c r="AW154">
        <v>4.1399679999999996</v>
      </c>
      <c r="AX154">
        <v>5.2997509999999997</v>
      </c>
      <c r="AY154">
        <v>0.76266</v>
      </c>
      <c r="AZ154">
        <v>3.9575269999999998</v>
      </c>
      <c r="BA154">
        <v>1.419305</v>
      </c>
      <c r="BB154">
        <v>6.3975419999999996</v>
      </c>
      <c r="BC154">
        <v>2.3771810000000002</v>
      </c>
      <c r="BD154">
        <v>2.9132660000000001</v>
      </c>
      <c r="BE154">
        <v>3.1960760000000001</v>
      </c>
      <c r="BF154">
        <v>0.22611000000000001</v>
      </c>
      <c r="BG154">
        <v>4.4228170000000002</v>
      </c>
      <c r="BH154">
        <v>2.6888290000000001</v>
      </c>
      <c r="BI154">
        <v>0.996031</v>
      </c>
      <c r="BJ154">
        <v>1.5692600000000001</v>
      </c>
      <c r="BK154">
        <v>6.3911300000000004</v>
      </c>
      <c r="BL154">
        <v>9.2860510000000005</v>
      </c>
      <c r="BM154">
        <v>1.9718770000000001</v>
      </c>
      <c r="BN154">
        <v>1.4703520000000001</v>
      </c>
      <c r="BO154">
        <v>1.1464730000000001</v>
      </c>
      <c r="BP154">
        <v>0.76349999999999996</v>
      </c>
      <c r="BQ154">
        <v>0.67443299999999995</v>
      </c>
      <c r="BR154">
        <v>0.64320999999999995</v>
      </c>
      <c r="BS154">
        <v>0.16950799999999999</v>
      </c>
      <c r="BT154">
        <v>1.2457339999999999</v>
      </c>
      <c r="BU154">
        <v>0.77917400000000003</v>
      </c>
      <c r="BV154">
        <v>0.66058499999999998</v>
      </c>
      <c r="BW154">
        <v>10.304379000000001</v>
      </c>
      <c r="BX154">
        <v>1.4879199999999999</v>
      </c>
      <c r="BY154">
        <v>4.37E-4</v>
      </c>
      <c r="BZ154">
        <v>0.65519799999999995</v>
      </c>
      <c r="CA154">
        <v>1.04596</v>
      </c>
      <c r="CB154">
        <v>2.089369</v>
      </c>
      <c r="CC154">
        <v>3.0913620000000002</v>
      </c>
      <c r="CD154">
        <v>0.103029</v>
      </c>
      <c r="CE154">
        <v>0.16992199999999999</v>
      </c>
      <c r="CF154">
        <v>0.15672900000000001</v>
      </c>
      <c r="CG154">
        <v>1.7718000000000001E-2</v>
      </c>
      <c r="CH154">
        <v>4.3639999999999998E-3</v>
      </c>
      <c r="CI154">
        <v>1</v>
      </c>
      <c r="CJ154">
        <v>31.590647000000001</v>
      </c>
      <c r="CK154">
        <v>0.19553200000000001</v>
      </c>
      <c r="CL154">
        <v>4.4632940000000003</v>
      </c>
      <c r="CM154">
        <v>38.416666999999997</v>
      </c>
      <c r="CN154">
        <v>6.1156000000000002E-2</v>
      </c>
      <c r="CO154">
        <v>5.9539850000000003</v>
      </c>
      <c r="CP154">
        <v>32.012735999999997</v>
      </c>
    </row>
    <row r="155" spans="2:94" x14ac:dyDescent="0.3">
      <c r="B155" s="3">
        <v>13870</v>
      </c>
      <c r="C155">
        <v>324.385333</v>
      </c>
      <c r="D155">
        <v>39.429825000000001</v>
      </c>
      <c r="E155">
        <v>484.938084</v>
      </c>
      <c r="F155">
        <v>659.901523</v>
      </c>
      <c r="G155">
        <v>17.167915000000001</v>
      </c>
      <c r="H155">
        <v>77.510559000000001</v>
      </c>
      <c r="I155">
        <v>15.934574</v>
      </c>
      <c r="J155">
        <v>89.171645999999996</v>
      </c>
      <c r="K155">
        <v>570.91944000000001</v>
      </c>
      <c r="L155">
        <v>393.72560199999998</v>
      </c>
      <c r="M155">
        <v>757.24934399999995</v>
      </c>
      <c r="N155">
        <v>176.944672</v>
      </c>
      <c r="O155">
        <v>0.17806900000000001</v>
      </c>
      <c r="P155">
        <v>42.621251000000001</v>
      </c>
      <c r="Q155">
        <v>206.10596000000001</v>
      </c>
      <c r="R155">
        <v>38.989125999999999</v>
      </c>
      <c r="S155">
        <v>161.102148</v>
      </c>
      <c r="T155">
        <v>22.659369000000002</v>
      </c>
      <c r="U155">
        <v>86.215999999999994</v>
      </c>
      <c r="V155">
        <v>138.678888</v>
      </c>
      <c r="W155">
        <v>3945.013974</v>
      </c>
      <c r="X155">
        <v>12232.154109999999</v>
      </c>
      <c r="Y155">
        <v>21351.944200999998</v>
      </c>
      <c r="Z155">
        <v>1276.9888229999999</v>
      </c>
      <c r="AA155">
        <v>1932.52664</v>
      </c>
      <c r="AB155">
        <v>1342.2570840000001</v>
      </c>
      <c r="AC155">
        <v>2267.2760699999999</v>
      </c>
      <c r="AD155">
        <v>19.975802000000002</v>
      </c>
      <c r="AE155">
        <v>11.78021</v>
      </c>
      <c r="AF155">
        <v>12285.704635</v>
      </c>
      <c r="AG155">
        <v>1455.464792</v>
      </c>
      <c r="AH155">
        <v>0.906331</v>
      </c>
      <c r="AI155">
        <v>9214.4355649999998</v>
      </c>
      <c r="AJ155">
        <v>15723.268381</v>
      </c>
      <c r="AK155">
        <v>4703.8644530000001</v>
      </c>
      <c r="AL155">
        <v>845.99011900000005</v>
      </c>
      <c r="AM155">
        <v>15.211722999999999</v>
      </c>
      <c r="AN155">
        <v>6.9879800000000003</v>
      </c>
      <c r="AO155">
        <v>0.66891100000000003</v>
      </c>
      <c r="AP155">
        <v>83.372533000000004</v>
      </c>
      <c r="AQ155">
        <v>101.33498</v>
      </c>
      <c r="AR155">
        <v>0</v>
      </c>
      <c r="AS155">
        <v>125252.365798</v>
      </c>
      <c r="AT155">
        <v>1.9803280000000001</v>
      </c>
      <c r="AU155">
        <v>4.2841339999999999</v>
      </c>
      <c r="AV155">
        <v>3.3285200000000001</v>
      </c>
      <c r="AW155">
        <v>4.1410830000000001</v>
      </c>
      <c r="AX155">
        <v>5.3592510000000004</v>
      </c>
      <c r="AY155">
        <v>0.76709499999999997</v>
      </c>
      <c r="AZ155">
        <v>3.975768</v>
      </c>
      <c r="BA155">
        <v>1.414512</v>
      </c>
      <c r="BB155">
        <v>6.3778899999999998</v>
      </c>
      <c r="BC155">
        <v>2.376814</v>
      </c>
      <c r="BD155">
        <v>2.9152770000000001</v>
      </c>
      <c r="BE155">
        <v>3.195087</v>
      </c>
      <c r="BF155">
        <v>0.20941699999999999</v>
      </c>
      <c r="BG155">
        <v>4.4469130000000003</v>
      </c>
      <c r="BH155">
        <v>2.6756280000000001</v>
      </c>
      <c r="BI155">
        <v>0.99564699999999995</v>
      </c>
      <c r="BJ155">
        <v>1.5517099999999999</v>
      </c>
      <c r="BK155">
        <v>6.3902900000000002</v>
      </c>
      <c r="BL155">
        <v>9.27989</v>
      </c>
      <c r="BM155">
        <v>1.996402</v>
      </c>
      <c r="BN155">
        <v>1.503185</v>
      </c>
      <c r="BO155">
        <v>1.1567099999999999</v>
      </c>
      <c r="BP155">
        <v>0.76699499999999998</v>
      </c>
      <c r="BQ155">
        <v>0.69327799999999995</v>
      </c>
      <c r="BR155">
        <v>0.63908799999999999</v>
      </c>
      <c r="BS155">
        <v>0.17383999999999999</v>
      </c>
      <c r="BT155">
        <v>1.243028</v>
      </c>
      <c r="BU155">
        <v>0.78431700000000004</v>
      </c>
      <c r="BV155">
        <v>0.65621799999999997</v>
      </c>
      <c r="BW155">
        <v>12.070976999999999</v>
      </c>
      <c r="BX155">
        <v>1.8536250000000001</v>
      </c>
      <c r="BY155">
        <v>5.2499999999999997E-4</v>
      </c>
      <c r="BZ155">
        <v>0.64972799999999997</v>
      </c>
      <c r="CA155">
        <v>1.0594589999999999</v>
      </c>
      <c r="CB155">
        <v>2.1540659999999998</v>
      </c>
      <c r="CC155">
        <v>2.4226019999999999</v>
      </c>
      <c r="CD155">
        <v>0.101642</v>
      </c>
      <c r="CE155">
        <v>0.142846</v>
      </c>
      <c r="CF155">
        <v>0.14896000000000001</v>
      </c>
      <c r="CG155">
        <v>1.4914999999999999E-2</v>
      </c>
      <c r="CH155">
        <v>4.5319999999999996E-3</v>
      </c>
      <c r="CI155">
        <v>1</v>
      </c>
      <c r="CJ155">
        <v>31.378738999999999</v>
      </c>
      <c r="CK155">
        <v>0.209231</v>
      </c>
      <c r="CL155">
        <v>5.1304230000000004</v>
      </c>
      <c r="CM155">
        <v>38.333333000000003</v>
      </c>
      <c r="CN155">
        <v>6.0007999999999999E-2</v>
      </c>
      <c r="CO155">
        <v>5.9825780000000002</v>
      </c>
      <c r="CP155">
        <v>32.164631</v>
      </c>
    </row>
    <row r="156" spans="2:94" x14ac:dyDescent="0.3">
      <c r="B156" s="3">
        <v>14235</v>
      </c>
      <c r="C156">
        <v>362.49934100000002</v>
      </c>
      <c r="D156">
        <v>39.360644000000001</v>
      </c>
      <c r="E156">
        <v>483.67369300000001</v>
      </c>
      <c r="F156">
        <v>660.12410199999999</v>
      </c>
      <c r="G156">
        <v>17.356223</v>
      </c>
      <c r="H156">
        <v>77.828500000000005</v>
      </c>
      <c r="I156">
        <v>16.016003000000001</v>
      </c>
      <c r="J156">
        <v>89.047792000000001</v>
      </c>
      <c r="K156">
        <v>570.32268999999997</v>
      </c>
      <c r="L156">
        <v>393.86929900000001</v>
      </c>
      <c r="M156">
        <v>760.14906299999996</v>
      </c>
      <c r="N156">
        <v>177.086232</v>
      </c>
      <c r="O156">
        <v>0.16475100000000001</v>
      </c>
      <c r="P156">
        <v>42.870533999999999</v>
      </c>
      <c r="Q156">
        <v>205.375395</v>
      </c>
      <c r="R156">
        <v>38.910328</v>
      </c>
      <c r="S156">
        <v>159.742761</v>
      </c>
      <c r="T156">
        <v>22.686356</v>
      </c>
      <c r="U156">
        <v>86.213104999999999</v>
      </c>
      <c r="V156">
        <v>140.559652</v>
      </c>
      <c r="W156">
        <v>3994.1627520000002</v>
      </c>
      <c r="X156">
        <v>12294.822516</v>
      </c>
      <c r="Y156">
        <v>21371.946606000001</v>
      </c>
      <c r="Z156">
        <v>1281.0030389999999</v>
      </c>
      <c r="AA156">
        <v>1920.8344979999999</v>
      </c>
      <c r="AB156">
        <v>1327.1755189999999</v>
      </c>
      <c r="AC156">
        <v>2256.8978750000001</v>
      </c>
      <c r="AD156">
        <v>19.994049</v>
      </c>
      <c r="AE156">
        <v>11.711767</v>
      </c>
      <c r="AF156">
        <v>12835.68931</v>
      </c>
      <c r="AG156">
        <v>2946.3474930000002</v>
      </c>
      <c r="AH156">
        <v>1.43662</v>
      </c>
      <c r="AI156">
        <v>9127.9525809999996</v>
      </c>
      <c r="AJ156">
        <v>15722.012934</v>
      </c>
      <c r="AK156">
        <v>4820.4571749999996</v>
      </c>
      <c r="AL156">
        <v>1061.94579</v>
      </c>
      <c r="AM156">
        <v>15.674696000000001</v>
      </c>
      <c r="AN156">
        <v>11.965598999999999</v>
      </c>
      <c r="AO156">
        <v>1.9442699999999999</v>
      </c>
      <c r="AP156">
        <v>150.60761400000001</v>
      </c>
      <c r="AQ156">
        <v>138.12729999999999</v>
      </c>
      <c r="AR156">
        <v>0</v>
      </c>
      <c r="AS156">
        <v>125068.02516200001</v>
      </c>
      <c r="AT156">
        <v>2.213009</v>
      </c>
      <c r="AU156">
        <v>4.2766169999999999</v>
      </c>
      <c r="AV156">
        <v>3.3198409999999998</v>
      </c>
      <c r="AW156">
        <v>4.1424799999999999</v>
      </c>
      <c r="AX156">
        <v>5.4180339999999996</v>
      </c>
      <c r="AY156">
        <v>0.77024199999999998</v>
      </c>
      <c r="AZ156">
        <v>3.9960849999999999</v>
      </c>
      <c r="BA156">
        <v>1.4125479999999999</v>
      </c>
      <c r="BB156">
        <v>6.3712229999999996</v>
      </c>
      <c r="BC156">
        <v>2.3776809999999999</v>
      </c>
      <c r="BD156">
        <v>2.9264399999999999</v>
      </c>
      <c r="BE156">
        <v>3.1976429999999998</v>
      </c>
      <c r="BF156">
        <v>0.19375400000000001</v>
      </c>
      <c r="BG156">
        <v>4.4729219999999996</v>
      </c>
      <c r="BH156">
        <v>2.6661440000000001</v>
      </c>
      <c r="BI156">
        <v>0.99363500000000005</v>
      </c>
      <c r="BJ156">
        <v>1.538616</v>
      </c>
      <c r="BK156">
        <v>6.3979010000000001</v>
      </c>
      <c r="BL156">
        <v>9.2795780000000008</v>
      </c>
      <c r="BM156">
        <v>2.0234770000000002</v>
      </c>
      <c r="BN156">
        <v>1.5219119999999999</v>
      </c>
      <c r="BO156">
        <v>1.162636</v>
      </c>
      <c r="BP156">
        <v>0.76771299999999998</v>
      </c>
      <c r="BQ156">
        <v>0.69545699999999999</v>
      </c>
      <c r="BR156">
        <v>0.63522199999999995</v>
      </c>
      <c r="BS156">
        <v>0.17188700000000001</v>
      </c>
      <c r="BT156">
        <v>1.237339</v>
      </c>
      <c r="BU156">
        <v>0.78503400000000001</v>
      </c>
      <c r="BV156">
        <v>0.65240500000000001</v>
      </c>
      <c r="BW156">
        <v>12.611349000000001</v>
      </c>
      <c r="BX156">
        <v>3.7523569999999999</v>
      </c>
      <c r="BY156">
        <v>8.3199999999999995E-4</v>
      </c>
      <c r="BZ156">
        <v>0.64363000000000004</v>
      </c>
      <c r="CA156">
        <v>1.059374</v>
      </c>
      <c r="CB156">
        <v>2.2074579999999999</v>
      </c>
      <c r="CC156">
        <v>3.0410200000000001</v>
      </c>
      <c r="CD156">
        <v>0.10473499999999999</v>
      </c>
      <c r="CE156">
        <v>0.24459600000000001</v>
      </c>
      <c r="CF156">
        <v>0.43297000000000002</v>
      </c>
      <c r="CG156">
        <v>2.6943999999999999E-2</v>
      </c>
      <c r="CH156">
        <v>6.1780000000000003E-3</v>
      </c>
      <c r="CI156">
        <v>1</v>
      </c>
      <c r="CJ156">
        <v>31.332557000000001</v>
      </c>
      <c r="CK156">
        <v>0.216419</v>
      </c>
      <c r="CL156">
        <v>5.891305</v>
      </c>
      <c r="CM156">
        <v>38.270833000000003</v>
      </c>
      <c r="CN156">
        <v>5.9593E-2</v>
      </c>
      <c r="CO156">
        <v>5.9910540000000001</v>
      </c>
      <c r="CP156">
        <v>32.190157999999997</v>
      </c>
    </row>
    <row r="157" spans="2:94" x14ac:dyDescent="0.3">
      <c r="B157" s="3">
        <v>14600</v>
      </c>
      <c r="C157">
        <v>394.454588</v>
      </c>
      <c r="D157">
        <v>39.194046999999998</v>
      </c>
      <c r="E157">
        <v>482.48841199999998</v>
      </c>
      <c r="F157">
        <v>659.76774399999999</v>
      </c>
      <c r="G157">
        <v>17.541525</v>
      </c>
      <c r="H157">
        <v>77.992928000000006</v>
      </c>
      <c r="I157">
        <v>16.073485000000002</v>
      </c>
      <c r="J157">
        <v>88.905354000000003</v>
      </c>
      <c r="K157">
        <v>569.59991600000001</v>
      </c>
      <c r="L157">
        <v>393.99509999999998</v>
      </c>
      <c r="M157">
        <v>761.52486199999998</v>
      </c>
      <c r="N157">
        <v>177.16521</v>
      </c>
      <c r="O157">
        <v>0.15235299999999999</v>
      </c>
      <c r="P157">
        <v>42.999789</v>
      </c>
      <c r="Q157">
        <v>204.80326500000001</v>
      </c>
      <c r="R157">
        <v>38.801313</v>
      </c>
      <c r="S157">
        <v>158.55479099999999</v>
      </c>
      <c r="T157">
        <v>22.729600000000001</v>
      </c>
      <c r="U157">
        <v>86.185855000000004</v>
      </c>
      <c r="V157">
        <v>142.45129900000001</v>
      </c>
      <c r="W157">
        <v>3840.4809439999999</v>
      </c>
      <c r="X157">
        <v>12304.024439000001</v>
      </c>
      <c r="Y157">
        <v>21403.888047</v>
      </c>
      <c r="Z157">
        <v>1283.742354</v>
      </c>
      <c r="AA157">
        <v>1902.211166</v>
      </c>
      <c r="AB157">
        <v>1304.9249179999999</v>
      </c>
      <c r="AC157">
        <v>2246.9240610000002</v>
      </c>
      <c r="AD157">
        <v>19.972740000000002</v>
      </c>
      <c r="AE157">
        <v>11.631622</v>
      </c>
      <c r="AF157">
        <v>13769.226599</v>
      </c>
      <c r="AG157">
        <v>1777.8059009999999</v>
      </c>
      <c r="AH157">
        <v>1.1156429999999999</v>
      </c>
      <c r="AI157">
        <v>9051.5688530000007</v>
      </c>
      <c r="AJ157">
        <v>15680.734816</v>
      </c>
      <c r="AK157">
        <v>4925.8937239999996</v>
      </c>
      <c r="AL157">
        <v>2357.3434849999999</v>
      </c>
      <c r="AM157">
        <v>16.013234000000001</v>
      </c>
      <c r="AN157">
        <v>13.470151</v>
      </c>
      <c r="AO157">
        <v>0.97328800000000004</v>
      </c>
      <c r="AP157">
        <v>158.07802799999999</v>
      </c>
      <c r="AQ157">
        <v>133.40215799999999</v>
      </c>
      <c r="AR157">
        <v>0</v>
      </c>
      <c r="AS157">
        <v>126308.097998</v>
      </c>
      <c r="AT157">
        <v>2.4080910000000002</v>
      </c>
      <c r="AU157">
        <v>4.2585160000000002</v>
      </c>
      <c r="AV157">
        <v>3.3117049999999999</v>
      </c>
      <c r="AW157">
        <v>4.140244</v>
      </c>
      <c r="AX157">
        <v>5.4758789999999999</v>
      </c>
      <c r="AY157">
        <v>0.77186900000000003</v>
      </c>
      <c r="AZ157">
        <v>4.010427</v>
      </c>
      <c r="BA157">
        <v>1.410288</v>
      </c>
      <c r="BB157">
        <v>6.3631489999999999</v>
      </c>
      <c r="BC157">
        <v>2.3784399999999999</v>
      </c>
      <c r="BD157">
        <v>2.931737</v>
      </c>
      <c r="BE157">
        <v>3.1990690000000002</v>
      </c>
      <c r="BF157">
        <v>0.179173</v>
      </c>
      <c r="BG157">
        <v>4.486408</v>
      </c>
      <c r="BH157">
        <v>2.6587170000000002</v>
      </c>
      <c r="BI157">
        <v>0.99085100000000004</v>
      </c>
      <c r="BJ157">
        <v>1.527174</v>
      </c>
      <c r="BK157">
        <v>6.4100970000000004</v>
      </c>
      <c r="BL157">
        <v>9.2766450000000003</v>
      </c>
      <c r="BM157">
        <v>2.0507089999999999</v>
      </c>
      <c r="BN157">
        <v>1.463354</v>
      </c>
      <c r="BO157">
        <v>1.1635059999999999</v>
      </c>
      <c r="BP157">
        <v>0.76886100000000002</v>
      </c>
      <c r="BQ157">
        <v>0.69694400000000001</v>
      </c>
      <c r="BR157">
        <v>0.62906300000000004</v>
      </c>
      <c r="BS157">
        <v>0.16900499999999999</v>
      </c>
      <c r="BT157">
        <v>1.23187</v>
      </c>
      <c r="BU157">
        <v>0.78419700000000003</v>
      </c>
      <c r="BV157">
        <v>0.64794099999999999</v>
      </c>
      <c r="BW157">
        <v>13.52857</v>
      </c>
      <c r="BX157">
        <v>2.2641460000000002</v>
      </c>
      <c r="BY157">
        <v>6.4599999999999998E-4</v>
      </c>
      <c r="BZ157">
        <v>0.63824400000000003</v>
      </c>
      <c r="CA157">
        <v>1.0565929999999999</v>
      </c>
      <c r="CB157">
        <v>2.2557420000000001</v>
      </c>
      <c r="CC157">
        <v>6.750559</v>
      </c>
      <c r="CD157">
        <v>0.10699699999999999</v>
      </c>
      <c r="CE157">
        <v>0.27535199999999999</v>
      </c>
      <c r="CF157">
        <v>0.21674199999999999</v>
      </c>
      <c r="CG157">
        <v>2.828E-2</v>
      </c>
      <c r="CH157">
        <v>5.9659999999999999E-3</v>
      </c>
      <c r="CI157">
        <v>1</v>
      </c>
      <c r="CJ157">
        <v>31.643225999999999</v>
      </c>
      <c r="CK157">
        <v>0.21938299999999999</v>
      </c>
      <c r="CL157">
        <v>6.3393670000000002</v>
      </c>
      <c r="CM157">
        <v>38.333333000000003</v>
      </c>
      <c r="CN157">
        <v>5.9097999999999998E-2</v>
      </c>
      <c r="CO157">
        <v>6.0088720000000002</v>
      </c>
      <c r="CP157">
        <v>32.120862000000002</v>
      </c>
    </row>
    <row r="158" spans="2:94" x14ac:dyDescent="0.3">
      <c r="B158" s="3">
        <v>14965</v>
      </c>
      <c r="C158">
        <v>432.07570199999998</v>
      </c>
      <c r="D158">
        <v>38.849058999999997</v>
      </c>
      <c r="E158">
        <v>482.148214</v>
      </c>
      <c r="F158">
        <v>659.7885</v>
      </c>
      <c r="G158">
        <v>17.729289999999999</v>
      </c>
      <c r="H158">
        <v>77.973133000000004</v>
      </c>
      <c r="I158">
        <v>16.107868</v>
      </c>
      <c r="J158">
        <v>88.751436999999996</v>
      </c>
      <c r="K158">
        <v>568.80236200000002</v>
      </c>
      <c r="L158">
        <v>393.96021000000002</v>
      </c>
      <c r="M158">
        <v>760.27414499999998</v>
      </c>
      <c r="N158">
        <v>177.12862999999999</v>
      </c>
      <c r="O158">
        <v>0.140765</v>
      </c>
      <c r="P158">
        <v>43.219406999999997</v>
      </c>
      <c r="Q158">
        <v>204.28990400000001</v>
      </c>
      <c r="R158">
        <v>38.816065999999999</v>
      </c>
      <c r="S158">
        <v>157.187343</v>
      </c>
      <c r="T158">
        <v>22.761644</v>
      </c>
      <c r="U158">
        <v>86.144772000000003</v>
      </c>
      <c r="V158">
        <v>144.30182300000001</v>
      </c>
      <c r="W158">
        <v>3492.0781750000001</v>
      </c>
      <c r="X158">
        <v>12276.535362000001</v>
      </c>
      <c r="Y158">
        <v>21440.566008999998</v>
      </c>
      <c r="Z158">
        <v>1298.5077590000001</v>
      </c>
      <c r="AA158">
        <v>1883.2610079999999</v>
      </c>
      <c r="AB158">
        <v>1292.451564</v>
      </c>
      <c r="AC158">
        <v>2231.1714310000002</v>
      </c>
      <c r="AD158">
        <v>19.913702000000001</v>
      </c>
      <c r="AE158">
        <v>11.538601</v>
      </c>
      <c r="AF158">
        <v>14942.463865</v>
      </c>
      <c r="AG158">
        <v>1426.731016</v>
      </c>
      <c r="AH158">
        <v>0.828376</v>
      </c>
      <c r="AI158">
        <v>8982.0554229999998</v>
      </c>
      <c r="AJ158">
        <v>15601.647241000001</v>
      </c>
      <c r="AK158">
        <v>4998.0331720000004</v>
      </c>
      <c r="AL158">
        <v>1140.3431579999999</v>
      </c>
      <c r="AM158">
        <v>15.967527</v>
      </c>
      <c r="AN158">
        <v>9.8042510000000007</v>
      </c>
      <c r="AO158">
        <v>1.0181389999999999</v>
      </c>
      <c r="AP158">
        <v>118.11618300000001</v>
      </c>
      <c r="AQ158">
        <v>114.286641</v>
      </c>
      <c r="AR158">
        <v>0</v>
      </c>
      <c r="AS158">
        <v>128399.206351</v>
      </c>
      <c r="AT158">
        <v>2.6377630000000001</v>
      </c>
      <c r="AU158">
        <v>4.2210330000000003</v>
      </c>
      <c r="AV158">
        <v>3.3093699999999999</v>
      </c>
      <c r="AW158">
        <v>4.1403740000000004</v>
      </c>
      <c r="AX158">
        <v>5.5344939999999996</v>
      </c>
      <c r="AY158">
        <v>0.77167300000000005</v>
      </c>
      <c r="AZ158">
        <v>4.0190060000000001</v>
      </c>
      <c r="BA158">
        <v>1.4078470000000001</v>
      </c>
      <c r="BB158">
        <v>6.3542389999999997</v>
      </c>
      <c r="BC158">
        <v>2.3782299999999998</v>
      </c>
      <c r="BD158">
        <v>2.9269219999999998</v>
      </c>
      <c r="BE158">
        <v>3.1984080000000001</v>
      </c>
      <c r="BF158">
        <v>0.165546</v>
      </c>
      <c r="BG158">
        <v>4.5093220000000001</v>
      </c>
      <c r="BH158">
        <v>2.652053</v>
      </c>
      <c r="BI158">
        <v>0.991228</v>
      </c>
      <c r="BJ158">
        <v>1.514003</v>
      </c>
      <c r="BK158">
        <v>6.4191330000000004</v>
      </c>
      <c r="BL158">
        <v>9.2722230000000003</v>
      </c>
      <c r="BM158">
        <v>2.0773489999999999</v>
      </c>
      <c r="BN158">
        <v>1.3306009999999999</v>
      </c>
      <c r="BO158">
        <v>1.1609069999999999</v>
      </c>
      <c r="BP158">
        <v>0.77017800000000003</v>
      </c>
      <c r="BQ158">
        <v>0.70496000000000003</v>
      </c>
      <c r="BR158">
        <v>0.62279600000000002</v>
      </c>
      <c r="BS158">
        <v>0.16739000000000001</v>
      </c>
      <c r="BT158">
        <v>1.2232339999999999</v>
      </c>
      <c r="BU158">
        <v>0.78187899999999999</v>
      </c>
      <c r="BV158">
        <v>0.64275899999999997</v>
      </c>
      <c r="BW158">
        <v>14.681302000000001</v>
      </c>
      <c r="BX158">
        <v>1.8170310000000001</v>
      </c>
      <c r="BY158">
        <v>4.8000000000000001E-4</v>
      </c>
      <c r="BZ158">
        <v>0.63334299999999999</v>
      </c>
      <c r="CA158">
        <v>1.051264</v>
      </c>
      <c r="CB158">
        <v>2.2887770000000001</v>
      </c>
      <c r="CC158">
        <v>3.2655210000000001</v>
      </c>
      <c r="CD158">
        <v>0.106692</v>
      </c>
      <c r="CE158">
        <v>0.20041500000000001</v>
      </c>
      <c r="CF158">
        <v>0.22672999999999999</v>
      </c>
      <c r="CG158">
        <v>2.1131E-2</v>
      </c>
      <c r="CH158">
        <v>5.1120000000000002E-3</v>
      </c>
      <c r="CI158">
        <v>1</v>
      </c>
      <c r="CJ158">
        <v>32.167099</v>
      </c>
      <c r="CK158">
        <v>0.223638</v>
      </c>
      <c r="CL158">
        <v>6.9256169999999999</v>
      </c>
      <c r="CM158">
        <v>38.375</v>
      </c>
      <c r="CN158">
        <v>5.8675999999999999E-2</v>
      </c>
      <c r="CO158">
        <v>6.047733</v>
      </c>
      <c r="CP158">
        <v>31.997762000000002</v>
      </c>
    </row>
    <row r="159" spans="2:94" x14ac:dyDescent="0.3">
      <c r="B159" s="3">
        <v>15330</v>
      </c>
      <c r="C159">
        <v>473.06697500000001</v>
      </c>
      <c r="D159">
        <v>38.554186000000001</v>
      </c>
      <c r="E159">
        <v>481.81473499999998</v>
      </c>
      <c r="F159">
        <v>659.69747900000004</v>
      </c>
      <c r="G159">
        <v>17.901261999999999</v>
      </c>
      <c r="H159">
        <v>77.862896000000006</v>
      </c>
      <c r="I159">
        <v>16.144625999999999</v>
      </c>
      <c r="J159">
        <v>88.822011000000003</v>
      </c>
      <c r="K159">
        <v>568.13592900000003</v>
      </c>
      <c r="L159">
        <v>393.87149599999998</v>
      </c>
      <c r="M159">
        <v>758.97410400000001</v>
      </c>
      <c r="N159">
        <v>177.073565</v>
      </c>
      <c r="O159">
        <v>0.130048</v>
      </c>
      <c r="P159">
        <v>43.408417</v>
      </c>
      <c r="Q159">
        <v>203.84040999999999</v>
      </c>
      <c r="R159">
        <v>39.060820999999997</v>
      </c>
      <c r="S159">
        <v>156.01872399999999</v>
      </c>
      <c r="T159">
        <v>22.771629999999998</v>
      </c>
      <c r="U159">
        <v>86.158978000000005</v>
      </c>
      <c r="V159">
        <v>146.22020800000001</v>
      </c>
      <c r="W159">
        <v>3568.4471910000002</v>
      </c>
      <c r="X159">
        <v>12411.344504000001</v>
      </c>
      <c r="Y159">
        <v>22059.239061</v>
      </c>
      <c r="Z159">
        <v>1292.421364</v>
      </c>
      <c r="AA159">
        <v>1915.3506150000001</v>
      </c>
      <c r="AB159">
        <v>1405.844085</v>
      </c>
      <c r="AC159">
        <v>2240.130095</v>
      </c>
      <c r="AD159">
        <v>20.053982000000001</v>
      </c>
      <c r="AE159">
        <v>11.479433999999999</v>
      </c>
      <c r="AF159">
        <v>15905.750919</v>
      </c>
      <c r="AG159">
        <v>1716.798663</v>
      </c>
      <c r="AH159">
        <v>1.057604</v>
      </c>
      <c r="AI159">
        <v>8924.2457020000002</v>
      </c>
      <c r="AJ159">
        <v>15911.048573</v>
      </c>
      <c r="AK159">
        <v>5123.2046650000002</v>
      </c>
      <c r="AL159">
        <v>1303.6272710000001</v>
      </c>
      <c r="AM159">
        <v>15.943984</v>
      </c>
      <c r="AN159">
        <v>8.416817</v>
      </c>
      <c r="AO159">
        <v>0.70647700000000002</v>
      </c>
      <c r="AP159">
        <v>103.961859</v>
      </c>
      <c r="AQ159">
        <v>106.387407</v>
      </c>
      <c r="AR159">
        <v>0</v>
      </c>
      <c r="AS159">
        <v>123788.807205</v>
      </c>
      <c r="AT159">
        <v>2.8880089999999998</v>
      </c>
      <c r="AU159">
        <v>4.1889940000000001</v>
      </c>
      <c r="AV159">
        <v>3.3070819999999999</v>
      </c>
      <c r="AW159">
        <v>4.1398029999999997</v>
      </c>
      <c r="AX159">
        <v>5.5881769999999999</v>
      </c>
      <c r="AY159">
        <v>0.77058199999999999</v>
      </c>
      <c r="AZ159">
        <v>4.0281770000000003</v>
      </c>
      <c r="BA159">
        <v>1.4089659999999999</v>
      </c>
      <c r="BB159">
        <v>6.3467950000000002</v>
      </c>
      <c r="BC159">
        <v>2.377694</v>
      </c>
      <c r="BD159">
        <v>2.9219170000000001</v>
      </c>
      <c r="BE159">
        <v>3.1974140000000002</v>
      </c>
      <c r="BF159">
        <v>0.15294199999999999</v>
      </c>
      <c r="BG159">
        <v>4.5290419999999996</v>
      </c>
      <c r="BH159">
        <v>2.646217</v>
      </c>
      <c r="BI159">
        <v>0.99747799999999998</v>
      </c>
      <c r="BJ159">
        <v>1.5027470000000001</v>
      </c>
      <c r="BK159">
        <v>6.4219499999999998</v>
      </c>
      <c r="BL159">
        <v>9.273752</v>
      </c>
      <c r="BM159">
        <v>2.1049660000000001</v>
      </c>
      <c r="BN159">
        <v>1.3596999999999999</v>
      </c>
      <c r="BO159">
        <v>1.1736549999999999</v>
      </c>
      <c r="BP159">
        <v>0.79240200000000005</v>
      </c>
      <c r="BQ159">
        <v>0.70165599999999995</v>
      </c>
      <c r="BR159">
        <v>0.63340799999999997</v>
      </c>
      <c r="BS159">
        <v>0.18207499999999999</v>
      </c>
      <c r="BT159">
        <v>1.228146</v>
      </c>
      <c r="BU159">
        <v>0.78738699999999995</v>
      </c>
      <c r="BV159">
        <v>0.639463</v>
      </c>
      <c r="BW159">
        <v>15.627753</v>
      </c>
      <c r="BX159">
        <v>2.1864499999999998</v>
      </c>
      <c r="BY159">
        <v>6.1200000000000002E-4</v>
      </c>
      <c r="BZ159">
        <v>0.62926599999999999</v>
      </c>
      <c r="CA159">
        <v>1.072112</v>
      </c>
      <c r="CB159">
        <v>2.3460969999999999</v>
      </c>
      <c r="CC159">
        <v>3.7331059999999998</v>
      </c>
      <c r="CD159">
        <v>0.106535</v>
      </c>
      <c r="CE159">
        <v>0.17205300000000001</v>
      </c>
      <c r="CF159">
        <v>0.15732599999999999</v>
      </c>
      <c r="CG159">
        <v>1.8599000000000001E-2</v>
      </c>
      <c r="CH159">
        <v>4.7580000000000001E-3</v>
      </c>
      <c r="CI159">
        <v>1</v>
      </c>
      <c r="CJ159">
        <v>31.012081999999999</v>
      </c>
      <c r="CK159">
        <v>0.232936</v>
      </c>
      <c r="CL159">
        <v>7.5343200000000001</v>
      </c>
      <c r="CM159">
        <v>38.291666999999997</v>
      </c>
      <c r="CN159">
        <v>5.8721000000000002E-2</v>
      </c>
      <c r="CO159">
        <v>6.0872549999999999</v>
      </c>
      <c r="CP159">
        <v>32.266069999999999</v>
      </c>
    </row>
    <row r="160" spans="2:94" x14ac:dyDescent="0.3">
      <c r="B160" s="3">
        <v>15695</v>
      </c>
      <c r="C160">
        <v>521.89083900000003</v>
      </c>
      <c r="D160">
        <v>38.416614000000003</v>
      </c>
      <c r="E160">
        <v>481.43508800000001</v>
      </c>
      <c r="F160">
        <v>659.48348799999997</v>
      </c>
      <c r="G160">
        <v>18.063742999999999</v>
      </c>
      <c r="H160">
        <v>77.576227000000003</v>
      </c>
      <c r="I160">
        <v>16.191361000000001</v>
      </c>
      <c r="J160">
        <v>89.005649000000005</v>
      </c>
      <c r="K160">
        <v>567.62219300000004</v>
      </c>
      <c r="L160">
        <v>394.00141600000001</v>
      </c>
      <c r="M160">
        <v>759.83461999999997</v>
      </c>
      <c r="N160">
        <v>177.091937</v>
      </c>
      <c r="O160">
        <v>0.11994</v>
      </c>
      <c r="P160">
        <v>43.645311</v>
      </c>
      <c r="Q160">
        <v>203.66113300000001</v>
      </c>
      <c r="R160">
        <v>39.407395000000001</v>
      </c>
      <c r="S160">
        <v>155.108293</v>
      </c>
      <c r="T160">
        <v>22.806512000000001</v>
      </c>
      <c r="U160">
        <v>86.377018000000007</v>
      </c>
      <c r="V160">
        <v>147.91652999999999</v>
      </c>
      <c r="W160">
        <v>3650.6744170000002</v>
      </c>
      <c r="X160">
        <v>12502.609125000001</v>
      </c>
      <c r="Y160">
        <v>22245.030445</v>
      </c>
      <c r="Z160">
        <v>1284.8398890000001</v>
      </c>
      <c r="AA160">
        <v>1901.9156889999999</v>
      </c>
      <c r="AB160">
        <v>1413.625579</v>
      </c>
      <c r="AC160">
        <v>2254.2079869999998</v>
      </c>
      <c r="AD160">
        <v>19.998244</v>
      </c>
      <c r="AE160">
        <v>11.419282000000001</v>
      </c>
      <c r="AF160">
        <v>16951.234638999998</v>
      </c>
      <c r="AG160">
        <v>998.164039</v>
      </c>
      <c r="AH160">
        <v>0.67831600000000003</v>
      </c>
      <c r="AI160">
        <v>8825.061044</v>
      </c>
      <c r="AJ160">
        <v>15784.047919000001</v>
      </c>
      <c r="AK160">
        <v>5154.3976480000001</v>
      </c>
      <c r="AL160">
        <v>1151.045431</v>
      </c>
      <c r="AM160">
        <v>15.800324</v>
      </c>
      <c r="AN160">
        <v>8.6637810000000002</v>
      </c>
      <c r="AO160">
        <v>0.71199699999999999</v>
      </c>
      <c r="AP160">
        <v>102.167627</v>
      </c>
      <c r="AQ160">
        <v>112.99240399999999</v>
      </c>
      <c r="AR160">
        <v>0</v>
      </c>
      <c r="AS160">
        <v>124083.17787</v>
      </c>
      <c r="AT160">
        <v>3.1860719999999998</v>
      </c>
      <c r="AU160">
        <v>4.1740469999999998</v>
      </c>
      <c r="AV160">
        <v>3.3044760000000002</v>
      </c>
      <c r="AW160">
        <v>4.1384600000000002</v>
      </c>
      <c r="AX160">
        <v>5.6388990000000003</v>
      </c>
      <c r="AY160">
        <v>0.76774500000000001</v>
      </c>
      <c r="AZ160">
        <v>4.0398379999999996</v>
      </c>
      <c r="BA160">
        <v>1.4118790000000001</v>
      </c>
      <c r="BB160">
        <v>6.3410549999999999</v>
      </c>
      <c r="BC160">
        <v>2.378479</v>
      </c>
      <c r="BD160">
        <v>2.92523</v>
      </c>
      <c r="BE160">
        <v>3.197746</v>
      </c>
      <c r="BF160">
        <v>0.14105400000000001</v>
      </c>
      <c r="BG160">
        <v>4.5537590000000003</v>
      </c>
      <c r="BH160">
        <v>2.6438899999999999</v>
      </c>
      <c r="BI160">
        <v>1.0063279999999999</v>
      </c>
      <c r="BJ160">
        <v>1.493978</v>
      </c>
      <c r="BK160">
        <v>6.4317869999999999</v>
      </c>
      <c r="BL160">
        <v>9.2972210000000004</v>
      </c>
      <c r="BM160">
        <v>2.1293859999999998</v>
      </c>
      <c r="BN160">
        <v>1.3910309999999999</v>
      </c>
      <c r="BO160">
        <v>1.182285</v>
      </c>
      <c r="BP160">
        <v>0.79907600000000001</v>
      </c>
      <c r="BQ160">
        <v>0.69754000000000005</v>
      </c>
      <c r="BR160">
        <v>0.628965</v>
      </c>
      <c r="BS160">
        <v>0.183083</v>
      </c>
      <c r="BT160">
        <v>1.2358640000000001</v>
      </c>
      <c r="BU160">
        <v>0.78519799999999995</v>
      </c>
      <c r="BV160">
        <v>0.63611200000000001</v>
      </c>
      <c r="BW160">
        <v>16.654964</v>
      </c>
      <c r="BX160">
        <v>1.2712239999999999</v>
      </c>
      <c r="BY160">
        <v>3.9300000000000001E-4</v>
      </c>
      <c r="BZ160">
        <v>0.62227299999999997</v>
      </c>
      <c r="CA160">
        <v>1.0635540000000001</v>
      </c>
      <c r="CB160">
        <v>2.360382</v>
      </c>
      <c r="CC160">
        <v>3.2961680000000002</v>
      </c>
      <c r="CD160">
        <v>0.105575</v>
      </c>
      <c r="CE160">
        <v>0.17710200000000001</v>
      </c>
      <c r="CF160">
        <v>0.158555</v>
      </c>
      <c r="CG160">
        <v>1.8277999999999999E-2</v>
      </c>
      <c r="CH160">
        <v>5.0540000000000003E-3</v>
      </c>
      <c r="CI160">
        <v>1</v>
      </c>
      <c r="CJ160">
        <v>31.085829</v>
      </c>
      <c r="CK160">
        <v>0.23974799999999999</v>
      </c>
      <c r="CL160">
        <v>8.1502199999999991</v>
      </c>
      <c r="CM160">
        <v>38.395833000000003</v>
      </c>
      <c r="CN160">
        <v>5.8090000000000003E-2</v>
      </c>
      <c r="CO160">
        <v>6.132727</v>
      </c>
      <c r="CP160">
        <v>32.250829000000003</v>
      </c>
    </row>
    <row r="161" spans="1:95" x14ac:dyDescent="0.3">
      <c r="B161" s="3">
        <v>16060</v>
      </c>
      <c r="C161">
        <v>569.52608699999996</v>
      </c>
      <c r="D161">
        <v>38.294193</v>
      </c>
      <c r="E161">
        <v>481.092489</v>
      </c>
      <c r="F161">
        <v>659.01630499999999</v>
      </c>
      <c r="G161">
        <v>18.203005000000001</v>
      </c>
      <c r="H161">
        <v>77.220551999999998</v>
      </c>
      <c r="I161">
        <v>16.219940000000001</v>
      </c>
      <c r="J161">
        <v>88.922523999999996</v>
      </c>
      <c r="K161">
        <v>567.68736200000001</v>
      </c>
      <c r="L161">
        <v>393.97746100000001</v>
      </c>
      <c r="M161">
        <v>760.41071699999998</v>
      </c>
      <c r="N161">
        <v>177.03084999999999</v>
      </c>
      <c r="O161">
        <v>0.11049100000000001</v>
      </c>
      <c r="P161">
        <v>43.873317</v>
      </c>
      <c r="Q161">
        <v>203.59843699999999</v>
      </c>
      <c r="R161">
        <v>39.674819999999997</v>
      </c>
      <c r="S161">
        <v>154.30715900000001</v>
      </c>
      <c r="T161">
        <v>22.828568000000001</v>
      </c>
      <c r="U161">
        <v>86.519103999999999</v>
      </c>
      <c r="V161">
        <v>149.686869</v>
      </c>
      <c r="W161">
        <v>3672.7814010000002</v>
      </c>
      <c r="X161">
        <v>12549.641321999999</v>
      </c>
      <c r="Y161">
        <v>22310.448754000001</v>
      </c>
      <c r="Z161">
        <v>1291.5890300000001</v>
      </c>
      <c r="AA161">
        <v>1883.9848340000001</v>
      </c>
      <c r="AB161">
        <v>1401.975805</v>
      </c>
      <c r="AC161">
        <v>2272.692243</v>
      </c>
      <c r="AD161">
        <v>19.888950999999999</v>
      </c>
      <c r="AE161">
        <v>11.350358</v>
      </c>
      <c r="AF161">
        <v>17812.561266000001</v>
      </c>
      <c r="AG161">
        <v>1146.2219520000001</v>
      </c>
      <c r="AH161">
        <v>0.72142399999999995</v>
      </c>
      <c r="AI161">
        <v>8741.6342170000007</v>
      </c>
      <c r="AJ161">
        <v>15660.404071999999</v>
      </c>
      <c r="AK161">
        <v>5181.9053540000004</v>
      </c>
      <c r="AL161">
        <v>1248.79115</v>
      </c>
      <c r="AM161">
        <v>16.054469000000001</v>
      </c>
      <c r="AN161">
        <v>9.6295079999999995</v>
      </c>
      <c r="AO161">
        <v>0.78816799999999998</v>
      </c>
      <c r="AP161">
        <v>114.136391</v>
      </c>
      <c r="AQ161">
        <v>120.393213</v>
      </c>
      <c r="AR161">
        <v>0</v>
      </c>
      <c r="AS161">
        <v>125827.908539</v>
      </c>
      <c r="AT161">
        <v>3.4768780000000001</v>
      </c>
      <c r="AU161">
        <v>4.1607450000000004</v>
      </c>
      <c r="AV161">
        <v>3.3021240000000001</v>
      </c>
      <c r="AW161">
        <v>4.1355279999999999</v>
      </c>
      <c r="AX161">
        <v>5.682372</v>
      </c>
      <c r="AY161">
        <v>0.76422500000000004</v>
      </c>
      <c r="AZ161">
        <v>4.0469689999999998</v>
      </c>
      <c r="BA161">
        <v>1.410561</v>
      </c>
      <c r="BB161">
        <v>6.3417830000000004</v>
      </c>
      <c r="BC161">
        <v>2.3783340000000002</v>
      </c>
      <c r="BD161">
        <v>2.9274480000000001</v>
      </c>
      <c r="BE161">
        <v>3.1966429999999999</v>
      </c>
      <c r="BF161">
        <v>0.129942</v>
      </c>
      <c r="BG161">
        <v>4.5775480000000002</v>
      </c>
      <c r="BH161">
        <v>2.6430760000000002</v>
      </c>
      <c r="BI161">
        <v>1.013158</v>
      </c>
      <c r="BJ161">
        <v>1.486262</v>
      </c>
      <c r="BK161">
        <v>6.4380069999999998</v>
      </c>
      <c r="BL161">
        <v>9.3125140000000002</v>
      </c>
      <c r="BM161">
        <v>2.154871</v>
      </c>
      <c r="BN161">
        <v>1.3994549999999999</v>
      </c>
      <c r="BO161">
        <v>1.1867319999999999</v>
      </c>
      <c r="BP161">
        <v>0.80142599999999997</v>
      </c>
      <c r="BQ161">
        <v>0.70120400000000005</v>
      </c>
      <c r="BR161">
        <v>0.62303500000000001</v>
      </c>
      <c r="BS161">
        <v>0.18157400000000001</v>
      </c>
      <c r="BT161">
        <v>1.2459979999999999</v>
      </c>
      <c r="BU161">
        <v>0.78090700000000002</v>
      </c>
      <c r="BV161">
        <v>0.63227299999999997</v>
      </c>
      <c r="BW161">
        <v>17.501235999999999</v>
      </c>
      <c r="BX161">
        <v>1.4597850000000001</v>
      </c>
      <c r="BY161">
        <v>4.1800000000000002E-4</v>
      </c>
      <c r="BZ161">
        <v>0.61638999999999999</v>
      </c>
      <c r="CA161">
        <v>1.055223</v>
      </c>
      <c r="CB161">
        <v>2.3729779999999998</v>
      </c>
      <c r="CC161">
        <v>3.5760749999999999</v>
      </c>
      <c r="CD161">
        <v>0.10727299999999999</v>
      </c>
      <c r="CE161">
        <v>0.19684299999999999</v>
      </c>
      <c r="CF161">
        <v>0.17551800000000001</v>
      </c>
      <c r="CG161">
        <v>2.0419E-2</v>
      </c>
      <c r="CH161">
        <v>5.385E-3</v>
      </c>
      <c r="CI161">
        <v>1</v>
      </c>
      <c r="CJ161">
        <v>31.522926999999999</v>
      </c>
      <c r="CK161">
        <v>0.247503</v>
      </c>
      <c r="CL161">
        <v>8.8273430000000008</v>
      </c>
      <c r="CM161">
        <v>38.354166999999997</v>
      </c>
      <c r="CN161">
        <v>5.7574E-2</v>
      </c>
      <c r="CO161">
        <v>6.16655</v>
      </c>
      <c r="CP161">
        <v>32.241632000000003</v>
      </c>
    </row>
    <row r="162" spans="1:95" x14ac:dyDescent="0.3">
      <c r="B162" s="3">
        <v>16425</v>
      </c>
      <c r="C162">
        <v>609.730819</v>
      </c>
      <c r="D162">
        <v>38.162286000000002</v>
      </c>
      <c r="E162">
        <v>481.09839299999999</v>
      </c>
      <c r="F162">
        <v>658.452854</v>
      </c>
      <c r="G162">
        <v>18.340914000000001</v>
      </c>
      <c r="H162">
        <v>76.804402999999994</v>
      </c>
      <c r="I162">
        <v>16.246343</v>
      </c>
      <c r="J162">
        <v>88.675025000000005</v>
      </c>
      <c r="K162">
        <v>567.99233600000002</v>
      </c>
      <c r="L162">
        <v>393.842512</v>
      </c>
      <c r="M162">
        <v>760.70808499999998</v>
      </c>
      <c r="N162">
        <v>176.909424</v>
      </c>
      <c r="O162">
        <v>0.10163800000000001</v>
      </c>
      <c r="P162">
        <v>44.106304000000002</v>
      </c>
      <c r="Q162">
        <v>203.67827399999999</v>
      </c>
      <c r="R162">
        <v>40.192452000000003</v>
      </c>
      <c r="S162">
        <v>153.50398799999999</v>
      </c>
      <c r="T162">
        <v>22.819939999999999</v>
      </c>
      <c r="U162">
        <v>86.539302000000006</v>
      </c>
      <c r="V162">
        <v>151.515064</v>
      </c>
      <c r="W162">
        <v>3578.136121</v>
      </c>
      <c r="X162">
        <v>12574.910454999999</v>
      </c>
      <c r="Y162">
        <v>22416.165993999999</v>
      </c>
      <c r="Z162">
        <v>1290.4346069999999</v>
      </c>
      <c r="AA162">
        <v>1907.531872</v>
      </c>
      <c r="AB162">
        <v>1392.80205</v>
      </c>
      <c r="AC162">
        <v>2277.3665759999999</v>
      </c>
      <c r="AD162">
        <v>19.810109000000001</v>
      </c>
      <c r="AE162">
        <v>11.274665000000001</v>
      </c>
      <c r="AF162">
        <v>18843.474389999999</v>
      </c>
      <c r="AG162">
        <v>1279.138968</v>
      </c>
      <c r="AH162">
        <v>0.93991499999999994</v>
      </c>
      <c r="AI162">
        <v>8672.1711539999997</v>
      </c>
      <c r="AJ162">
        <v>15585.090362999999</v>
      </c>
      <c r="AK162">
        <v>5218.0358100000003</v>
      </c>
      <c r="AL162">
        <v>1166.2506390000001</v>
      </c>
      <c r="AM162">
        <v>16.174216999999999</v>
      </c>
      <c r="AN162">
        <v>9.5584039999999995</v>
      </c>
      <c r="AO162">
        <v>0.80434099999999997</v>
      </c>
      <c r="AP162">
        <v>112.504234</v>
      </c>
      <c r="AQ162">
        <v>125.43713200000001</v>
      </c>
      <c r="AR162">
        <v>0</v>
      </c>
      <c r="AS162">
        <v>125619.351627</v>
      </c>
      <c r="AT162">
        <v>3.7223229999999998</v>
      </c>
      <c r="AU162">
        <v>4.1464129999999999</v>
      </c>
      <c r="AV162">
        <v>3.302165</v>
      </c>
      <c r="AW162">
        <v>4.1319920000000003</v>
      </c>
      <c r="AX162">
        <v>5.725422</v>
      </c>
      <c r="AY162">
        <v>0.76010699999999998</v>
      </c>
      <c r="AZ162">
        <v>4.0535560000000004</v>
      </c>
      <c r="BA162">
        <v>1.4066350000000001</v>
      </c>
      <c r="BB162">
        <v>6.3451899999999997</v>
      </c>
      <c r="BC162">
        <v>2.3775189999999999</v>
      </c>
      <c r="BD162">
        <v>2.9285920000000001</v>
      </c>
      <c r="BE162">
        <v>3.1944499999999998</v>
      </c>
      <c r="BF162">
        <v>0.119531</v>
      </c>
      <c r="BG162">
        <v>4.6018569999999999</v>
      </c>
      <c r="BH162">
        <v>2.6441129999999999</v>
      </c>
      <c r="BI162">
        <v>1.026376</v>
      </c>
      <c r="BJ162">
        <v>1.478526</v>
      </c>
      <c r="BK162">
        <v>6.4355739999999999</v>
      </c>
      <c r="BL162">
        <v>9.3146880000000003</v>
      </c>
      <c r="BM162">
        <v>2.18119</v>
      </c>
      <c r="BN162">
        <v>1.3633919999999999</v>
      </c>
      <c r="BO162">
        <v>1.189122</v>
      </c>
      <c r="BP162">
        <v>0.80522300000000002</v>
      </c>
      <c r="BQ162">
        <v>0.70057700000000001</v>
      </c>
      <c r="BR162">
        <v>0.63082199999999999</v>
      </c>
      <c r="BS162">
        <v>0.18038599999999999</v>
      </c>
      <c r="BT162">
        <v>1.2485599999999999</v>
      </c>
      <c r="BU162">
        <v>0.77781199999999995</v>
      </c>
      <c r="BV162">
        <v>0.62805699999999998</v>
      </c>
      <c r="BW162">
        <v>18.514130999999999</v>
      </c>
      <c r="BX162">
        <v>1.6290629999999999</v>
      </c>
      <c r="BY162">
        <v>5.44E-4</v>
      </c>
      <c r="BZ162">
        <v>0.61149200000000004</v>
      </c>
      <c r="CA162">
        <v>1.0501480000000001</v>
      </c>
      <c r="CB162">
        <v>2.3895240000000002</v>
      </c>
      <c r="CC162">
        <v>3.3397100000000002</v>
      </c>
      <c r="CD162">
        <v>0.108073</v>
      </c>
      <c r="CE162">
        <v>0.19538900000000001</v>
      </c>
      <c r="CF162">
        <v>0.179119</v>
      </c>
      <c r="CG162">
        <v>2.0126999999999999E-2</v>
      </c>
      <c r="CH162">
        <v>5.6100000000000004E-3</v>
      </c>
      <c r="CI162">
        <v>1</v>
      </c>
      <c r="CJ162">
        <v>31.470677999999999</v>
      </c>
      <c r="CK162">
        <v>0.25423400000000002</v>
      </c>
      <c r="CL162">
        <v>9.3661300000000001</v>
      </c>
      <c r="CM162">
        <v>38.354166999999997</v>
      </c>
      <c r="CN162">
        <v>5.8675999999999999E-2</v>
      </c>
      <c r="CO162">
        <v>6.1859999999999999</v>
      </c>
      <c r="CP162">
        <v>32.212879000000001</v>
      </c>
    </row>
    <row r="163" spans="1:95" x14ac:dyDescent="0.3">
      <c r="B163" s="3">
        <v>16790</v>
      </c>
      <c r="C163">
        <v>642.33708999999999</v>
      </c>
      <c r="D163">
        <v>38.051197999999999</v>
      </c>
      <c r="E163">
        <v>481.23426899999998</v>
      </c>
      <c r="F163">
        <v>657.89932599999997</v>
      </c>
      <c r="G163">
        <v>18.475856</v>
      </c>
      <c r="H163">
        <v>76.383645000000001</v>
      </c>
      <c r="I163">
        <v>16.269912000000001</v>
      </c>
      <c r="J163">
        <v>88.52413</v>
      </c>
      <c r="K163">
        <v>567.71986500000003</v>
      </c>
      <c r="L163">
        <v>393.73144600000001</v>
      </c>
      <c r="M163">
        <v>761.31683899999996</v>
      </c>
      <c r="N163">
        <v>176.81080399999999</v>
      </c>
      <c r="O163">
        <v>9.3445E-2</v>
      </c>
      <c r="P163">
        <v>44.395777000000002</v>
      </c>
      <c r="Q163">
        <v>203.817137</v>
      </c>
      <c r="R163">
        <v>40.764567</v>
      </c>
      <c r="S163">
        <v>152.84688700000001</v>
      </c>
      <c r="T163">
        <v>22.795999999999999</v>
      </c>
      <c r="U163">
        <v>86.595070000000007</v>
      </c>
      <c r="V163">
        <v>153.58732800000001</v>
      </c>
      <c r="W163">
        <v>3640.9259969999998</v>
      </c>
      <c r="X163">
        <v>12696.735874</v>
      </c>
      <c r="Y163">
        <v>23652.945363999999</v>
      </c>
      <c r="Z163">
        <v>1284.5125519999999</v>
      </c>
      <c r="AA163">
        <v>1919.542649</v>
      </c>
      <c r="AB163">
        <v>1697.7978559999999</v>
      </c>
      <c r="AC163">
        <v>2337.547188</v>
      </c>
      <c r="AD163">
        <v>19.865732999999999</v>
      </c>
      <c r="AE163">
        <v>11.220757000000001</v>
      </c>
      <c r="AF163">
        <v>18719.155153</v>
      </c>
      <c r="AG163">
        <v>1694.8094619999999</v>
      </c>
      <c r="AH163">
        <v>1.440053</v>
      </c>
      <c r="AI163">
        <v>8617.7579310000001</v>
      </c>
      <c r="AJ163">
        <v>15772.876434</v>
      </c>
      <c r="AK163">
        <v>5302.4252500000002</v>
      </c>
      <c r="AL163">
        <v>706.59060899999997</v>
      </c>
      <c r="AM163">
        <v>16.01989</v>
      </c>
      <c r="AN163">
        <v>6.2070379999999998</v>
      </c>
      <c r="AO163">
        <v>0.73777599999999999</v>
      </c>
      <c r="AP163">
        <v>74.400565999999998</v>
      </c>
      <c r="AQ163">
        <v>109.93702</v>
      </c>
      <c r="AR163">
        <v>0</v>
      </c>
      <c r="AS163">
        <v>118432.105688</v>
      </c>
      <c r="AT163">
        <v>3.9213789999999999</v>
      </c>
      <c r="AU163">
        <v>4.1343430000000003</v>
      </c>
      <c r="AV163">
        <v>3.3030970000000002</v>
      </c>
      <c r="AW163">
        <v>4.1285189999999998</v>
      </c>
      <c r="AX163">
        <v>5.7675460000000003</v>
      </c>
      <c r="AY163">
        <v>0.75594300000000003</v>
      </c>
      <c r="AZ163">
        <v>4.059437</v>
      </c>
      <c r="BA163">
        <v>1.4042410000000001</v>
      </c>
      <c r="BB163">
        <v>6.3421469999999998</v>
      </c>
      <c r="BC163">
        <v>2.376849</v>
      </c>
      <c r="BD163">
        <v>2.930936</v>
      </c>
      <c r="BE163">
        <v>3.192669</v>
      </c>
      <c r="BF163">
        <v>0.10989500000000001</v>
      </c>
      <c r="BG163">
        <v>4.6320589999999999</v>
      </c>
      <c r="BH163">
        <v>2.645915</v>
      </c>
      <c r="BI163">
        <v>1.040986</v>
      </c>
      <c r="BJ163">
        <v>1.472197</v>
      </c>
      <c r="BK163">
        <v>6.4288220000000003</v>
      </c>
      <c r="BL163">
        <v>9.3206910000000001</v>
      </c>
      <c r="BM163">
        <v>2.2110219999999998</v>
      </c>
      <c r="BN163">
        <v>1.3873169999999999</v>
      </c>
      <c r="BO163">
        <v>1.200642</v>
      </c>
      <c r="BP163">
        <v>0.84965000000000002</v>
      </c>
      <c r="BQ163">
        <v>0.69736200000000004</v>
      </c>
      <c r="BR163">
        <v>0.63479399999999997</v>
      </c>
      <c r="BS163">
        <v>0.219887</v>
      </c>
      <c r="BT163">
        <v>1.2815540000000001</v>
      </c>
      <c r="BU163">
        <v>0.77999600000000002</v>
      </c>
      <c r="BV163">
        <v>0.625054</v>
      </c>
      <c r="BW163">
        <v>18.391984999999998</v>
      </c>
      <c r="BX163">
        <v>2.1584449999999999</v>
      </c>
      <c r="BY163">
        <v>8.34E-4</v>
      </c>
      <c r="BZ163">
        <v>0.60765499999999995</v>
      </c>
      <c r="CA163">
        <v>1.0628010000000001</v>
      </c>
      <c r="CB163">
        <v>2.428169</v>
      </c>
      <c r="CC163">
        <v>2.0234139999999998</v>
      </c>
      <c r="CD163">
        <v>0.107042</v>
      </c>
      <c r="CE163">
        <v>0.12688199999999999</v>
      </c>
      <c r="CF163">
        <v>0.164296</v>
      </c>
      <c r="CG163">
        <v>1.3310000000000001E-2</v>
      </c>
      <c r="CH163">
        <v>4.9170000000000004E-3</v>
      </c>
      <c r="CI163">
        <v>1</v>
      </c>
      <c r="CJ163">
        <v>29.670100000000001</v>
      </c>
      <c r="CK163">
        <v>0.26441100000000001</v>
      </c>
      <c r="CL163">
        <v>9.8968240000000005</v>
      </c>
      <c r="CM163">
        <v>38.208333000000003</v>
      </c>
      <c r="CN163">
        <v>5.7463E-2</v>
      </c>
      <c r="CO163">
        <v>6.2073359999999997</v>
      </c>
      <c r="CP163">
        <v>32.406877999999999</v>
      </c>
    </row>
    <row r="164" spans="1:95" x14ac:dyDescent="0.3">
      <c r="B164" s="3">
        <v>17155</v>
      </c>
      <c r="C164">
        <v>680.58368599999994</v>
      </c>
      <c r="D164">
        <v>38.057245999999999</v>
      </c>
      <c r="E164">
        <v>481.08470499999999</v>
      </c>
      <c r="F164">
        <v>657.34330899999998</v>
      </c>
      <c r="G164">
        <v>18.610536</v>
      </c>
      <c r="H164">
        <v>75.884523999999999</v>
      </c>
      <c r="I164">
        <v>16.306338</v>
      </c>
      <c r="J164">
        <v>88.516082999999995</v>
      </c>
      <c r="K164">
        <v>568.21632499999998</v>
      </c>
      <c r="L164">
        <v>393.61598400000003</v>
      </c>
      <c r="M164">
        <v>763.55789800000002</v>
      </c>
      <c r="N164">
        <v>176.80466300000001</v>
      </c>
      <c r="O164">
        <v>8.5892999999999997E-2</v>
      </c>
      <c r="P164">
        <v>44.709755999999999</v>
      </c>
      <c r="Q164">
        <v>203.99958100000001</v>
      </c>
      <c r="R164">
        <v>41.222115000000002</v>
      </c>
      <c r="S164">
        <v>152.48879299999999</v>
      </c>
      <c r="T164">
        <v>22.814167000000001</v>
      </c>
      <c r="U164">
        <v>86.701909000000001</v>
      </c>
      <c r="V164">
        <v>155.85835599999999</v>
      </c>
      <c r="W164">
        <v>3721.2595849999998</v>
      </c>
      <c r="X164">
        <v>12773.74511</v>
      </c>
      <c r="Y164">
        <v>23839.043522</v>
      </c>
      <c r="Z164">
        <v>1286.2893899999999</v>
      </c>
      <c r="AA164">
        <v>1899.8581710000001</v>
      </c>
      <c r="AB164">
        <v>1674.607264</v>
      </c>
      <c r="AC164">
        <v>2406.9477010000001</v>
      </c>
      <c r="AD164">
        <v>19.79072</v>
      </c>
      <c r="AE164">
        <v>11.164464000000001</v>
      </c>
      <c r="AF164">
        <v>19724.93317</v>
      </c>
      <c r="AG164">
        <v>1421.1361730000001</v>
      </c>
      <c r="AH164">
        <v>0.92424600000000001</v>
      </c>
      <c r="AI164">
        <v>8531.5000120000004</v>
      </c>
      <c r="AJ164">
        <v>15646.984881</v>
      </c>
      <c r="AK164">
        <v>5321.3508879999999</v>
      </c>
      <c r="AL164">
        <v>1126.998961</v>
      </c>
      <c r="AM164">
        <v>15.764308</v>
      </c>
      <c r="AN164">
        <v>8.9630220000000005</v>
      </c>
      <c r="AO164">
        <v>0.78791800000000001</v>
      </c>
      <c r="AP164">
        <v>106.04604</v>
      </c>
      <c r="AQ164">
        <v>123.284564</v>
      </c>
      <c r="AR164">
        <v>0</v>
      </c>
      <c r="AS164">
        <v>118444.351003</v>
      </c>
      <c r="AT164">
        <v>4.1548699999999998</v>
      </c>
      <c r="AU164">
        <v>4.1349999999999998</v>
      </c>
      <c r="AV164">
        <v>3.3020710000000002</v>
      </c>
      <c r="AW164">
        <v>4.1250299999999998</v>
      </c>
      <c r="AX164">
        <v>5.8095889999999999</v>
      </c>
      <c r="AY164">
        <v>0.75100299999999998</v>
      </c>
      <c r="AZ164">
        <v>4.0685250000000002</v>
      </c>
      <c r="BA164">
        <v>1.4041129999999999</v>
      </c>
      <c r="BB164">
        <v>6.3476929999999996</v>
      </c>
      <c r="BC164">
        <v>2.3761519999999998</v>
      </c>
      <c r="BD164">
        <v>2.9395639999999998</v>
      </c>
      <c r="BE164">
        <v>3.192558</v>
      </c>
      <c r="BF164">
        <v>0.10101400000000001</v>
      </c>
      <c r="BG164">
        <v>4.6648180000000004</v>
      </c>
      <c r="BH164">
        <v>2.6482839999999999</v>
      </c>
      <c r="BI164">
        <v>1.05267</v>
      </c>
      <c r="BJ164">
        <v>1.468747</v>
      </c>
      <c r="BK164">
        <v>6.4339459999999997</v>
      </c>
      <c r="BL164">
        <v>9.3321909999999999</v>
      </c>
      <c r="BM164">
        <v>2.2437149999999999</v>
      </c>
      <c r="BN164">
        <v>1.4179269999999999</v>
      </c>
      <c r="BO164">
        <v>1.207924</v>
      </c>
      <c r="BP164">
        <v>0.85633499999999996</v>
      </c>
      <c r="BQ164">
        <v>0.69832700000000003</v>
      </c>
      <c r="BR164">
        <v>0.62828499999999998</v>
      </c>
      <c r="BS164">
        <v>0.21688399999999999</v>
      </c>
      <c r="BT164">
        <v>1.3196030000000001</v>
      </c>
      <c r="BU164">
        <v>0.77705000000000002</v>
      </c>
      <c r="BV164">
        <v>0.62191799999999997</v>
      </c>
      <c r="BW164">
        <v>19.380184</v>
      </c>
      <c r="BX164">
        <v>1.8099050000000001</v>
      </c>
      <c r="BY164">
        <v>5.3499999999999999E-4</v>
      </c>
      <c r="BZ164">
        <v>0.60157300000000002</v>
      </c>
      <c r="CA164">
        <v>1.054319</v>
      </c>
      <c r="CB164">
        <v>2.4368349999999999</v>
      </c>
      <c r="CC164">
        <v>3.2273079999999998</v>
      </c>
      <c r="CD164">
        <v>0.105334</v>
      </c>
      <c r="CE164">
        <v>0.18321899999999999</v>
      </c>
      <c r="CF164">
        <v>0.17546200000000001</v>
      </c>
      <c r="CG164">
        <v>1.8971999999999999E-2</v>
      </c>
      <c r="CH164">
        <v>5.5139999999999998E-3</v>
      </c>
      <c r="CI164">
        <v>1</v>
      </c>
      <c r="CJ164">
        <v>29.673166999999999</v>
      </c>
      <c r="CK164">
        <v>0.268119</v>
      </c>
      <c r="CL164">
        <v>10.293457</v>
      </c>
      <c r="CM164">
        <v>38.25</v>
      </c>
      <c r="CN164">
        <v>5.6788999999999999E-2</v>
      </c>
      <c r="CO164">
        <v>6.220224</v>
      </c>
      <c r="CP164">
        <v>32.403891000000002</v>
      </c>
    </row>
    <row r="165" spans="1:95" x14ac:dyDescent="0.3">
      <c r="B165" s="3">
        <v>17520</v>
      </c>
      <c r="C165">
        <v>704.21907799999997</v>
      </c>
      <c r="D165">
        <v>37.926363000000002</v>
      </c>
      <c r="E165">
        <v>481.243381</v>
      </c>
      <c r="F165">
        <v>656.87770499999999</v>
      </c>
      <c r="G165">
        <v>18.738885</v>
      </c>
      <c r="H165">
        <v>75.346388000000005</v>
      </c>
      <c r="I165">
        <v>16.314191000000001</v>
      </c>
      <c r="J165">
        <v>88.492907000000002</v>
      </c>
      <c r="K165">
        <v>566.80019400000003</v>
      </c>
      <c r="L165">
        <v>393.35496899999998</v>
      </c>
      <c r="M165">
        <v>762.04260399999998</v>
      </c>
      <c r="N165">
        <v>176.53372300000001</v>
      </c>
      <c r="O165">
        <v>7.8905000000000003E-2</v>
      </c>
      <c r="P165">
        <v>44.949922000000001</v>
      </c>
      <c r="Q165">
        <v>204.161528</v>
      </c>
      <c r="R165">
        <v>41.694246999999997</v>
      </c>
      <c r="S165">
        <v>151.94897499999999</v>
      </c>
      <c r="T165">
        <v>22.816503000000001</v>
      </c>
      <c r="U165">
        <v>86.819891999999996</v>
      </c>
      <c r="V165">
        <v>158.07530299999999</v>
      </c>
      <c r="W165">
        <v>2666.1872739999999</v>
      </c>
      <c r="X165">
        <v>11304.155328999999</v>
      </c>
      <c r="Y165">
        <v>23986.576599</v>
      </c>
      <c r="Z165">
        <v>1284.798037</v>
      </c>
      <c r="AA165">
        <v>1913.0918019999999</v>
      </c>
      <c r="AB165">
        <v>1641.4845089999999</v>
      </c>
      <c r="AC165">
        <v>2441.6699520000002</v>
      </c>
      <c r="AD165">
        <v>19.778960000000001</v>
      </c>
      <c r="AE165">
        <v>10.913418</v>
      </c>
      <c r="AF165">
        <v>20245.402364000001</v>
      </c>
      <c r="AG165">
        <v>2092.6350769999999</v>
      </c>
      <c r="AH165">
        <v>1.216785</v>
      </c>
      <c r="AI165">
        <v>8562.7674989999996</v>
      </c>
      <c r="AJ165">
        <v>15788.912446</v>
      </c>
      <c r="AK165">
        <v>5401.7091540000001</v>
      </c>
      <c r="AL165">
        <v>839.96971199999996</v>
      </c>
      <c r="AM165">
        <v>15.393504999999999</v>
      </c>
      <c r="AN165">
        <v>7.6289889999999998</v>
      </c>
      <c r="AO165">
        <v>0.73124599999999995</v>
      </c>
      <c r="AP165">
        <v>91.132396999999997</v>
      </c>
      <c r="AQ165">
        <v>122.308021</v>
      </c>
      <c r="AR165">
        <v>0</v>
      </c>
      <c r="AS165">
        <v>118136.010102</v>
      </c>
      <c r="AT165">
        <v>4.2991599999999996</v>
      </c>
      <c r="AU165">
        <v>4.1207799999999999</v>
      </c>
      <c r="AV165">
        <v>3.3031600000000001</v>
      </c>
      <c r="AW165">
        <v>4.1221079999999999</v>
      </c>
      <c r="AX165">
        <v>5.8496550000000003</v>
      </c>
      <c r="AY165">
        <v>0.74567700000000003</v>
      </c>
      <c r="AZ165">
        <v>4.0704849999999997</v>
      </c>
      <c r="BA165">
        <v>1.4037459999999999</v>
      </c>
      <c r="BB165">
        <v>6.3318729999999999</v>
      </c>
      <c r="BC165">
        <v>2.3745759999999998</v>
      </c>
      <c r="BD165">
        <v>2.9337300000000002</v>
      </c>
      <c r="BE165">
        <v>3.1876660000000001</v>
      </c>
      <c r="BF165">
        <v>9.2795000000000002E-2</v>
      </c>
      <c r="BG165">
        <v>4.6898759999999999</v>
      </c>
      <c r="BH165">
        <v>2.6503860000000001</v>
      </c>
      <c r="BI165">
        <v>1.064727</v>
      </c>
      <c r="BJ165">
        <v>1.4635480000000001</v>
      </c>
      <c r="BK165">
        <v>6.4346040000000002</v>
      </c>
      <c r="BL165">
        <v>9.3448899999999995</v>
      </c>
      <c r="BM165">
        <v>2.27563</v>
      </c>
      <c r="BN165">
        <v>1.015908</v>
      </c>
      <c r="BO165">
        <v>1.0689550000000001</v>
      </c>
      <c r="BP165">
        <v>0.86163500000000004</v>
      </c>
      <c r="BQ165">
        <v>0.69751700000000005</v>
      </c>
      <c r="BR165">
        <v>0.63266100000000003</v>
      </c>
      <c r="BS165">
        <v>0.21259400000000001</v>
      </c>
      <c r="BT165">
        <v>1.3386389999999999</v>
      </c>
      <c r="BU165">
        <v>0.77658899999999997</v>
      </c>
      <c r="BV165">
        <v>0.60793299999999995</v>
      </c>
      <c r="BW165">
        <v>19.891556000000001</v>
      </c>
      <c r="BX165">
        <v>2.6651009999999999</v>
      </c>
      <c r="BY165">
        <v>7.0399999999999998E-4</v>
      </c>
      <c r="BZ165">
        <v>0.60377800000000004</v>
      </c>
      <c r="CA165">
        <v>1.063882</v>
      </c>
      <c r="CB165">
        <v>2.4736340000000001</v>
      </c>
      <c r="CC165">
        <v>2.4053620000000002</v>
      </c>
      <c r="CD165">
        <v>0.102856</v>
      </c>
      <c r="CE165">
        <v>0.155949</v>
      </c>
      <c r="CF165">
        <v>0.16284100000000001</v>
      </c>
      <c r="CG165">
        <v>1.6303999999999999E-2</v>
      </c>
      <c r="CH165">
        <v>5.47E-3</v>
      </c>
      <c r="CI165">
        <v>1</v>
      </c>
      <c r="CJ165">
        <v>29.59592</v>
      </c>
      <c r="CK165">
        <v>0.27515000000000001</v>
      </c>
      <c r="CL165">
        <v>10.813499</v>
      </c>
      <c r="CM165">
        <v>38.25</v>
      </c>
      <c r="CN165">
        <v>5.9420000000000001E-2</v>
      </c>
      <c r="CO165">
        <v>6.2520470000000001</v>
      </c>
      <c r="CP165">
        <v>31.550846</v>
      </c>
    </row>
    <row r="166" spans="1:95" x14ac:dyDescent="0.3">
      <c r="B166" s="3">
        <v>17885</v>
      </c>
      <c r="C166">
        <v>730.53341999999998</v>
      </c>
      <c r="D166">
        <v>38.007750999999999</v>
      </c>
      <c r="E166">
        <v>481.44536599999998</v>
      </c>
      <c r="F166">
        <v>656.88207699999998</v>
      </c>
      <c r="G166">
        <v>18.872909</v>
      </c>
      <c r="H166">
        <v>74.781188</v>
      </c>
      <c r="I166">
        <v>16.328198</v>
      </c>
      <c r="J166">
        <v>88.705735000000004</v>
      </c>
      <c r="K166">
        <v>565.16155300000003</v>
      </c>
      <c r="L166">
        <v>393.29520400000001</v>
      </c>
      <c r="M166">
        <v>758.17610300000001</v>
      </c>
      <c r="N166">
        <v>175.825467</v>
      </c>
      <c r="O166">
        <v>7.2359999999999994E-2</v>
      </c>
      <c r="P166">
        <v>45.219278000000003</v>
      </c>
      <c r="Q166">
        <v>204.391244</v>
      </c>
      <c r="R166">
        <v>42.364928999999997</v>
      </c>
      <c r="S166">
        <v>151.603083</v>
      </c>
      <c r="T166">
        <v>22.831779000000001</v>
      </c>
      <c r="U166">
        <v>86.947181999999998</v>
      </c>
      <c r="V166">
        <v>159.91209599999999</v>
      </c>
      <c r="W166">
        <v>2385.1905969999998</v>
      </c>
      <c r="X166">
        <v>10922.608421000001</v>
      </c>
      <c r="Y166">
        <v>24110.692685999999</v>
      </c>
      <c r="Z166">
        <v>1281.5394550000001</v>
      </c>
      <c r="AA166">
        <v>1883.7216989999999</v>
      </c>
      <c r="AB166">
        <v>1595.2286610000001</v>
      </c>
      <c r="AC166">
        <v>2451.353298</v>
      </c>
      <c r="AD166">
        <v>19.903721999999998</v>
      </c>
      <c r="AE166">
        <v>10.757643</v>
      </c>
      <c r="AF166">
        <v>20373.305923</v>
      </c>
      <c r="AG166">
        <v>1312.2199760000001</v>
      </c>
      <c r="AH166">
        <v>1.0662199999999999</v>
      </c>
      <c r="AI166">
        <v>8507.571758</v>
      </c>
      <c r="AJ166">
        <v>15837.242984</v>
      </c>
      <c r="AK166">
        <v>5453.3648759999996</v>
      </c>
      <c r="AL166">
        <v>1197.855992</v>
      </c>
      <c r="AM166">
        <v>15.197768999999999</v>
      </c>
      <c r="AN166">
        <v>8.5319850000000006</v>
      </c>
      <c r="AO166">
        <v>0.766544</v>
      </c>
      <c r="AP166">
        <v>101.994322</v>
      </c>
      <c r="AQ166">
        <v>122.404353</v>
      </c>
      <c r="AR166">
        <v>0</v>
      </c>
      <c r="AS166">
        <v>120254.242921</v>
      </c>
      <c r="AT166">
        <v>4.4598060000000004</v>
      </c>
      <c r="AU166">
        <v>4.1296229999999996</v>
      </c>
      <c r="AV166">
        <v>3.3045460000000002</v>
      </c>
      <c r="AW166">
        <v>4.1221350000000001</v>
      </c>
      <c r="AX166">
        <v>5.8914929999999996</v>
      </c>
      <c r="AY166">
        <v>0.74008399999999996</v>
      </c>
      <c r="AZ166">
        <v>4.0739799999999997</v>
      </c>
      <c r="BA166">
        <v>1.407122</v>
      </c>
      <c r="BB166">
        <v>6.3135669999999999</v>
      </c>
      <c r="BC166">
        <v>2.374215</v>
      </c>
      <c r="BD166">
        <v>2.9188450000000001</v>
      </c>
      <c r="BE166">
        <v>3.1748769999999999</v>
      </c>
      <c r="BF166">
        <v>8.5098999999999994E-2</v>
      </c>
      <c r="BG166">
        <v>4.7179799999999998</v>
      </c>
      <c r="BH166">
        <v>2.6533679999999999</v>
      </c>
      <c r="BI166">
        <v>1.0818540000000001</v>
      </c>
      <c r="BJ166">
        <v>1.460216</v>
      </c>
      <c r="BK166">
        <v>6.4389130000000003</v>
      </c>
      <c r="BL166">
        <v>9.3585910000000005</v>
      </c>
      <c r="BM166">
        <v>2.3020719999999999</v>
      </c>
      <c r="BN166">
        <v>0.90883899999999995</v>
      </c>
      <c r="BO166">
        <v>1.032875</v>
      </c>
      <c r="BP166">
        <v>0.866093</v>
      </c>
      <c r="BQ166">
        <v>0.69574800000000003</v>
      </c>
      <c r="BR166">
        <v>0.62294799999999995</v>
      </c>
      <c r="BS166">
        <v>0.20660300000000001</v>
      </c>
      <c r="BT166">
        <v>1.3439479999999999</v>
      </c>
      <c r="BU166">
        <v>0.78148700000000004</v>
      </c>
      <c r="BV166">
        <v>0.59925600000000001</v>
      </c>
      <c r="BW166">
        <v>20.017225</v>
      </c>
      <c r="BX166">
        <v>1.6711940000000001</v>
      </c>
      <c r="BY166">
        <v>6.1700000000000004E-4</v>
      </c>
      <c r="BZ166">
        <v>0.59988600000000003</v>
      </c>
      <c r="CA166">
        <v>1.0671379999999999</v>
      </c>
      <c r="CB166">
        <v>2.4972889999999999</v>
      </c>
      <c r="CC166">
        <v>3.4302160000000002</v>
      </c>
      <c r="CD166">
        <v>0.101548</v>
      </c>
      <c r="CE166">
        <v>0.17440800000000001</v>
      </c>
      <c r="CF166">
        <v>0.17070199999999999</v>
      </c>
      <c r="CG166">
        <v>1.8246999999999999E-2</v>
      </c>
      <c r="CH166">
        <v>5.4749999999999998E-3</v>
      </c>
      <c r="CI166">
        <v>1</v>
      </c>
      <c r="CJ166">
        <v>30.126588999999999</v>
      </c>
      <c r="CK166">
        <v>0.277924</v>
      </c>
      <c r="CL166">
        <v>11.046222</v>
      </c>
      <c r="CM166">
        <v>38.3125</v>
      </c>
      <c r="CN166">
        <v>5.8848999999999999E-2</v>
      </c>
      <c r="CO166">
        <v>6.2579159999999998</v>
      </c>
      <c r="CP166">
        <v>31.307107999999999</v>
      </c>
    </row>
    <row r="167" spans="1:95" x14ac:dyDescent="0.3">
      <c r="B167" s="3">
        <v>18250</v>
      </c>
      <c r="C167">
        <v>736.23903099999995</v>
      </c>
      <c r="D167">
        <v>38.092917</v>
      </c>
      <c r="E167">
        <v>481.36316199999999</v>
      </c>
      <c r="F167">
        <v>656.56364199999996</v>
      </c>
      <c r="G167">
        <v>19.009955999999999</v>
      </c>
      <c r="H167">
        <v>74.217339999999993</v>
      </c>
      <c r="I167">
        <v>16.331036000000001</v>
      </c>
      <c r="J167">
        <v>88.942830999999998</v>
      </c>
      <c r="K167">
        <v>564.73512400000004</v>
      </c>
      <c r="L167">
        <v>393.22801800000002</v>
      </c>
      <c r="M167">
        <v>753.28257499999995</v>
      </c>
      <c r="N167">
        <v>175.042821</v>
      </c>
      <c r="O167">
        <v>6.6326999999999997E-2</v>
      </c>
      <c r="P167">
        <v>45.343305000000001</v>
      </c>
      <c r="Q167">
        <v>204.31441000000001</v>
      </c>
      <c r="R167">
        <v>42.914481000000002</v>
      </c>
      <c r="S167">
        <v>151.196946</v>
      </c>
      <c r="T167">
        <v>22.843692000000001</v>
      </c>
      <c r="U167">
        <v>87.066652000000005</v>
      </c>
      <c r="V167">
        <v>161.716219</v>
      </c>
      <c r="W167">
        <v>1566.459065</v>
      </c>
      <c r="X167">
        <v>9266.6330940000007</v>
      </c>
      <c r="Y167">
        <v>24388.249907000001</v>
      </c>
      <c r="Z167">
        <v>1269.4229210000001</v>
      </c>
      <c r="AA167">
        <v>1891.6236699999999</v>
      </c>
      <c r="AB167">
        <v>1600.5809549999999</v>
      </c>
      <c r="AC167">
        <v>2447.575816</v>
      </c>
      <c r="AD167">
        <v>20.055547000000001</v>
      </c>
      <c r="AE167">
        <v>10.47512</v>
      </c>
      <c r="AF167">
        <v>19639.534931999999</v>
      </c>
      <c r="AG167">
        <v>1390.0068670000001</v>
      </c>
      <c r="AH167">
        <v>1.4910270000000001</v>
      </c>
      <c r="AI167">
        <v>8523.0542289999994</v>
      </c>
      <c r="AJ167">
        <v>16134.394713</v>
      </c>
      <c r="AK167">
        <v>5565.0219690000004</v>
      </c>
      <c r="AL167">
        <v>1066.9913260000001</v>
      </c>
      <c r="AM167">
        <v>14.985166</v>
      </c>
      <c r="AN167">
        <v>8.5032580000000006</v>
      </c>
      <c r="AO167">
        <v>0.74088600000000004</v>
      </c>
      <c r="AP167">
        <v>101.27403099999999</v>
      </c>
      <c r="AQ167">
        <v>119.931702</v>
      </c>
      <c r="AR167">
        <v>0</v>
      </c>
      <c r="AS167">
        <v>121093.454245</v>
      </c>
      <c r="AT167">
        <v>4.4946380000000001</v>
      </c>
      <c r="AU167">
        <v>4.1388759999999998</v>
      </c>
      <c r="AV167">
        <v>3.303982</v>
      </c>
      <c r="AW167">
        <v>4.1201369999999997</v>
      </c>
      <c r="AX167">
        <v>5.9342750000000004</v>
      </c>
      <c r="AY167">
        <v>0.73450400000000005</v>
      </c>
      <c r="AZ167">
        <v>4.0746880000000001</v>
      </c>
      <c r="BA167">
        <v>1.4108830000000001</v>
      </c>
      <c r="BB167">
        <v>6.3088030000000002</v>
      </c>
      <c r="BC167">
        <v>2.3738100000000002</v>
      </c>
      <c r="BD167">
        <v>2.9000059999999999</v>
      </c>
      <c r="BE167">
        <v>3.1607449999999999</v>
      </c>
      <c r="BF167">
        <v>7.8003000000000003E-2</v>
      </c>
      <c r="BG167">
        <v>4.7309200000000002</v>
      </c>
      <c r="BH167">
        <v>2.652371</v>
      </c>
      <c r="BI167">
        <v>1.0958870000000001</v>
      </c>
      <c r="BJ167">
        <v>1.456305</v>
      </c>
      <c r="BK167">
        <v>6.442272</v>
      </c>
      <c r="BL167">
        <v>9.3714499999999994</v>
      </c>
      <c r="BM167">
        <v>2.3280439999999998</v>
      </c>
      <c r="BN167">
        <v>0.59687400000000002</v>
      </c>
      <c r="BO167">
        <v>0.87628099999999998</v>
      </c>
      <c r="BP167">
        <v>0.87606300000000004</v>
      </c>
      <c r="BQ167">
        <v>0.68916999999999995</v>
      </c>
      <c r="BR167">
        <v>0.62556199999999995</v>
      </c>
      <c r="BS167">
        <v>0.20729600000000001</v>
      </c>
      <c r="BT167">
        <v>1.341877</v>
      </c>
      <c r="BU167">
        <v>0.78744800000000004</v>
      </c>
      <c r="BV167">
        <v>0.58351799999999998</v>
      </c>
      <c r="BW167">
        <v>19.296278000000001</v>
      </c>
      <c r="BX167">
        <v>1.7702599999999999</v>
      </c>
      <c r="BY167">
        <v>8.6300000000000005E-4</v>
      </c>
      <c r="BZ167">
        <v>0.60097800000000001</v>
      </c>
      <c r="CA167">
        <v>1.087161</v>
      </c>
      <c r="CB167">
        <v>2.5484209999999998</v>
      </c>
      <c r="CC167">
        <v>3.0554679999999999</v>
      </c>
      <c r="CD167">
        <v>0.10012799999999999</v>
      </c>
      <c r="CE167">
        <v>0.17382</v>
      </c>
      <c r="CF167">
        <v>0.164988</v>
      </c>
      <c r="CG167">
        <v>1.8117999999999999E-2</v>
      </c>
      <c r="CH167">
        <v>5.3639999999999998E-3</v>
      </c>
      <c r="CI167">
        <v>1</v>
      </c>
      <c r="CJ167">
        <v>30.336832000000001</v>
      </c>
      <c r="CK167">
        <v>0.28473399999999999</v>
      </c>
      <c r="CL167">
        <v>11.524815</v>
      </c>
      <c r="CM167">
        <v>38.25</v>
      </c>
      <c r="CN167">
        <v>6.1062999999999999E-2</v>
      </c>
      <c r="CO167">
        <v>6.262302</v>
      </c>
      <c r="CP167">
        <v>30.419488999999999</v>
      </c>
    </row>
    <row r="168" spans="1:95" x14ac:dyDescent="0.3">
      <c r="B168" s="3">
        <v>18615</v>
      </c>
      <c r="C168">
        <v>750.46431500000006</v>
      </c>
      <c r="D168">
        <v>38.565652999999998</v>
      </c>
      <c r="E168">
        <v>481.61556000000002</v>
      </c>
      <c r="F168">
        <v>657.06956000000002</v>
      </c>
      <c r="G168">
        <v>19.143207</v>
      </c>
      <c r="H168">
        <v>73.661237999999997</v>
      </c>
      <c r="I168">
        <v>16.339396000000001</v>
      </c>
      <c r="J168">
        <v>89.132654000000002</v>
      </c>
      <c r="K168">
        <v>566.04762100000005</v>
      </c>
      <c r="L168">
        <v>393.35810600000002</v>
      </c>
      <c r="M168">
        <v>746.81519500000002</v>
      </c>
      <c r="N168">
        <v>173.88074399999999</v>
      </c>
      <c r="O168">
        <v>6.0629000000000002E-2</v>
      </c>
      <c r="P168">
        <v>45.450516</v>
      </c>
      <c r="Q168">
        <v>204.44157899999999</v>
      </c>
      <c r="R168">
        <v>43.509706000000001</v>
      </c>
      <c r="S168">
        <v>151.07705300000001</v>
      </c>
      <c r="T168">
        <v>22.86365</v>
      </c>
      <c r="U168">
        <v>87.221108999999998</v>
      </c>
      <c r="V168">
        <v>163.73938999999999</v>
      </c>
      <c r="W168">
        <v>1310.9703340000001</v>
      </c>
      <c r="X168">
        <v>8701.9424670000008</v>
      </c>
      <c r="Y168">
        <v>24598.902411999999</v>
      </c>
      <c r="Z168">
        <v>1273.073991</v>
      </c>
      <c r="AA168">
        <v>1867.0771099999999</v>
      </c>
      <c r="AB168">
        <v>1573.4395910000001</v>
      </c>
      <c r="AC168">
        <v>2433.113636</v>
      </c>
      <c r="AD168">
        <v>20.260073999999999</v>
      </c>
      <c r="AE168">
        <v>10.218961999999999</v>
      </c>
      <c r="AF168">
        <v>21090.423888000001</v>
      </c>
      <c r="AG168">
        <v>2306.4156619999999</v>
      </c>
      <c r="AH168">
        <v>1.53321</v>
      </c>
      <c r="AI168">
        <v>8511.0343780000003</v>
      </c>
      <c r="AJ168">
        <v>16303.724308000001</v>
      </c>
      <c r="AK168">
        <v>5646.0296420000004</v>
      </c>
      <c r="AL168">
        <v>729.50794399999995</v>
      </c>
      <c r="AM168">
        <v>14.741088</v>
      </c>
      <c r="AN168">
        <v>6.5182440000000001</v>
      </c>
      <c r="AO168">
        <v>0.66263899999999998</v>
      </c>
      <c r="AP168">
        <v>76.950817000000001</v>
      </c>
      <c r="AQ168">
        <v>122.042644</v>
      </c>
      <c r="AR168">
        <v>0</v>
      </c>
      <c r="AS168">
        <v>121320.96419699999</v>
      </c>
      <c r="AT168">
        <v>4.5814810000000001</v>
      </c>
      <c r="AU168">
        <v>4.1902400000000002</v>
      </c>
      <c r="AV168">
        <v>3.305714</v>
      </c>
      <c r="AW168">
        <v>4.1233120000000003</v>
      </c>
      <c r="AX168">
        <v>5.9758709999999997</v>
      </c>
      <c r="AY168">
        <v>0.72899999999999998</v>
      </c>
      <c r="AZ168">
        <v>4.0767730000000002</v>
      </c>
      <c r="BA168">
        <v>1.413894</v>
      </c>
      <c r="BB168">
        <v>6.3234649999999997</v>
      </c>
      <c r="BC168">
        <v>2.3745949999999998</v>
      </c>
      <c r="BD168">
        <v>2.8751069999999999</v>
      </c>
      <c r="BE168">
        <v>3.139761</v>
      </c>
      <c r="BF168">
        <v>7.1303000000000005E-2</v>
      </c>
      <c r="BG168">
        <v>4.7421059999999997</v>
      </c>
      <c r="BH168">
        <v>2.6540219999999999</v>
      </c>
      <c r="BI168">
        <v>1.1110869999999999</v>
      </c>
      <c r="BJ168">
        <v>1.4551499999999999</v>
      </c>
      <c r="BK168">
        <v>6.4479009999999999</v>
      </c>
      <c r="BL168">
        <v>9.3880750000000006</v>
      </c>
      <c r="BM168">
        <v>2.3571689999999998</v>
      </c>
      <c r="BN168">
        <v>0.49952400000000002</v>
      </c>
      <c r="BO168">
        <v>0.822882</v>
      </c>
      <c r="BP168">
        <v>0.88363000000000003</v>
      </c>
      <c r="BQ168">
        <v>0.69115199999999999</v>
      </c>
      <c r="BR168">
        <v>0.61744399999999999</v>
      </c>
      <c r="BS168">
        <v>0.20378099999999999</v>
      </c>
      <c r="BT168">
        <v>1.3339479999999999</v>
      </c>
      <c r="BU168">
        <v>0.79547900000000005</v>
      </c>
      <c r="BV168">
        <v>0.569249</v>
      </c>
      <c r="BW168">
        <v>20.721809</v>
      </c>
      <c r="BX168">
        <v>2.9373640000000001</v>
      </c>
      <c r="BY168">
        <v>8.8800000000000001E-4</v>
      </c>
      <c r="BZ168">
        <v>0.60013000000000005</v>
      </c>
      <c r="CA168">
        <v>1.098571</v>
      </c>
      <c r="CB168">
        <v>2.5855169999999998</v>
      </c>
      <c r="CC168">
        <v>2.0890409999999999</v>
      </c>
      <c r="CD168">
        <v>9.8497000000000001E-2</v>
      </c>
      <c r="CE168">
        <v>0.133243</v>
      </c>
      <c r="CF168">
        <v>0.147563</v>
      </c>
      <c r="CG168">
        <v>1.3767E-2</v>
      </c>
      <c r="CH168">
        <v>5.4580000000000002E-3</v>
      </c>
      <c r="CI168">
        <v>1</v>
      </c>
      <c r="CJ168">
        <v>30.393827999999999</v>
      </c>
      <c r="CK168">
        <v>0.28567999999999999</v>
      </c>
      <c r="CL168">
        <v>11.41046</v>
      </c>
      <c r="CM168">
        <v>38.229166999999997</v>
      </c>
      <c r="CN168">
        <v>6.0567000000000003E-2</v>
      </c>
      <c r="CO168">
        <v>6.2216040000000001</v>
      </c>
      <c r="CP168">
        <v>30.153803</v>
      </c>
    </row>
    <row r="169" spans="1:95" x14ac:dyDescent="0.3">
      <c r="B169" s="3">
        <v>18980</v>
      </c>
      <c r="C169">
        <v>753.23499100000004</v>
      </c>
      <c r="D169">
        <v>38.895521000000002</v>
      </c>
      <c r="E169">
        <v>481.47375499999998</v>
      </c>
      <c r="F169">
        <v>657.20612300000005</v>
      </c>
      <c r="G169">
        <v>19.255644</v>
      </c>
      <c r="H169">
        <v>73.121759999999995</v>
      </c>
      <c r="I169">
        <v>16.324743000000002</v>
      </c>
      <c r="J169">
        <v>89.146567000000005</v>
      </c>
      <c r="K169">
        <v>566.53740800000003</v>
      </c>
      <c r="L169">
        <v>393.35278399999999</v>
      </c>
      <c r="M169">
        <v>739.70724600000005</v>
      </c>
      <c r="N169">
        <v>172.78434799999999</v>
      </c>
      <c r="O169">
        <v>5.5402E-2</v>
      </c>
      <c r="P169">
        <v>45.57696</v>
      </c>
      <c r="Q169">
        <v>204.36530200000001</v>
      </c>
      <c r="R169">
        <v>44.075000000000003</v>
      </c>
      <c r="S169">
        <v>150.74997500000001</v>
      </c>
      <c r="T169">
        <v>22.815655</v>
      </c>
      <c r="U169">
        <v>87.32535</v>
      </c>
      <c r="V169">
        <v>165.79312999999999</v>
      </c>
      <c r="W169">
        <v>1046.472767</v>
      </c>
      <c r="X169">
        <v>8185.3320629999998</v>
      </c>
      <c r="Y169">
        <v>25736.862430000001</v>
      </c>
      <c r="Z169">
        <v>1259.4757400000001</v>
      </c>
      <c r="AA169">
        <v>1853.900985</v>
      </c>
      <c r="AB169">
        <v>1710.257619</v>
      </c>
      <c r="AC169">
        <v>2433.4022319999999</v>
      </c>
      <c r="AD169">
        <v>20.504797</v>
      </c>
      <c r="AE169">
        <v>10.055216</v>
      </c>
      <c r="AF169">
        <v>20296.725665000002</v>
      </c>
      <c r="AG169">
        <v>3728.8193649999998</v>
      </c>
      <c r="AH169">
        <v>2.3362210000000001</v>
      </c>
      <c r="AI169">
        <v>8478.1916149999997</v>
      </c>
      <c r="AJ169">
        <v>16736.709795999999</v>
      </c>
      <c r="AK169">
        <v>5761.2007359999998</v>
      </c>
      <c r="AL169">
        <v>356.80002000000002</v>
      </c>
      <c r="AM169">
        <v>14.470808</v>
      </c>
      <c r="AN169">
        <v>4.5640879999999999</v>
      </c>
      <c r="AO169">
        <v>0.50507999999999997</v>
      </c>
      <c r="AP169">
        <v>52.950637</v>
      </c>
      <c r="AQ169">
        <v>115.189824</v>
      </c>
      <c r="AR169">
        <v>0</v>
      </c>
      <c r="AS169">
        <v>116560.64855300001</v>
      </c>
      <c r="AT169">
        <v>4.5983960000000002</v>
      </c>
      <c r="AU169">
        <v>4.2260809999999998</v>
      </c>
      <c r="AV169">
        <v>3.3047409999999999</v>
      </c>
      <c r="AW169">
        <v>4.1241690000000002</v>
      </c>
      <c r="AX169">
        <v>6.0109700000000004</v>
      </c>
      <c r="AY169">
        <v>0.723661</v>
      </c>
      <c r="AZ169">
        <v>4.0731169999999999</v>
      </c>
      <c r="BA169">
        <v>1.4141140000000001</v>
      </c>
      <c r="BB169">
        <v>6.3289369999999998</v>
      </c>
      <c r="BC169">
        <v>2.3745630000000002</v>
      </c>
      <c r="BD169">
        <v>2.8477429999999999</v>
      </c>
      <c r="BE169">
        <v>3.119964</v>
      </c>
      <c r="BF169">
        <v>6.5155000000000005E-2</v>
      </c>
      <c r="BG169">
        <v>4.7552989999999999</v>
      </c>
      <c r="BH169">
        <v>2.6530309999999999</v>
      </c>
      <c r="BI169">
        <v>1.1255230000000001</v>
      </c>
      <c r="BJ169">
        <v>1.451999</v>
      </c>
      <c r="BK169">
        <v>6.4343649999999997</v>
      </c>
      <c r="BL169">
        <v>9.3992950000000004</v>
      </c>
      <c r="BM169">
        <v>2.3867349999999998</v>
      </c>
      <c r="BN169">
        <v>0.39874199999999999</v>
      </c>
      <c r="BO169">
        <v>0.77403</v>
      </c>
      <c r="BP169">
        <v>0.924508</v>
      </c>
      <c r="BQ169">
        <v>0.68376999999999999</v>
      </c>
      <c r="BR169">
        <v>0.61308700000000005</v>
      </c>
      <c r="BS169">
        <v>0.221501</v>
      </c>
      <c r="BT169">
        <v>1.3341069999999999</v>
      </c>
      <c r="BU169">
        <v>0.805087</v>
      </c>
      <c r="BV169">
        <v>0.56012700000000004</v>
      </c>
      <c r="BW169">
        <v>19.941983</v>
      </c>
      <c r="BX169">
        <v>4.7488830000000002</v>
      </c>
      <c r="BY169">
        <v>1.3519999999999999E-3</v>
      </c>
      <c r="BZ169">
        <v>0.59781399999999996</v>
      </c>
      <c r="CA169">
        <v>1.1277459999999999</v>
      </c>
      <c r="CB169">
        <v>2.638258</v>
      </c>
      <c r="CC169">
        <v>1.0217430000000001</v>
      </c>
      <c r="CD169">
        <v>9.6690999999999999E-2</v>
      </c>
      <c r="CE169">
        <v>9.3297000000000005E-2</v>
      </c>
      <c r="CF169">
        <v>0.11247699999999999</v>
      </c>
      <c r="CG169">
        <v>9.4730000000000005E-3</v>
      </c>
      <c r="CH169">
        <v>5.1520000000000003E-3</v>
      </c>
      <c r="CI169">
        <v>1</v>
      </c>
      <c r="CJ169">
        <v>29.201253999999999</v>
      </c>
      <c r="CK169">
        <v>0.29694100000000001</v>
      </c>
      <c r="CL169">
        <v>11.731127000000001</v>
      </c>
      <c r="CM169">
        <v>38.145833000000003</v>
      </c>
      <c r="CN169">
        <v>5.9628E-2</v>
      </c>
      <c r="CO169">
        <v>6.1927529999999997</v>
      </c>
      <c r="CP169">
        <v>30.046876999999999</v>
      </c>
    </row>
    <row r="170" spans="1:95" x14ac:dyDescent="0.3">
      <c r="B170" s="3">
        <v>19345</v>
      </c>
      <c r="C170">
        <v>743.19777599999998</v>
      </c>
      <c r="D170">
        <v>39.358854999999998</v>
      </c>
      <c r="E170">
        <v>480.39629400000001</v>
      </c>
      <c r="F170">
        <v>656.51867400000003</v>
      </c>
      <c r="G170">
        <v>19.346423000000001</v>
      </c>
      <c r="H170">
        <v>72.529854</v>
      </c>
      <c r="I170">
        <v>16.311264999999999</v>
      </c>
      <c r="J170">
        <v>89.328491</v>
      </c>
      <c r="K170">
        <v>566.24923699999999</v>
      </c>
      <c r="L170">
        <v>393.51023300000003</v>
      </c>
      <c r="M170">
        <v>735.82468400000005</v>
      </c>
      <c r="N170">
        <v>171.92712800000001</v>
      </c>
      <c r="O170">
        <v>5.0577999999999998E-2</v>
      </c>
      <c r="P170">
        <v>45.553942999999997</v>
      </c>
      <c r="Q170">
        <v>204.007452</v>
      </c>
      <c r="R170">
        <v>44.415370000000003</v>
      </c>
      <c r="S170">
        <v>150.48478700000001</v>
      </c>
      <c r="T170">
        <v>22.734075000000001</v>
      </c>
      <c r="U170">
        <v>87.441069999999996</v>
      </c>
      <c r="V170">
        <v>168.06534500000001</v>
      </c>
      <c r="W170">
        <v>1059.8258559999999</v>
      </c>
      <c r="X170">
        <v>8276.1071269999993</v>
      </c>
      <c r="Y170">
        <v>26128.219327999999</v>
      </c>
      <c r="Z170">
        <v>1246.1734220000001</v>
      </c>
      <c r="AA170">
        <v>1835.781518</v>
      </c>
      <c r="AB170">
        <v>1677.7674509999999</v>
      </c>
      <c r="AC170">
        <v>2446.9095539999998</v>
      </c>
      <c r="AD170">
        <v>20.625139999999998</v>
      </c>
      <c r="AE170">
        <v>10.013641</v>
      </c>
      <c r="AF170">
        <v>19648.493729000002</v>
      </c>
      <c r="AG170">
        <v>2257.929584</v>
      </c>
      <c r="AH170">
        <v>1.6203449999999999</v>
      </c>
      <c r="AI170">
        <v>8391.1425209999998</v>
      </c>
      <c r="AJ170">
        <v>16762.742206999999</v>
      </c>
      <c r="AK170">
        <v>5789.8961879999997</v>
      </c>
      <c r="AL170">
        <v>744.90364699999998</v>
      </c>
      <c r="AM170">
        <v>14.393851</v>
      </c>
      <c r="AN170">
        <v>7.0570680000000001</v>
      </c>
      <c r="AO170">
        <v>0.72483399999999998</v>
      </c>
      <c r="AP170">
        <v>83.437948000000006</v>
      </c>
      <c r="AQ170">
        <v>127.94887900000001</v>
      </c>
      <c r="AR170">
        <v>0</v>
      </c>
      <c r="AS170">
        <v>119277.039626</v>
      </c>
      <c r="AT170">
        <v>4.5371199999999998</v>
      </c>
      <c r="AU170">
        <v>4.2764230000000003</v>
      </c>
      <c r="AV170">
        <v>3.2973460000000001</v>
      </c>
      <c r="AW170">
        <v>4.1198550000000003</v>
      </c>
      <c r="AX170">
        <v>6.0393090000000003</v>
      </c>
      <c r="AY170">
        <v>0.71780299999999997</v>
      </c>
      <c r="AZ170">
        <v>4.0697549999999998</v>
      </c>
      <c r="BA170">
        <v>1.417</v>
      </c>
      <c r="BB170">
        <v>6.3257180000000002</v>
      </c>
      <c r="BC170">
        <v>2.3755130000000002</v>
      </c>
      <c r="BD170">
        <v>2.8327960000000001</v>
      </c>
      <c r="BE170">
        <v>3.1044849999999999</v>
      </c>
      <c r="BF170">
        <v>5.9480999999999999E-2</v>
      </c>
      <c r="BG170">
        <v>4.7528969999999999</v>
      </c>
      <c r="BH170">
        <v>2.6483859999999999</v>
      </c>
      <c r="BI170">
        <v>1.134215</v>
      </c>
      <c r="BJ170">
        <v>1.4494450000000001</v>
      </c>
      <c r="BK170">
        <v>6.411359</v>
      </c>
      <c r="BL170">
        <v>9.4117499999999996</v>
      </c>
      <c r="BM170">
        <v>2.4194450000000001</v>
      </c>
      <c r="BN170">
        <v>0.40383000000000002</v>
      </c>
      <c r="BO170">
        <v>0.78261400000000003</v>
      </c>
      <c r="BP170">
        <v>0.93856600000000001</v>
      </c>
      <c r="BQ170">
        <v>0.67654800000000004</v>
      </c>
      <c r="BR170">
        <v>0.60709400000000002</v>
      </c>
      <c r="BS170">
        <v>0.21729299999999999</v>
      </c>
      <c r="BT170">
        <v>1.341512</v>
      </c>
      <c r="BU170">
        <v>0.80981199999999998</v>
      </c>
      <c r="BV170">
        <v>0.55781099999999995</v>
      </c>
      <c r="BW170">
        <v>19.305081000000001</v>
      </c>
      <c r="BX170">
        <v>2.8756140000000001</v>
      </c>
      <c r="BY170">
        <v>9.3800000000000003E-4</v>
      </c>
      <c r="BZ170">
        <v>0.59167599999999998</v>
      </c>
      <c r="CA170">
        <v>1.1294999999999999</v>
      </c>
      <c r="CB170">
        <v>2.6513990000000001</v>
      </c>
      <c r="CC170">
        <v>2.1331280000000001</v>
      </c>
      <c r="CD170">
        <v>9.6176999999999999E-2</v>
      </c>
      <c r="CE170">
        <v>0.144258</v>
      </c>
      <c r="CF170">
        <v>0.161413</v>
      </c>
      <c r="CG170">
        <v>1.4926999999999999E-2</v>
      </c>
      <c r="CH170">
        <v>5.7229999999999998E-3</v>
      </c>
      <c r="CI170">
        <v>1</v>
      </c>
      <c r="CJ170">
        <v>29.881775999999999</v>
      </c>
      <c r="CK170">
        <v>0.297377</v>
      </c>
      <c r="CL170">
        <v>11.80115</v>
      </c>
      <c r="CM170">
        <v>38.1875</v>
      </c>
      <c r="CN170">
        <v>5.8763999999999997E-2</v>
      </c>
      <c r="CO170">
        <v>6.1483030000000003</v>
      </c>
      <c r="CP170">
        <v>30.087907999999999</v>
      </c>
    </row>
    <row r="171" spans="1:95" x14ac:dyDescent="0.3">
      <c r="B171" s="3">
        <v>19710</v>
      </c>
      <c r="C171">
        <v>769.32484399999998</v>
      </c>
      <c r="D171">
        <v>39.651268999999999</v>
      </c>
      <c r="E171">
        <v>480.01065899999998</v>
      </c>
      <c r="F171">
        <v>657.03719100000001</v>
      </c>
      <c r="G171">
        <v>19.437248</v>
      </c>
      <c r="H171">
        <v>71.902934999999999</v>
      </c>
      <c r="I171">
        <v>16.280822000000001</v>
      </c>
      <c r="J171">
        <v>89.378077000000005</v>
      </c>
      <c r="K171">
        <v>565.26907500000004</v>
      </c>
      <c r="L171">
        <v>393.53926200000001</v>
      </c>
      <c r="M171">
        <v>730.70518100000004</v>
      </c>
      <c r="N171">
        <v>171.10513499999999</v>
      </c>
      <c r="O171">
        <v>4.6018999999999997E-2</v>
      </c>
      <c r="P171">
        <v>45.558489999999999</v>
      </c>
      <c r="Q171">
        <v>204.14276100000001</v>
      </c>
      <c r="R171">
        <v>44.763998000000001</v>
      </c>
      <c r="S171">
        <v>150.18892099999999</v>
      </c>
      <c r="T171">
        <v>22.65992</v>
      </c>
      <c r="U171">
        <v>87.487765999999993</v>
      </c>
      <c r="V171">
        <v>170.343096</v>
      </c>
      <c r="W171">
        <v>704.63051599999994</v>
      </c>
      <c r="X171">
        <v>7082.529321</v>
      </c>
      <c r="Y171">
        <v>26380.698199999999</v>
      </c>
      <c r="Z171">
        <v>1252.0379760000001</v>
      </c>
      <c r="AA171">
        <v>1814.754336</v>
      </c>
      <c r="AB171">
        <v>1626.142169</v>
      </c>
      <c r="AC171">
        <v>2448.425506</v>
      </c>
      <c r="AD171">
        <v>20.652650999999999</v>
      </c>
      <c r="AE171">
        <v>9.7681730000000009</v>
      </c>
      <c r="AF171">
        <v>21811.563796999999</v>
      </c>
      <c r="AG171">
        <v>1988.129048</v>
      </c>
      <c r="AH171">
        <v>1.2731669999999999</v>
      </c>
      <c r="AI171">
        <v>8376.7993110000007</v>
      </c>
      <c r="AJ171">
        <v>16850.250896000001</v>
      </c>
      <c r="AK171">
        <v>5849.6090459999996</v>
      </c>
      <c r="AL171">
        <v>806.67853400000001</v>
      </c>
      <c r="AM171">
        <v>14.249974</v>
      </c>
      <c r="AN171">
        <v>7.0582589999999996</v>
      </c>
      <c r="AO171">
        <v>0.68469199999999997</v>
      </c>
      <c r="AP171">
        <v>82.829159000000004</v>
      </c>
      <c r="AQ171">
        <v>126.602453</v>
      </c>
      <c r="AR171">
        <v>0</v>
      </c>
      <c r="AS171">
        <v>119518.55512600001</v>
      </c>
      <c r="AT171">
        <v>4.6966219999999996</v>
      </c>
      <c r="AU171">
        <v>4.3081940000000003</v>
      </c>
      <c r="AV171">
        <v>3.294699</v>
      </c>
      <c r="AW171">
        <v>4.1231090000000004</v>
      </c>
      <c r="AX171">
        <v>6.0676610000000002</v>
      </c>
      <c r="AY171">
        <v>0.71159899999999998</v>
      </c>
      <c r="AZ171">
        <v>4.0621590000000003</v>
      </c>
      <c r="BA171">
        <v>1.4177869999999999</v>
      </c>
      <c r="BB171">
        <v>6.3147679999999999</v>
      </c>
      <c r="BC171">
        <v>2.3756889999999999</v>
      </c>
      <c r="BD171">
        <v>2.8130869999999999</v>
      </c>
      <c r="BE171">
        <v>3.089642</v>
      </c>
      <c r="BF171">
        <v>5.4120000000000001E-2</v>
      </c>
      <c r="BG171">
        <v>4.7533719999999997</v>
      </c>
      <c r="BH171">
        <v>2.6501420000000002</v>
      </c>
      <c r="BI171">
        <v>1.1431180000000001</v>
      </c>
      <c r="BJ171">
        <v>1.4465950000000001</v>
      </c>
      <c r="BK171">
        <v>6.3904459999999998</v>
      </c>
      <c r="BL171">
        <v>9.4167769999999997</v>
      </c>
      <c r="BM171">
        <v>2.4522349999999999</v>
      </c>
      <c r="BN171">
        <v>0.268488</v>
      </c>
      <c r="BO171">
        <v>0.66974599999999995</v>
      </c>
      <c r="BP171">
        <v>0.94763500000000001</v>
      </c>
      <c r="BQ171">
        <v>0.679732</v>
      </c>
      <c r="BR171">
        <v>0.60014100000000004</v>
      </c>
      <c r="BS171">
        <v>0.21060699999999999</v>
      </c>
      <c r="BT171">
        <v>1.3423430000000001</v>
      </c>
      <c r="BU171">
        <v>0.81089299999999997</v>
      </c>
      <c r="BV171">
        <v>0.54413699999999998</v>
      </c>
      <c r="BW171">
        <v>21.430344999999999</v>
      </c>
      <c r="BX171">
        <v>2.532006</v>
      </c>
      <c r="BY171">
        <v>7.3700000000000002E-4</v>
      </c>
      <c r="BZ171">
        <v>0.590665</v>
      </c>
      <c r="CA171">
        <v>1.1353960000000001</v>
      </c>
      <c r="CB171">
        <v>2.678744</v>
      </c>
      <c r="CC171">
        <v>2.3100290000000001</v>
      </c>
      <c r="CD171">
        <v>9.5215999999999995E-2</v>
      </c>
      <c r="CE171">
        <v>0.14428199999999999</v>
      </c>
      <c r="CF171">
        <v>0.152474</v>
      </c>
      <c r="CG171">
        <v>1.4818E-2</v>
      </c>
      <c r="CH171">
        <v>5.6620000000000004E-3</v>
      </c>
      <c r="CI171">
        <v>1</v>
      </c>
      <c r="CJ171">
        <v>29.942281000000001</v>
      </c>
      <c r="CK171">
        <v>0.29567500000000002</v>
      </c>
      <c r="CL171">
        <v>11.700198</v>
      </c>
      <c r="CM171">
        <v>38.25</v>
      </c>
      <c r="CN171">
        <v>5.9414000000000002E-2</v>
      </c>
      <c r="CO171">
        <v>6.1168829999999996</v>
      </c>
      <c r="CP171">
        <v>29.499610000000001</v>
      </c>
    </row>
    <row r="172" spans="1:95" x14ac:dyDescent="0.3">
      <c r="B172" s="3">
        <v>20074.5</v>
      </c>
      <c r="C172">
        <v>774.17938700000002</v>
      </c>
      <c r="D172">
        <v>40.271441000000003</v>
      </c>
      <c r="E172">
        <v>479.54218500000002</v>
      </c>
      <c r="F172">
        <v>657.30229599999996</v>
      </c>
      <c r="G172">
        <v>19.520676999999999</v>
      </c>
      <c r="H172">
        <v>71.201331999999994</v>
      </c>
      <c r="I172">
        <v>16.258123999999999</v>
      </c>
      <c r="J172">
        <v>89.668989999999994</v>
      </c>
      <c r="K172">
        <v>564.69489399999998</v>
      </c>
      <c r="L172">
        <v>393.85121600000002</v>
      </c>
      <c r="M172">
        <v>726.66835900000001</v>
      </c>
      <c r="N172">
        <v>170.32247100000001</v>
      </c>
      <c r="O172">
        <v>4.1782E-2</v>
      </c>
      <c r="P172">
        <v>45.580438999999998</v>
      </c>
      <c r="Q172">
        <v>204.24591699999999</v>
      </c>
      <c r="R172">
        <v>45.113987999999999</v>
      </c>
      <c r="S172">
        <v>150.32492400000001</v>
      </c>
      <c r="T172">
        <v>22.606235999999999</v>
      </c>
      <c r="U172">
        <v>87.549957000000006</v>
      </c>
      <c r="V172">
        <v>172.34971999999999</v>
      </c>
      <c r="W172">
        <v>727.47525800000005</v>
      </c>
      <c r="X172">
        <v>7176.5884169999999</v>
      </c>
      <c r="Y172">
        <v>26674.726699999999</v>
      </c>
      <c r="Z172">
        <v>1247.606804</v>
      </c>
      <c r="AA172">
        <v>1798.150275</v>
      </c>
      <c r="AB172">
        <v>1595.7430569999999</v>
      </c>
      <c r="AC172">
        <v>2432.4063799999999</v>
      </c>
      <c r="AD172">
        <v>20.692696999999999</v>
      </c>
      <c r="AE172">
        <v>9.6873190000000005</v>
      </c>
      <c r="AF172">
        <v>20868.777547999998</v>
      </c>
      <c r="AG172">
        <v>2323.2426650000002</v>
      </c>
      <c r="AH172">
        <v>1.605226</v>
      </c>
      <c r="AI172">
        <v>8318.0199749999992</v>
      </c>
      <c r="AJ172">
        <v>16886.676331999999</v>
      </c>
      <c r="AK172">
        <v>5889.9210739999999</v>
      </c>
      <c r="AL172">
        <v>704.01334599999996</v>
      </c>
      <c r="AM172">
        <v>14.105760999999999</v>
      </c>
      <c r="AN172">
        <v>6.6003020000000001</v>
      </c>
      <c r="AO172">
        <v>0.71467199999999997</v>
      </c>
      <c r="AP172">
        <v>77.769484000000006</v>
      </c>
      <c r="AQ172">
        <v>126.716032</v>
      </c>
      <c r="AR172">
        <v>0</v>
      </c>
      <c r="AS172">
        <v>122632.89049799999</v>
      </c>
      <c r="AT172">
        <v>4.7262589999999998</v>
      </c>
      <c r="AU172">
        <v>4.3755769999999998</v>
      </c>
      <c r="AV172">
        <v>3.2914829999999999</v>
      </c>
      <c r="AW172">
        <v>4.1247720000000001</v>
      </c>
      <c r="AX172">
        <v>6.0937049999999999</v>
      </c>
      <c r="AY172">
        <v>0.70465500000000003</v>
      </c>
      <c r="AZ172">
        <v>4.0564960000000001</v>
      </c>
      <c r="BA172">
        <v>1.4224019999999999</v>
      </c>
      <c r="BB172">
        <v>6.3083539999999996</v>
      </c>
      <c r="BC172">
        <v>2.3775719999999998</v>
      </c>
      <c r="BD172">
        <v>2.7975460000000001</v>
      </c>
      <c r="BE172">
        <v>3.07551</v>
      </c>
      <c r="BF172">
        <v>4.9138000000000001E-2</v>
      </c>
      <c r="BG172">
        <v>4.7556620000000001</v>
      </c>
      <c r="BH172">
        <v>2.6514820000000001</v>
      </c>
      <c r="BI172">
        <v>1.1520550000000001</v>
      </c>
      <c r="BJ172">
        <v>1.447905</v>
      </c>
      <c r="BK172">
        <v>6.3753060000000001</v>
      </c>
      <c r="BL172">
        <v>9.42347</v>
      </c>
      <c r="BM172">
        <v>2.4811230000000002</v>
      </c>
      <c r="BN172">
        <v>0.27719300000000002</v>
      </c>
      <c r="BO172">
        <v>0.67864000000000002</v>
      </c>
      <c r="BP172">
        <v>0.95819699999999997</v>
      </c>
      <c r="BQ172">
        <v>0.67732599999999998</v>
      </c>
      <c r="BR172">
        <v>0.59465000000000001</v>
      </c>
      <c r="BS172">
        <v>0.20666999999999999</v>
      </c>
      <c r="BT172">
        <v>1.333561</v>
      </c>
      <c r="BU172">
        <v>0.81246499999999999</v>
      </c>
      <c r="BV172">
        <v>0.53963300000000003</v>
      </c>
      <c r="BW172">
        <v>20.504035999999999</v>
      </c>
      <c r="BX172">
        <v>2.9587940000000001</v>
      </c>
      <c r="BY172">
        <v>9.2900000000000003E-4</v>
      </c>
      <c r="BZ172">
        <v>0.58652000000000004</v>
      </c>
      <c r="CA172">
        <v>1.1378509999999999</v>
      </c>
      <c r="CB172">
        <v>2.6972040000000002</v>
      </c>
      <c r="CC172">
        <v>2.0160339999999999</v>
      </c>
      <c r="CD172">
        <v>9.4252000000000002E-2</v>
      </c>
      <c r="CE172">
        <v>0.13492100000000001</v>
      </c>
      <c r="CF172">
        <v>0.15915099999999999</v>
      </c>
      <c r="CG172">
        <v>1.3913E-2</v>
      </c>
      <c r="CH172">
        <v>5.6670000000000002E-3</v>
      </c>
      <c r="CI172">
        <v>1</v>
      </c>
      <c r="CJ172">
        <v>30.722497000000001</v>
      </c>
      <c r="CK172">
        <v>0.30337199999999998</v>
      </c>
      <c r="CL172">
        <v>12.024096999999999</v>
      </c>
      <c r="CM172">
        <v>38.208333000000003</v>
      </c>
      <c r="CN172">
        <v>5.8561000000000002E-2</v>
      </c>
      <c r="CO172">
        <v>6.045534</v>
      </c>
      <c r="CP172">
        <v>29.599737999999999</v>
      </c>
    </row>
    <row r="173" spans="1:95" x14ac:dyDescent="0.3">
      <c r="A173" t="s">
        <v>421</v>
      </c>
    </row>
    <row r="174" spans="1:95" x14ac:dyDescent="0.3">
      <c r="B174" s="3">
        <v>0</v>
      </c>
      <c r="C174">
        <v>163.80385899999999</v>
      </c>
      <c r="D174">
        <v>9.2036859999999994</v>
      </c>
      <c r="E174">
        <v>145.691823</v>
      </c>
      <c r="F174">
        <v>159.35480799999999</v>
      </c>
      <c r="G174">
        <v>3.203417</v>
      </c>
      <c r="H174">
        <v>101.044211</v>
      </c>
      <c r="I174">
        <v>4.0079229999999999</v>
      </c>
      <c r="J174">
        <v>63.040557999999997</v>
      </c>
      <c r="K174">
        <v>89.515411999999998</v>
      </c>
      <c r="L174">
        <v>165.65271000000001</v>
      </c>
      <c r="M174">
        <v>259.75211200000001</v>
      </c>
      <c r="N174">
        <v>55.380243</v>
      </c>
      <c r="O174">
        <v>0.85031000000000001</v>
      </c>
      <c r="P174">
        <v>9.5844579999999997</v>
      </c>
      <c r="Q174">
        <v>77.030861999999999</v>
      </c>
      <c r="R174">
        <v>39.159574999999997</v>
      </c>
      <c r="S174">
        <v>103.822339</v>
      </c>
      <c r="T174">
        <v>3.545906</v>
      </c>
      <c r="U174">
        <v>9.2906279999999999</v>
      </c>
      <c r="V174">
        <v>69.464411999999996</v>
      </c>
      <c r="W174">
        <v>2624.4373799999998</v>
      </c>
      <c r="X174">
        <v>10574.954879000001</v>
      </c>
      <c r="Y174">
        <v>27838.450960999999</v>
      </c>
      <c r="Z174">
        <v>1841.9588639999999</v>
      </c>
      <c r="AA174">
        <v>3023.8811649999998</v>
      </c>
      <c r="AB174">
        <v>7721.2175909999996</v>
      </c>
      <c r="AC174">
        <v>1823.993813</v>
      </c>
      <c r="AD174">
        <v>25.469033</v>
      </c>
      <c r="AE174">
        <v>17.951671000000001</v>
      </c>
      <c r="AF174">
        <v>1017.7887480000001</v>
      </c>
      <c r="AG174">
        <v>785.19919500000003</v>
      </c>
      <c r="AH174">
        <v>1727.4565070000001</v>
      </c>
      <c r="AI174">
        <v>14181.98486</v>
      </c>
      <c r="AJ174">
        <v>14840.851922</v>
      </c>
      <c r="AK174">
        <v>2183.713722</v>
      </c>
      <c r="AL174">
        <v>349.207155</v>
      </c>
      <c r="AM174">
        <v>149.66020900000001</v>
      </c>
      <c r="AN174">
        <v>48.919795999999998</v>
      </c>
      <c r="AO174">
        <v>4.4905400000000002</v>
      </c>
      <c r="AP174">
        <v>5589.6807310000004</v>
      </c>
      <c r="AQ174">
        <v>22358.660474</v>
      </c>
      <c r="AR174">
        <v>0</v>
      </c>
      <c r="AS174">
        <v>3991.631562</v>
      </c>
      <c r="AT174">
        <v>1</v>
      </c>
      <c r="AU174">
        <v>1</v>
      </c>
      <c r="AV174">
        <v>1</v>
      </c>
      <c r="AW174">
        <v>1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1</v>
      </c>
      <c r="BD174">
        <v>1</v>
      </c>
      <c r="BE174">
        <v>1</v>
      </c>
      <c r="BF174">
        <v>1</v>
      </c>
      <c r="BG174">
        <v>1</v>
      </c>
      <c r="BH174">
        <v>1</v>
      </c>
      <c r="BI174">
        <v>1</v>
      </c>
      <c r="BJ174">
        <v>1</v>
      </c>
      <c r="BK174">
        <v>1</v>
      </c>
      <c r="BL174">
        <v>1</v>
      </c>
      <c r="BM174">
        <v>1</v>
      </c>
      <c r="BN174">
        <v>1</v>
      </c>
      <c r="BO174">
        <v>1</v>
      </c>
      <c r="BP174">
        <v>1</v>
      </c>
      <c r="BQ174">
        <v>1</v>
      </c>
      <c r="BR174">
        <v>1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Y174">
        <v>1</v>
      </c>
      <c r="BZ174">
        <v>1</v>
      </c>
      <c r="CA174">
        <v>1</v>
      </c>
      <c r="CB174">
        <v>1</v>
      </c>
      <c r="CC174">
        <v>1</v>
      </c>
      <c r="CD174">
        <v>1</v>
      </c>
      <c r="CE174">
        <v>1</v>
      </c>
      <c r="CF174">
        <v>1</v>
      </c>
      <c r="CG174">
        <v>1</v>
      </c>
      <c r="CH174">
        <v>1</v>
      </c>
      <c r="CI174">
        <v>1</v>
      </c>
      <c r="CJ174">
        <v>1</v>
      </c>
      <c r="CK174">
        <v>0</v>
      </c>
      <c r="CL174">
        <v>0</v>
      </c>
      <c r="CM174">
        <v>0</v>
      </c>
      <c r="CN174">
        <v>0</v>
      </c>
      <c r="CO174">
        <v>1.1117E-2</v>
      </c>
      <c r="CP174">
        <v>25.987214999999999</v>
      </c>
      <c r="CQ174" t="s">
        <v>101</v>
      </c>
    </row>
    <row r="175" spans="1:95" x14ac:dyDescent="0.3">
      <c r="B175" s="3">
        <v>365</v>
      </c>
      <c r="C175">
        <v>168.79438999999999</v>
      </c>
      <c r="D175">
        <v>16.844624</v>
      </c>
      <c r="E175">
        <v>271.33660800000001</v>
      </c>
      <c r="F175">
        <v>321.74092999999999</v>
      </c>
      <c r="G175">
        <v>4.2389859999999997</v>
      </c>
      <c r="H175">
        <v>91.289841999999993</v>
      </c>
      <c r="I175">
        <v>6.0454090000000003</v>
      </c>
      <c r="J175">
        <v>85.794479999999993</v>
      </c>
      <c r="K175">
        <v>130.459327</v>
      </c>
      <c r="L175">
        <v>183.061802</v>
      </c>
      <c r="M175">
        <v>386.78705100000002</v>
      </c>
      <c r="N175">
        <v>73.280146999999999</v>
      </c>
      <c r="O175">
        <v>0.79823100000000002</v>
      </c>
      <c r="P175">
        <v>19.604391</v>
      </c>
      <c r="Q175">
        <v>116.554813</v>
      </c>
      <c r="R175">
        <v>68.827721999999994</v>
      </c>
      <c r="S175">
        <v>149.77448100000001</v>
      </c>
      <c r="T175">
        <v>5.2622600000000004</v>
      </c>
      <c r="U175">
        <v>13.65784</v>
      </c>
      <c r="V175">
        <v>74.931910000000002</v>
      </c>
      <c r="W175">
        <v>2625.1829859999998</v>
      </c>
      <c r="X175">
        <v>10491.940619999999</v>
      </c>
      <c r="Y175">
        <v>27044.107516</v>
      </c>
      <c r="Z175">
        <v>2330.4075130000001</v>
      </c>
      <c r="AA175">
        <v>3115.5989939999999</v>
      </c>
      <c r="AB175">
        <v>6478.4320690000004</v>
      </c>
      <c r="AC175">
        <v>4103.3837679999997</v>
      </c>
      <c r="AD175">
        <v>18.290095000000001</v>
      </c>
      <c r="AE175">
        <v>14.947585</v>
      </c>
      <c r="AF175">
        <v>104.433058</v>
      </c>
      <c r="AG175">
        <v>2907.6707270000002</v>
      </c>
      <c r="AH175">
        <v>4255.6510939999998</v>
      </c>
      <c r="AI175">
        <v>14050.973128</v>
      </c>
      <c r="AJ175">
        <v>15684.999865</v>
      </c>
      <c r="AK175">
        <v>2513.3047839999999</v>
      </c>
      <c r="AL175">
        <v>912.74449200000004</v>
      </c>
      <c r="AM175">
        <v>3344.6506479999998</v>
      </c>
      <c r="AN175">
        <v>7.6269590000000003</v>
      </c>
      <c r="AO175">
        <v>0.28113700000000003</v>
      </c>
      <c r="AP175">
        <v>91.190421999999998</v>
      </c>
      <c r="AQ175">
        <v>54.758090000000003</v>
      </c>
      <c r="AR175">
        <v>0</v>
      </c>
      <c r="AS175">
        <v>16134.592360000001</v>
      </c>
      <c r="AT175">
        <v>1.030467</v>
      </c>
      <c r="AU175">
        <v>1.8302039999999999</v>
      </c>
      <c r="AV175">
        <v>1.862401</v>
      </c>
      <c r="AW175">
        <v>2.0190220000000001</v>
      </c>
      <c r="AX175">
        <v>1.3232699999999999</v>
      </c>
      <c r="AY175">
        <v>0.90346400000000004</v>
      </c>
      <c r="AZ175">
        <v>1.508364</v>
      </c>
      <c r="BA175">
        <v>1.360941</v>
      </c>
      <c r="BB175">
        <v>1.457395</v>
      </c>
      <c r="BC175">
        <v>1.105094</v>
      </c>
      <c r="BD175">
        <v>1.4890620000000001</v>
      </c>
      <c r="BE175">
        <v>1.323218</v>
      </c>
      <c r="BF175">
        <v>0.93875399999999998</v>
      </c>
      <c r="BG175">
        <v>2.045436</v>
      </c>
      <c r="BH175">
        <v>1.5130920000000001</v>
      </c>
      <c r="BI175">
        <v>1.757622</v>
      </c>
      <c r="BJ175">
        <v>1.442604</v>
      </c>
      <c r="BK175">
        <v>1.484038</v>
      </c>
      <c r="BL175">
        <v>1.4700660000000001</v>
      </c>
      <c r="BM175">
        <v>1.0787089999999999</v>
      </c>
      <c r="BN175">
        <v>1.000284</v>
      </c>
      <c r="BO175">
        <v>0.99214999999999998</v>
      </c>
      <c r="BP175">
        <v>0.97146600000000005</v>
      </c>
      <c r="BQ175">
        <v>1.2651790000000001</v>
      </c>
      <c r="BR175">
        <v>1.0303310000000001</v>
      </c>
      <c r="BS175">
        <v>0.83904299999999998</v>
      </c>
      <c r="BT175">
        <v>2.2496700000000001</v>
      </c>
      <c r="BU175">
        <v>0.71813099999999996</v>
      </c>
      <c r="BV175">
        <v>0.83265699999999998</v>
      </c>
      <c r="BW175">
        <v>0.102608</v>
      </c>
      <c r="BX175">
        <v>3.7030989999999999</v>
      </c>
      <c r="BY175">
        <v>2.4635359999999999</v>
      </c>
      <c r="BZ175">
        <v>0.99076200000000003</v>
      </c>
      <c r="CA175">
        <v>1.05688</v>
      </c>
      <c r="CB175">
        <v>1.1509309999999999</v>
      </c>
      <c r="CC175">
        <v>2.6137619999999999</v>
      </c>
      <c r="CD175">
        <v>22.348296000000001</v>
      </c>
      <c r="CE175">
        <v>0.15590699999999999</v>
      </c>
      <c r="CF175">
        <v>6.2605999999999995E-2</v>
      </c>
      <c r="CG175">
        <v>1.6313999999999999E-2</v>
      </c>
      <c r="CH175">
        <v>2.4489999999999998E-3</v>
      </c>
      <c r="CI175">
        <v>1</v>
      </c>
      <c r="CJ175">
        <v>4.0421050000000003</v>
      </c>
      <c r="CK175">
        <v>0.29377300000000001</v>
      </c>
      <c r="CL175">
        <v>1.7946279999999999</v>
      </c>
      <c r="CM175">
        <v>38.604166999999997</v>
      </c>
      <c r="CN175">
        <v>0.100526</v>
      </c>
      <c r="CO175">
        <v>-0.40749600000000002</v>
      </c>
      <c r="CP175">
        <v>33.035555000000002</v>
      </c>
      <c r="CQ175">
        <v>25.987214999999999</v>
      </c>
    </row>
    <row r="176" spans="1:95" x14ac:dyDescent="0.3">
      <c r="B176" s="3">
        <v>730</v>
      </c>
      <c r="C176">
        <v>173.02892199999999</v>
      </c>
      <c r="D176">
        <v>23.77929</v>
      </c>
      <c r="E176">
        <v>418.29038100000002</v>
      </c>
      <c r="F176">
        <v>512.07138599999996</v>
      </c>
      <c r="G176">
        <v>5.1163699999999999</v>
      </c>
      <c r="H176">
        <v>92.478172999999998</v>
      </c>
      <c r="I176">
        <v>7.7502719999999998</v>
      </c>
      <c r="J176">
        <v>118.544606</v>
      </c>
      <c r="K176">
        <v>187.001283</v>
      </c>
      <c r="L176">
        <v>208.10131699999999</v>
      </c>
      <c r="M176">
        <v>475.226091</v>
      </c>
      <c r="N176">
        <v>93.547182000000006</v>
      </c>
      <c r="O176">
        <v>0.83156200000000002</v>
      </c>
      <c r="P176">
        <v>32.307563000000002</v>
      </c>
      <c r="Q176">
        <v>152.19652099999999</v>
      </c>
      <c r="R176">
        <v>107.28853100000001</v>
      </c>
      <c r="S176">
        <v>188.974433</v>
      </c>
      <c r="T176">
        <v>6.9602950000000003</v>
      </c>
      <c r="U176">
        <v>18.693182</v>
      </c>
      <c r="V176">
        <v>79.404002000000006</v>
      </c>
      <c r="W176">
        <v>2636.567626</v>
      </c>
      <c r="X176">
        <v>10431.311497999999</v>
      </c>
      <c r="Y176">
        <v>26177.739882000002</v>
      </c>
      <c r="Z176">
        <v>1919.1979260000001</v>
      </c>
      <c r="AA176">
        <v>2986.4972400000001</v>
      </c>
      <c r="AB176">
        <v>4597.5055629999997</v>
      </c>
      <c r="AC176">
        <v>4952.9040709999999</v>
      </c>
      <c r="AD176">
        <v>20.676235999999999</v>
      </c>
      <c r="AE176">
        <v>14.831189</v>
      </c>
      <c r="AF176">
        <v>56.267730999999998</v>
      </c>
      <c r="AG176">
        <v>3317.2161940000001</v>
      </c>
      <c r="AH176">
        <v>3056.8204930000002</v>
      </c>
      <c r="AI176">
        <v>13891.514009</v>
      </c>
      <c r="AJ176">
        <v>15682.215818999999</v>
      </c>
      <c r="AK176">
        <v>2612.1675519999999</v>
      </c>
      <c r="AL176">
        <v>847.35557100000005</v>
      </c>
      <c r="AM176">
        <v>2352.1309200000001</v>
      </c>
      <c r="AN176">
        <v>6.8906390000000002</v>
      </c>
      <c r="AO176">
        <v>0.40152300000000002</v>
      </c>
      <c r="AP176">
        <v>82.741398000000004</v>
      </c>
      <c r="AQ176">
        <v>60.886274</v>
      </c>
      <c r="AR176">
        <v>0</v>
      </c>
      <c r="AS176">
        <v>22549.204528999999</v>
      </c>
      <c r="AT176">
        <v>1.0563180000000001</v>
      </c>
      <c r="AU176">
        <v>2.5836700000000001</v>
      </c>
      <c r="AV176">
        <v>2.8710629999999999</v>
      </c>
      <c r="AW176">
        <v>3.2134040000000001</v>
      </c>
      <c r="AX176">
        <v>1.5971599999999999</v>
      </c>
      <c r="AY176">
        <v>0.91522499999999996</v>
      </c>
      <c r="AZ176">
        <v>1.933737</v>
      </c>
      <c r="BA176">
        <v>1.88045</v>
      </c>
      <c r="BB176">
        <v>2.0890399999999998</v>
      </c>
      <c r="BC176">
        <v>1.256251</v>
      </c>
      <c r="BD176">
        <v>1.829537</v>
      </c>
      <c r="BE176">
        <v>1.6891799999999999</v>
      </c>
      <c r="BF176">
        <v>0.97795200000000004</v>
      </c>
      <c r="BG176">
        <v>3.3708279999999999</v>
      </c>
      <c r="BH176">
        <v>1.975786</v>
      </c>
      <c r="BI176">
        <v>2.7397779999999998</v>
      </c>
      <c r="BJ176">
        <v>1.820171</v>
      </c>
      <c r="BK176">
        <v>1.9629099999999999</v>
      </c>
      <c r="BL176">
        <v>2.0120469999999999</v>
      </c>
      <c r="BM176">
        <v>1.143089</v>
      </c>
      <c r="BN176">
        <v>1.0046219999999999</v>
      </c>
      <c r="BO176">
        <v>0.98641699999999999</v>
      </c>
      <c r="BP176">
        <v>0.94034499999999999</v>
      </c>
      <c r="BQ176">
        <v>1.041933</v>
      </c>
      <c r="BR176">
        <v>0.98763699999999999</v>
      </c>
      <c r="BS176">
        <v>0.59543800000000002</v>
      </c>
      <c r="BT176">
        <v>2.715417</v>
      </c>
      <c r="BU176">
        <v>0.81181899999999996</v>
      </c>
      <c r="BV176">
        <v>0.82617300000000005</v>
      </c>
      <c r="BW176">
        <v>5.5284E-2</v>
      </c>
      <c r="BX176">
        <v>4.2246810000000004</v>
      </c>
      <c r="BY176">
        <v>1.76955</v>
      </c>
      <c r="BZ176">
        <v>0.979518</v>
      </c>
      <c r="CA176">
        <v>1.056692</v>
      </c>
      <c r="CB176">
        <v>1.196204</v>
      </c>
      <c r="CC176">
        <v>2.4265129999999999</v>
      </c>
      <c r="CD176">
        <v>15.716475000000001</v>
      </c>
      <c r="CE176">
        <v>0.14085600000000001</v>
      </c>
      <c r="CF176">
        <v>8.9414999999999994E-2</v>
      </c>
      <c r="CG176">
        <v>1.4803E-2</v>
      </c>
      <c r="CH176">
        <v>2.7230000000000002E-3</v>
      </c>
      <c r="CI176">
        <v>1</v>
      </c>
      <c r="CJ176">
        <v>5.6491199999999999</v>
      </c>
      <c r="CK176">
        <v>0.244254</v>
      </c>
      <c r="CL176">
        <v>1.33447</v>
      </c>
      <c r="CM176">
        <v>38.541666999999997</v>
      </c>
      <c r="CN176">
        <v>0.10122399999999999</v>
      </c>
      <c r="CO176">
        <v>-0.65036400000000005</v>
      </c>
      <c r="CP176">
        <v>32.843929000000003</v>
      </c>
      <c r="CQ176">
        <v>33.036881000000001</v>
      </c>
    </row>
    <row r="177" spans="2:95" x14ac:dyDescent="0.3">
      <c r="B177" s="3">
        <v>1095</v>
      </c>
      <c r="C177">
        <v>172.189986</v>
      </c>
      <c r="D177">
        <v>30.001542000000001</v>
      </c>
      <c r="E177">
        <v>575.91224099999999</v>
      </c>
      <c r="F177">
        <v>715.02120000000002</v>
      </c>
      <c r="G177">
        <v>5.8816629999999996</v>
      </c>
      <c r="H177">
        <v>94.456909999999993</v>
      </c>
      <c r="I177">
        <v>9.5477830000000008</v>
      </c>
      <c r="J177">
        <v>149.926738</v>
      </c>
      <c r="K177">
        <v>258.62947600000001</v>
      </c>
      <c r="L177">
        <v>234.949219</v>
      </c>
      <c r="M177">
        <v>540.15273999999999</v>
      </c>
      <c r="N177">
        <v>114.98255399999999</v>
      </c>
      <c r="O177">
        <v>0.87570599999999998</v>
      </c>
      <c r="P177">
        <v>47.235692</v>
      </c>
      <c r="Q177">
        <v>183.98427699999999</v>
      </c>
      <c r="R177">
        <v>151.93255500000001</v>
      </c>
      <c r="S177">
        <v>222.83302599999999</v>
      </c>
      <c r="T177">
        <v>8.5749440000000003</v>
      </c>
      <c r="U177">
        <v>24.331427000000001</v>
      </c>
      <c r="V177">
        <v>82.794794999999993</v>
      </c>
      <c r="W177">
        <v>2659.6889000000001</v>
      </c>
      <c r="X177">
        <v>10410.983702</v>
      </c>
      <c r="Y177">
        <v>25552.22334</v>
      </c>
      <c r="Z177">
        <v>1670.246169</v>
      </c>
      <c r="AA177">
        <v>2877.448335</v>
      </c>
      <c r="AB177">
        <v>3431.5961430000002</v>
      </c>
      <c r="AC177">
        <v>4646.3560129999996</v>
      </c>
      <c r="AD177">
        <v>20.925466</v>
      </c>
      <c r="AE177">
        <v>14.721997999999999</v>
      </c>
      <c r="AF177">
        <v>40.011606</v>
      </c>
      <c r="AG177">
        <v>3103.1921160000002</v>
      </c>
      <c r="AH177">
        <v>1257.1456880000001</v>
      </c>
      <c r="AI177">
        <v>13722.647800000001</v>
      </c>
      <c r="AJ177">
        <v>15565.587299999999</v>
      </c>
      <c r="AK177">
        <v>2666.8961199999999</v>
      </c>
      <c r="AL177">
        <v>1008.351394</v>
      </c>
      <c r="AM177">
        <v>1900.9835499999999</v>
      </c>
      <c r="AN177">
        <v>7.4675960000000003</v>
      </c>
      <c r="AO177">
        <v>0.49440600000000001</v>
      </c>
      <c r="AP177">
        <v>90.636940999999993</v>
      </c>
      <c r="AQ177">
        <v>60.674385999999998</v>
      </c>
      <c r="AR177">
        <v>0</v>
      </c>
      <c r="AS177">
        <v>30543.500969000001</v>
      </c>
      <c r="AT177">
        <v>1.051196</v>
      </c>
      <c r="AU177">
        <v>3.2597309999999999</v>
      </c>
      <c r="AV177">
        <v>3.9529480000000001</v>
      </c>
      <c r="AW177">
        <v>4.4869760000000003</v>
      </c>
      <c r="AX177">
        <v>1.8360590000000001</v>
      </c>
      <c r="AY177">
        <v>0.93480799999999997</v>
      </c>
      <c r="AZ177">
        <v>2.3822269999999999</v>
      </c>
      <c r="BA177">
        <v>2.3782580000000002</v>
      </c>
      <c r="BB177">
        <v>2.8892169999999999</v>
      </c>
      <c r="BC177">
        <v>1.4183239999999999</v>
      </c>
      <c r="BD177">
        <v>2.0794929999999998</v>
      </c>
      <c r="BE177">
        <v>2.076238</v>
      </c>
      <c r="BF177">
        <v>1.0298670000000001</v>
      </c>
      <c r="BG177">
        <v>4.928363</v>
      </c>
      <c r="BH177">
        <v>2.388449</v>
      </c>
      <c r="BI177">
        <v>3.8798319999999999</v>
      </c>
      <c r="BJ177">
        <v>2.1462919999999999</v>
      </c>
      <c r="BK177">
        <v>2.418266</v>
      </c>
      <c r="BL177">
        <v>2.618922</v>
      </c>
      <c r="BM177">
        <v>1.191902</v>
      </c>
      <c r="BN177">
        <v>1.0134320000000001</v>
      </c>
      <c r="BO177">
        <v>0.98449399999999998</v>
      </c>
      <c r="BP177">
        <v>0.917875</v>
      </c>
      <c r="BQ177">
        <v>0.90677700000000006</v>
      </c>
      <c r="BR177">
        <v>0.95157499999999995</v>
      </c>
      <c r="BS177">
        <v>0.44443700000000003</v>
      </c>
      <c r="BT177">
        <v>2.5473530000000002</v>
      </c>
      <c r="BU177">
        <v>0.821604</v>
      </c>
      <c r="BV177">
        <v>0.82009100000000001</v>
      </c>
      <c r="BW177">
        <v>3.9312E-2</v>
      </c>
      <c r="BX177">
        <v>3.952108</v>
      </c>
      <c r="BY177">
        <v>0.72774399999999995</v>
      </c>
      <c r="BZ177">
        <v>0.967611</v>
      </c>
      <c r="CA177">
        <v>1.048834</v>
      </c>
      <c r="CB177">
        <v>1.221266</v>
      </c>
      <c r="CC177">
        <v>2.8875449999999998</v>
      </c>
      <c r="CD177">
        <v>12.701997</v>
      </c>
      <c r="CE177">
        <v>0.15265000000000001</v>
      </c>
      <c r="CF177">
        <v>0.1101</v>
      </c>
      <c r="CG177">
        <v>1.6215E-2</v>
      </c>
      <c r="CH177">
        <v>2.7139999999999998E-3</v>
      </c>
      <c r="CI177">
        <v>1</v>
      </c>
      <c r="CJ177">
        <v>7.6518839999999999</v>
      </c>
      <c r="CK177">
        <v>0.24279899999999999</v>
      </c>
      <c r="CL177">
        <v>0.95998000000000006</v>
      </c>
      <c r="CM177">
        <v>38.625</v>
      </c>
      <c r="CN177">
        <v>0.10094400000000001</v>
      </c>
      <c r="CO177">
        <v>-0.72504100000000005</v>
      </c>
      <c r="CP177">
        <v>32.617794000000004</v>
      </c>
      <c r="CQ177">
        <v>32.846465999999999</v>
      </c>
    </row>
    <row r="178" spans="2:95" x14ac:dyDescent="0.3">
      <c r="B178" s="3">
        <v>1460</v>
      </c>
      <c r="C178">
        <v>177.441056</v>
      </c>
      <c r="D178">
        <v>37.932684000000002</v>
      </c>
      <c r="E178">
        <v>737.68540099999996</v>
      </c>
      <c r="F178">
        <v>921.07941400000004</v>
      </c>
      <c r="G178">
        <v>6.6172740000000001</v>
      </c>
      <c r="H178">
        <v>96.617039000000005</v>
      </c>
      <c r="I178">
        <v>11.863039000000001</v>
      </c>
      <c r="J178">
        <v>173.85314700000001</v>
      </c>
      <c r="K178">
        <v>340.24572999999998</v>
      </c>
      <c r="L178">
        <v>262.87053800000001</v>
      </c>
      <c r="M178">
        <v>611.74444900000003</v>
      </c>
      <c r="N178">
        <v>137.834686</v>
      </c>
      <c r="O178">
        <v>0.92090499999999997</v>
      </c>
      <c r="P178">
        <v>64.087911000000005</v>
      </c>
      <c r="Q178">
        <v>211.37123399999999</v>
      </c>
      <c r="R178">
        <v>197.672562</v>
      </c>
      <c r="S178">
        <v>253.238508</v>
      </c>
      <c r="T178">
        <v>10.084652999999999</v>
      </c>
      <c r="U178">
        <v>30.586908000000001</v>
      </c>
      <c r="V178">
        <v>85.504031999999995</v>
      </c>
      <c r="W178">
        <v>2686.8054569999999</v>
      </c>
      <c r="X178">
        <v>10406.337313</v>
      </c>
      <c r="Y178">
        <v>25093.101196</v>
      </c>
      <c r="Z178">
        <v>1531.1620660000001</v>
      </c>
      <c r="AA178">
        <v>2794.0538849999998</v>
      </c>
      <c r="AB178">
        <v>2728.581925</v>
      </c>
      <c r="AC178">
        <v>4136.6770770000003</v>
      </c>
      <c r="AD178">
        <v>20.935893</v>
      </c>
      <c r="AE178">
        <v>14.623215</v>
      </c>
      <c r="AF178">
        <v>32.206432999999997</v>
      </c>
      <c r="AG178">
        <v>4482.0649510000003</v>
      </c>
      <c r="AH178">
        <v>546.54969600000004</v>
      </c>
      <c r="AI178">
        <v>13548.841840999999</v>
      </c>
      <c r="AJ178">
        <v>15463.658328</v>
      </c>
      <c r="AK178">
        <v>2722.5879110000001</v>
      </c>
      <c r="AL178">
        <v>730.59777699999995</v>
      </c>
      <c r="AM178">
        <v>1620.4056599999999</v>
      </c>
      <c r="AN178">
        <v>6.1368809999999998</v>
      </c>
      <c r="AO178">
        <v>0.48075899999999999</v>
      </c>
      <c r="AP178">
        <v>74.672730999999999</v>
      </c>
      <c r="AQ178">
        <v>60.384529000000001</v>
      </c>
      <c r="AR178">
        <v>0</v>
      </c>
      <c r="AS178">
        <v>36878.575121000002</v>
      </c>
      <c r="AT178">
        <v>1.083253</v>
      </c>
      <c r="AU178">
        <v>4.1214659999999999</v>
      </c>
      <c r="AV178">
        <v>5.0633270000000001</v>
      </c>
      <c r="AW178">
        <v>5.7800539999999998</v>
      </c>
      <c r="AX178">
        <v>2.0656919999999999</v>
      </c>
      <c r="AY178">
        <v>0.95618599999999998</v>
      </c>
      <c r="AZ178">
        <v>2.9598969999999998</v>
      </c>
      <c r="BA178">
        <v>2.7577980000000002</v>
      </c>
      <c r="BB178">
        <v>3.8009740000000001</v>
      </c>
      <c r="BC178">
        <v>1.5868770000000001</v>
      </c>
      <c r="BD178">
        <v>2.3551090000000001</v>
      </c>
      <c r="BE178">
        <v>2.4888780000000001</v>
      </c>
      <c r="BF178">
        <v>1.0830230000000001</v>
      </c>
      <c r="BG178">
        <v>6.6866490000000001</v>
      </c>
      <c r="BH178">
        <v>2.7439809999999998</v>
      </c>
      <c r="BI178">
        <v>5.0478730000000001</v>
      </c>
      <c r="BJ178">
        <v>2.439152</v>
      </c>
      <c r="BK178">
        <v>2.8440270000000001</v>
      </c>
      <c r="BL178">
        <v>3.292233</v>
      </c>
      <c r="BM178">
        <v>1.230904</v>
      </c>
      <c r="BN178">
        <v>1.0237639999999999</v>
      </c>
      <c r="BO178">
        <v>0.98405500000000001</v>
      </c>
      <c r="BP178">
        <v>0.90138300000000005</v>
      </c>
      <c r="BQ178">
        <v>0.83126800000000001</v>
      </c>
      <c r="BR178">
        <v>0.92399600000000004</v>
      </c>
      <c r="BS178">
        <v>0.35338799999999998</v>
      </c>
      <c r="BT178">
        <v>2.2679230000000001</v>
      </c>
      <c r="BU178">
        <v>0.82201400000000002</v>
      </c>
      <c r="BV178">
        <v>0.81458799999999998</v>
      </c>
      <c r="BW178">
        <v>3.1643999999999999E-2</v>
      </c>
      <c r="BX178">
        <v>5.7081879999999998</v>
      </c>
      <c r="BY178">
        <v>0.31639</v>
      </c>
      <c r="BZ178">
        <v>0.95535599999999998</v>
      </c>
      <c r="CA178">
        <v>1.0419659999999999</v>
      </c>
      <c r="CB178">
        <v>1.2467699999999999</v>
      </c>
      <c r="CC178">
        <v>2.0921620000000001</v>
      </c>
      <c r="CD178">
        <v>10.827230999999999</v>
      </c>
      <c r="CE178">
        <v>0.125448</v>
      </c>
      <c r="CF178">
        <v>0.10706</v>
      </c>
      <c r="CG178">
        <v>1.3358999999999999E-2</v>
      </c>
      <c r="CH178">
        <v>2.7009999999999998E-3</v>
      </c>
      <c r="CI178">
        <v>1</v>
      </c>
      <c r="CJ178">
        <v>9.2389729999999997</v>
      </c>
      <c r="CK178">
        <v>0.24749499999999999</v>
      </c>
      <c r="CL178">
        <v>0.77645699999999995</v>
      </c>
      <c r="CM178">
        <v>38.520833000000003</v>
      </c>
      <c r="CN178">
        <v>9.9918999999999994E-2</v>
      </c>
      <c r="CO178">
        <v>-0.93930899999999995</v>
      </c>
      <c r="CP178">
        <v>32.463965999999999</v>
      </c>
      <c r="CQ178">
        <v>32.621471</v>
      </c>
    </row>
    <row r="179" spans="2:95" x14ac:dyDescent="0.3">
      <c r="B179" s="3">
        <v>1825</v>
      </c>
      <c r="C179">
        <v>183.81214499999999</v>
      </c>
      <c r="D179">
        <v>45.437220000000003</v>
      </c>
      <c r="E179">
        <v>890.49936000000002</v>
      </c>
      <c r="F179">
        <v>1116.073558</v>
      </c>
      <c r="G179">
        <v>7.3962620000000001</v>
      </c>
      <c r="H179">
        <v>98.930469000000002</v>
      </c>
      <c r="I179">
        <v>13.946528000000001</v>
      </c>
      <c r="J179">
        <v>194.70983799999999</v>
      </c>
      <c r="K179">
        <v>427.18444599999998</v>
      </c>
      <c r="L179">
        <v>290.33077900000001</v>
      </c>
      <c r="M179">
        <v>676.51469499999996</v>
      </c>
      <c r="N179">
        <v>160.85183499999999</v>
      </c>
      <c r="O179">
        <v>0.98079099999999997</v>
      </c>
      <c r="P179">
        <v>82.031229999999994</v>
      </c>
      <c r="Q179">
        <v>235.51429999999999</v>
      </c>
      <c r="R179">
        <v>234.743504</v>
      </c>
      <c r="S179">
        <v>281.28329100000002</v>
      </c>
      <c r="T179">
        <v>11.389447000000001</v>
      </c>
      <c r="U179">
        <v>37.391868000000002</v>
      </c>
      <c r="V179">
        <v>87.829234</v>
      </c>
      <c r="W179">
        <v>2718.581721</v>
      </c>
      <c r="X179">
        <v>10417.438772</v>
      </c>
      <c r="Y179">
        <v>24756.020256</v>
      </c>
      <c r="Z179">
        <v>1445.1030029999999</v>
      </c>
      <c r="AA179">
        <v>2709.3120199999998</v>
      </c>
      <c r="AB179">
        <v>2234.7392639999998</v>
      </c>
      <c r="AC179">
        <v>3701.761</v>
      </c>
      <c r="AD179">
        <v>20.922160999999999</v>
      </c>
      <c r="AE179">
        <v>14.530583</v>
      </c>
      <c r="AF179">
        <v>19.359445000000001</v>
      </c>
      <c r="AG179">
        <v>3841.1730320000001</v>
      </c>
      <c r="AH179">
        <v>161.068411</v>
      </c>
      <c r="AI179">
        <v>13371.352715999999</v>
      </c>
      <c r="AJ179">
        <v>15373.388435000001</v>
      </c>
      <c r="AK179">
        <v>2778.3315769999999</v>
      </c>
      <c r="AL179">
        <v>803.25681899999995</v>
      </c>
      <c r="AM179">
        <v>1406.7619870000001</v>
      </c>
      <c r="AN179">
        <v>6.0930359999999997</v>
      </c>
      <c r="AO179">
        <v>0.51838200000000001</v>
      </c>
      <c r="AP179">
        <v>74.512998999999994</v>
      </c>
      <c r="AQ179">
        <v>59.097482999999997</v>
      </c>
      <c r="AR179">
        <v>0</v>
      </c>
      <c r="AS179">
        <v>43608.678828999997</v>
      </c>
      <c r="AT179">
        <v>1.1221479999999999</v>
      </c>
      <c r="AU179">
        <v>4.9368499999999997</v>
      </c>
      <c r="AV179">
        <v>6.1122120000000004</v>
      </c>
      <c r="AW179">
        <v>7.0037019999999997</v>
      </c>
      <c r="AX179">
        <v>2.3088660000000001</v>
      </c>
      <c r="AY179">
        <v>0.97908099999999998</v>
      </c>
      <c r="AZ179">
        <v>3.4797389999999999</v>
      </c>
      <c r="BA179">
        <v>3.0886439999999999</v>
      </c>
      <c r="BB179">
        <v>4.772189</v>
      </c>
      <c r="BC179">
        <v>1.7526470000000001</v>
      </c>
      <c r="BD179">
        <v>2.604463</v>
      </c>
      <c r="BE179">
        <v>2.9044989999999999</v>
      </c>
      <c r="BF179">
        <v>1.1534519999999999</v>
      </c>
      <c r="BG179">
        <v>8.5587759999999999</v>
      </c>
      <c r="BH179">
        <v>3.0574020000000002</v>
      </c>
      <c r="BI179">
        <v>5.9945370000000002</v>
      </c>
      <c r="BJ179">
        <v>2.7092749999999999</v>
      </c>
      <c r="BK179">
        <v>3.211999</v>
      </c>
      <c r="BL179">
        <v>4.0246870000000001</v>
      </c>
      <c r="BM179">
        <v>1.2643770000000001</v>
      </c>
      <c r="BN179">
        <v>1.0358719999999999</v>
      </c>
      <c r="BO179">
        <v>0.98510500000000001</v>
      </c>
      <c r="BP179">
        <v>0.88927400000000001</v>
      </c>
      <c r="BQ179">
        <v>0.78454699999999999</v>
      </c>
      <c r="BR179">
        <v>0.89597199999999999</v>
      </c>
      <c r="BS179">
        <v>0.28942800000000002</v>
      </c>
      <c r="BT179">
        <v>2.0294810000000001</v>
      </c>
      <c r="BU179">
        <v>0.82147400000000004</v>
      </c>
      <c r="BV179">
        <v>0.80942800000000004</v>
      </c>
      <c r="BW179">
        <v>1.9021E-2</v>
      </c>
      <c r="BX179">
        <v>4.8919730000000001</v>
      </c>
      <c r="BY179">
        <v>9.3240000000000003E-2</v>
      </c>
      <c r="BZ179">
        <v>0.94284100000000004</v>
      </c>
      <c r="CA179">
        <v>1.0358830000000001</v>
      </c>
      <c r="CB179">
        <v>1.272297</v>
      </c>
      <c r="CC179">
        <v>2.30023</v>
      </c>
      <c r="CD179">
        <v>9.3997060000000001</v>
      </c>
      <c r="CE179">
        <v>0.124552</v>
      </c>
      <c r="CF179">
        <v>0.115439</v>
      </c>
      <c r="CG179">
        <v>1.333E-2</v>
      </c>
      <c r="CH179">
        <v>2.643E-3</v>
      </c>
      <c r="CI179">
        <v>1</v>
      </c>
      <c r="CJ179">
        <v>10.925026000000001</v>
      </c>
      <c r="CK179">
        <v>0.249584</v>
      </c>
      <c r="CL179">
        <v>0.67962199999999995</v>
      </c>
      <c r="CM179">
        <v>38.604166999999997</v>
      </c>
      <c r="CN179">
        <v>9.8160999999999998E-2</v>
      </c>
      <c r="CO179">
        <v>-1.028764</v>
      </c>
      <c r="CP179">
        <v>32.324762</v>
      </c>
      <c r="CQ179">
        <v>32.468707000000002</v>
      </c>
    </row>
    <row r="180" spans="2:95" x14ac:dyDescent="0.3">
      <c r="B180" s="3">
        <v>2190</v>
      </c>
      <c r="C180">
        <v>186.698476</v>
      </c>
      <c r="D180">
        <v>51.502656000000002</v>
      </c>
      <c r="E180">
        <v>1018.31756</v>
      </c>
      <c r="F180">
        <v>1283.558518</v>
      </c>
      <c r="G180">
        <v>8.2145270000000004</v>
      </c>
      <c r="H180">
        <v>101.51858900000001</v>
      </c>
      <c r="I180">
        <v>15.524156</v>
      </c>
      <c r="J180">
        <v>211.48336499999999</v>
      </c>
      <c r="K180">
        <v>513.43575599999997</v>
      </c>
      <c r="L180">
        <v>317.58037400000001</v>
      </c>
      <c r="M180">
        <v>725.37399800000003</v>
      </c>
      <c r="N180">
        <v>182.189415</v>
      </c>
      <c r="O180">
        <v>1.052416</v>
      </c>
      <c r="P180">
        <v>99.747078000000002</v>
      </c>
      <c r="Q180">
        <v>256.58595800000001</v>
      </c>
      <c r="R180">
        <v>257.93795699999998</v>
      </c>
      <c r="S180">
        <v>306.82194399999997</v>
      </c>
      <c r="T180">
        <v>12.527011999999999</v>
      </c>
      <c r="U180">
        <v>44.703142999999997</v>
      </c>
      <c r="V180">
        <v>89.857264999999998</v>
      </c>
      <c r="W180">
        <v>2751.7099600000001</v>
      </c>
      <c r="X180">
        <v>10429.145321</v>
      </c>
      <c r="Y180">
        <v>24415.661286999999</v>
      </c>
      <c r="Z180">
        <v>1386.9712790000001</v>
      </c>
      <c r="AA180">
        <v>2630.3527100000001</v>
      </c>
      <c r="AB180">
        <v>1883.9065680000001</v>
      </c>
      <c r="AC180">
        <v>3351.5183299999999</v>
      </c>
      <c r="AD180">
        <v>20.878852999999999</v>
      </c>
      <c r="AE180">
        <v>14.439727</v>
      </c>
      <c r="AF180">
        <v>13.421936000000001</v>
      </c>
      <c r="AG180">
        <v>3267.5379509999998</v>
      </c>
      <c r="AH180">
        <v>34.481344</v>
      </c>
      <c r="AI180">
        <v>13187.317648</v>
      </c>
      <c r="AJ180">
        <v>15281.942059000001</v>
      </c>
      <c r="AK180">
        <v>2823.668228</v>
      </c>
      <c r="AL180">
        <v>970.73378100000002</v>
      </c>
      <c r="AM180">
        <v>1274.4115899999999</v>
      </c>
      <c r="AN180">
        <v>6.7603249999999999</v>
      </c>
      <c r="AO180">
        <v>0.57124699999999995</v>
      </c>
      <c r="AP180">
        <v>83.645532000000003</v>
      </c>
      <c r="AQ180">
        <v>59.239930000000001</v>
      </c>
      <c r="AR180">
        <v>0</v>
      </c>
      <c r="AS180">
        <v>50470.300018000002</v>
      </c>
      <c r="AT180">
        <v>1.1397679999999999</v>
      </c>
      <c r="AU180">
        <v>5.5958730000000001</v>
      </c>
      <c r="AV180">
        <v>6.9895310000000004</v>
      </c>
      <c r="AW180">
        <v>8.0547210000000007</v>
      </c>
      <c r="AX180">
        <v>2.5643020000000001</v>
      </c>
      <c r="AY180">
        <v>1.0046949999999999</v>
      </c>
      <c r="AZ180">
        <v>3.8733659999999999</v>
      </c>
      <c r="BA180">
        <v>3.3547189999999998</v>
      </c>
      <c r="BB180">
        <v>5.7357250000000004</v>
      </c>
      <c r="BC180">
        <v>1.917146</v>
      </c>
      <c r="BD180">
        <v>2.7925620000000002</v>
      </c>
      <c r="BE180">
        <v>3.2897910000000001</v>
      </c>
      <c r="BF180">
        <v>1.2376849999999999</v>
      </c>
      <c r="BG180">
        <v>10.407169</v>
      </c>
      <c r="BH180">
        <v>3.3309500000000001</v>
      </c>
      <c r="BI180">
        <v>6.586843</v>
      </c>
      <c r="BJ180">
        <v>2.9552589999999999</v>
      </c>
      <c r="BK180">
        <v>3.53281</v>
      </c>
      <c r="BL180">
        <v>4.8116390000000004</v>
      </c>
      <c r="BM180">
        <v>1.2935730000000001</v>
      </c>
      <c r="BN180">
        <v>1.048495</v>
      </c>
      <c r="BO180">
        <v>0.98621199999999998</v>
      </c>
      <c r="BP180">
        <v>0.87704800000000005</v>
      </c>
      <c r="BQ180">
        <v>0.75298699999999996</v>
      </c>
      <c r="BR180">
        <v>0.86985999999999997</v>
      </c>
      <c r="BS180">
        <v>0.24399100000000001</v>
      </c>
      <c r="BT180">
        <v>1.837461</v>
      </c>
      <c r="BU180">
        <v>0.819774</v>
      </c>
      <c r="BV180">
        <v>0.80436700000000005</v>
      </c>
      <c r="BW180">
        <v>1.3187000000000001E-2</v>
      </c>
      <c r="BX180">
        <v>4.1614129999999996</v>
      </c>
      <c r="BY180">
        <v>1.9961E-2</v>
      </c>
      <c r="BZ180">
        <v>0.92986400000000002</v>
      </c>
      <c r="CA180">
        <v>1.0297210000000001</v>
      </c>
      <c r="CB180">
        <v>1.293058</v>
      </c>
      <c r="CC180">
        <v>2.7798219999999998</v>
      </c>
      <c r="CD180">
        <v>8.5153669999999995</v>
      </c>
      <c r="CE180">
        <v>0.13819200000000001</v>
      </c>
      <c r="CF180">
        <v>0.12721099999999999</v>
      </c>
      <c r="CG180">
        <v>1.4964E-2</v>
      </c>
      <c r="CH180">
        <v>2.65E-3</v>
      </c>
      <c r="CI180">
        <v>1</v>
      </c>
      <c r="CJ180">
        <v>12.644028</v>
      </c>
      <c r="CK180">
        <v>0.25005300000000003</v>
      </c>
      <c r="CL180">
        <v>0.62353099999999995</v>
      </c>
      <c r="CM180">
        <v>38.604166999999997</v>
      </c>
      <c r="CN180">
        <v>9.6165E-2</v>
      </c>
      <c r="CO180">
        <v>-0.86945799999999995</v>
      </c>
      <c r="CP180">
        <v>32.158648999999997</v>
      </c>
      <c r="CQ180">
        <v>32.330351999999998</v>
      </c>
    </row>
    <row r="181" spans="2:95" x14ac:dyDescent="0.3">
      <c r="B181" s="3">
        <v>2555</v>
      </c>
      <c r="C181">
        <v>186.262315</v>
      </c>
      <c r="D181">
        <v>56.050223000000003</v>
      </c>
      <c r="E181">
        <v>1107.4396099999999</v>
      </c>
      <c r="F181">
        <v>1407.2309660000001</v>
      </c>
      <c r="G181">
        <v>9.0767019999999992</v>
      </c>
      <c r="H181">
        <v>103.99778000000001</v>
      </c>
      <c r="I181">
        <v>16.694645999999999</v>
      </c>
      <c r="J181">
        <v>223.90042099999999</v>
      </c>
      <c r="K181">
        <v>591.01008400000001</v>
      </c>
      <c r="L181">
        <v>343.25250299999999</v>
      </c>
      <c r="M181">
        <v>757.27799100000004</v>
      </c>
      <c r="N181">
        <v>200.17299299999999</v>
      </c>
      <c r="O181">
        <v>1.154067</v>
      </c>
      <c r="P181">
        <v>115.568952</v>
      </c>
      <c r="Q181">
        <v>275.10312499999998</v>
      </c>
      <c r="R181">
        <v>268.79224799999997</v>
      </c>
      <c r="S181">
        <v>329.77936799999998</v>
      </c>
      <c r="T181">
        <v>13.579513</v>
      </c>
      <c r="U181">
        <v>52.387090000000001</v>
      </c>
      <c r="V181">
        <v>91.659946000000005</v>
      </c>
      <c r="W181">
        <v>2787.436749</v>
      </c>
      <c r="X181">
        <v>10450.393113</v>
      </c>
      <c r="Y181">
        <v>24168.399173999998</v>
      </c>
      <c r="Z181">
        <v>1346.400875</v>
      </c>
      <c r="AA181">
        <v>2567.964524</v>
      </c>
      <c r="AB181">
        <v>1660.9532650000001</v>
      </c>
      <c r="AC181">
        <v>3082.8066290000002</v>
      </c>
      <c r="AD181">
        <v>20.828939999999999</v>
      </c>
      <c r="AE181">
        <v>14.353211999999999</v>
      </c>
      <c r="AF181">
        <v>9.2150979999999993</v>
      </c>
      <c r="AG181">
        <v>3604.2493949999998</v>
      </c>
      <c r="AH181">
        <v>9.8866589999999999</v>
      </c>
      <c r="AI181">
        <v>13000.749324</v>
      </c>
      <c r="AJ181">
        <v>15220.280395</v>
      </c>
      <c r="AK181">
        <v>2875.2091930000001</v>
      </c>
      <c r="AL181">
        <v>856.92002300000001</v>
      </c>
      <c r="AM181">
        <v>1123.962914</v>
      </c>
      <c r="AN181">
        <v>6.356833</v>
      </c>
      <c r="AO181">
        <v>0.56800499999999998</v>
      </c>
      <c r="AP181">
        <v>77.992374999999996</v>
      </c>
      <c r="AQ181">
        <v>60.242575000000002</v>
      </c>
      <c r="AR181">
        <v>0</v>
      </c>
      <c r="AS181">
        <v>55672.842454999998</v>
      </c>
      <c r="AT181">
        <v>1.137106</v>
      </c>
      <c r="AU181">
        <v>6.0899749999999999</v>
      </c>
      <c r="AV181">
        <v>7.601248</v>
      </c>
      <c r="AW181">
        <v>8.8308029999999995</v>
      </c>
      <c r="AX181">
        <v>2.8334440000000001</v>
      </c>
      <c r="AY181">
        <v>1.0292300000000001</v>
      </c>
      <c r="AZ181">
        <v>4.1654099999999996</v>
      </c>
      <c r="BA181">
        <v>3.551688</v>
      </c>
      <c r="BB181">
        <v>6.602328</v>
      </c>
      <c r="BC181">
        <v>2.0721210000000001</v>
      </c>
      <c r="BD181">
        <v>2.915387</v>
      </c>
      <c r="BE181">
        <v>3.6145200000000002</v>
      </c>
      <c r="BF181">
        <v>1.3572310000000001</v>
      </c>
      <c r="BG181">
        <v>12.057954000000001</v>
      </c>
      <c r="BH181">
        <v>3.5713360000000001</v>
      </c>
      <c r="BI181">
        <v>6.8640239999999997</v>
      </c>
      <c r="BJ181">
        <v>3.1763819999999998</v>
      </c>
      <c r="BK181">
        <v>3.829631</v>
      </c>
      <c r="BL181">
        <v>5.6387029999999996</v>
      </c>
      <c r="BM181">
        <v>1.3195239999999999</v>
      </c>
      <c r="BN181">
        <v>1.0621080000000001</v>
      </c>
      <c r="BO181">
        <v>0.98822100000000002</v>
      </c>
      <c r="BP181">
        <v>0.86816599999999999</v>
      </c>
      <c r="BQ181">
        <v>0.73096099999999997</v>
      </c>
      <c r="BR181">
        <v>0.84922799999999998</v>
      </c>
      <c r="BS181">
        <v>0.215115</v>
      </c>
      <c r="BT181">
        <v>1.6901409999999999</v>
      </c>
      <c r="BU181">
        <v>0.81781400000000004</v>
      </c>
      <c r="BV181">
        <v>0.79954700000000001</v>
      </c>
      <c r="BW181">
        <v>9.0539999999999995E-3</v>
      </c>
      <c r="BX181">
        <v>4.590236</v>
      </c>
      <c r="BY181">
        <v>5.7229999999999998E-3</v>
      </c>
      <c r="BZ181">
        <v>0.916709</v>
      </c>
      <c r="CA181">
        <v>1.025566</v>
      </c>
      <c r="CB181">
        <v>1.3166599999999999</v>
      </c>
      <c r="CC181">
        <v>2.4539019999999998</v>
      </c>
      <c r="CD181">
        <v>7.5100980000000002</v>
      </c>
      <c r="CE181">
        <v>0.129944</v>
      </c>
      <c r="CF181">
        <v>0.12648899999999999</v>
      </c>
      <c r="CG181">
        <v>1.3953E-2</v>
      </c>
      <c r="CH181">
        <v>2.6940000000000002E-3</v>
      </c>
      <c r="CI181">
        <v>1</v>
      </c>
      <c r="CJ181">
        <v>13.94739</v>
      </c>
      <c r="CK181">
        <v>0.25103500000000001</v>
      </c>
      <c r="CL181">
        <v>0.59213700000000002</v>
      </c>
      <c r="CM181">
        <v>38.604166999999997</v>
      </c>
      <c r="CN181">
        <v>9.4120999999999996E-2</v>
      </c>
      <c r="CO181">
        <v>-0.46840700000000002</v>
      </c>
      <c r="CP181">
        <v>32.046700999999999</v>
      </c>
      <c r="CQ181">
        <v>32.165669000000001</v>
      </c>
    </row>
    <row r="182" spans="2:95" x14ac:dyDescent="0.3">
      <c r="B182" s="3">
        <v>2920</v>
      </c>
      <c r="C182">
        <v>170.81614099999999</v>
      </c>
      <c r="D182">
        <v>58.62726</v>
      </c>
      <c r="E182">
        <v>1139.6532979999999</v>
      </c>
      <c r="F182">
        <v>1460.892038</v>
      </c>
      <c r="G182">
        <v>9.962472</v>
      </c>
      <c r="H182">
        <v>106.662685</v>
      </c>
      <c r="I182">
        <v>17.400652999999998</v>
      </c>
      <c r="J182">
        <v>232.78241800000001</v>
      </c>
      <c r="K182">
        <v>645.79544299999998</v>
      </c>
      <c r="L182">
        <v>368.703148</v>
      </c>
      <c r="M182">
        <v>773.62887499999999</v>
      </c>
      <c r="N182">
        <v>212.53942000000001</v>
      </c>
      <c r="O182">
        <v>1.267892</v>
      </c>
      <c r="P182">
        <v>126.32799199999999</v>
      </c>
      <c r="Q182">
        <v>291.46583500000003</v>
      </c>
      <c r="R182">
        <v>264.21285999999998</v>
      </c>
      <c r="S182">
        <v>350.67225000000002</v>
      </c>
      <c r="T182">
        <v>14.682130000000001</v>
      </c>
      <c r="U182">
        <v>60.303353000000001</v>
      </c>
      <c r="V182">
        <v>93.302608000000006</v>
      </c>
      <c r="W182">
        <v>2824.532956</v>
      </c>
      <c r="X182">
        <v>10472.468819</v>
      </c>
      <c r="Y182">
        <v>23889.288187999999</v>
      </c>
      <c r="Z182">
        <v>1316.268024</v>
      </c>
      <c r="AA182">
        <v>2503.6845050000002</v>
      </c>
      <c r="AB182">
        <v>1473.0040959999999</v>
      </c>
      <c r="AC182">
        <v>2871.2579009999999</v>
      </c>
      <c r="AD182">
        <v>20.758303999999999</v>
      </c>
      <c r="AE182">
        <v>14.267666999999999</v>
      </c>
      <c r="AF182">
        <v>7.2351530000000004</v>
      </c>
      <c r="AG182">
        <v>3091.0011920000002</v>
      </c>
      <c r="AH182">
        <v>2.8803160000000001</v>
      </c>
      <c r="AI182">
        <v>12811.320852999999</v>
      </c>
      <c r="AJ182">
        <v>15148.637315</v>
      </c>
      <c r="AK182">
        <v>2920.2184520000001</v>
      </c>
      <c r="AL182">
        <v>970.38109899999995</v>
      </c>
      <c r="AM182">
        <v>1024.315245</v>
      </c>
      <c r="AN182">
        <v>6.8364310000000001</v>
      </c>
      <c r="AO182">
        <v>0.58514299999999997</v>
      </c>
      <c r="AP182">
        <v>83.547397000000004</v>
      </c>
      <c r="AQ182">
        <v>60.458821</v>
      </c>
      <c r="AR182">
        <v>0</v>
      </c>
      <c r="AS182">
        <v>61879.093787999998</v>
      </c>
      <c r="AT182">
        <v>1.0428090000000001</v>
      </c>
      <c r="AU182">
        <v>6.3699760000000003</v>
      </c>
      <c r="AV182">
        <v>7.8223560000000001</v>
      </c>
      <c r="AW182">
        <v>9.1675430000000002</v>
      </c>
      <c r="AX182">
        <v>3.1099519999999998</v>
      </c>
      <c r="AY182">
        <v>1.055604</v>
      </c>
      <c r="AZ182">
        <v>4.3415629999999998</v>
      </c>
      <c r="BA182">
        <v>3.6925819999999998</v>
      </c>
      <c r="BB182">
        <v>7.2143490000000003</v>
      </c>
      <c r="BC182">
        <v>2.2257600000000002</v>
      </c>
      <c r="BD182">
        <v>2.978335</v>
      </c>
      <c r="BE182">
        <v>3.8378199999999998</v>
      </c>
      <c r="BF182">
        <v>1.4910950000000001</v>
      </c>
      <c r="BG182">
        <v>13.180504000000001</v>
      </c>
      <c r="BH182">
        <v>3.7837540000000001</v>
      </c>
      <c r="BI182">
        <v>6.7470819999999998</v>
      </c>
      <c r="BJ182">
        <v>3.377618</v>
      </c>
      <c r="BK182">
        <v>4.1405859999999999</v>
      </c>
      <c r="BL182">
        <v>6.4907729999999999</v>
      </c>
      <c r="BM182">
        <v>1.3431709999999999</v>
      </c>
      <c r="BN182">
        <v>1.0762430000000001</v>
      </c>
      <c r="BO182">
        <v>0.99030899999999999</v>
      </c>
      <c r="BP182">
        <v>0.85814000000000001</v>
      </c>
      <c r="BQ182">
        <v>0.71460199999999996</v>
      </c>
      <c r="BR182">
        <v>0.82797100000000001</v>
      </c>
      <c r="BS182">
        <v>0.190774</v>
      </c>
      <c r="BT182">
        <v>1.57416</v>
      </c>
      <c r="BU182">
        <v>0.81504100000000002</v>
      </c>
      <c r="BV182">
        <v>0.79478199999999999</v>
      </c>
      <c r="BW182">
        <v>7.1089999999999999E-3</v>
      </c>
      <c r="BX182">
        <v>3.936582</v>
      </c>
      <c r="BY182">
        <v>1.6670000000000001E-3</v>
      </c>
      <c r="BZ182">
        <v>0.90335200000000004</v>
      </c>
      <c r="CA182">
        <v>1.0207390000000001</v>
      </c>
      <c r="CB182">
        <v>1.337272</v>
      </c>
      <c r="CC182">
        <v>2.7788119999999998</v>
      </c>
      <c r="CD182">
        <v>6.8442720000000001</v>
      </c>
      <c r="CE182">
        <v>0.13974800000000001</v>
      </c>
      <c r="CF182">
        <v>0.13030600000000001</v>
      </c>
      <c r="CG182">
        <v>1.4947E-2</v>
      </c>
      <c r="CH182">
        <v>2.7039999999999998E-3</v>
      </c>
      <c r="CI182">
        <v>1</v>
      </c>
      <c r="CJ182">
        <v>15.502205999999999</v>
      </c>
      <c r="CK182">
        <v>0.24893999999999999</v>
      </c>
      <c r="CL182">
        <v>0.54144899999999996</v>
      </c>
      <c r="CM182">
        <v>38.625</v>
      </c>
      <c r="CN182">
        <v>9.1982999999999995E-2</v>
      </c>
      <c r="CO182">
        <v>0.21432300000000001</v>
      </c>
      <c r="CP182">
        <v>31.907862999999999</v>
      </c>
      <c r="CQ182">
        <v>32.054335000000002</v>
      </c>
    </row>
    <row r="183" spans="2:95" x14ac:dyDescent="0.3">
      <c r="B183" s="3">
        <v>3285</v>
      </c>
      <c r="C183">
        <v>136.09676899999999</v>
      </c>
      <c r="D183">
        <v>59.171523999999998</v>
      </c>
      <c r="E183">
        <v>1090.0338429999999</v>
      </c>
      <c r="F183">
        <v>1410.309616</v>
      </c>
      <c r="G183">
        <v>10.851471999999999</v>
      </c>
      <c r="H183">
        <v>108.843445</v>
      </c>
      <c r="I183">
        <v>17.455235999999999</v>
      </c>
      <c r="J183">
        <v>238.10956400000001</v>
      </c>
      <c r="K183">
        <v>652.80446900000004</v>
      </c>
      <c r="L183">
        <v>391.83718699999997</v>
      </c>
      <c r="M183">
        <v>775.70081800000003</v>
      </c>
      <c r="N183">
        <v>216.41766899999999</v>
      </c>
      <c r="O183">
        <v>1.3910419999999999</v>
      </c>
      <c r="P183">
        <v>127.313196</v>
      </c>
      <c r="Q183">
        <v>304.87563999999998</v>
      </c>
      <c r="R183">
        <v>237.02087</v>
      </c>
      <c r="S183">
        <v>368.94293699999997</v>
      </c>
      <c r="T183">
        <v>15.894208000000001</v>
      </c>
      <c r="U183">
        <v>68.326027999999994</v>
      </c>
      <c r="V183">
        <v>94.848389999999995</v>
      </c>
      <c r="W183">
        <v>2863.094873</v>
      </c>
      <c r="X183">
        <v>10503.398205</v>
      </c>
      <c r="Y183">
        <v>23662.644679000001</v>
      </c>
      <c r="Z183">
        <v>1295.246629</v>
      </c>
      <c r="AA183">
        <v>2469.4023379999999</v>
      </c>
      <c r="AB183">
        <v>1386.143687</v>
      </c>
      <c r="AC183">
        <v>2702.236817</v>
      </c>
      <c r="AD183">
        <v>20.691678</v>
      </c>
      <c r="AE183">
        <v>14.184948</v>
      </c>
      <c r="AF183">
        <v>6.7025230000000002</v>
      </c>
      <c r="AG183">
        <v>6466.3884109999999</v>
      </c>
      <c r="AH183">
        <v>3.6381519999999998</v>
      </c>
      <c r="AI183">
        <v>12623.333896</v>
      </c>
      <c r="AJ183">
        <v>15117.889765</v>
      </c>
      <c r="AK183">
        <v>2976.672646</v>
      </c>
      <c r="AL183">
        <v>541.12609599999996</v>
      </c>
      <c r="AM183">
        <v>898.54323199999999</v>
      </c>
      <c r="AN183">
        <v>4.9594139999999998</v>
      </c>
      <c r="AO183">
        <v>1.0038260000000001</v>
      </c>
      <c r="AP183">
        <v>63.805146000000001</v>
      </c>
      <c r="AQ183">
        <v>94.728323000000003</v>
      </c>
      <c r="AR183">
        <v>0</v>
      </c>
      <c r="AS183">
        <v>64090.412775999997</v>
      </c>
      <c r="AT183">
        <v>0.83085200000000003</v>
      </c>
      <c r="AU183">
        <v>6.4291109999999998</v>
      </c>
      <c r="AV183">
        <v>7.4817780000000003</v>
      </c>
      <c r="AW183">
        <v>8.850123</v>
      </c>
      <c r="AX183">
        <v>3.3874680000000001</v>
      </c>
      <c r="AY183">
        <v>1.077186</v>
      </c>
      <c r="AZ183">
        <v>4.3551820000000001</v>
      </c>
      <c r="BA183">
        <v>3.777085</v>
      </c>
      <c r="BB183">
        <v>7.2926489999999999</v>
      </c>
      <c r="BC183">
        <v>2.3654139999999999</v>
      </c>
      <c r="BD183">
        <v>2.9863119999999999</v>
      </c>
      <c r="BE183">
        <v>3.9078499999999998</v>
      </c>
      <c r="BF183">
        <v>1.6359239999999999</v>
      </c>
      <c r="BG183">
        <v>13.283296</v>
      </c>
      <c r="BH183">
        <v>3.9578380000000002</v>
      </c>
      <c r="BI183">
        <v>6.0526929999999997</v>
      </c>
      <c r="BJ183">
        <v>3.5535990000000002</v>
      </c>
      <c r="BK183">
        <v>4.4824109999999999</v>
      </c>
      <c r="BL183">
        <v>7.3542959999999997</v>
      </c>
      <c r="BM183">
        <v>1.365424</v>
      </c>
      <c r="BN183">
        <v>1.090937</v>
      </c>
      <c r="BO183">
        <v>0.99323300000000003</v>
      </c>
      <c r="BP183">
        <v>0.84999899999999995</v>
      </c>
      <c r="BQ183">
        <v>0.70318999999999998</v>
      </c>
      <c r="BR183">
        <v>0.81663300000000005</v>
      </c>
      <c r="BS183">
        <v>0.17952399999999999</v>
      </c>
      <c r="BT183">
        <v>1.481495</v>
      </c>
      <c r="BU183">
        <v>0.81242499999999995</v>
      </c>
      <c r="BV183">
        <v>0.79017400000000004</v>
      </c>
      <c r="BW183">
        <v>6.5849999999999997E-3</v>
      </c>
      <c r="BX183">
        <v>8.2353480000000001</v>
      </c>
      <c r="BY183">
        <v>2.1059999999999998E-3</v>
      </c>
      <c r="BZ183">
        <v>0.890096</v>
      </c>
      <c r="CA183">
        <v>1.018667</v>
      </c>
      <c r="CB183">
        <v>1.363124</v>
      </c>
      <c r="CC183">
        <v>1.549585</v>
      </c>
      <c r="CD183">
        <v>6.003889</v>
      </c>
      <c r="CE183">
        <v>0.101378</v>
      </c>
      <c r="CF183">
        <v>0.22354199999999999</v>
      </c>
      <c r="CG183">
        <v>1.1415E-2</v>
      </c>
      <c r="CH183">
        <v>4.2370000000000003E-3</v>
      </c>
      <c r="CI183">
        <v>1</v>
      </c>
      <c r="CJ183">
        <v>16.056194999999999</v>
      </c>
      <c r="CK183">
        <v>0.24413399999999999</v>
      </c>
      <c r="CL183">
        <v>0.47120299999999998</v>
      </c>
      <c r="CM183">
        <v>38.458333000000003</v>
      </c>
      <c r="CN183">
        <v>9.0290999999999996E-2</v>
      </c>
      <c r="CO183">
        <v>1.1705920000000001</v>
      </c>
      <c r="CP183">
        <v>31.825445999999999</v>
      </c>
      <c r="CQ183">
        <v>31.915835000000001</v>
      </c>
    </row>
    <row r="184" spans="2:95" x14ac:dyDescent="0.3">
      <c r="B184" s="3">
        <v>3650</v>
      </c>
      <c r="C184">
        <v>80.797262000000003</v>
      </c>
      <c r="D184">
        <v>58.452357999999997</v>
      </c>
      <c r="E184">
        <v>923.82508800000005</v>
      </c>
      <c r="F184">
        <v>1210.2091029999999</v>
      </c>
      <c r="G184">
        <v>11.779230999999999</v>
      </c>
      <c r="H184">
        <v>111.14405499999999</v>
      </c>
      <c r="I184">
        <v>16.766155000000001</v>
      </c>
      <c r="J184">
        <v>239.64315999999999</v>
      </c>
      <c r="K184">
        <v>652.50752599999998</v>
      </c>
      <c r="L184">
        <v>414.889298</v>
      </c>
      <c r="M184">
        <v>765.32487300000003</v>
      </c>
      <c r="N184">
        <v>208.358315</v>
      </c>
      <c r="O184">
        <v>1.525372</v>
      </c>
      <c r="P184">
        <v>111.55544</v>
      </c>
      <c r="Q184">
        <v>315.88984199999999</v>
      </c>
      <c r="R184">
        <v>182.15416300000001</v>
      </c>
      <c r="S184">
        <v>383.88410699999997</v>
      </c>
      <c r="T184">
        <v>17.253337999999999</v>
      </c>
      <c r="U184">
        <v>76.247861999999998</v>
      </c>
      <c r="V184">
        <v>96.365746000000001</v>
      </c>
      <c r="W184">
        <v>2907.1384589999998</v>
      </c>
      <c r="X184">
        <v>10559.602311000001</v>
      </c>
      <c r="Y184">
        <v>23535.848040000001</v>
      </c>
      <c r="Z184">
        <v>1276.537282</v>
      </c>
      <c r="AA184">
        <v>2419.9200080000001</v>
      </c>
      <c r="AB184">
        <v>1287.413724</v>
      </c>
      <c r="AC184">
        <v>2579.8051139999998</v>
      </c>
      <c r="AD184">
        <v>20.673656999999999</v>
      </c>
      <c r="AE184">
        <v>14.11271</v>
      </c>
      <c r="AF184">
        <v>4.2495640000000003</v>
      </c>
      <c r="AG184">
        <v>4086.3726959999999</v>
      </c>
      <c r="AH184">
        <v>2.1695380000000002</v>
      </c>
      <c r="AI184">
        <v>12435.226819</v>
      </c>
      <c r="AJ184">
        <v>15123.432301999999</v>
      </c>
      <c r="AK184">
        <v>3044.954502</v>
      </c>
      <c r="AL184">
        <v>794.54801099999997</v>
      </c>
      <c r="AM184">
        <v>767.28434700000003</v>
      </c>
      <c r="AN184">
        <v>6.1131669999999998</v>
      </c>
      <c r="AO184">
        <v>0.67906</v>
      </c>
      <c r="AP184">
        <v>75.520810999999995</v>
      </c>
      <c r="AQ184">
        <v>69.671857000000003</v>
      </c>
      <c r="AR184">
        <v>0</v>
      </c>
      <c r="AS184">
        <v>70156.922174000007</v>
      </c>
      <c r="AT184">
        <v>0.49325600000000003</v>
      </c>
      <c r="AU184">
        <v>6.3509719999999996</v>
      </c>
      <c r="AV184">
        <v>6.340954</v>
      </c>
      <c r="AW184">
        <v>7.5944310000000002</v>
      </c>
      <c r="AX184">
        <v>3.6770830000000001</v>
      </c>
      <c r="AY184">
        <v>1.099955</v>
      </c>
      <c r="AZ184">
        <v>4.1832520000000004</v>
      </c>
      <c r="BA184">
        <v>3.801412</v>
      </c>
      <c r="BB184">
        <v>7.2893319999999999</v>
      </c>
      <c r="BC184">
        <v>2.5045730000000002</v>
      </c>
      <c r="BD184">
        <v>2.9463659999999998</v>
      </c>
      <c r="BE184">
        <v>3.7623220000000002</v>
      </c>
      <c r="BF184">
        <v>1.793901</v>
      </c>
      <c r="BG184">
        <v>11.639201999999999</v>
      </c>
      <c r="BH184">
        <v>4.100822</v>
      </c>
      <c r="BI184">
        <v>4.6515870000000001</v>
      </c>
      <c r="BJ184">
        <v>3.6975099999999999</v>
      </c>
      <c r="BK184">
        <v>4.8657060000000003</v>
      </c>
      <c r="BL184">
        <v>8.2069659999999995</v>
      </c>
      <c r="BM184">
        <v>1.3872679999999999</v>
      </c>
      <c r="BN184">
        <v>1.1077189999999999</v>
      </c>
      <c r="BO184">
        <v>0.99854799999999999</v>
      </c>
      <c r="BP184">
        <v>0.84544399999999997</v>
      </c>
      <c r="BQ184">
        <v>0.69303199999999998</v>
      </c>
      <c r="BR184">
        <v>0.80027000000000004</v>
      </c>
      <c r="BS184">
        <v>0.166737</v>
      </c>
      <c r="BT184">
        <v>1.414372</v>
      </c>
      <c r="BU184">
        <v>0.81171700000000002</v>
      </c>
      <c r="BV184">
        <v>0.78615000000000002</v>
      </c>
      <c r="BW184">
        <v>4.1749999999999999E-3</v>
      </c>
      <c r="BX184">
        <v>5.20425</v>
      </c>
      <c r="BY184">
        <v>1.256E-3</v>
      </c>
      <c r="BZ184">
        <v>0.87683299999999997</v>
      </c>
      <c r="CA184">
        <v>1.0190410000000001</v>
      </c>
      <c r="CB184">
        <v>1.394393</v>
      </c>
      <c r="CC184">
        <v>2.2752910000000002</v>
      </c>
      <c r="CD184">
        <v>5.126843</v>
      </c>
      <c r="CE184">
        <v>0.124963</v>
      </c>
      <c r="CF184">
        <v>0.15121999999999999</v>
      </c>
      <c r="CG184">
        <v>1.3511E-2</v>
      </c>
      <c r="CH184">
        <v>3.1159999999999998E-3</v>
      </c>
      <c r="CI184">
        <v>1</v>
      </c>
      <c r="CJ184">
        <v>17.576001000000002</v>
      </c>
      <c r="CK184">
        <v>0.234204</v>
      </c>
      <c r="CL184">
        <v>0.33469900000000002</v>
      </c>
      <c r="CM184">
        <v>38.520833000000003</v>
      </c>
      <c r="CN184">
        <v>8.8109999999999994E-2</v>
      </c>
      <c r="CO184">
        <v>2.275522</v>
      </c>
      <c r="CP184">
        <v>31.780942</v>
      </c>
      <c r="CQ184">
        <v>31.849349</v>
      </c>
    </row>
    <row r="185" spans="2:95" x14ac:dyDescent="0.3">
      <c r="B185" s="3">
        <v>4015</v>
      </c>
      <c r="C185">
        <v>79.741607000000002</v>
      </c>
      <c r="D185">
        <v>58.338627000000002</v>
      </c>
      <c r="E185">
        <v>889.65198099999998</v>
      </c>
      <c r="F185">
        <v>1170.659684</v>
      </c>
      <c r="G185">
        <v>12.741386</v>
      </c>
      <c r="H185">
        <v>112.49392</v>
      </c>
      <c r="I185">
        <v>17.194385</v>
      </c>
      <c r="J185">
        <v>237.73819</v>
      </c>
      <c r="K185">
        <v>629.333752</v>
      </c>
      <c r="L185">
        <v>434.91263400000003</v>
      </c>
      <c r="M185">
        <v>773.85481000000004</v>
      </c>
      <c r="N185">
        <v>216.00837000000001</v>
      </c>
      <c r="O185">
        <v>1.6696249999999999</v>
      </c>
      <c r="P185">
        <v>110.9876</v>
      </c>
      <c r="Q185">
        <v>324.05081100000001</v>
      </c>
      <c r="R185">
        <v>146.48318399999999</v>
      </c>
      <c r="S185">
        <v>395.75768399999998</v>
      </c>
      <c r="T185">
        <v>18.077107999999999</v>
      </c>
      <c r="U185">
        <v>83.832284000000001</v>
      </c>
      <c r="V185">
        <v>97.779810999999995</v>
      </c>
      <c r="W185">
        <v>2951.6683039999998</v>
      </c>
      <c r="X185">
        <v>10609.194346</v>
      </c>
      <c r="Y185">
        <v>23347.492375999998</v>
      </c>
      <c r="Z185">
        <v>1262.9869900000001</v>
      </c>
      <c r="AA185">
        <v>2374.7369699999999</v>
      </c>
      <c r="AB185">
        <v>1211.6914750000001</v>
      </c>
      <c r="AC185">
        <v>2479.6297949999998</v>
      </c>
      <c r="AD185">
        <v>20.664458</v>
      </c>
      <c r="AE185">
        <v>14.035740000000001</v>
      </c>
      <c r="AF185">
        <v>3.5922489999999998</v>
      </c>
      <c r="AG185">
        <v>3101.148897</v>
      </c>
      <c r="AH185">
        <v>1.674193</v>
      </c>
      <c r="AI185">
        <v>12248.292891999999</v>
      </c>
      <c r="AJ185">
        <v>15161.609431000001</v>
      </c>
      <c r="AK185">
        <v>3131.5197710000002</v>
      </c>
      <c r="AL185">
        <v>939.342173</v>
      </c>
      <c r="AM185">
        <v>608.958124</v>
      </c>
      <c r="AN185">
        <v>6.610989</v>
      </c>
      <c r="AO185">
        <v>0.60890599999999995</v>
      </c>
      <c r="AP185">
        <v>81.257660000000001</v>
      </c>
      <c r="AQ185">
        <v>62.208429000000002</v>
      </c>
      <c r="AR185">
        <v>0</v>
      </c>
      <c r="AS185">
        <v>75043.992394999994</v>
      </c>
      <c r="AT185">
        <v>0.48681200000000002</v>
      </c>
      <c r="AU185">
        <v>6.3386149999999999</v>
      </c>
      <c r="AV185">
        <v>6.1063960000000002</v>
      </c>
      <c r="AW185">
        <v>7.3462459999999998</v>
      </c>
      <c r="AX185">
        <v>3.977436</v>
      </c>
      <c r="AY185">
        <v>1.1133139999999999</v>
      </c>
      <c r="AZ185">
        <v>4.2900980000000004</v>
      </c>
      <c r="BA185">
        <v>3.7711939999999999</v>
      </c>
      <c r="BB185">
        <v>7.0304510000000002</v>
      </c>
      <c r="BC185">
        <v>2.625448</v>
      </c>
      <c r="BD185">
        <v>2.9792049999999999</v>
      </c>
      <c r="BE185">
        <v>3.9004590000000001</v>
      </c>
      <c r="BF185">
        <v>1.963549</v>
      </c>
      <c r="BG185">
        <v>11.579955999999999</v>
      </c>
      <c r="BH185">
        <v>4.206766</v>
      </c>
      <c r="BI185">
        <v>3.7406730000000001</v>
      </c>
      <c r="BJ185">
        <v>3.811874</v>
      </c>
      <c r="BK185">
        <v>5.0980220000000003</v>
      </c>
      <c r="BL185">
        <v>9.0233170000000005</v>
      </c>
      <c r="BM185">
        <v>1.4076249999999999</v>
      </c>
      <c r="BN185">
        <v>1.1246860000000001</v>
      </c>
      <c r="BO185">
        <v>1.0032380000000001</v>
      </c>
      <c r="BP185">
        <v>0.83867800000000003</v>
      </c>
      <c r="BQ185">
        <v>0.68567599999999995</v>
      </c>
      <c r="BR185">
        <v>0.785327</v>
      </c>
      <c r="BS185">
        <v>0.15692999999999999</v>
      </c>
      <c r="BT185">
        <v>1.359451</v>
      </c>
      <c r="BU185">
        <v>0.81135599999999997</v>
      </c>
      <c r="BV185">
        <v>0.78186299999999997</v>
      </c>
      <c r="BW185">
        <v>3.529E-3</v>
      </c>
      <c r="BX185">
        <v>3.949506</v>
      </c>
      <c r="BY185">
        <v>9.6900000000000003E-4</v>
      </c>
      <c r="BZ185">
        <v>0.86365199999999998</v>
      </c>
      <c r="CA185">
        <v>1.0216130000000001</v>
      </c>
      <c r="CB185">
        <v>1.434034</v>
      </c>
      <c r="CC185">
        <v>2.6899280000000001</v>
      </c>
      <c r="CD185">
        <v>4.0689380000000002</v>
      </c>
      <c r="CE185">
        <v>0.13513900000000001</v>
      </c>
      <c r="CF185">
        <v>0.135598</v>
      </c>
      <c r="CG185">
        <v>1.4537E-2</v>
      </c>
      <c r="CH185">
        <v>2.7820000000000002E-3</v>
      </c>
      <c r="CI185">
        <v>1</v>
      </c>
      <c r="CJ185">
        <v>18.800329999999999</v>
      </c>
      <c r="CK185">
        <v>0.234762</v>
      </c>
      <c r="CL185">
        <v>0.38326500000000002</v>
      </c>
      <c r="CM185">
        <v>38.541666999999997</v>
      </c>
      <c r="CN185">
        <v>8.6168999999999996E-2</v>
      </c>
      <c r="CO185">
        <v>3.25989</v>
      </c>
      <c r="CP185">
        <v>31.738603999999999</v>
      </c>
      <c r="CQ185">
        <v>31.794449</v>
      </c>
    </row>
    <row r="186" spans="2:95" x14ac:dyDescent="0.3">
      <c r="B186" s="3">
        <v>4380</v>
      </c>
      <c r="C186">
        <v>77.566880999999995</v>
      </c>
      <c r="D186">
        <v>57.714613999999997</v>
      </c>
      <c r="E186">
        <v>840.56845599999997</v>
      </c>
      <c r="F186">
        <v>1128.456635</v>
      </c>
      <c r="G186">
        <v>13.726023</v>
      </c>
      <c r="H186">
        <v>113.988907</v>
      </c>
      <c r="I186">
        <v>17.281704999999999</v>
      </c>
      <c r="J186">
        <v>237.22773900000001</v>
      </c>
      <c r="K186">
        <v>622.51831500000003</v>
      </c>
      <c r="L186">
        <v>454.90338500000001</v>
      </c>
      <c r="M186">
        <v>777.04470000000003</v>
      </c>
      <c r="N186">
        <v>221.71617800000001</v>
      </c>
      <c r="O186">
        <v>1.821213</v>
      </c>
      <c r="P186">
        <v>108.518472</v>
      </c>
      <c r="Q186">
        <v>330.79509400000001</v>
      </c>
      <c r="R186">
        <v>119.400245</v>
      </c>
      <c r="S186">
        <v>405.47662700000001</v>
      </c>
      <c r="T186">
        <v>18.782057999999999</v>
      </c>
      <c r="U186">
        <v>91.304675000000003</v>
      </c>
      <c r="V186">
        <v>99.105357999999995</v>
      </c>
      <c r="W186">
        <v>2990.3740550000002</v>
      </c>
      <c r="X186">
        <v>10650.445313</v>
      </c>
      <c r="Y186">
        <v>23110.539276</v>
      </c>
      <c r="Z186">
        <v>1254.505547</v>
      </c>
      <c r="AA186">
        <v>2335.606914</v>
      </c>
      <c r="AB186">
        <v>1161.599925</v>
      </c>
      <c r="AC186">
        <v>2398.711429</v>
      </c>
      <c r="AD186">
        <v>20.599610999999999</v>
      </c>
      <c r="AE186">
        <v>13.953918</v>
      </c>
      <c r="AF186">
        <v>3.976356</v>
      </c>
      <c r="AG186">
        <v>3659.6178709999999</v>
      </c>
      <c r="AH186">
        <v>1.907343</v>
      </c>
      <c r="AI186">
        <v>12063.104807</v>
      </c>
      <c r="AJ186">
        <v>15122.252664</v>
      </c>
      <c r="AK186">
        <v>3197.913806</v>
      </c>
      <c r="AL186">
        <v>935.18561599999998</v>
      </c>
      <c r="AM186">
        <v>372.21917000000002</v>
      </c>
      <c r="AN186">
        <v>6.8796280000000003</v>
      </c>
      <c r="AO186">
        <v>0.72076799999999996</v>
      </c>
      <c r="AP186">
        <v>85.035055</v>
      </c>
      <c r="AQ186">
        <v>67.860822999999996</v>
      </c>
      <c r="AR186">
        <v>0</v>
      </c>
      <c r="AS186">
        <v>79581.215221000006</v>
      </c>
      <c r="AT186">
        <v>0.47353499999999998</v>
      </c>
      <c r="AU186">
        <v>6.2708149999999998</v>
      </c>
      <c r="AV186">
        <v>5.7694960000000002</v>
      </c>
      <c r="AW186">
        <v>7.0814089999999998</v>
      </c>
      <c r="AX186">
        <v>4.2848069999999998</v>
      </c>
      <c r="AY186">
        <v>1.128109</v>
      </c>
      <c r="AZ186">
        <v>4.3118850000000002</v>
      </c>
      <c r="BA186">
        <v>3.7630970000000001</v>
      </c>
      <c r="BB186">
        <v>6.9543140000000001</v>
      </c>
      <c r="BC186">
        <v>2.746127</v>
      </c>
      <c r="BD186">
        <v>2.9914860000000001</v>
      </c>
      <c r="BE186">
        <v>4.0035249999999998</v>
      </c>
      <c r="BF186">
        <v>2.141823</v>
      </c>
      <c r="BG186">
        <v>11.322338</v>
      </c>
      <c r="BH186">
        <v>4.2943189999999998</v>
      </c>
      <c r="BI186">
        <v>3.0490689999999998</v>
      </c>
      <c r="BJ186">
        <v>3.9054850000000001</v>
      </c>
      <c r="BK186">
        <v>5.2968289999999998</v>
      </c>
      <c r="BL186">
        <v>9.8276109999999992</v>
      </c>
      <c r="BM186">
        <v>1.4267069999999999</v>
      </c>
      <c r="BN186">
        <v>1.1394340000000001</v>
      </c>
      <c r="BO186">
        <v>1.007139</v>
      </c>
      <c r="BP186">
        <v>0.83016599999999996</v>
      </c>
      <c r="BQ186">
        <v>0.68107099999999998</v>
      </c>
      <c r="BR186">
        <v>0.77238700000000005</v>
      </c>
      <c r="BS186">
        <v>0.15044299999999999</v>
      </c>
      <c r="BT186">
        <v>1.3150869999999999</v>
      </c>
      <c r="BU186">
        <v>0.80881000000000003</v>
      </c>
      <c r="BV186">
        <v>0.77730500000000002</v>
      </c>
      <c r="BW186">
        <v>3.9069999999999999E-3</v>
      </c>
      <c r="BX186">
        <v>4.6607510000000003</v>
      </c>
      <c r="BY186">
        <v>1.1039999999999999E-3</v>
      </c>
      <c r="BZ186">
        <v>0.85059399999999996</v>
      </c>
      <c r="CA186">
        <v>1.018961</v>
      </c>
      <c r="CB186">
        <v>1.4644379999999999</v>
      </c>
      <c r="CC186">
        <v>2.6780249999999999</v>
      </c>
      <c r="CD186">
        <v>2.4870950000000001</v>
      </c>
      <c r="CE186">
        <v>0.14063100000000001</v>
      </c>
      <c r="CF186">
        <v>0.16050800000000001</v>
      </c>
      <c r="CG186">
        <v>1.5213000000000001E-2</v>
      </c>
      <c r="CH186">
        <v>3.0349999999999999E-3</v>
      </c>
      <c r="CI186">
        <v>1</v>
      </c>
      <c r="CJ186">
        <v>19.937014000000001</v>
      </c>
      <c r="CK186">
        <v>0.23522899999999999</v>
      </c>
      <c r="CL186">
        <v>0.43337199999999998</v>
      </c>
      <c r="CM186">
        <v>38.541666999999997</v>
      </c>
      <c r="CN186">
        <v>8.4470000000000003E-2</v>
      </c>
      <c r="CO186">
        <v>4.2951819999999996</v>
      </c>
      <c r="CP186">
        <v>31.656054000000001</v>
      </c>
      <c r="CQ186">
        <v>31.751308000000002</v>
      </c>
    </row>
    <row r="187" spans="2:95" x14ac:dyDescent="0.3">
      <c r="B187" s="3">
        <v>4745</v>
      </c>
      <c r="C187">
        <v>76.482918999999995</v>
      </c>
      <c r="D187">
        <v>56.895491999999997</v>
      </c>
      <c r="E187">
        <v>782.30317600000001</v>
      </c>
      <c r="F187">
        <v>1080.1704099999999</v>
      </c>
      <c r="G187">
        <v>14.756898</v>
      </c>
      <c r="H187">
        <v>113.95196300000001</v>
      </c>
      <c r="I187">
        <v>17.238513999999999</v>
      </c>
      <c r="J187">
        <v>236.59464199999999</v>
      </c>
      <c r="K187">
        <v>616.67053099999998</v>
      </c>
      <c r="L187">
        <v>470.66380299999997</v>
      </c>
      <c r="M187">
        <v>777.27820799999995</v>
      </c>
      <c r="N187">
        <v>224.787464</v>
      </c>
      <c r="O187">
        <v>1.960369</v>
      </c>
      <c r="P187">
        <v>104.052832</v>
      </c>
      <c r="Q187">
        <v>334.25819300000001</v>
      </c>
      <c r="R187">
        <v>104.54598799999999</v>
      </c>
      <c r="S187">
        <v>411.95988899999998</v>
      </c>
      <c r="T187">
        <v>19.397252000000002</v>
      </c>
      <c r="U187">
        <v>98.169618</v>
      </c>
      <c r="V187">
        <v>100.301999</v>
      </c>
      <c r="W187">
        <v>3033.610557</v>
      </c>
      <c r="X187">
        <v>10694.977687000001</v>
      </c>
      <c r="Y187">
        <v>22907.761522000001</v>
      </c>
      <c r="Z187">
        <v>1248.1772169999999</v>
      </c>
      <c r="AA187">
        <v>2297.1538479999999</v>
      </c>
      <c r="AB187">
        <v>1110.5166320000001</v>
      </c>
      <c r="AC187">
        <v>2335.3025269999998</v>
      </c>
      <c r="AD187">
        <v>20.53454</v>
      </c>
      <c r="AE187">
        <v>13.871753999999999</v>
      </c>
      <c r="AF187">
        <v>4.1678139999999999</v>
      </c>
      <c r="AG187">
        <v>3053.806967</v>
      </c>
      <c r="AH187">
        <v>2.108965</v>
      </c>
      <c r="AI187">
        <v>11881.74971</v>
      </c>
      <c r="AJ187">
        <v>15102.918970999999</v>
      </c>
      <c r="AK187">
        <v>3263.6061639999998</v>
      </c>
      <c r="AL187">
        <v>1019.978144</v>
      </c>
      <c r="AM187">
        <v>207.34684899999999</v>
      </c>
      <c r="AN187">
        <v>7.3861090000000003</v>
      </c>
      <c r="AO187">
        <v>0.69443100000000002</v>
      </c>
      <c r="AP187">
        <v>90.664244999999994</v>
      </c>
      <c r="AQ187">
        <v>65.800771999999995</v>
      </c>
      <c r="AR187">
        <v>0</v>
      </c>
      <c r="AS187">
        <v>84338.941875999997</v>
      </c>
      <c r="AT187">
        <v>0.466918</v>
      </c>
      <c r="AU187">
        <v>6.1818160000000004</v>
      </c>
      <c r="AV187">
        <v>5.3695750000000002</v>
      </c>
      <c r="AW187">
        <v>6.7783990000000003</v>
      </c>
      <c r="AX187">
        <v>4.6066120000000002</v>
      </c>
      <c r="AY187">
        <v>1.1277440000000001</v>
      </c>
      <c r="AZ187">
        <v>4.3011090000000003</v>
      </c>
      <c r="BA187">
        <v>3.7530540000000001</v>
      </c>
      <c r="BB187">
        <v>6.8889870000000002</v>
      </c>
      <c r="BC187">
        <v>2.8412679999999999</v>
      </c>
      <c r="BD187">
        <v>2.9923850000000001</v>
      </c>
      <c r="BE187">
        <v>4.0589829999999996</v>
      </c>
      <c r="BF187">
        <v>2.3054760000000001</v>
      </c>
      <c r="BG187">
        <v>10.856413</v>
      </c>
      <c r="BH187">
        <v>4.3392759999999999</v>
      </c>
      <c r="BI187">
        <v>2.669743</v>
      </c>
      <c r="BJ187">
        <v>3.9679310000000001</v>
      </c>
      <c r="BK187">
        <v>5.4703229999999996</v>
      </c>
      <c r="BL187">
        <v>10.566521</v>
      </c>
      <c r="BM187">
        <v>1.4439340000000001</v>
      </c>
      <c r="BN187">
        <v>1.1559090000000001</v>
      </c>
      <c r="BO187">
        <v>1.01135</v>
      </c>
      <c r="BP187">
        <v>0.822882</v>
      </c>
      <c r="BQ187">
        <v>0.67763600000000002</v>
      </c>
      <c r="BR187">
        <v>0.75967099999999999</v>
      </c>
      <c r="BS187">
        <v>0.14382700000000001</v>
      </c>
      <c r="BT187">
        <v>1.280324</v>
      </c>
      <c r="BU187">
        <v>0.80625500000000005</v>
      </c>
      <c r="BV187">
        <v>0.77272799999999997</v>
      </c>
      <c r="BW187">
        <v>4.0949999999999997E-3</v>
      </c>
      <c r="BX187">
        <v>3.8892129999999998</v>
      </c>
      <c r="BY187">
        <v>1.2210000000000001E-3</v>
      </c>
      <c r="BZ187">
        <v>0.83780600000000005</v>
      </c>
      <c r="CA187">
        <v>1.017658</v>
      </c>
      <c r="CB187">
        <v>1.494521</v>
      </c>
      <c r="CC187">
        <v>2.9208400000000001</v>
      </c>
      <c r="CD187">
        <v>1.385451</v>
      </c>
      <c r="CE187">
        <v>0.15098400000000001</v>
      </c>
      <c r="CF187">
        <v>0.154643</v>
      </c>
      <c r="CG187">
        <v>1.6219999999999998E-2</v>
      </c>
      <c r="CH187">
        <v>2.9429999999999999E-3</v>
      </c>
      <c r="CI187">
        <v>1</v>
      </c>
      <c r="CJ187">
        <v>21.12894</v>
      </c>
      <c r="CK187">
        <v>0.23901700000000001</v>
      </c>
      <c r="CL187">
        <v>0.46845300000000001</v>
      </c>
      <c r="CM187">
        <v>38.479166999999997</v>
      </c>
      <c r="CN187">
        <v>8.2732E-2</v>
      </c>
      <c r="CO187">
        <v>5.277749</v>
      </c>
      <c r="CP187">
        <v>31.598962</v>
      </c>
      <c r="CQ187">
        <v>31.672364999999999</v>
      </c>
    </row>
    <row r="188" spans="2:95" x14ac:dyDescent="0.3">
      <c r="B188" s="3">
        <v>5110</v>
      </c>
      <c r="C188">
        <v>76.380358999999999</v>
      </c>
      <c r="D188">
        <v>55.595008</v>
      </c>
      <c r="E188">
        <v>727.84257200000002</v>
      </c>
      <c r="F188">
        <v>1036.1478070000001</v>
      </c>
      <c r="G188">
        <v>15.821516000000001</v>
      </c>
      <c r="H188">
        <v>114.16959900000001</v>
      </c>
      <c r="I188">
        <v>17.199441</v>
      </c>
      <c r="J188">
        <v>234.88548800000001</v>
      </c>
      <c r="K188">
        <v>610.54309499999999</v>
      </c>
      <c r="L188">
        <v>486.02756599999998</v>
      </c>
      <c r="M188">
        <v>774.84084900000005</v>
      </c>
      <c r="N188">
        <v>227.01334499999999</v>
      </c>
      <c r="O188">
        <v>2.111586</v>
      </c>
      <c r="P188">
        <v>98.908152999999999</v>
      </c>
      <c r="Q188">
        <v>335.87554399999999</v>
      </c>
      <c r="R188">
        <v>97.271968000000001</v>
      </c>
      <c r="S188">
        <v>416.44240400000001</v>
      </c>
      <c r="T188">
        <v>19.923020999999999</v>
      </c>
      <c r="U188">
        <v>105.046453</v>
      </c>
      <c r="V188">
        <v>101.39052599999999</v>
      </c>
      <c r="W188">
        <v>3014.9099540000002</v>
      </c>
      <c r="X188">
        <v>10709.074624999999</v>
      </c>
      <c r="Y188">
        <v>22641.692835999998</v>
      </c>
      <c r="Z188">
        <v>1242.626276</v>
      </c>
      <c r="AA188">
        <v>2256.518736</v>
      </c>
      <c r="AB188">
        <v>1057.8553939999999</v>
      </c>
      <c r="AC188">
        <v>2282.4012080000002</v>
      </c>
      <c r="AD188">
        <v>20.462084999999998</v>
      </c>
      <c r="AE188">
        <v>13.779695</v>
      </c>
      <c r="AF188">
        <v>5.3962849999999998</v>
      </c>
      <c r="AG188">
        <v>2518.0012320000001</v>
      </c>
      <c r="AH188">
        <v>1.4756279999999999</v>
      </c>
      <c r="AI188">
        <v>11702.309245</v>
      </c>
      <c r="AJ188">
        <v>15064.269867000001</v>
      </c>
      <c r="AK188">
        <v>3316.8553449999999</v>
      </c>
      <c r="AL188">
        <v>1142.898688</v>
      </c>
      <c r="AM188">
        <v>137.30131299999999</v>
      </c>
      <c r="AN188">
        <v>7.7759980000000004</v>
      </c>
      <c r="AO188">
        <v>0.65703699999999998</v>
      </c>
      <c r="AP188">
        <v>94.464913999999993</v>
      </c>
      <c r="AQ188">
        <v>63.824922999999998</v>
      </c>
      <c r="AR188">
        <v>0</v>
      </c>
      <c r="AS188">
        <v>89603.807614999998</v>
      </c>
      <c r="AT188">
        <v>0.46629199999999998</v>
      </c>
      <c r="AU188">
        <v>6.0405150000000001</v>
      </c>
      <c r="AV188">
        <v>4.995768</v>
      </c>
      <c r="AW188">
        <v>6.5021430000000002</v>
      </c>
      <c r="AX188">
        <v>4.9389500000000002</v>
      </c>
      <c r="AY188">
        <v>1.1298969999999999</v>
      </c>
      <c r="AZ188">
        <v>4.2913600000000001</v>
      </c>
      <c r="BA188">
        <v>3.7259419999999999</v>
      </c>
      <c r="BB188">
        <v>6.8205359999999997</v>
      </c>
      <c r="BC188">
        <v>2.934015</v>
      </c>
      <c r="BD188">
        <v>2.9830009999999998</v>
      </c>
      <c r="BE188">
        <v>4.0991759999999999</v>
      </c>
      <c r="BF188">
        <v>2.483314</v>
      </c>
      <c r="BG188">
        <v>10.31964</v>
      </c>
      <c r="BH188">
        <v>4.3602720000000001</v>
      </c>
      <c r="BI188">
        <v>2.4839889999999998</v>
      </c>
      <c r="BJ188">
        <v>4.0111059999999998</v>
      </c>
      <c r="BK188">
        <v>5.6185980000000004</v>
      </c>
      <c r="BL188">
        <v>11.306711999999999</v>
      </c>
      <c r="BM188">
        <v>1.4596039999999999</v>
      </c>
      <c r="BN188">
        <v>1.1487830000000001</v>
      </c>
      <c r="BO188">
        <v>1.012683</v>
      </c>
      <c r="BP188">
        <v>0.81332400000000005</v>
      </c>
      <c r="BQ188">
        <v>0.67462200000000005</v>
      </c>
      <c r="BR188">
        <v>0.74623300000000004</v>
      </c>
      <c r="BS188">
        <v>0.13700599999999999</v>
      </c>
      <c r="BT188">
        <v>1.2513209999999999</v>
      </c>
      <c r="BU188">
        <v>0.80340999999999996</v>
      </c>
      <c r="BV188">
        <v>0.76759999999999995</v>
      </c>
      <c r="BW188">
        <v>5.3020000000000003E-3</v>
      </c>
      <c r="BX188">
        <v>3.2068310000000002</v>
      </c>
      <c r="BY188">
        <v>8.5400000000000005E-4</v>
      </c>
      <c r="BZ188">
        <v>0.82515300000000003</v>
      </c>
      <c r="CA188">
        <v>1.0150539999999999</v>
      </c>
      <c r="CB188">
        <v>1.5189060000000001</v>
      </c>
      <c r="CC188">
        <v>3.2728389999999998</v>
      </c>
      <c r="CD188">
        <v>0.91742000000000001</v>
      </c>
      <c r="CE188">
        <v>0.15895400000000001</v>
      </c>
      <c r="CF188">
        <v>0.146316</v>
      </c>
      <c r="CG188">
        <v>1.6899999999999998E-2</v>
      </c>
      <c r="CH188">
        <v>2.8549999999999999E-3</v>
      </c>
      <c r="CI188">
        <v>1</v>
      </c>
      <c r="CJ188">
        <v>22.447914999999998</v>
      </c>
      <c r="CK188">
        <v>0.243868</v>
      </c>
      <c r="CL188">
        <v>0.49374299999999999</v>
      </c>
      <c r="CM188">
        <v>38.479166999999997</v>
      </c>
      <c r="CN188">
        <v>8.1050999999999998E-2</v>
      </c>
      <c r="CO188">
        <v>6.3233879999999996</v>
      </c>
      <c r="CP188">
        <v>31.522794999999999</v>
      </c>
      <c r="CQ188">
        <v>31.613506999999998</v>
      </c>
    </row>
    <row r="189" spans="2:95" x14ac:dyDescent="0.3">
      <c r="B189" s="3">
        <v>5475</v>
      </c>
      <c r="C189">
        <v>82.207873000000006</v>
      </c>
      <c r="D189">
        <v>54.587632999999997</v>
      </c>
      <c r="E189">
        <v>681.41231600000003</v>
      </c>
      <c r="F189">
        <v>1000.2626780000001</v>
      </c>
      <c r="G189">
        <v>16.951991</v>
      </c>
      <c r="H189">
        <v>112.06786200000001</v>
      </c>
      <c r="I189">
        <v>17.124832999999999</v>
      </c>
      <c r="J189">
        <v>233.82396700000001</v>
      </c>
      <c r="K189">
        <v>604.78023900000005</v>
      </c>
      <c r="L189">
        <v>495.44532199999998</v>
      </c>
      <c r="M189">
        <v>774.72045500000002</v>
      </c>
      <c r="N189">
        <v>229.03645</v>
      </c>
      <c r="O189">
        <v>2.2729430000000002</v>
      </c>
      <c r="P189">
        <v>93.622765999999999</v>
      </c>
      <c r="Q189">
        <v>333.19215700000001</v>
      </c>
      <c r="R189">
        <v>93.314689999999999</v>
      </c>
      <c r="S189">
        <v>419.63842599999998</v>
      </c>
      <c r="T189">
        <v>20.401729</v>
      </c>
      <c r="U189">
        <v>110.675127</v>
      </c>
      <c r="V189">
        <v>102.471068</v>
      </c>
      <c r="W189">
        <v>3069.091977</v>
      </c>
      <c r="X189">
        <v>10792.900491</v>
      </c>
      <c r="Y189">
        <v>22653.366907</v>
      </c>
      <c r="Z189">
        <v>1238.202816</v>
      </c>
      <c r="AA189">
        <v>2271.1105109999999</v>
      </c>
      <c r="AB189">
        <v>1104.266613</v>
      </c>
      <c r="AC189">
        <v>2255.1225679999998</v>
      </c>
      <c r="AD189">
        <v>20.425407</v>
      </c>
      <c r="AE189">
        <v>13.699093</v>
      </c>
      <c r="AF189">
        <v>157.126057</v>
      </c>
      <c r="AG189">
        <v>3564.370817</v>
      </c>
      <c r="AH189">
        <v>1.9367639999999999</v>
      </c>
      <c r="AI189">
        <v>11528.488627000001</v>
      </c>
      <c r="AJ189">
        <v>15096.877338</v>
      </c>
      <c r="AK189">
        <v>3396.7613889999998</v>
      </c>
      <c r="AL189">
        <v>856.83720900000003</v>
      </c>
      <c r="AM189">
        <v>105.755927</v>
      </c>
      <c r="AN189">
        <v>6.5366730000000004</v>
      </c>
      <c r="AO189">
        <v>0.66826700000000006</v>
      </c>
      <c r="AP189">
        <v>80.166009000000003</v>
      </c>
      <c r="AQ189">
        <v>69.163353999999998</v>
      </c>
      <c r="AR189">
        <v>0</v>
      </c>
      <c r="AS189">
        <v>91035.083524999995</v>
      </c>
      <c r="AT189">
        <v>0.50186799999999998</v>
      </c>
      <c r="AU189">
        <v>5.9310619999999998</v>
      </c>
      <c r="AV189">
        <v>4.6770800000000001</v>
      </c>
      <c r="AW189">
        <v>6.2769529999999998</v>
      </c>
      <c r="AX189">
        <v>5.2918469999999997</v>
      </c>
      <c r="AY189">
        <v>1.109097</v>
      </c>
      <c r="AZ189">
        <v>4.2727449999999996</v>
      </c>
      <c r="BA189">
        <v>3.709104</v>
      </c>
      <c r="BB189">
        <v>6.7561580000000001</v>
      </c>
      <c r="BC189">
        <v>2.9908679999999999</v>
      </c>
      <c r="BD189">
        <v>2.9825379999999999</v>
      </c>
      <c r="BE189">
        <v>4.135707</v>
      </c>
      <c r="BF189">
        <v>2.6730770000000001</v>
      </c>
      <c r="BG189">
        <v>9.768186</v>
      </c>
      <c r="BH189">
        <v>4.325437</v>
      </c>
      <c r="BI189">
        <v>2.3829340000000001</v>
      </c>
      <c r="BJ189">
        <v>4.0418900000000004</v>
      </c>
      <c r="BK189">
        <v>5.7536009999999997</v>
      </c>
      <c r="BL189">
        <v>11.912556</v>
      </c>
      <c r="BM189">
        <v>1.4751590000000001</v>
      </c>
      <c r="BN189">
        <v>1.1694290000000001</v>
      </c>
      <c r="BO189">
        <v>1.02061</v>
      </c>
      <c r="BP189">
        <v>0.81374400000000002</v>
      </c>
      <c r="BQ189">
        <v>0.67222099999999996</v>
      </c>
      <c r="BR189">
        <v>0.751058</v>
      </c>
      <c r="BS189">
        <v>0.14301700000000001</v>
      </c>
      <c r="BT189">
        <v>1.2363649999999999</v>
      </c>
      <c r="BU189">
        <v>0.80196999999999996</v>
      </c>
      <c r="BV189">
        <v>0.76310999999999996</v>
      </c>
      <c r="BW189">
        <v>0.15437999999999999</v>
      </c>
      <c r="BX189">
        <v>4.5394480000000001</v>
      </c>
      <c r="BY189">
        <v>1.121E-3</v>
      </c>
      <c r="BZ189">
        <v>0.81289699999999998</v>
      </c>
      <c r="CA189">
        <v>1.0172509999999999</v>
      </c>
      <c r="CB189">
        <v>1.555498</v>
      </c>
      <c r="CC189">
        <v>2.453665</v>
      </c>
      <c r="CD189">
        <v>0.70664000000000005</v>
      </c>
      <c r="CE189">
        <v>0.13361999999999999</v>
      </c>
      <c r="CF189">
        <v>0.148817</v>
      </c>
      <c r="CG189">
        <v>1.4342000000000001E-2</v>
      </c>
      <c r="CH189">
        <v>3.0929999999999998E-3</v>
      </c>
      <c r="CI189">
        <v>1</v>
      </c>
      <c r="CJ189">
        <v>22.806484999999999</v>
      </c>
      <c r="CK189">
        <v>0.25012499999999999</v>
      </c>
      <c r="CL189">
        <v>0.54781400000000002</v>
      </c>
      <c r="CM189">
        <v>38.416666999999997</v>
      </c>
      <c r="CN189">
        <v>8.0342999999999998E-2</v>
      </c>
      <c r="CO189">
        <v>7.1719429999999997</v>
      </c>
      <c r="CP189">
        <v>31.561610999999999</v>
      </c>
      <c r="CQ189">
        <v>31.544114</v>
      </c>
    </row>
    <row r="190" spans="2:95" x14ac:dyDescent="0.3">
      <c r="B190" s="3">
        <v>5840</v>
      </c>
      <c r="C190">
        <v>84.386189999999999</v>
      </c>
      <c r="D190">
        <v>53.888399999999997</v>
      </c>
      <c r="E190">
        <v>641.71101699999997</v>
      </c>
      <c r="F190">
        <v>970.32911000000001</v>
      </c>
      <c r="G190">
        <v>18.14001</v>
      </c>
      <c r="H190">
        <v>110.332103</v>
      </c>
      <c r="I190">
        <v>17.006623000000001</v>
      </c>
      <c r="J190">
        <v>233.32281800000001</v>
      </c>
      <c r="K190">
        <v>599.55070699999999</v>
      </c>
      <c r="L190">
        <v>505.60906399999999</v>
      </c>
      <c r="M190">
        <v>776.76742100000001</v>
      </c>
      <c r="N190">
        <v>230.63126600000001</v>
      </c>
      <c r="O190">
        <v>2.4464359999999998</v>
      </c>
      <c r="P190">
        <v>88.373874000000001</v>
      </c>
      <c r="Q190">
        <v>330.00460199999998</v>
      </c>
      <c r="R190">
        <v>89.653852000000001</v>
      </c>
      <c r="S190">
        <v>419.36057799999998</v>
      </c>
      <c r="T190">
        <v>20.857323000000001</v>
      </c>
      <c r="U190">
        <v>116.645262</v>
      </c>
      <c r="V190">
        <v>103.592933</v>
      </c>
      <c r="W190">
        <v>3116.0227410000002</v>
      </c>
      <c r="X190">
        <v>10849.964550000001</v>
      </c>
      <c r="Y190">
        <v>22454.345691999999</v>
      </c>
      <c r="Z190">
        <v>1235.6527430000001</v>
      </c>
      <c r="AA190">
        <v>2234.9542590000001</v>
      </c>
      <c r="AB190">
        <v>1063.425896</v>
      </c>
      <c r="AC190">
        <v>2236.6415419999998</v>
      </c>
      <c r="AD190">
        <v>20.355737999999999</v>
      </c>
      <c r="AE190">
        <v>13.615508999999999</v>
      </c>
      <c r="AF190">
        <v>7.6455159999999998</v>
      </c>
      <c r="AG190">
        <v>2629.4828819999998</v>
      </c>
      <c r="AH190">
        <v>1.6247240000000001</v>
      </c>
      <c r="AI190">
        <v>11364.440337</v>
      </c>
      <c r="AJ190">
        <v>15064.977169</v>
      </c>
      <c r="AK190">
        <v>3450.7472670000002</v>
      </c>
      <c r="AL190">
        <v>1457.002841</v>
      </c>
      <c r="AM190">
        <v>94.687669999999997</v>
      </c>
      <c r="AN190">
        <v>9.1340350000000008</v>
      </c>
      <c r="AO190">
        <v>0.83164800000000005</v>
      </c>
      <c r="AP190">
        <v>114.225938</v>
      </c>
      <c r="AQ190">
        <v>70.923074</v>
      </c>
      <c r="AR190">
        <v>0</v>
      </c>
      <c r="AS190">
        <v>95881.893135999999</v>
      </c>
      <c r="AT190">
        <v>0.51516600000000001</v>
      </c>
      <c r="AU190">
        <v>5.8550890000000004</v>
      </c>
      <c r="AV190">
        <v>4.4045779999999999</v>
      </c>
      <c r="AW190">
        <v>6.0891109999999999</v>
      </c>
      <c r="AX190">
        <v>5.662706</v>
      </c>
      <c r="AY190">
        <v>1.0919190000000001</v>
      </c>
      <c r="AZ190">
        <v>4.2432499999999997</v>
      </c>
      <c r="BA190">
        <v>3.7011539999999998</v>
      </c>
      <c r="BB190">
        <v>6.6977370000000001</v>
      </c>
      <c r="BC190">
        <v>3.0522230000000001</v>
      </c>
      <c r="BD190">
        <v>2.990418</v>
      </c>
      <c r="BE190">
        <v>4.164504</v>
      </c>
      <c r="BF190">
        <v>2.8771110000000002</v>
      </c>
      <c r="BG190">
        <v>9.2205390000000005</v>
      </c>
      <c r="BH190">
        <v>4.2840569999999998</v>
      </c>
      <c r="BI190">
        <v>2.2894489999999998</v>
      </c>
      <c r="BJ190">
        <v>4.0392130000000002</v>
      </c>
      <c r="BK190">
        <v>5.8820860000000001</v>
      </c>
      <c r="BL190">
        <v>12.555154</v>
      </c>
      <c r="BM190">
        <v>1.491309</v>
      </c>
      <c r="BN190">
        <v>1.187311</v>
      </c>
      <c r="BO190">
        <v>1.026006</v>
      </c>
      <c r="BP190">
        <v>0.80659499999999995</v>
      </c>
      <c r="BQ190">
        <v>0.67083599999999999</v>
      </c>
      <c r="BR190">
        <v>0.73910100000000001</v>
      </c>
      <c r="BS190">
        <v>0.13772799999999999</v>
      </c>
      <c r="BT190">
        <v>1.2262329999999999</v>
      </c>
      <c r="BU190">
        <v>0.79923500000000003</v>
      </c>
      <c r="BV190">
        <v>0.75845399999999996</v>
      </c>
      <c r="BW190">
        <v>7.5119999999999996E-3</v>
      </c>
      <c r="BX190">
        <v>3.3488099999999998</v>
      </c>
      <c r="BY190">
        <v>9.41E-4</v>
      </c>
      <c r="BZ190">
        <v>0.80132899999999996</v>
      </c>
      <c r="CA190">
        <v>1.0151019999999999</v>
      </c>
      <c r="CB190">
        <v>1.58022</v>
      </c>
      <c r="CC190">
        <v>4.1723169999999996</v>
      </c>
      <c r="CD190">
        <v>0.63268400000000002</v>
      </c>
      <c r="CE190">
        <v>0.18671399999999999</v>
      </c>
      <c r="CF190">
        <v>0.1852</v>
      </c>
      <c r="CG190">
        <v>2.0434999999999998E-2</v>
      </c>
      <c r="CH190">
        <v>3.1719999999999999E-3</v>
      </c>
      <c r="CI190">
        <v>1</v>
      </c>
      <c r="CJ190">
        <v>24.020727000000001</v>
      </c>
      <c r="CK190">
        <v>0.25249899999999997</v>
      </c>
      <c r="CL190">
        <v>0.58015899999999998</v>
      </c>
      <c r="CM190">
        <v>38.4375</v>
      </c>
      <c r="CN190">
        <v>7.8756999999999994E-2</v>
      </c>
      <c r="CO190">
        <v>8.0247600000000006</v>
      </c>
      <c r="CP190">
        <v>31.529841000000001</v>
      </c>
      <c r="CQ190">
        <v>31.590328</v>
      </c>
    </row>
    <row r="191" spans="2:95" x14ac:dyDescent="0.3">
      <c r="B191" s="3">
        <v>6205</v>
      </c>
      <c r="C191">
        <v>85.126997000000003</v>
      </c>
      <c r="D191">
        <v>53.173580999999999</v>
      </c>
      <c r="E191">
        <v>608.71299099999999</v>
      </c>
      <c r="F191">
        <v>945.49569299999996</v>
      </c>
      <c r="G191">
        <v>19.372865000000001</v>
      </c>
      <c r="H191">
        <v>104.958973</v>
      </c>
      <c r="I191">
        <v>16.856974999999998</v>
      </c>
      <c r="J191">
        <v>232.78489300000001</v>
      </c>
      <c r="K191">
        <v>594.98163399999999</v>
      </c>
      <c r="L191">
        <v>508.34229099999999</v>
      </c>
      <c r="M191">
        <v>778.96877400000005</v>
      </c>
      <c r="N191">
        <v>231.724075</v>
      </c>
      <c r="O191">
        <v>2.6325419999999999</v>
      </c>
      <c r="P191">
        <v>83.207031999999998</v>
      </c>
      <c r="Q191">
        <v>321.55976500000003</v>
      </c>
      <c r="R191">
        <v>85.103219999999993</v>
      </c>
      <c r="S191">
        <v>417.73881599999999</v>
      </c>
      <c r="T191">
        <v>21.281789</v>
      </c>
      <c r="U191">
        <v>120.176152</v>
      </c>
      <c r="V191">
        <v>104.70329599999999</v>
      </c>
      <c r="W191">
        <v>3164.4455720000001</v>
      </c>
      <c r="X191">
        <v>10901.333975</v>
      </c>
      <c r="Y191">
        <v>22240.609980000001</v>
      </c>
      <c r="Z191">
        <v>1236.8799650000001</v>
      </c>
      <c r="AA191">
        <v>2204.5117620000001</v>
      </c>
      <c r="AB191">
        <v>1034.17777</v>
      </c>
      <c r="AC191">
        <v>2219.6460430000002</v>
      </c>
      <c r="AD191">
        <v>20.296758000000001</v>
      </c>
      <c r="AE191">
        <v>13.530836000000001</v>
      </c>
      <c r="AF191">
        <v>12.256905</v>
      </c>
      <c r="AG191">
        <v>2525.4323730000001</v>
      </c>
      <c r="AH191">
        <v>1.9637929999999999</v>
      </c>
      <c r="AI191">
        <v>11208.63386</v>
      </c>
      <c r="AJ191">
        <v>15051.738993000001</v>
      </c>
      <c r="AK191">
        <v>3509.2402689999999</v>
      </c>
      <c r="AL191">
        <v>1236.88562</v>
      </c>
      <c r="AM191">
        <v>81.388165999999998</v>
      </c>
      <c r="AN191">
        <v>8.8287469999999999</v>
      </c>
      <c r="AO191">
        <v>0.76328300000000004</v>
      </c>
      <c r="AP191">
        <v>106.972419</v>
      </c>
      <c r="AQ191">
        <v>70.025312</v>
      </c>
      <c r="AR191">
        <v>0</v>
      </c>
      <c r="AS191">
        <v>100573.89099</v>
      </c>
      <c r="AT191">
        <v>0.51968899999999996</v>
      </c>
      <c r="AU191">
        <v>5.7774219999999996</v>
      </c>
      <c r="AV191">
        <v>4.1780860000000004</v>
      </c>
      <c r="AW191">
        <v>5.9332739999999999</v>
      </c>
      <c r="AX191">
        <v>6.0475630000000002</v>
      </c>
      <c r="AY191">
        <v>1.038743</v>
      </c>
      <c r="AZ191">
        <v>4.2059119999999997</v>
      </c>
      <c r="BA191">
        <v>3.6926209999999999</v>
      </c>
      <c r="BB191">
        <v>6.6466950000000002</v>
      </c>
      <c r="BC191">
        <v>3.0687229999999999</v>
      </c>
      <c r="BD191">
        <v>2.9988929999999998</v>
      </c>
      <c r="BE191">
        <v>4.1842370000000004</v>
      </c>
      <c r="BF191">
        <v>3.09598</v>
      </c>
      <c r="BG191">
        <v>8.6814540000000004</v>
      </c>
      <c r="BH191">
        <v>4.1744279999999998</v>
      </c>
      <c r="BI191">
        <v>2.1732420000000001</v>
      </c>
      <c r="BJ191">
        <v>4.023593</v>
      </c>
      <c r="BK191">
        <v>6.001792</v>
      </c>
      <c r="BL191">
        <v>12.935203</v>
      </c>
      <c r="BM191">
        <v>1.5072939999999999</v>
      </c>
      <c r="BN191">
        <v>1.205762</v>
      </c>
      <c r="BO191">
        <v>1.0308630000000001</v>
      </c>
      <c r="BP191">
        <v>0.79891699999999999</v>
      </c>
      <c r="BQ191">
        <v>0.67150200000000004</v>
      </c>
      <c r="BR191">
        <v>0.72903399999999996</v>
      </c>
      <c r="BS191">
        <v>0.13394</v>
      </c>
      <c r="BT191">
        <v>1.216915</v>
      </c>
      <c r="BU191">
        <v>0.79691900000000004</v>
      </c>
      <c r="BV191">
        <v>0.75373699999999999</v>
      </c>
      <c r="BW191">
        <v>1.2043E-2</v>
      </c>
      <c r="BX191">
        <v>3.2162950000000001</v>
      </c>
      <c r="BY191">
        <v>1.137E-3</v>
      </c>
      <c r="BZ191">
        <v>0.79034300000000002</v>
      </c>
      <c r="CA191">
        <v>1.0142100000000001</v>
      </c>
      <c r="CB191">
        <v>1.6070059999999999</v>
      </c>
      <c r="CC191">
        <v>3.541982</v>
      </c>
      <c r="CD191">
        <v>0.54381999999999997</v>
      </c>
      <c r="CE191">
        <v>0.180474</v>
      </c>
      <c r="CF191">
        <v>0.16997599999999999</v>
      </c>
      <c r="CG191">
        <v>1.9137000000000001E-2</v>
      </c>
      <c r="CH191">
        <v>3.1319999999999998E-3</v>
      </c>
      <c r="CI191">
        <v>1</v>
      </c>
      <c r="CJ191">
        <v>25.196186000000001</v>
      </c>
      <c r="CK191">
        <v>0.25163600000000003</v>
      </c>
      <c r="CL191">
        <v>0.60999499999999995</v>
      </c>
      <c r="CM191">
        <v>38.458333000000003</v>
      </c>
      <c r="CN191">
        <v>7.7338000000000004E-2</v>
      </c>
      <c r="CO191">
        <v>8.5676609999999993</v>
      </c>
      <c r="CP191">
        <v>31.524076000000001</v>
      </c>
      <c r="CQ191">
        <v>31.559218999999999</v>
      </c>
    </row>
    <row r="192" spans="2:95" x14ac:dyDescent="0.3">
      <c r="B192" s="3">
        <v>6570</v>
      </c>
      <c r="C192">
        <v>90.268392000000006</v>
      </c>
      <c r="D192">
        <v>52.737422000000002</v>
      </c>
      <c r="E192">
        <v>582.76752299999998</v>
      </c>
      <c r="F192">
        <v>927.008512</v>
      </c>
      <c r="G192">
        <v>20.679282000000001</v>
      </c>
      <c r="H192">
        <v>100.12626400000001</v>
      </c>
      <c r="I192">
        <v>16.767562000000002</v>
      </c>
      <c r="J192">
        <v>232.58990399999999</v>
      </c>
      <c r="K192">
        <v>591.82002999999997</v>
      </c>
      <c r="L192">
        <v>512.44002599999999</v>
      </c>
      <c r="M192">
        <v>782.17715999999996</v>
      </c>
      <c r="N192">
        <v>232.419478</v>
      </c>
      <c r="O192">
        <v>2.8280859999999999</v>
      </c>
      <c r="P192">
        <v>78.432430999999994</v>
      </c>
      <c r="Q192">
        <v>315.11759699999999</v>
      </c>
      <c r="R192">
        <v>79.637141</v>
      </c>
      <c r="S192">
        <v>414.62159600000001</v>
      </c>
      <c r="T192">
        <v>21.660958000000001</v>
      </c>
      <c r="U192">
        <v>125.48252100000001</v>
      </c>
      <c r="V192">
        <v>105.83434800000001</v>
      </c>
      <c r="W192">
        <v>3214.9099630000001</v>
      </c>
      <c r="X192">
        <v>10961.183290000001</v>
      </c>
      <c r="Y192">
        <v>22327.851813000001</v>
      </c>
      <c r="Z192">
        <v>1239.1169560000001</v>
      </c>
      <c r="AA192">
        <v>2217.3877710000002</v>
      </c>
      <c r="AB192">
        <v>1094.6390590000001</v>
      </c>
      <c r="AC192">
        <v>2221.1734369999999</v>
      </c>
      <c r="AD192">
        <v>20.258500000000002</v>
      </c>
      <c r="AE192">
        <v>13.452688999999999</v>
      </c>
      <c r="AF192">
        <v>18.789417</v>
      </c>
      <c r="AG192">
        <v>3016.7539339999998</v>
      </c>
      <c r="AH192">
        <v>2.0456319999999999</v>
      </c>
      <c r="AI192">
        <v>11056.282084</v>
      </c>
      <c r="AJ192">
        <v>15074.977883</v>
      </c>
      <c r="AK192">
        <v>3572.5495810000002</v>
      </c>
      <c r="AL192">
        <v>1031.641613</v>
      </c>
      <c r="AM192">
        <v>65.748251999999994</v>
      </c>
      <c r="AN192">
        <v>7.7415620000000001</v>
      </c>
      <c r="AO192">
        <v>0.72155199999999997</v>
      </c>
      <c r="AP192">
        <v>94.530753000000004</v>
      </c>
      <c r="AQ192">
        <v>71.500816999999998</v>
      </c>
      <c r="AR192">
        <v>0</v>
      </c>
      <c r="AS192">
        <v>102744.738552</v>
      </c>
      <c r="AT192">
        <v>0.55107600000000001</v>
      </c>
      <c r="AU192">
        <v>5.7300329999999997</v>
      </c>
      <c r="AV192">
        <v>4.0000020000000003</v>
      </c>
      <c r="AW192">
        <v>5.8172610000000002</v>
      </c>
      <c r="AX192">
        <v>6.4553830000000003</v>
      </c>
      <c r="AY192">
        <v>0.99091499999999999</v>
      </c>
      <c r="AZ192">
        <v>4.1836029999999997</v>
      </c>
      <c r="BA192">
        <v>3.6895280000000001</v>
      </c>
      <c r="BB192">
        <v>6.6113759999999999</v>
      </c>
      <c r="BC192">
        <v>3.0934599999999999</v>
      </c>
      <c r="BD192">
        <v>3.0112450000000002</v>
      </c>
      <c r="BE192">
        <v>4.1967939999999997</v>
      </c>
      <c r="BF192">
        <v>3.3259479999999999</v>
      </c>
      <c r="BG192">
        <v>8.1832930000000008</v>
      </c>
      <c r="BH192">
        <v>4.0907970000000002</v>
      </c>
      <c r="BI192">
        <v>2.0336569999999998</v>
      </c>
      <c r="BJ192">
        <v>3.9935679999999998</v>
      </c>
      <c r="BK192">
        <v>6.1087230000000003</v>
      </c>
      <c r="BL192">
        <v>13.506354999999999</v>
      </c>
      <c r="BM192">
        <v>1.523577</v>
      </c>
      <c r="BN192">
        <v>1.22499</v>
      </c>
      <c r="BO192">
        <v>1.0365230000000001</v>
      </c>
      <c r="BP192">
        <v>0.80205099999999996</v>
      </c>
      <c r="BQ192">
        <v>0.67271700000000001</v>
      </c>
      <c r="BR192">
        <v>0.73329200000000005</v>
      </c>
      <c r="BS192">
        <v>0.14177000000000001</v>
      </c>
      <c r="BT192">
        <v>1.2177530000000001</v>
      </c>
      <c r="BU192">
        <v>0.79541700000000004</v>
      </c>
      <c r="BV192">
        <v>0.74938400000000005</v>
      </c>
      <c r="BW192">
        <v>1.8461000000000002E-2</v>
      </c>
      <c r="BX192">
        <v>3.8420239999999999</v>
      </c>
      <c r="BY192">
        <v>1.1839999999999999E-3</v>
      </c>
      <c r="BZ192">
        <v>0.77959999999999996</v>
      </c>
      <c r="CA192">
        <v>1.015776</v>
      </c>
      <c r="CB192">
        <v>1.6359969999999999</v>
      </c>
      <c r="CC192">
        <v>2.95424</v>
      </c>
      <c r="CD192">
        <v>0.43931700000000001</v>
      </c>
      <c r="CE192">
        <v>0.15825</v>
      </c>
      <c r="CF192">
        <v>0.16068299999999999</v>
      </c>
      <c r="CG192">
        <v>1.6912E-2</v>
      </c>
      <c r="CH192">
        <v>3.1979999999999999E-3</v>
      </c>
      <c r="CI192">
        <v>1</v>
      </c>
      <c r="CJ192">
        <v>25.740036</v>
      </c>
      <c r="CK192">
        <v>0.25476599999999999</v>
      </c>
      <c r="CL192">
        <v>0.68344000000000005</v>
      </c>
      <c r="CM192">
        <v>38.416666999999997</v>
      </c>
      <c r="CN192">
        <v>7.6644000000000004E-2</v>
      </c>
      <c r="CO192">
        <v>9.3019619999999996</v>
      </c>
      <c r="CP192">
        <v>31.633230000000001</v>
      </c>
      <c r="CQ192">
        <v>31.561254999999999</v>
      </c>
    </row>
    <row r="193" spans="2:95" x14ac:dyDescent="0.3">
      <c r="B193" s="3">
        <v>6935</v>
      </c>
      <c r="C193">
        <v>90.194391999999993</v>
      </c>
      <c r="D193">
        <v>52.101298999999997</v>
      </c>
      <c r="E193">
        <v>561.94817899999998</v>
      </c>
      <c r="F193">
        <v>912.59912399999996</v>
      </c>
      <c r="G193">
        <v>21.932524000000001</v>
      </c>
      <c r="H193">
        <v>89.461523999999997</v>
      </c>
      <c r="I193">
        <v>16.672858999999999</v>
      </c>
      <c r="J193">
        <v>231.84716599999999</v>
      </c>
      <c r="K193">
        <v>589.46020699999997</v>
      </c>
      <c r="L193">
        <v>509.11839900000001</v>
      </c>
      <c r="M193">
        <v>783.30412699999999</v>
      </c>
      <c r="N193">
        <v>232.779887</v>
      </c>
      <c r="O193">
        <v>3.0128360000000001</v>
      </c>
      <c r="P193">
        <v>74.272155999999995</v>
      </c>
      <c r="Q193">
        <v>303.14306699999997</v>
      </c>
      <c r="R193">
        <v>73.659372000000005</v>
      </c>
      <c r="S193">
        <v>406.20515499999999</v>
      </c>
      <c r="T193">
        <v>21.989854000000001</v>
      </c>
      <c r="U193">
        <v>129.38413</v>
      </c>
      <c r="V193">
        <v>106.83765699999999</v>
      </c>
      <c r="W193">
        <v>3267.448347</v>
      </c>
      <c r="X193">
        <v>11014.733330999999</v>
      </c>
      <c r="Y193">
        <v>22116.102456000001</v>
      </c>
      <c r="Z193">
        <v>1240.4201089999999</v>
      </c>
      <c r="AA193">
        <v>2185.265641</v>
      </c>
      <c r="AB193">
        <v>1061.6084900000001</v>
      </c>
      <c r="AC193">
        <v>2224.3141810000002</v>
      </c>
      <c r="AD193">
        <v>20.165251999999999</v>
      </c>
      <c r="AE193">
        <v>13.365104000000001</v>
      </c>
      <c r="AF193">
        <v>32.239967999999998</v>
      </c>
      <c r="AG193">
        <v>2615.3203279999998</v>
      </c>
      <c r="AH193">
        <v>1.7847459999999999</v>
      </c>
      <c r="AI193">
        <v>10905.247460000001</v>
      </c>
      <c r="AJ193">
        <v>15001.15005</v>
      </c>
      <c r="AK193">
        <v>3609.108107</v>
      </c>
      <c r="AL193">
        <v>1238.1315750000001</v>
      </c>
      <c r="AM193">
        <v>50.346369000000003</v>
      </c>
      <c r="AN193">
        <v>9.0954049999999995</v>
      </c>
      <c r="AO193">
        <v>0.79571400000000003</v>
      </c>
      <c r="AP193">
        <v>110.435168</v>
      </c>
      <c r="AQ193">
        <v>72.820158000000006</v>
      </c>
      <c r="AR193">
        <v>0</v>
      </c>
      <c r="AS193">
        <v>107321.218532</v>
      </c>
      <c r="AT193">
        <v>0.550624</v>
      </c>
      <c r="AU193">
        <v>5.6609170000000004</v>
      </c>
      <c r="AV193">
        <v>3.8571019999999998</v>
      </c>
      <c r="AW193">
        <v>5.7268379999999999</v>
      </c>
      <c r="AX193">
        <v>6.846603</v>
      </c>
      <c r="AY193">
        <v>0.88536999999999999</v>
      </c>
      <c r="AZ193">
        <v>4.1599740000000001</v>
      </c>
      <c r="BA193">
        <v>3.677746</v>
      </c>
      <c r="BB193">
        <v>6.5850140000000001</v>
      </c>
      <c r="BC193">
        <v>3.0734080000000001</v>
      </c>
      <c r="BD193">
        <v>3.0155829999999999</v>
      </c>
      <c r="BE193">
        <v>4.2033019999999999</v>
      </c>
      <c r="BF193">
        <v>3.5432220000000001</v>
      </c>
      <c r="BG193">
        <v>7.7492289999999997</v>
      </c>
      <c r="BH193">
        <v>3.935346</v>
      </c>
      <c r="BI193">
        <v>1.881005</v>
      </c>
      <c r="BJ193">
        <v>3.9125019999999999</v>
      </c>
      <c r="BK193">
        <v>6.2014769999999997</v>
      </c>
      <c r="BL193">
        <v>13.926307</v>
      </c>
      <c r="BM193">
        <v>1.5380199999999999</v>
      </c>
      <c r="BN193">
        <v>1.245009</v>
      </c>
      <c r="BO193">
        <v>1.041587</v>
      </c>
      <c r="BP193">
        <v>0.79444400000000004</v>
      </c>
      <c r="BQ193">
        <v>0.67342400000000002</v>
      </c>
      <c r="BR193">
        <v>0.72266900000000001</v>
      </c>
      <c r="BS193">
        <v>0.137492</v>
      </c>
      <c r="BT193">
        <v>1.2194750000000001</v>
      </c>
      <c r="BU193">
        <v>0.79175600000000002</v>
      </c>
      <c r="BV193">
        <v>0.74450499999999997</v>
      </c>
      <c r="BW193">
        <v>3.1676000000000003E-2</v>
      </c>
      <c r="BX193">
        <v>3.3307730000000002</v>
      </c>
      <c r="BY193">
        <v>1.0330000000000001E-3</v>
      </c>
      <c r="BZ193">
        <v>0.76895100000000005</v>
      </c>
      <c r="CA193">
        <v>1.0108010000000001</v>
      </c>
      <c r="CB193">
        <v>1.652739</v>
      </c>
      <c r="CC193">
        <v>3.54555</v>
      </c>
      <c r="CD193">
        <v>0.33640500000000001</v>
      </c>
      <c r="CE193">
        <v>0.18592500000000001</v>
      </c>
      <c r="CF193">
        <v>0.17719799999999999</v>
      </c>
      <c r="CG193">
        <v>1.9757E-2</v>
      </c>
      <c r="CH193">
        <v>3.2569999999999999E-3</v>
      </c>
      <c r="CI193">
        <v>1</v>
      </c>
      <c r="CJ193">
        <v>26.886554</v>
      </c>
      <c r="CK193">
        <v>0.25372400000000001</v>
      </c>
      <c r="CL193">
        <v>0.72910399999999997</v>
      </c>
      <c r="CM193">
        <v>38.458333000000003</v>
      </c>
      <c r="CN193">
        <v>7.5367000000000003E-2</v>
      </c>
      <c r="CO193">
        <v>9.8822039999999998</v>
      </c>
      <c r="CP193">
        <v>31.576066000000001</v>
      </c>
      <c r="CQ193">
        <v>31.676541</v>
      </c>
    </row>
    <row r="194" spans="2:95" x14ac:dyDescent="0.3">
      <c r="B194" s="3">
        <v>7300</v>
      </c>
      <c r="C194">
        <v>93.106984999999995</v>
      </c>
      <c r="D194">
        <v>51.040540999999997</v>
      </c>
      <c r="E194">
        <v>545.92702299999996</v>
      </c>
      <c r="F194">
        <v>901.13361499999996</v>
      </c>
      <c r="G194">
        <v>23.206557</v>
      </c>
      <c r="H194">
        <v>82.024308000000005</v>
      </c>
      <c r="I194">
        <v>16.601035</v>
      </c>
      <c r="J194">
        <v>230.237944</v>
      </c>
      <c r="K194">
        <v>587.42230900000004</v>
      </c>
      <c r="L194">
        <v>509.19291199999998</v>
      </c>
      <c r="M194">
        <v>781.09576200000004</v>
      </c>
      <c r="N194">
        <v>232.86015699999999</v>
      </c>
      <c r="O194">
        <v>3.204205</v>
      </c>
      <c r="P194">
        <v>70.376852999999997</v>
      </c>
      <c r="Q194">
        <v>299.10079899999999</v>
      </c>
      <c r="R194">
        <v>67.938267999999994</v>
      </c>
      <c r="S194">
        <v>395.937386</v>
      </c>
      <c r="T194">
        <v>22.263504000000001</v>
      </c>
      <c r="U194">
        <v>134.09233900000001</v>
      </c>
      <c r="V194">
        <v>107.775226</v>
      </c>
      <c r="W194">
        <v>3331.5176999999999</v>
      </c>
      <c r="X194">
        <v>11107.847775</v>
      </c>
      <c r="Y194">
        <v>22074.560935000001</v>
      </c>
      <c r="Z194">
        <v>1239.34663</v>
      </c>
      <c r="AA194">
        <v>2173.3409390000002</v>
      </c>
      <c r="AB194">
        <v>1105.7873589999999</v>
      </c>
      <c r="AC194">
        <v>2236.1774220000002</v>
      </c>
      <c r="AD194">
        <v>20.104130999999999</v>
      </c>
      <c r="AE194">
        <v>13.281969999999999</v>
      </c>
      <c r="AF194">
        <v>56.834614000000002</v>
      </c>
      <c r="AG194">
        <v>3218.234684</v>
      </c>
      <c r="AH194">
        <v>2.1741030000000001</v>
      </c>
      <c r="AI194">
        <v>10761.66215</v>
      </c>
      <c r="AJ194">
        <v>15021.431168999999</v>
      </c>
      <c r="AK194">
        <v>3669.5084539999998</v>
      </c>
      <c r="AL194">
        <v>957.22719600000005</v>
      </c>
      <c r="AM194">
        <v>39.290973999999999</v>
      </c>
      <c r="AN194">
        <v>7.1132330000000001</v>
      </c>
      <c r="AO194">
        <v>0.67848600000000003</v>
      </c>
      <c r="AP194">
        <v>86.784851000000003</v>
      </c>
      <c r="AQ194">
        <v>72.722746999999998</v>
      </c>
      <c r="AR194">
        <v>0</v>
      </c>
      <c r="AS194">
        <v>109326.197755</v>
      </c>
      <c r="AT194">
        <v>0.56840500000000005</v>
      </c>
      <c r="AU194">
        <v>5.5456630000000002</v>
      </c>
      <c r="AV194">
        <v>3.7471359999999998</v>
      </c>
      <c r="AW194">
        <v>5.6548879999999997</v>
      </c>
      <c r="AX194">
        <v>7.2443140000000001</v>
      </c>
      <c r="AY194">
        <v>0.81176700000000002</v>
      </c>
      <c r="AZ194">
        <v>4.1420539999999999</v>
      </c>
      <c r="BA194">
        <v>3.6522190000000001</v>
      </c>
      <c r="BB194">
        <v>6.5622480000000003</v>
      </c>
      <c r="BC194">
        <v>3.073858</v>
      </c>
      <c r="BD194">
        <v>3.0070809999999999</v>
      </c>
      <c r="BE194">
        <v>4.2047509999999999</v>
      </c>
      <c r="BF194">
        <v>3.7682799999999999</v>
      </c>
      <c r="BG194">
        <v>7.3428100000000001</v>
      </c>
      <c r="BH194">
        <v>3.88287</v>
      </c>
      <c r="BI194">
        <v>1.7349079999999999</v>
      </c>
      <c r="BJ194">
        <v>3.8136049999999999</v>
      </c>
      <c r="BK194">
        <v>6.2786499999999998</v>
      </c>
      <c r="BL194">
        <v>14.433076</v>
      </c>
      <c r="BM194">
        <v>1.551517</v>
      </c>
      <c r="BN194">
        <v>1.2694220000000001</v>
      </c>
      <c r="BO194">
        <v>1.050392</v>
      </c>
      <c r="BP194">
        <v>0.79295199999999999</v>
      </c>
      <c r="BQ194">
        <v>0.67284200000000005</v>
      </c>
      <c r="BR194">
        <v>0.71872599999999998</v>
      </c>
      <c r="BS194">
        <v>0.14321400000000001</v>
      </c>
      <c r="BT194">
        <v>1.2259789999999999</v>
      </c>
      <c r="BU194">
        <v>0.78935599999999995</v>
      </c>
      <c r="BV194">
        <v>0.73987400000000003</v>
      </c>
      <c r="BW194">
        <v>5.5841000000000002E-2</v>
      </c>
      <c r="BX194">
        <v>4.0986219999999998</v>
      </c>
      <c r="BY194">
        <v>1.2589999999999999E-3</v>
      </c>
      <c r="BZ194">
        <v>0.758826</v>
      </c>
      <c r="CA194">
        <v>1.012168</v>
      </c>
      <c r="CB194">
        <v>1.6803980000000001</v>
      </c>
      <c r="CC194">
        <v>2.7411439999999998</v>
      </c>
      <c r="CD194">
        <v>0.26253500000000002</v>
      </c>
      <c r="CE194">
        <v>0.14540600000000001</v>
      </c>
      <c r="CF194">
        <v>0.151092</v>
      </c>
      <c r="CG194">
        <v>1.5526E-2</v>
      </c>
      <c r="CH194">
        <v>3.2529999999999998E-3</v>
      </c>
      <c r="CI194">
        <v>1</v>
      </c>
      <c r="CJ194">
        <v>27.388850000000001</v>
      </c>
      <c r="CK194">
        <v>0.253029</v>
      </c>
      <c r="CL194">
        <v>0.80560100000000001</v>
      </c>
      <c r="CM194">
        <v>38.375</v>
      </c>
      <c r="CN194">
        <v>7.4048000000000003E-2</v>
      </c>
      <c r="CO194">
        <v>10.619885999999999</v>
      </c>
      <c r="CP194">
        <v>31.619962000000001</v>
      </c>
      <c r="CQ194">
        <v>31.620781000000001</v>
      </c>
    </row>
    <row r="195" spans="2:95" x14ac:dyDescent="0.3">
      <c r="B195" s="3">
        <v>7665</v>
      </c>
      <c r="C195">
        <v>87.890287000000001</v>
      </c>
      <c r="D195">
        <v>49.950837999999997</v>
      </c>
      <c r="E195">
        <v>531.97247900000002</v>
      </c>
      <c r="F195">
        <v>890.70382800000004</v>
      </c>
      <c r="G195">
        <v>24.483698</v>
      </c>
      <c r="H195">
        <v>76.819674000000006</v>
      </c>
      <c r="I195">
        <v>16.563161999999998</v>
      </c>
      <c r="J195">
        <v>228.499661</v>
      </c>
      <c r="K195">
        <v>585.45556999999997</v>
      </c>
      <c r="L195">
        <v>507.16246000000001</v>
      </c>
      <c r="M195">
        <v>778.10531800000001</v>
      </c>
      <c r="N195">
        <v>233.010999</v>
      </c>
      <c r="O195">
        <v>3.4006699999999999</v>
      </c>
      <c r="P195">
        <v>67.071027999999998</v>
      </c>
      <c r="Q195">
        <v>294.878713</v>
      </c>
      <c r="R195">
        <v>63.330568999999997</v>
      </c>
      <c r="S195">
        <v>384.80541399999998</v>
      </c>
      <c r="T195">
        <v>22.475985000000001</v>
      </c>
      <c r="U195">
        <v>137.71113099999999</v>
      </c>
      <c r="V195">
        <v>108.7067</v>
      </c>
      <c r="W195">
        <v>3396.5236639999998</v>
      </c>
      <c r="X195">
        <v>11188.653101</v>
      </c>
      <c r="Y195">
        <v>21852.066236999999</v>
      </c>
      <c r="Z195">
        <v>1236.754126</v>
      </c>
      <c r="AA195">
        <v>2141.4980679999999</v>
      </c>
      <c r="AB195">
        <v>1068.0178800000001</v>
      </c>
      <c r="AC195">
        <v>2246.3400419999998</v>
      </c>
      <c r="AD195">
        <v>20.014178000000001</v>
      </c>
      <c r="AE195">
        <v>13.196241000000001</v>
      </c>
      <c r="AF195">
        <v>116.36246800000001</v>
      </c>
      <c r="AG195">
        <v>2302.4984359999999</v>
      </c>
      <c r="AH195">
        <v>1.3352090000000001</v>
      </c>
      <c r="AI195">
        <v>10618.471176999999</v>
      </c>
      <c r="AJ195">
        <v>14938.940642</v>
      </c>
      <c r="AK195">
        <v>3699.5764810000001</v>
      </c>
      <c r="AL195">
        <v>1251.8201529999999</v>
      </c>
      <c r="AM195">
        <v>32.673203999999998</v>
      </c>
      <c r="AN195">
        <v>8.2708010000000005</v>
      </c>
      <c r="AO195">
        <v>0.67469699999999999</v>
      </c>
      <c r="AP195">
        <v>99.204524000000006</v>
      </c>
      <c r="AQ195">
        <v>70.593422000000004</v>
      </c>
      <c r="AR195">
        <v>0</v>
      </c>
      <c r="AS195">
        <v>113645.278616</v>
      </c>
      <c r="AT195">
        <v>0.53655799999999998</v>
      </c>
      <c r="AU195">
        <v>5.4272640000000001</v>
      </c>
      <c r="AV195">
        <v>3.651354</v>
      </c>
      <c r="AW195">
        <v>5.5894380000000004</v>
      </c>
      <c r="AX195">
        <v>7.642995</v>
      </c>
      <c r="AY195">
        <v>0.76025799999999999</v>
      </c>
      <c r="AZ195">
        <v>4.1326039999999997</v>
      </c>
      <c r="BA195">
        <v>3.6246450000000001</v>
      </c>
      <c r="BB195">
        <v>6.5402769999999997</v>
      </c>
      <c r="BC195">
        <v>3.061601</v>
      </c>
      <c r="BD195">
        <v>2.9955690000000001</v>
      </c>
      <c r="BE195">
        <v>4.2074749999999996</v>
      </c>
      <c r="BF195">
        <v>3.9993310000000002</v>
      </c>
      <c r="BG195">
        <v>6.9978949999999998</v>
      </c>
      <c r="BH195">
        <v>3.8280590000000001</v>
      </c>
      <c r="BI195">
        <v>1.6172439999999999</v>
      </c>
      <c r="BJ195">
        <v>3.7063839999999999</v>
      </c>
      <c r="BK195">
        <v>6.3385730000000002</v>
      </c>
      <c r="BL195">
        <v>14.822585999999999</v>
      </c>
      <c r="BM195">
        <v>1.564927</v>
      </c>
      <c r="BN195">
        <v>1.2941910000000001</v>
      </c>
      <c r="BO195">
        <v>1.058033</v>
      </c>
      <c r="BP195">
        <v>0.78495999999999999</v>
      </c>
      <c r="BQ195">
        <v>0.67143399999999998</v>
      </c>
      <c r="BR195">
        <v>0.70819500000000002</v>
      </c>
      <c r="BS195">
        <v>0.138322</v>
      </c>
      <c r="BT195">
        <v>1.2315499999999999</v>
      </c>
      <c r="BU195">
        <v>0.78582399999999997</v>
      </c>
      <c r="BV195">
        <v>0.73509800000000003</v>
      </c>
      <c r="BW195">
        <v>0.114329</v>
      </c>
      <c r="BX195">
        <v>2.932375</v>
      </c>
      <c r="BY195">
        <v>7.7300000000000003E-4</v>
      </c>
      <c r="BZ195">
        <v>0.74873000000000001</v>
      </c>
      <c r="CA195">
        <v>1.0066090000000001</v>
      </c>
      <c r="CB195">
        <v>1.694167</v>
      </c>
      <c r="CC195">
        <v>3.584749</v>
      </c>
      <c r="CD195">
        <v>0.21831600000000001</v>
      </c>
      <c r="CE195">
        <v>0.169069</v>
      </c>
      <c r="CF195">
        <v>0.15024799999999999</v>
      </c>
      <c r="CG195">
        <v>1.7748E-2</v>
      </c>
      <c r="CH195">
        <v>3.1570000000000001E-3</v>
      </c>
      <c r="CI195">
        <v>1</v>
      </c>
      <c r="CJ195">
        <v>28.470884000000002</v>
      </c>
      <c r="CK195">
        <v>0.249417</v>
      </c>
      <c r="CL195">
        <v>0.82130300000000001</v>
      </c>
      <c r="CM195">
        <v>38.458333000000003</v>
      </c>
      <c r="CN195">
        <v>7.2814000000000004E-2</v>
      </c>
      <c r="CO195">
        <v>11.221964</v>
      </c>
      <c r="CP195">
        <v>31.584624000000002</v>
      </c>
      <c r="CQ195">
        <v>31.661874000000001</v>
      </c>
    </row>
    <row r="196" spans="2:95" x14ac:dyDescent="0.3">
      <c r="B196" s="3">
        <v>8030</v>
      </c>
      <c r="C196">
        <v>88.438612000000006</v>
      </c>
      <c r="D196">
        <v>48.872405999999998</v>
      </c>
      <c r="E196">
        <v>520.69078300000001</v>
      </c>
      <c r="F196">
        <v>882.54449799999998</v>
      </c>
      <c r="G196">
        <v>25.626062000000001</v>
      </c>
      <c r="H196">
        <v>75.316528000000005</v>
      </c>
      <c r="I196">
        <v>16.564247999999999</v>
      </c>
      <c r="J196">
        <v>226.40188900000001</v>
      </c>
      <c r="K196">
        <v>583.06138099999998</v>
      </c>
      <c r="L196">
        <v>504.26881500000002</v>
      </c>
      <c r="M196">
        <v>773.11862399999995</v>
      </c>
      <c r="N196">
        <v>233.00864000000001</v>
      </c>
      <c r="O196">
        <v>3.5866989999999999</v>
      </c>
      <c r="P196">
        <v>64.255431999999999</v>
      </c>
      <c r="Q196">
        <v>291.01717600000001</v>
      </c>
      <c r="R196">
        <v>59.929696999999997</v>
      </c>
      <c r="S196">
        <v>365.95942400000001</v>
      </c>
      <c r="T196">
        <v>22.628696000000001</v>
      </c>
      <c r="U196">
        <v>140.71876</v>
      </c>
      <c r="V196">
        <v>109.495153</v>
      </c>
      <c r="W196">
        <v>3406.7200349999998</v>
      </c>
      <c r="X196">
        <v>11278.296818000001</v>
      </c>
      <c r="Y196">
        <v>21983.610747999999</v>
      </c>
      <c r="Z196">
        <v>1231.911501</v>
      </c>
      <c r="AA196">
        <v>2136.2981239999999</v>
      </c>
      <c r="AB196">
        <v>1173.2537030000001</v>
      </c>
      <c r="AC196">
        <v>2275.0940740000001</v>
      </c>
      <c r="AD196">
        <v>19.960688000000001</v>
      </c>
      <c r="AE196">
        <v>13.112576000000001</v>
      </c>
      <c r="AF196">
        <v>220.05017000000001</v>
      </c>
      <c r="AG196">
        <v>2619.3148030000002</v>
      </c>
      <c r="AH196">
        <v>1.568659</v>
      </c>
      <c r="AI196">
        <v>10484.071969000001</v>
      </c>
      <c r="AJ196">
        <v>14967.694915</v>
      </c>
      <c r="AK196">
        <v>3756.129445</v>
      </c>
      <c r="AL196">
        <v>1221.32628</v>
      </c>
      <c r="AM196">
        <v>28.063479999999998</v>
      </c>
      <c r="AN196">
        <v>8.0461779999999994</v>
      </c>
      <c r="AO196">
        <v>0.79368899999999998</v>
      </c>
      <c r="AP196">
        <v>99.240578999999997</v>
      </c>
      <c r="AQ196">
        <v>75.582322000000005</v>
      </c>
      <c r="AR196">
        <v>0</v>
      </c>
      <c r="AS196">
        <v>113917.794969</v>
      </c>
      <c r="AT196">
        <v>0.539906</v>
      </c>
      <c r="AU196">
        <v>5.3100899999999998</v>
      </c>
      <c r="AV196">
        <v>3.5739190000000001</v>
      </c>
      <c r="AW196">
        <v>5.5382360000000004</v>
      </c>
      <c r="AX196">
        <v>7.9996029999999996</v>
      </c>
      <c r="AY196">
        <v>0.74538199999999999</v>
      </c>
      <c r="AZ196">
        <v>4.1328750000000003</v>
      </c>
      <c r="BA196">
        <v>3.5913689999999998</v>
      </c>
      <c r="BB196">
        <v>6.5135310000000004</v>
      </c>
      <c r="BC196">
        <v>3.044133</v>
      </c>
      <c r="BD196">
        <v>2.9763709999999999</v>
      </c>
      <c r="BE196">
        <v>4.207433</v>
      </c>
      <c r="BF196">
        <v>4.2181090000000001</v>
      </c>
      <c r="BG196">
        <v>6.7041279999999999</v>
      </c>
      <c r="BH196">
        <v>3.77793</v>
      </c>
      <c r="BI196">
        <v>1.530397</v>
      </c>
      <c r="BJ196">
        <v>3.5248620000000002</v>
      </c>
      <c r="BK196">
        <v>6.38164</v>
      </c>
      <c r="BL196">
        <v>15.146312999999999</v>
      </c>
      <c r="BM196">
        <v>1.5762769999999999</v>
      </c>
      <c r="BN196">
        <v>1.298076</v>
      </c>
      <c r="BO196">
        <v>1.0665100000000001</v>
      </c>
      <c r="BP196">
        <v>0.78968499999999997</v>
      </c>
      <c r="BQ196">
        <v>0.66880499999999998</v>
      </c>
      <c r="BR196">
        <v>0.70647599999999999</v>
      </c>
      <c r="BS196">
        <v>0.151952</v>
      </c>
      <c r="BT196">
        <v>1.247315</v>
      </c>
      <c r="BU196">
        <v>0.78372399999999998</v>
      </c>
      <c r="BV196">
        <v>0.73043800000000003</v>
      </c>
      <c r="BW196">
        <v>0.21620400000000001</v>
      </c>
      <c r="BX196">
        <v>3.3358599999999998</v>
      </c>
      <c r="BY196">
        <v>9.0799999999999995E-4</v>
      </c>
      <c r="BZ196">
        <v>0.73925300000000005</v>
      </c>
      <c r="CA196">
        <v>1.0085470000000001</v>
      </c>
      <c r="CB196">
        <v>1.720065</v>
      </c>
      <c r="CC196">
        <v>3.4974259999999999</v>
      </c>
      <c r="CD196">
        <v>0.18751499999999999</v>
      </c>
      <c r="CE196">
        <v>0.16447700000000001</v>
      </c>
      <c r="CF196">
        <v>0.17674699999999999</v>
      </c>
      <c r="CG196">
        <v>1.7753999999999999E-2</v>
      </c>
      <c r="CH196">
        <v>3.3800000000000002E-3</v>
      </c>
      <c r="CI196">
        <v>1</v>
      </c>
      <c r="CJ196">
        <v>28.539155999999998</v>
      </c>
      <c r="CK196">
        <v>0.24448700000000001</v>
      </c>
      <c r="CL196">
        <v>0.887015</v>
      </c>
      <c r="CM196">
        <v>38.458333000000003</v>
      </c>
      <c r="CN196">
        <v>7.1318999999999994E-2</v>
      </c>
      <c r="CO196">
        <v>11.744451</v>
      </c>
      <c r="CP196">
        <v>31.631938999999999</v>
      </c>
      <c r="CQ196">
        <v>31.626518999999998</v>
      </c>
    </row>
    <row r="197" spans="2:95" x14ac:dyDescent="0.3">
      <c r="B197" s="3">
        <v>8395</v>
      </c>
      <c r="C197">
        <v>84.286071000000007</v>
      </c>
      <c r="D197">
        <v>48.456812999999997</v>
      </c>
      <c r="E197">
        <v>511.35091599999998</v>
      </c>
      <c r="F197">
        <v>875.65128700000002</v>
      </c>
      <c r="G197">
        <v>26.783608999999998</v>
      </c>
      <c r="H197">
        <v>74.668610999999999</v>
      </c>
      <c r="I197">
        <v>16.614013</v>
      </c>
      <c r="J197">
        <v>225.65372600000001</v>
      </c>
      <c r="K197">
        <v>583.77903100000003</v>
      </c>
      <c r="L197">
        <v>501.72881899999999</v>
      </c>
      <c r="M197">
        <v>772.59007599999995</v>
      </c>
      <c r="N197">
        <v>233.221856</v>
      </c>
      <c r="O197">
        <v>3.77895</v>
      </c>
      <c r="P197">
        <v>61.726309000000001</v>
      </c>
      <c r="Q197">
        <v>287.90842700000002</v>
      </c>
      <c r="R197">
        <v>57.514830000000003</v>
      </c>
      <c r="S197">
        <v>347.52387399999998</v>
      </c>
      <c r="T197">
        <v>22.787434999999999</v>
      </c>
      <c r="U197">
        <v>143.422234</v>
      </c>
      <c r="V197">
        <v>110.383872</v>
      </c>
      <c r="W197">
        <v>3468.8696279999999</v>
      </c>
      <c r="X197">
        <v>11346.131692000001</v>
      </c>
      <c r="Y197">
        <v>21807.333708999999</v>
      </c>
      <c r="Z197">
        <v>1233.6146679999999</v>
      </c>
      <c r="AA197">
        <v>2111.943698</v>
      </c>
      <c r="AB197">
        <v>1148.9995249999999</v>
      </c>
      <c r="AC197">
        <v>2288.194113</v>
      </c>
      <c r="AD197">
        <v>19.849623999999999</v>
      </c>
      <c r="AE197">
        <v>13.024436</v>
      </c>
      <c r="AF197">
        <v>464.38159300000001</v>
      </c>
      <c r="AG197">
        <v>2872.9921850000001</v>
      </c>
      <c r="AH197">
        <v>2.017477</v>
      </c>
      <c r="AI197">
        <v>10350.33857</v>
      </c>
      <c r="AJ197">
        <v>14888.402619</v>
      </c>
      <c r="AK197">
        <v>3781.0480160000002</v>
      </c>
      <c r="AL197">
        <v>1774.194968</v>
      </c>
      <c r="AM197">
        <v>25.126567000000001</v>
      </c>
      <c r="AN197">
        <v>10.876601000000001</v>
      </c>
      <c r="AO197">
        <v>0.94218500000000005</v>
      </c>
      <c r="AP197">
        <v>133.400507</v>
      </c>
      <c r="AQ197">
        <v>84.637512999999998</v>
      </c>
      <c r="AR197">
        <v>0</v>
      </c>
      <c r="AS197">
        <v>116256.329518</v>
      </c>
      <c r="AT197">
        <v>0.51455499999999998</v>
      </c>
      <c r="AU197">
        <v>5.2649350000000004</v>
      </c>
      <c r="AV197">
        <v>3.5098120000000002</v>
      </c>
      <c r="AW197">
        <v>5.4949789999999998</v>
      </c>
      <c r="AX197">
        <v>8.3609500000000008</v>
      </c>
      <c r="AY197">
        <v>0.73897000000000002</v>
      </c>
      <c r="AZ197">
        <v>4.1452920000000004</v>
      </c>
      <c r="BA197">
        <v>3.579501</v>
      </c>
      <c r="BB197">
        <v>6.5215480000000001</v>
      </c>
      <c r="BC197">
        <v>3.0287989999999998</v>
      </c>
      <c r="BD197">
        <v>2.9743360000000001</v>
      </c>
      <c r="BE197">
        <v>4.2112829999999999</v>
      </c>
      <c r="BF197">
        <v>4.444204</v>
      </c>
      <c r="BG197">
        <v>6.4402499999999998</v>
      </c>
      <c r="BH197">
        <v>3.7375720000000001</v>
      </c>
      <c r="BI197">
        <v>1.4687300000000001</v>
      </c>
      <c r="BJ197">
        <v>3.3472940000000002</v>
      </c>
      <c r="BK197">
        <v>6.4264070000000002</v>
      </c>
      <c r="BL197">
        <v>15.437303</v>
      </c>
      <c r="BM197">
        <v>1.5890709999999999</v>
      </c>
      <c r="BN197">
        <v>1.3217570000000001</v>
      </c>
      <c r="BO197">
        <v>1.0729249999999999</v>
      </c>
      <c r="BP197">
        <v>0.78335299999999997</v>
      </c>
      <c r="BQ197">
        <v>0.66973000000000005</v>
      </c>
      <c r="BR197">
        <v>0.69842199999999999</v>
      </c>
      <c r="BS197">
        <v>0.148811</v>
      </c>
      <c r="BT197">
        <v>1.254497</v>
      </c>
      <c r="BU197">
        <v>0.77936300000000003</v>
      </c>
      <c r="BV197">
        <v>0.72552799999999995</v>
      </c>
      <c r="BW197">
        <v>0.45626499999999998</v>
      </c>
      <c r="BX197">
        <v>3.6589339999999999</v>
      </c>
      <c r="BY197">
        <v>1.168E-3</v>
      </c>
      <c r="BZ197">
        <v>0.729823</v>
      </c>
      <c r="CA197">
        <v>1.003204</v>
      </c>
      <c r="CB197">
        <v>1.731476</v>
      </c>
      <c r="CC197">
        <v>5.0806370000000003</v>
      </c>
      <c r="CD197">
        <v>0.16789100000000001</v>
      </c>
      <c r="CE197">
        <v>0.222335</v>
      </c>
      <c r="CF197">
        <v>0.209816</v>
      </c>
      <c r="CG197">
        <v>2.3865000000000001E-2</v>
      </c>
      <c r="CH197">
        <v>3.7850000000000002E-3</v>
      </c>
      <c r="CI197">
        <v>1</v>
      </c>
      <c r="CJ197">
        <v>29.125015000000001</v>
      </c>
      <c r="CK197">
        <v>0.235428</v>
      </c>
      <c r="CL197">
        <v>0.90468999999999999</v>
      </c>
      <c r="CM197">
        <v>38.416666999999997</v>
      </c>
      <c r="CN197">
        <v>7.0346000000000006E-2</v>
      </c>
      <c r="CO197">
        <v>12.143288</v>
      </c>
      <c r="CP197">
        <v>31.597885000000002</v>
      </c>
      <c r="CQ197">
        <v>31.719290000000001</v>
      </c>
    </row>
    <row r="198" spans="2:95" x14ac:dyDescent="0.3">
      <c r="B198" s="3">
        <v>8760</v>
      </c>
      <c r="C198">
        <v>86.126891999999998</v>
      </c>
      <c r="D198">
        <v>47.541459000000003</v>
      </c>
      <c r="E198">
        <v>502.90018900000001</v>
      </c>
      <c r="F198">
        <v>869.41133000000002</v>
      </c>
      <c r="G198">
        <v>27.933018000000001</v>
      </c>
      <c r="H198">
        <v>74.185982999999993</v>
      </c>
      <c r="I198">
        <v>16.626693</v>
      </c>
      <c r="J198">
        <v>223.699826</v>
      </c>
      <c r="K198">
        <v>584.76027399999998</v>
      </c>
      <c r="L198">
        <v>498.50902100000002</v>
      </c>
      <c r="M198">
        <v>767.12947099999997</v>
      </c>
      <c r="N198">
        <v>233.33593500000001</v>
      </c>
      <c r="O198">
        <v>3.977754</v>
      </c>
      <c r="P198">
        <v>59.730426000000001</v>
      </c>
      <c r="Q198">
        <v>284.7833</v>
      </c>
      <c r="R198">
        <v>55.802587000000003</v>
      </c>
      <c r="S198">
        <v>329.35655800000001</v>
      </c>
      <c r="T198">
        <v>22.831790000000002</v>
      </c>
      <c r="U198">
        <v>145.52607800000001</v>
      </c>
      <c r="V198">
        <v>111.190791</v>
      </c>
      <c r="W198">
        <v>3526.0803470000001</v>
      </c>
      <c r="X198">
        <v>11442.312399</v>
      </c>
      <c r="Y198">
        <v>21773.749798000001</v>
      </c>
      <c r="Z198">
        <v>1227.6010550000001</v>
      </c>
      <c r="AA198">
        <v>2090.5778970000001</v>
      </c>
      <c r="AB198">
        <v>1173.4212500000001</v>
      </c>
      <c r="AC198">
        <v>2313.7214220000001</v>
      </c>
      <c r="AD198">
        <v>19.793367</v>
      </c>
      <c r="AE198">
        <v>12.942152</v>
      </c>
      <c r="AF198">
        <v>795.02424599999995</v>
      </c>
      <c r="AG198">
        <v>2126.9324660000002</v>
      </c>
      <c r="AH198">
        <v>1.4179900000000001</v>
      </c>
      <c r="AI198">
        <v>10223.658061</v>
      </c>
      <c r="AJ198">
        <v>14886.242550999999</v>
      </c>
      <c r="AK198">
        <v>3823.4096420000001</v>
      </c>
      <c r="AL198">
        <v>1180.5820590000001</v>
      </c>
      <c r="AM198">
        <v>23.018360999999999</v>
      </c>
      <c r="AN198">
        <v>8.1099859999999993</v>
      </c>
      <c r="AO198">
        <v>0.68271499999999996</v>
      </c>
      <c r="AP198">
        <v>97.591291999999996</v>
      </c>
      <c r="AQ198">
        <v>75.385684999999995</v>
      </c>
      <c r="AR198">
        <v>0</v>
      </c>
      <c r="AS198">
        <v>119003.352358</v>
      </c>
      <c r="AT198">
        <v>0.52579299999999995</v>
      </c>
      <c r="AU198">
        <v>5.1654799999999996</v>
      </c>
      <c r="AV198">
        <v>3.4518080000000002</v>
      </c>
      <c r="AW198">
        <v>5.4558210000000003</v>
      </c>
      <c r="AX198">
        <v>8.7197569999999995</v>
      </c>
      <c r="AY198">
        <v>0.73419299999999998</v>
      </c>
      <c r="AZ198">
        <v>4.1484560000000004</v>
      </c>
      <c r="BA198">
        <v>3.5485060000000002</v>
      </c>
      <c r="BB198">
        <v>6.5325090000000001</v>
      </c>
      <c r="BC198">
        <v>3.0093619999999999</v>
      </c>
      <c r="BD198">
        <v>2.9533140000000002</v>
      </c>
      <c r="BE198">
        <v>4.2133430000000001</v>
      </c>
      <c r="BF198">
        <v>4.6780059999999999</v>
      </c>
      <c r="BG198">
        <v>6.2320089999999997</v>
      </c>
      <c r="BH198">
        <v>3.697003</v>
      </c>
      <c r="BI198">
        <v>1.4250050000000001</v>
      </c>
      <c r="BJ198">
        <v>3.1723089999999998</v>
      </c>
      <c r="BK198">
        <v>6.4389159999999999</v>
      </c>
      <c r="BL198">
        <v>15.663751</v>
      </c>
      <c r="BM198">
        <v>1.600687</v>
      </c>
      <c r="BN198">
        <v>1.3435569999999999</v>
      </c>
      <c r="BO198">
        <v>1.08202</v>
      </c>
      <c r="BP198">
        <v>0.78214700000000004</v>
      </c>
      <c r="BQ198">
        <v>0.66646499999999997</v>
      </c>
      <c r="BR198">
        <v>0.69135599999999997</v>
      </c>
      <c r="BS198">
        <v>0.151974</v>
      </c>
      <c r="BT198">
        <v>1.268492</v>
      </c>
      <c r="BU198">
        <v>0.77715400000000001</v>
      </c>
      <c r="BV198">
        <v>0.72094400000000003</v>
      </c>
      <c r="BW198">
        <v>0.78112899999999996</v>
      </c>
      <c r="BX198">
        <v>2.7087810000000001</v>
      </c>
      <c r="BY198">
        <v>8.2100000000000001E-4</v>
      </c>
      <c r="BZ198">
        <v>0.72089000000000003</v>
      </c>
      <c r="CA198">
        <v>1.003058</v>
      </c>
      <c r="CB198">
        <v>1.750875</v>
      </c>
      <c r="CC198">
        <v>3.3807499999999999</v>
      </c>
      <c r="CD198">
        <v>0.153804</v>
      </c>
      <c r="CE198">
        <v>0.16578100000000001</v>
      </c>
      <c r="CF198">
        <v>0.152034</v>
      </c>
      <c r="CG198">
        <v>1.7458999999999999E-2</v>
      </c>
      <c r="CH198">
        <v>3.372E-3</v>
      </c>
      <c r="CI198">
        <v>1</v>
      </c>
      <c r="CJ198">
        <v>29.813210999999999</v>
      </c>
      <c r="CK198">
        <v>0.230881</v>
      </c>
      <c r="CL198">
        <v>0.99551699999999999</v>
      </c>
      <c r="CM198">
        <v>38.416666999999997</v>
      </c>
      <c r="CN198">
        <v>6.9004999999999997E-2</v>
      </c>
      <c r="CO198">
        <v>12.529355000000001</v>
      </c>
      <c r="CP198">
        <v>31.614034</v>
      </c>
      <c r="CQ198">
        <v>31.689115000000001</v>
      </c>
    </row>
    <row r="199" spans="2:95" x14ac:dyDescent="0.3">
      <c r="B199" s="3">
        <v>9125</v>
      </c>
      <c r="C199">
        <v>85.070717000000002</v>
      </c>
      <c r="D199">
        <v>46.528740999999997</v>
      </c>
      <c r="E199">
        <v>494.17135200000001</v>
      </c>
      <c r="F199">
        <v>862.84030700000005</v>
      </c>
      <c r="G199">
        <v>28.986675999999999</v>
      </c>
      <c r="H199">
        <v>73.796053000000001</v>
      </c>
      <c r="I199">
        <v>16.606504999999999</v>
      </c>
      <c r="J199">
        <v>221.57608300000001</v>
      </c>
      <c r="K199">
        <v>583.13653599999998</v>
      </c>
      <c r="L199">
        <v>494.96991500000001</v>
      </c>
      <c r="M199">
        <v>760.46907399999998</v>
      </c>
      <c r="N199">
        <v>233.42877999999999</v>
      </c>
      <c r="O199">
        <v>4.1640509999999997</v>
      </c>
      <c r="P199">
        <v>57.969602999999999</v>
      </c>
      <c r="Q199">
        <v>281.449277</v>
      </c>
      <c r="R199">
        <v>54.374205000000003</v>
      </c>
      <c r="S199">
        <v>306.48582199999998</v>
      </c>
      <c r="T199">
        <v>22.796256</v>
      </c>
      <c r="U199">
        <v>147.189165</v>
      </c>
      <c r="V199">
        <v>111.863591</v>
      </c>
      <c r="W199">
        <v>3601.0598279999999</v>
      </c>
      <c r="X199">
        <v>11532.728164</v>
      </c>
      <c r="Y199">
        <v>21601.717664</v>
      </c>
      <c r="Z199">
        <v>1225.109954</v>
      </c>
      <c r="AA199">
        <v>2062.4535890000002</v>
      </c>
      <c r="AB199">
        <v>1146.975099</v>
      </c>
      <c r="AC199">
        <v>2322.592705</v>
      </c>
      <c r="AD199">
        <v>19.690458</v>
      </c>
      <c r="AE199">
        <v>12.853619999999999</v>
      </c>
      <c r="AF199">
        <v>1280.0128179999999</v>
      </c>
      <c r="AG199">
        <v>3013.352018</v>
      </c>
      <c r="AH199">
        <v>1.104101</v>
      </c>
      <c r="AI199">
        <v>10098.711565</v>
      </c>
      <c r="AJ199">
        <v>14826.672581000001</v>
      </c>
      <c r="AK199">
        <v>3847.3971259999998</v>
      </c>
      <c r="AL199">
        <v>1160.2509219999999</v>
      </c>
      <c r="AM199">
        <v>21.226462000000001</v>
      </c>
      <c r="AN199">
        <v>10.576425</v>
      </c>
      <c r="AO199">
        <v>1.177921</v>
      </c>
      <c r="AP199">
        <v>128.693983</v>
      </c>
      <c r="AQ199">
        <v>87.269419999999997</v>
      </c>
      <c r="AR199">
        <v>0</v>
      </c>
      <c r="AS199">
        <v>120735.14264400001</v>
      </c>
      <c r="AT199">
        <v>0.51934499999999995</v>
      </c>
      <c r="AU199">
        <v>5.0554459999999999</v>
      </c>
      <c r="AV199">
        <v>3.3918949999999999</v>
      </c>
      <c r="AW199">
        <v>5.4145859999999999</v>
      </c>
      <c r="AX199">
        <v>9.0486740000000001</v>
      </c>
      <c r="AY199">
        <v>0.73033400000000004</v>
      </c>
      <c r="AZ199">
        <v>4.1434189999999997</v>
      </c>
      <c r="BA199">
        <v>3.514818</v>
      </c>
      <c r="BB199">
        <v>6.5143700000000004</v>
      </c>
      <c r="BC199">
        <v>2.9879980000000002</v>
      </c>
      <c r="BD199">
        <v>2.9276719999999998</v>
      </c>
      <c r="BE199">
        <v>4.2150189999999998</v>
      </c>
      <c r="BF199">
        <v>4.8970989999999999</v>
      </c>
      <c r="BG199">
        <v>6.048292</v>
      </c>
      <c r="BH199">
        <v>3.653721</v>
      </c>
      <c r="BI199">
        <v>1.3885289999999999</v>
      </c>
      <c r="BJ199">
        <v>2.9520219999999999</v>
      </c>
      <c r="BK199">
        <v>6.4288939999999997</v>
      </c>
      <c r="BL199">
        <v>15.842758</v>
      </c>
      <c r="BM199">
        <v>1.6103730000000001</v>
      </c>
      <c r="BN199">
        <v>1.372126</v>
      </c>
      <c r="BO199">
        <v>1.09057</v>
      </c>
      <c r="BP199">
        <v>0.77596699999999996</v>
      </c>
      <c r="BQ199">
        <v>0.66511299999999995</v>
      </c>
      <c r="BR199">
        <v>0.68205499999999997</v>
      </c>
      <c r="BS199">
        <v>0.14854800000000001</v>
      </c>
      <c r="BT199">
        <v>1.2733559999999999</v>
      </c>
      <c r="BU199">
        <v>0.77311399999999997</v>
      </c>
      <c r="BV199">
        <v>0.71601199999999998</v>
      </c>
      <c r="BW199">
        <v>1.257641</v>
      </c>
      <c r="BX199">
        <v>3.837691</v>
      </c>
      <c r="BY199">
        <v>6.3900000000000003E-4</v>
      </c>
      <c r="BZ199">
        <v>0.71208000000000005</v>
      </c>
      <c r="CA199">
        <v>0.99904499999999996</v>
      </c>
      <c r="CB199">
        <v>1.76186</v>
      </c>
      <c r="CC199">
        <v>3.3225289999999998</v>
      </c>
      <c r="CD199">
        <v>0.14183100000000001</v>
      </c>
      <c r="CE199">
        <v>0.216199</v>
      </c>
      <c r="CF199">
        <v>0.26231199999999999</v>
      </c>
      <c r="CG199">
        <v>2.3022999999999998E-2</v>
      </c>
      <c r="CH199">
        <v>3.9029999999999998E-3</v>
      </c>
      <c r="CI199">
        <v>1</v>
      </c>
      <c r="CJ199">
        <v>30.247066</v>
      </c>
      <c r="CK199">
        <v>0.220661</v>
      </c>
      <c r="CL199">
        <v>1.0536140000000001</v>
      </c>
      <c r="CM199">
        <v>38.354166999999997</v>
      </c>
      <c r="CN199">
        <v>6.7837999999999996E-2</v>
      </c>
      <c r="CO199">
        <v>12.871511999999999</v>
      </c>
      <c r="CP199">
        <v>31.572106000000002</v>
      </c>
      <c r="CQ199">
        <v>31.684339000000001</v>
      </c>
    </row>
    <row r="200" spans="2:95" x14ac:dyDescent="0.3">
      <c r="B200" s="3">
        <v>9490</v>
      </c>
      <c r="C200">
        <v>88.050494</v>
      </c>
      <c r="D200">
        <v>45.746597999999999</v>
      </c>
      <c r="E200">
        <v>485.93735800000002</v>
      </c>
      <c r="F200">
        <v>856.44396200000006</v>
      </c>
      <c r="G200">
        <v>30.036982999999999</v>
      </c>
      <c r="H200">
        <v>73.483450000000005</v>
      </c>
      <c r="I200">
        <v>16.592164</v>
      </c>
      <c r="J200">
        <v>220.11626200000001</v>
      </c>
      <c r="K200">
        <v>580.03756399999997</v>
      </c>
      <c r="L200">
        <v>491.71022699999997</v>
      </c>
      <c r="M200">
        <v>755.75583600000004</v>
      </c>
      <c r="N200">
        <v>233.576066</v>
      </c>
      <c r="O200">
        <v>4.3621670000000003</v>
      </c>
      <c r="P200">
        <v>56.411023999999998</v>
      </c>
      <c r="Q200">
        <v>278.44095800000002</v>
      </c>
      <c r="R200">
        <v>53.015892000000001</v>
      </c>
      <c r="S200">
        <v>294.72073899999998</v>
      </c>
      <c r="T200">
        <v>22.728950999999999</v>
      </c>
      <c r="U200">
        <v>148.59360599999999</v>
      </c>
      <c r="V200">
        <v>112.620778</v>
      </c>
      <c r="W200">
        <v>3676.1574150000001</v>
      </c>
      <c r="X200">
        <v>11629.091826</v>
      </c>
      <c r="Y200">
        <v>21455.173999999999</v>
      </c>
      <c r="Z200">
        <v>1220.455281</v>
      </c>
      <c r="AA200">
        <v>2038.491321</v>
      </c>
      <c r="AB200">
        <v>1114.1815549999999</v>
      </c>
      <c r="AC200">
        <v>2316.5357960000001</v>
      </c>
      <c r="AD200">
        <v>19.628167999999999</v>
      </c>
      <c r="AE200">
        <v>12.768567000000001</v>
      </c>
      <c r="AF200">
        <v>1758.9005079999999</v>
      </c>
      <c r="AG200">
        <v>2814.5932910000001</v>
      </c>
      <c r="AH200">
        <v>1.6203669999999999</v>
      </c>
      <c r="AI200">
        <v>9979.1452680000002</v>
      </c>
      <c r="AJ200">
        <v>14832.092106</v>
      </c>
      <c r="AK200">
        <v>3884.307984</v>
      </c>
      <c r="AL200">
        <v>1101.422139</v>
      </c>
      <c r="AM200">
        <v>19.895251999999999</v>
      </c>
      <c r="AN200">
        <v>9.0976239999999997</v>
      </c>
      <c r="AO200">
        <v>0.85307200000000005</v>
      </c>
      <c r="AP200">
        <v>110.67639</v>
      </c>
      <c r="AQ200">
        <v>84.886527999999998</v>
      </c>
      <c r="AR200">
        <v>0</v>
      </c>
      <c r="AS200">
        <v>122946.83483000001</v>
      </c>
      <c r="AT200">
        <v>0.53753600000000001</v>
      </c>
      <c r="AU200">
        <v>4.9704649999999999</v>
      </c>
      <c r="AV200">
        <v>3.335378</v>
      </c>
      <c r="AW200">
        <v>5.374447</v>
      </c>
      <c r="AX200">
        <v>9.3765450000000001</v>
      </c>
      <c r="AY200">
        <v>0.72724100000000003</v>
      </c>
      <c r="AZ200">
        <v>4.1398409999999997</v>
      </c>
      <c r="BA200">
        <v>3.4916610000000001</v>
      </c>
      <c r="BB200">
        <v>6.4797510000000003</v>
      </c>
      <c r="BC200">
        <v>2.9683199999999998</v>
      </c>
      <c r="BD200">
        <v>2.9095270000000002</v>
      </c>
      <c r="BE200">
        <v>4.2176790000000004</v>
      </c>
      <c r="BF200">
        <v>5.1300920000000003</v>
      </c>
      <c r="BG200">
        <v>5.8856770000000003</v>
      </c>
      <c r="BH200">
        <v>3.614668</v>
      </c>
      <c r="BI200">
        <v>1.353842</v>
      </c>
      <c r="BJ200">
        <v>2.8387030000000002</v>
      </c>
      <c r="BK200">
        <v>6.4099130000000004</v>
      </c>
      <c r="BL200">
        <v>15.993925000000001</v>
      </c>
      <c r="BM200">
        <v>1.621273</v>
      </c>
      <c r="BN200">
        <v>1.400741</v>
      </c>
      <c r="BO200">
        <v>1.099682</v>
      </c>
      <c r="BP200">
        <v>0.77070300000000003</v>
      </c>
      <c r="BQ200">
        <v>0.66258600000000001</v>
      </c>
      <c r="BR200">
        <v>0.67413100000000004</v>
      </c>
      <c r="BS200">
        <v>0.14430100000000001</v>
      </c>
      <c r="BT200">
        <v>1.270035</v>
      </c>
      <c r="BU200">
        <v>0.77066800000000002</v>
      </c>
      <c r="BV200">
        <v>0.71127499999999999</v>
      </c>
      <c r="BW200">
        <v>1.728159</v>
      </c>
      <c r="BX200">
        <v>3.5845600000000002</v>
      </c>
      <c r="BY200">
        <v>9.3800000000000003E-4</v>
      </c>
      <c r="BZ200">
        <v>0.70364899999999997</v>
      </c>
      <c r="CA200">
        <v>0.99941000000000002</v>
      </c>
      <c r="CB200">
        <v>1.778762</v>
      </c>
      <c r="CC200">
        <v>3.1540650000000001</v>
      </c>
      <c r="CD200">
        <v>0.132936</v>
      </c>
      <c r="CE200">
        <v>0.18597</v>
      </c>
      <c r="CF200">
        <v>0.189971</v>
      </c>
      <c r="CG200">
        <v>1.9800000000000002E-2</v>
      </c>
      <c r="CH200">
        <v>3.797E-3</v>
      </c>
      <c r="CI200">
        <v>1</v>
      </c>
      <c r="CJ200">
        <v>30.801148000000001</v>
      </c>
      <c r="CK200">
        <v>0.21746099999999999</v>
      </c>
      <c r="CL200">
        <v>1.162882</v>
      </c>
      <c r="CM200">
        <v>38.291666999999997</v>
      </c>
      <c r="CN200">
        <v>6.6776000000000002E-2</v>
      </c>
      <c r="CO200">
        <v>13.151111999999999</v>
      </c>
      <c r="CP200">
        <v>31.576540000000001</v>
      </c>
      <c r="CQ200">
        <v>31.654658000000001</v>
      </c>
    </row>
    <row r="201" spans="2:95" x14ac:dyDescent="0.3">
      <c r="B201" s="3">
        <v>9855</v>
      </c>
      <c r="C201">
        <v>93.205074999999994</v>
      </c>
      <c r="D201">
        <v>44.954622999999998</v>
      </c>
      <c r="E201">
        <v>478.49033100000003</v>
      </c>
      <c r="F201">
        <v>850.27094299999999</v>
      </c>
      <c r="G201">
        <v>31.078105999999998</v>
      </c>
      <c r="H201">
        <v>73.240043999999997</v>
      </c>
      <c r="I201">
        <v>16.581845999999999</v>
      </c>
      <c r="J201">
        <v>218.74148600000001</v>
      </c>
      <c r="K201">
        <v>575.26422600000001</v>
      </c>
      <c r="L201">
        <v>488.56705399999998</v>
      </c>
      <c r="M201">
        <v>751.55936499999996</v>
      </c>
      <c r="N201">
        <v>233.636853</v>
      </c>
      <c r="O201">
        <v>4.5729360000000003</v>
      </c>
      <c r="P201">
        <v>54.914028999999999</v>
      </c>
      <c r="Q201">
        <v>275.64561600000002</v>
      </c>
      <c r="R201">
        <v>51.614170000000001</v>
      </c>
      <c r="S201">
        <v>283.660663</v>
      </c>
      <c r="T201">
        <v>22.672194000000001</v>
      </c>
      <c r="U201">
        <v>149.705535</v>
      </c>
      <c r="V201">
        <v>113.226252</v>
      </c>
      <c r="W201">
        <v>3753.151108</v>
      </c>
      <c r="X201">
        <v>11731.972543</v>
      </c>
      <c r="Y201">
        <v>21325.810825</v>
      </c>
      <c r="Z201">
        <v>1212.912343</v>
      </c>
      <c r="AA201">
        <v>2017.7640590000001</v>
      </c>
      <c r="AB201">
        <v>1083.983356</v>
      </c>
      <c r="AC201">
        <v>2302.0418079999999</v>
      </c>
      <c r="AD201">
        <v>19.593356</v>
      </c>
      <c r="AE201">
        <v>12.686624</v>
      </c>
      <c r="AF201">
        <v>2239.9346139999998</v>
      </c>
      <c r="AG201">
        <v>2811.197561</v>
      </c>
      <c r="AH201">
        <v>1.4741519999999999</v>
      </c>
      <c r="AI201">
        <v>9859.5263140000006</v>
      </c>
      <c r="AJ201">
        <v>14856.954571</v>
      </c>
      <c r="AK201">
        <v>3922.6770160000001</v>
      </c>
      <c r="AL201">
        <v>1074.8045119999999</v>
      </c>
      <c r="AM201">
        <v>18.742768000000002</v>
      </c>
      <c r="AN201">
        <v>8.9727720000000009</v>
      </c>
      <c r="AO201">
        <v>0.91544999999999999</v>
      </c>
      <c r="AP201">
        <v>109.239019</v>
      </c>
      <c r="AQ201">
        <v>88.064612999999994</v>
      </c>
      <c r="AR201">
        <v>0</v>
      </c>
      <c r="AS201">
        <v>124391.39657700001</v>
      </c>
      <c r="AT201">
        <v>0.56900399999999995</v>
      </c>
      <c r="AU201">
        <v>4.8844149999999997</v>
      </c>
      <c r="AV201">
        <v>3.2842630000000002</v>
      </c>
      <c r="AW201">
        <v>5.3357089999999996</v>
      </c>
      <c r="AX201">
        <v>9.701549</v>
      </c>
      <c r="AY201">
        <v>0.72483200000000003</v>
      </c>
      <c r="AZ201">
        <v>4.1372660000000003</v>
      </c>
      <c r="BA201">
        <v>3.4698530000000001</v>
      </c>
      <c r="BB201">
        <v>6.4264270000000003</v>
      </c>
      <c r="BC201">
        <v>2.9493450000000001</v>
      </c>
      <c r="BD201">
        <v>2.8933719999999998</v>
      </c>
      <c r="BE201">
        <v>4.2187760000000001</v>
      </c>
      <c r="BF201">
        <v>5.3779649999999997</v>
      </c>
      <c r="BG201">
        <v>5.7294869999999998</v>
      </c>
      <c r="BH201">
        <v>3.578379</v>
      </c>
      <c r="BI201">
        <v>1.318047</v>
      </c>
      <c r="BJ201">
        <v>2.7321740000000001</v>
      </c>
      <c r="BK201">
        <v>6.3939069999999996</v>
      </c>
      <c r="BL201">
        <v>16.113607999999999</v>
      </c>
      <c r="BM201">
        <v>1.6299889999999999</v>
      </c>
      <c r="BN201">
        <v>1.430078</v>
      </c>
      <c r="BO201">
        <v>1.1094109999999999</v>
      </c>
      <c r="BP201">
        <v>0.76605599999999996</v>
      </c>
      <c r="BQ201">
        <v>0.65849000000000002</v>
      </c>
      <c r="BR201">
        <v>0.66727599999999998</v>
      </c>
      <c r="BS201">
        <v>0.14038999999999999</v>
      </c>
      <c r="BT201">
        <v>1.262089</v>
      </c>
      <c r="BU201">
        <v>0.76930100000000001</v>
      </c>
      <c r="BV201">
        <v>0.70670999999999995</v>
      </c>
      <c r="BW201">
        <v>2.2007850000000002</v>
      </c>
      <c r="BX201">
        <v>3.5802350000000001</v>
      </c>
      <c r="BY201">
        <v>8.5300000000000003E-4</v>
      </c>
      <c r="BZ201">
        <v>0.69521500000000003</v>
      </c>
      <c r="CA201">
        <v>1.001085</v>
      </c>
      <c r="CB201">
        <v>1.796333</v>
      </c>
      <c r="CC201">
        <v>3.077842</v>
      </c>
      <c r="CD201">
        <v>0.12523500000000001</v>
      </c>
      <c r="CE201">
        <v>0.183418</v>
      </c>
      <c r="CF201">
        <v>0.20386199999999999</v>
      </c>
      <c r="CG201">
        <v>1.9543000000000001E-2</v>
      </c>
      <c r="CH201">
        <v>3.9389999999999998E-3</v>
      </c>
      <c r="CI201">
        <v>1</v>
      </c>
      <c r="CJ201">
        <v>31.163046000000001</v>
      </c>
      <c r="CK201">
        <v>0.215527</v>
      </c>
      <c r="CL201">
        <v>1.313599</v>
      </c>
      <c r="CM201">
        <v>38.3125</v>
      </c>
      <c r="CN201">
        <v>6.5814999999999999E-2</v>
      </c>
      <c r="CO201">
        <v>13.394565</v>
      </c>
      <c r="CP201">
        <v>31.597238999999998</v>
      </c>
      <c r="CQ201">
        <v>31.668756999999999</v>
      </c>
    </row>
    <row r="202" spans="2:95" x14ac:dyDescent="0.3">
      <c r="B202" s="3">
        <v>10220</v>
      </c>
      <c r="C202">
        <v>98.001662999999994</v>
      </c>
      <c r="D202">
        <v>44.482191</v>
      </c>
      <c r="E202">
        <v>471.70081399999998</v>
      </c>
      <c r="F202">
        <v>844.84383600000001</v>
      </c>
      <c r="G202">
        <v>31.967596</v>
      </c>
      <c r="H202">
        <v>73.032880000000006</v>
      </c>
      <c r="I202">
        <v>16.633133999999998</v>
      </c>
      <c r="J202">
        <v>218.520275</v>
      </c>
      <c r="K202">
        <v>570.52477899999997</v>
      </c>
      <c r="L202">
        <v>486.36170399999997</v>
      </c>
      <c r="M202">
        <v>752.954522</v>
      </c>
      <c r="N202">
        <v>233.748761</v>
      </c>
      <c r="O202">
        <v>4.7701120000000001</v>
      </c>
      <c r="P202">
        <v>53.571176000000001</v>
      </c>
      <c r="Q202">
        <v>273.34187600000001</v>
      </c>
      <c r="R202">
        <v>50.057681000000002</v>
      </c>
      <c r="S202">
        <v>274.81424600000003</v>
      </c>
      <c r="T202">
        <v>22.648509000000001</v>
      </c>
      <c r="U202">
        <v>150.70088899999999</v>
      </c>
      <c r="V202">
        <v>113.94417799999999</v>
      </c>
      <c r="W202">
        <v>3827.3584169999999</v>
      </c>
      <c r="X202">
        <v>11826.170651</v>
      </c>
      <c r="Y202">
        <v>21198.728764</v>
      </c>
      <c r="Z202">
        <v>1208.034854</v>
      </c>
      <c r="AA202">
        <v>1999.7269650000001</v>
      </c>
      <c r="AB202">
        <v>1058.8456590000001</v>
      </c>
      <c r="AC202">
        <v>2279.954072</v>
      </c>
      <c r="AD202">
        <v>19.553882000000002</v>
      </c>
      <c r="AE202">
        <v>12.605657000000001</v>
      </c>
      <c r="AF202">
        <v>2730.9435050000002</v>
      </c>
      <c r="AG202">
        <v>2167.6801190000001</v>
      </c>
      <c r="AH202">
        <v>1.6457299999999999</v>
      </c>
      <c r="AI202">
        <v>9738.3686739999994</v>
      </c>
      <c r="AJ202">
        <v>14882.671679999999</v>
      </c>
      <c r="AK202">
        <v>3962.7363789999999</v>
      </c>
      <c r="AL202">
        <v>1175.0541700000001</v>
      </c>
      <c r="AM202">
        <v>17.777173000000001</v>
      </c>
      <c r="AN202">
        <v>8.4383230000000005</v>
      </c>
      <c r="AO202">
        <v>0.75620299999999996</v>
      </c>
      <c r="AP202">
        <v>101.527974</v>
      </c>
      <c r="AQ202">
        <v>85.274192999999997</v>
      </c>
      <c r="AR202">
        <v>0</v>
      </c>
      <c r="AS202">
        <v>126491.201818</v>
      </c>
      <c r="AT202">
        <v>0.59828700000000001</v>
      </c>
      <c r="AU202">
        <v>4.8330840000000004</v>
      </c>
      <c r="AV202">
        <v>3.2376619999999998</v>
      </c>
      <c r="AW202">
        <v>5.3016529999999999</v>
      </c>
      <c r="AX202">
        <v>9.9792179999999995</v>
      </c>
      <c r="AY202">
        <v>0.72278100000000001</v>
      </c>
      <c r="AZ202">
        <v>4.1500630000000003</v>
      </c>
      <c r="BA202">
        <v>3.4663439999999999</v>
      </c>
      <c r="BB202">
        <v>6.373481</v>
      </c>
      <c r="BC202">
        <v>2.936032</v>
      </c>
      <c r="BD202">
        <v>2.8987430000000001</v>
      </c>
      <c r="BE202">
        <v>4.2207970000000001</v>
      </c>
      <c r="BF202">
        <v>5.6098530000000002</v>
      </c>
      <c r="BG202">
        <v>5.5893800000000002</v>
      </c>
      <c r="BH202">
        <v>3.5484719999999998</v>
      </c>
      <c r="BI202">
        <v>1.2783</v>
      </c>
      <c r="BJ202">
        <v>2.6469659999999999</v>
      </c>
      <c r="BK202">
        <v>6.3872270000000002</v>
      </c>
      <c r="BL202">
        <v>16.220742999999999</v>
      </c>
      <c r="BM202">
        <v>1.640325</v>
      </c>
      <c r="BN202">
        <v>1.4583539999999999</v>
      </c>
      <c r="BO202">
        <v>1.1183190000000001</v>
      </c>
      <c r="BP202">
        <v>0.76149100000000003</v>
      </c>
      <c r="BQ202">
        <v>0.65584200000000004</v>
      </c>
      <c r="BR202">
        <v>0.66131099999999998</v>
      </c>
      <c r="BS202">
        <v>0.13713500000000001</v>
      </c>
      <c r="BT202">
        <v>1.249979</v>
      </c>
      <c r="BU202">
        <v>0.76775099999999996</v>
      </c>
      <c r="BV202">
        <v>0.70220000000000005</v>
      </c>
      <c r="BW202">
        <v>2.6832129999999998</v>
      </c>
      <c r="BX202">
        <v>2.760675</v>
      </c>
      <c r="BY202">
        <v>9.5299999999999996E-4</v>
      </c>
      <c r="BZ202">
        <v>0.68667199999999995</v>
      </c>
      <c r="CA202">
        <v>1.002818</v>
      </c>
      <c r="CB202">
        <v>1.814678</v>
      </c>
      <c r="CC202">
        <v>3.3649200000000001</v>
      </c>
      <c r="CD202">
        <v>0.118784</v>
      </c>
      <c r="CE202">
        <v>0.17249300000000001</v>
      </c>
      <c r="CF202">
        <v>0.16839899999999999</v>
      </c>
      <c r="CG202">
        <v>1.8162999999999999E-2</v>
      </c>
      <c r="CH202">
        <v>3.8140000000000001E-3</v>
      </c>
      <c r="CI202">
        <v>1</v>
      </c>
      <c r="CJ202">
        <v>31.689098000000001</v>
      </c>
      <c r="CK202">
        <v>0.213781</v>
      </c>
      <c r="CL202">
        <v>1.4721900000000001</v>
      </c>
      <c r="CM202">
        <v>38.333333000000003</v>
      </c>
      <c r="CN202">
        <v>6.4990000000000006E-2</v>
      </c>
      <c r="CO202">
        <v>13.582252</v>
      </c>
      <c r="CP202">
        <v>31.610074000000001</v>
      </c>
      <c r="CQ202">
        <v>31.685887999999998</v>
      </c>
    </row>
    <row r="203" spans="2:95" x14ac:dyDescent="0.3">
      <c r="B203" s="3">
        <v>10585</v>
      </c>
      <c r="C203">
        <v>104.007848</v>
      </c>
      <c r="D203">
        <v>43.909542000000002</v>
      </c>
      <c r="E203">
        <v>465.33945399999999</v>
      </c>
      <c r="F203">
        <v>839.91037300000005</v>
      </c>
      <c r="G203">
        <v>32.743833000000002</v>
      </c>
      <c r="H203">
        <v>72.847358</v>
      </c>
      <c r="I203">
        <v>16.704841999999999</v>
      </c>
      <c r="J203">
        <v>218.187105</v>
      </c>
      <c r="K203">
        <v>567.84738300000004</v>
      </c>
      <c r="L203">
        <v>484.50486599999999</v>
      </c>
      <c r="M203">
        <v>754.81517099999996</v>
      </c>
      <c r="N203">
        <v>233.815394</v>
      </c>
      <c r="O203">
        <v>4.9960449999999996</v>
      </c>
      <c r="P203">
        <v>52.473156000000003</v>
      </c>
      <c r="Q203">
        <v>271.27835499999998</v>
      </c>
      <c r="R203">
        <v>48.341003999999998</v>
      </c>
      <c r="S203">
        <v>266.58588300000002</v>
      </c>
      <c r="T203">
        <v>22.622640000000001</v>
      </c>
      <c r="U203">
        <v>151.31375700000001</v>
      </c>
      <c r="V203">
        <v>114.661991</v>
      </c>
      <c r="W203">
        <v>3900.4742930000002</v>
      </c>
      <c r="X203">
        <v>11907.377210000001</v>
      </c>
      <c r="Y203">
        <v>21105.876121000001</v>
      </c>
      <c r="Z203">
        <v>1205.513569</v>
      </c>
      <c r="AA203">
        <v>1982.3702000000001</v>
      </c>
      <c r="AB203">
        <v>1058.023651</v>
      </c>
      <c r="AC203">
        <v>2262.4050400000001</v>
      </c>
      <c r="AD203">
        <v>19.506198000000001</v>
      </c>
      <c r="AE203">
        <v>12.524660000000001</v>
      </c>
      <c r="AF203">
        <v>3308.8949600000001</v>
      </c>
      <c r="AG203">
        <v>2197.2709570000002</v>
      </c>
      <c r="AH203">
        <v>1.5166839999999999</v>
      </c>
      <c r="AI203">
        <v>9619.2303759999995</v>
      </c>
      <c r="AJ203">
        <v>14883.997794999999</v>
      </c>
      <c r="AK203">
        <v>3998.3726190000002</v>
      </c>
      <c r="AL203">
        <v>1425.709934</v>
      </c>
      <c r="AM203">
        <v>16.913505000000001</v>
      </c>
      <c r="AN203">
        <v>11.389618</v>
      </c>
      <c r="AO203">
        <v>1.0722670000000001</v>
      </c>
      <c r="AP203">
        <v>138.54127700000001</v>
      </c>
      <c r="AQ203">
        <v>91.571735000000004</v>
      </c>
      <c r="AR203">
        <v>0</v>
      </c>
      <c r="AS203">
        <v>127841.32096</v>
      </c>
      <c r="AT203">
        <v>0.63495400000000002</v>
      </c>
      <c r="AU203">
        <v>4.7708649999999997</v>
      </c>
      <c r="AV203">
        <v>3.1939980000000001</v>
      </c>
      <c r="AW203">
        <v>5.2706939999999998</v>
      </c>
      <c r="AX203">
        <v>10.221533000000001</v>
      </c>
      <c r="AY203">
        <v>0.72094499999999995</v>
      </c>
      <c r="AZ203">
        <v>4.1679550000000001</v>
      </c>
      <c r="BA203">
        <v>3.4610590000000001</v>
      </c>
      <c r="BB203">
        <v>6.3435709999999998</v>
      </c>
      <c r="BC203">
        <v>2.924823</v>
      </c>
      <c r="BD203">
        <v>2.9059059999999999</v>
      </c>
      <c r="BE203">
        <v>4.2220000000000004</v>
      </c>
      <c r="BF203">
        <v>5.875559</v>
      </c>
      <c r="BG203">
        <v>5.4748169999999998</v>
      </c>
      <c r="BH203">
        <v>3.521684</v>
      </c>
      <c r="BI203">
        <v>1.2344619999999999</v>
      </c>
      <c r="BJ203">
        <v>2.5677120000000002</v>
      </c>
      <c r="BK203">
        <v>6.3799320000000002</v>
      </c>
      <c r="BL203">
        <v>16.286709999999999</v>
      </c>
      <c r="BM203">
        <v>1.650658</v>
      </c>
      <c r="BN203">
        <v>1.4862139999999999</v>
      </c>
      <c r="BO203">
        <v>1.1259980000000001</v>
      </c>
      <c r="BP203">
        <v>0.75815600000000005</v>
      </c>
      <c r="BQ203">
        <v>0.654474</v>
      </c>
      <c r="BR203">
        <v>0.65557100000000001</v>
      </c>
      <c r="BS203">
        <v>0.13702800000000001</v>
      </c>
      <c r="BT203">
        <v>1.2403580000000001</v>
      </c>
      <c r="BU203">
        <v>0.76587899999999998</v>
      </c>
      <c r="BV203">
        <v>0.69768799999999997</v>
      </c>
      <c r="BW203">
        <v>3.2510629999999998</v>
      </c>
      <c r="BX203">
        <v>2.7983609999999999</v>
      </c>
      <c r="BY203">
        <v>8.7799999999999998E-4</v>
      </c>
      <c r="BZ203">
        <v>0.67827099999999996</v>
      </c>
      <c r="CA203">
        <v>1.002907</v>
      </c>
      <c r="CB203">
        <v>1.830997</v>
      </c>
      <c r="CC203">
        <v>4.0827049999999998</v>
      </c>
      <c r="CD203">
        <v>0.113013</v>
      </c>
      <c r="CE203">
        <v>0.232822</v>
      </c>
      <c r="CF203">
        <v>0.238783</v>
      </c>
      <c r="CG203">
        <v>2.4785000000000001E-2</v>
      </c>
      <c r="CH203">
        <v>4.0959999999999998E-3</v>
      </c>
      <c r="CI203">
        <v>1</v>
      </c>
      <c r="CJ203">
        <v>32.027335000000001</v>
      </c>
      <c r="CK203">
        <v>0.21132899999999999</v>
      </c>
      <c r="CL203">
        <v>1.638879</v>
      </c>
      <c r="CM203">
        <v>38.333333000000003</v>
      </c>
      <c r="CN203">
        <v>6.4134999999999998E-2</v>
      </c>
      <c r="CO203">
        <v>13.733845000000001</v>
      </c>
      <c r="CP203">
        <v>31.601436</v>
      </c>
      <c r="CQ203">
        <v>31.672467000000001</v>
      </c>
    </row>
    <row r="204" spans="2:95" x14ac:dyDescent="0.3">
      <c r="B204" s="3">
        <v>10950</v>
      </c>
      <c r="C204">
        <v>111.91579</v>
      </c>
      <c r="D204">
        <v>43.300429000000001</v>
      </c>
      <c r="E204">
        <v>459.47045200000002</v>
      </c>
      <c r="F204">
        <v>834.90392599999996</v>
      </c>
      <c r="G204">
        <v>33.377167</v>
      </c>
      <c r="H204">
        <v>72.670342000000005</v>
      </c>
      <c r="I204">
        <v>16.754943000000001</v>
      </c>
      <c r="J204">
        <v>217.776659</v>
      </c>
      <c r="K204">
        <v>566.57199700000001</v>
      </c>
      <c r="L204">
        <v>482.96371699999997</v>
      </c>
      <c r="M204">
        <v>756.407691</v>
      </c>
      <c r="N204">
        <v>233.80589900000001</v>
      </c>
      <c r="O204">
        <v>5.2489720000000002</v>
      </c>
      <c r="P204">
        <v>51.572147999999999</v>
      </c>
      <c r="Q204">
        <v>269.40400299999999</v>
      </c>
      <c r="R204">
        <v>46.468916999999998</v>
      </c>
      <c r="S204">
        <v>259.24802699999998</v>
      </c>
      <c r="T204">
        <v>22.611507</v>
      </c>
      <c r="U204">
        <v>151.839956</v>
      </c>
      <c r="V204">
        <v>115.38884</v>
      </c>
      <c r="W204">
        <v>3974.319857</v>
      </c>
      <c r="X204">
        <v>11983.338722</v>
      </c>
      <c r="Y204">
        <v>20934.329906999999</v>
      </c>
      <c r="Z204">
        <v>1204.782586</v>
      </c>
      <c r="AA204">
        <v>1961.913967</v>
      </c>
      <c r="AB204">
        <v>1032.242191</v>
      </c>
      <c r="AC204">
        <v>2247.6717979999999</v>
      </c>
      <c r="AD204">
        <v>19.464858</v>
      </c>
      <c r="AE204">
        <v>12.441572000000001</v>
      </c>
      <c r="AF204">
        <v>4521.3688030000003</v>
      </c>
      <c r="AG204">
        <v>1465.2448710000001</v>
      </c>
      <c r="AH204">
        <v>1.0669040000000001</v>
      </c>
      <c r="AI204">
        <v>9525.9413690000001</v>
      </c>
      <c r="AJ204">
        <v>14892.40157</v>
      </c>
      <c r="AK204">
        <v>4033.7720210000002</v>
      </c>
      <c r="AL204">
        <v>1363.5631900000001</v>
      </c>
      <c r="AM204">
        <v>16.503311</v>
      </c>
      <c r="AN204">
        <v>9.3072160000000004</v>
      </c>
      <c r="AO204">
        <v>0.81937400000000005</v>
      </c>
      <c r="AP204">
        <v>113.468546</v>
      </c>
      <c r="AQ204">
        <v>91.064408999999998</v>
      </c>
      <c r="AR204">
        <v>0</v>
      </c>
      <c r="AS204">
        <v>130716.967903</v>
      </c>
      <c r="AT204">
        <v>0.68323</v>
      </c>
      <c r="AU204">
        <v>4.7046830000000002</v>
      </c>
      <c r="AV204">
        <v>3.153715</v>
      </c>
      <c r="AW204">
        <v>5.2392770000000004</v>
      </c>
      <c r="AX204">
        <v>10.419238999999999</v>
      </c>
      <c r="AY204">
        <v>0.719194</v>
      </c>
      <c r="AZ204">
        <v>4.1804550000000003</v>
      </c>
      <c r="BA204">
        <v>3.454548</v>
      </c>
      <c r="BB204">
        <v>6.3293229999999996</v>
      </c>
      <c r="BC204">
        <v>2.9155199999999999</v>
      </c>
      <c r="BD204">
        <v>2.9120370000000002</v>
      </c>
      <c r="BE204">
        <v>4.2218289999999996</v>
      </c>
      <c r="BF204">
        <v>6.1730119999999999</v>
      </c>
      <c r="BG204">
        <v>5.3808100000000003</v>
      </c>
      <c r="BH204">
        <v>3.4973519999999998</v>
      </c>
      <c r="BI204">
        <v>1.186655</v>
      </c>
      <c r="BJ204">
        <v>2.4970349999999999</v>
      </c>
      <c r="BK204">
        <v>6.3767930000000002</v>
      </c>
      <c r="BL204">
        <v>16.343347000000001</v>
      </c>
      <c r="BM204">
        <v>1.661122</v>
      </c>
      <c r="BN204">
        <v>1.514351</v>
      </c>
      <c r="BO204">
        <v>1.133181</v>
      </c>
      <c r="BP204">
        <v>0.75199300000000002</v>
      </c>
      <c r="BQ204">
        <v>0.65407700000000002</v>
      </c>
      <c r="BR204">
        <v>0.64880700000000002</v>
      </c>
      <c r="BS204">
        <v>0.133689</v>
      </c>
      <c r="BT204">
        <v>1.23228</v>
      </c>
      <c r="BU204">
        <v>0.76425600000000005</v>
      </c>
      <c r="BV204">
        <v>0.69305899999999998</v>
      </c>
      <c r="BW204">
        <v>4.4423450000000004</v>
      </c>
      <c r="BX204">
        <v>1.86608</v>
      </c>
      <c r="BY204">
        <v>6.1799999999999995E-4</v>
      </c>
      <c r="BZ204">
        <v>0.67169299999999998</v>
      </c>
      <c r="CA204">
        <v>1.0034730000000001</v>
      </c>
      <c r="CB204">
        <v>1.847207</v>
      </c>
      <c r="CC204">
        <v>3.9047399999999999</v>
      </c>
      <c r="CD204">
        <v>0.110272</v>
      </c>
      <c r="CE204">
        <v>0.19025500000000001</v>
      </c>
      <c r="CF204">
        <v>0.18246699999999999</v>
      </c>
      <c r="CG204">
        <v>2.0299999999999999E-2</v>
      </c>
      <c r="CH204">
        <v>4.0730000000000002E-3</v>
      </c>
      <c r="CI204">
        <v>1</v>
      </c>
      <c r="CJ204">
        <v>32.747754</v>
      </c>
      <c r="CK204">
        <v>0.207561</v>
      </c>
      <c r="CL204">
        <v>1.750939</v>
      </c>
      <c r="CM204">
        <v>38.354166999999997</v>
      </c>
      <c r="CN204">
        <v>6.3306000000000001E-2</v>
      </c>
      <c r="CO204">
        <v>13.879018</v>
      </c>
      <c r="CP204">
        <v>31.598516</v>
      </c>
      <c r="CQ204">
        <v>31.672602000000001</v>
      </c>
    </row>
    <row r="205" spans="2:95" x14ac:dyDescent="0.3">
      <c r="B205" s="3">
        <v>11315</v>
      </c>
      <c r="C205">
        <v>159.90826799999999</v>
      </c>
      <c r="D205">
        <v>42.719822999999998</v>
      </c>
      <c r="E205">
        <v>456.25000899999998</v>
      </c>
      <c r="F205">
        <v>834.259232</v>
      </c>
      <c r="G205">
        <v>33.692649000000003</v>
      </c>
      <c r="H205">
        <v>72.735853000000006</v>
      </c>
      <c r="I205">
        <v>16.826751999999999</v>
      </c>
      <c r="J205">
        <v>217.67362600000001</v>
      </c>
      <c r="K205">
        <v>566.63004599999999</v>
      </c>
      <c r="L205">
        <v>481.87024000000002</v>
      </c>
      <c r="M205">
        <v>758.72826399999997</v>
      </c>
      <c r="N205">
        <v>233.872073</v>
      </c>
      <c r="O205">
        <v>5.4356080000000002</v>
      </c>
      <c r="P205">
        <v>51.168567000000003</v>
      </c>
      <c r="Q205">
        <v>267.73631699999999</v>
      </c>
      <c r="R205">
        <v>44.768233000000002</v>
      </c>
      <c r="S205">
        <v>252.788613</v>
      </c>
      <c r="T205">
        <v>22.626601000000001</v>
      </c>
      <c r="U205">
        <v>152.293747</v>
      </c>
      <c r="V205">
        <v>116.136624</v>
      </c>
      <c r="W205">
        <v>4052.1955779999998</v>
      </c>
      <c r="X205">
        <v>12069.105939999999</v>
      </c>
      <c r="Y205">
        <v>20796.377311</v>
      </c>
      <c r="Z205">
        <v>1225.018538</v>
      </c>
      <c r="AA205">
        <v>1949.1480959999999</v>
      </c>
      <c r="AB205">
        <v>1012.321728</v>
      </c>
      <c r="AC205">
        <v>2225.9903250000002</v>
      </c>
      <c r="AD205">
        <v>19.486847000000001</v>
      </c>
      <c r="AE205">
        <v>12.360410999999999</v>
      </c>
      <c r="AF205">
        <v>6592.9362609999998</v>
      </c>
      <c r="AG205">
        <v>1434.338201</v>
      </c>
      <c r="AH205">
        <v>0.956291</v>
      </c>
      <c r="AI205">
        <v>9504.5578740000001</v>
      </c>
      <c r="AJ205">
        <v>14959.652287000001</v>
      </c>
      <c r="AK205">
        <v>4080.7687740000001</v>
      </c>
      <c r="AL205">
        <v>1054.5846570000001</v>
      </c>
      <c r="AM205">
        <v>16.244865999999998</v>
      </c>
      <c r="AN205">
        <v>8.1712609999999994</v>
      </c>
      <c r="AO205">
        <v>0.72762199999999999</v>
      </c>
      <c r="AP205">
        <v>97.830906999999996</v>
      </c>
      <c r="AQ205">
        <v>94.561014</v>
      </c>
      <c r="AR205">
        <v>0</v>
      </c>
      <c r="AS205">
        <v>131010.43588400001</v>
      </c>
      <c r="AT205">
        <v>0.97621800000000003</v>
      </c>
      <c r="AU205">
        <v>4.6415990000000003</v>
      </c>
      <c r="AV205">
        <v>3.1316099999999998</v>
      </c>
      <c r="AW205">
        <v>5.2352309999999997</v>
      </c>
      <c r="AX205">
        <v>10.517721999999999</v>
      </c>
      <c r="AY205">
        <v>0.71984199999999998</v>
      </c>
      <c r="AZ205">
        <v>4.198372</v>
      </c>
      <c r="BA205">
        <v>3.4529139999999998</v>
      </c>
      <c r="BB205">
        <v>6.3299719999999997</v>
      </c>
      <c r="BC205">
        <v>2.908919</v>
      </c>
      <c r="BD205">
        <v>2.9209710000000002</v>
      </c>
      <c r="BE205">
        <v>4.2230239999999997</v>
      </c>
      <c r="BF205">
        <v>6.3925039999999997</v>
      </c>
      <c r="BG205">
        <v>5.3387019999999996</v>
      </c>
      <c r="BH205">
        <v>3.4757020000000001</v>
      </c>
      <c r="BI205">
        <v>1.1432260000000001</v>
      </c>
      <c r="BJ205">
        <v>2.4348190000000001</v>
      </c>
      <c r="BK205">
        <v>6.381049</v>
      </c>
      <c r="BL205">
        <v>16.392191</v>
      </c>
      <c r="BM205">
        <v>1.6718869999999999</v>
      </c>
      <c r="BN205">
        <v>1.5440240000000001</v>
      </c>
      <c r="BO205">
        <v>1.1412910000000001</v>
      </c>
      <c r="BP205">
        <v>0.74703799999999998</v>
      </c>
      <c r="BQ205">
        <v>0.66506299999999996</v>
      </c>
      <c r="BR205">
        <v>0.64458499999999996</v>
      </c>
      <c r="BS205">
        <v>0.131109</v>
      </c>
      <c r="BT205">
        <v>1.220394</v>
      </c>
      <c r="BU205">
        <v>0.76511899999999999</v>
      </c>
      <c r="BV205">
        <v>0.68853799999999998</v>
      </c>
      <c r="BW205">
        <v>6.4777060000000004</v>
      </c>
      <c r="BX205">
        <v>1.826719</v>
      </c>
      <c r="BY205">
        <v>5.5400000000000002E-4</v>
      </c>
      <c r="BZ205">
        <v>0.67018500000000003</v>
      </c>
      <c r="CA205">
        <v>1.008005</v>
      </c>
      <c r="CB205">
        <v>1.8687290000000001</v>
      </c>
      <c r="CC205">
        <v>3.0199400000000001</v>
      </c>
      <c r="CD205">
        <v>0.108545</v>
      </c>
      <c r="CE205">
        <v>0.16703399999999999</v>
      </c>
      <c r="CF205">
        <v>0.16203400000000001</v>
      </c>
      <c r="CG205">
        <v>1.7502E-2</v>
      </c>
      <c r="CH205">
        <v>4.2290000000000001E-3</v>
      </c>
      <c r="CI205">
        <v>1</v>
      </c>
      <c r="CJ205">
        <v>32.821275</v>
      </c>
      <c r="CK205">
        <v>0.21510299999999999</v>
      </c>
      <c r="CL205">
        <v>2.271226</v>
      </c>
      <c r="CM205">
        <v>38.354166999999997</v>
      </c>
      <c r="CN205">
        <v>6.2566999999999998E-2</v>
      </c>
      <c r="CO205">
        <v>14.011286999999999</v>
      </c>
      <c r="CP205">
        <v>31.645123000000002</v>
      </c>
      <c r="CQ205">
        <v>31.700322</v>
      </c>
    </row>
    <row r="206" spans="2:95" x14ac:dyDescent="0.3">
      <c r="B206" s="3">
        <v>11680</v>
      </c>
      <c r="C206">
        <v>181.55379300000001</v>
      </c>
      <c r="D206">
        <v>42.196545</v>
      </c>
      <c r="E206">
        <v>452.75109200000003</v>
      </c>
      <c r="F206">
        <v>832.70917599999996</v>
      </c>
      <c r="G206">
        <v>33.594197000000001</v>
      </c>
      <c r="H206">
        <v>73.313952999999998</v>
      </c>
      <c r="I206">
        <v>16.92352</v>
      </c>
      <c r="J206">
        <v>217.853712</v>
      </c>
      <c r="K206">
        <v>564.728387</v>
      </c>
      <c r="L206">
        <v>481.29898100000003</v>
      </c>
      <c r="M206">
        <v>762.08302100000003</v>
      </c>
      <c r="N206">
        <v>234.13197400000001</v>
      </c>
      <c r="O206">
        <v>5.6672229999999999</v>
      </c>
      <c r="P206">
        <v>50.883679000000001</v>
      </c>
      <c r="Q206">
        <v>266.17829399999999</v>
      </c>
      <c r="R206">
        <v>43.240670000000001</v>
      </c>
      <c r="S206">
        <v>247.322982</v>
      </c>
      <c r="T206">
        <v>22.624137000000001</v>
      </c>
      <c r="U206">
        <v>152.73406399999999</v>
      </c>
      <c r="V206">
        <v>116.790282</v>
      </c>
      <c r="W206">
        <v>4143.0748110000004</v>
      </c>
      <c r="X206">
        <v>12198.121702</v>
      </c>
      <c r="Y206">
        <v>21527.226733</v>
      </c>
      <c r="Z206">
        <v>1217.8174550000001</v>
      </c>
      <c r="AA206">
        <v>1984.9717479999999</v>
      </c>
      <c r="AB206">
        <v>1231.616779</v>
      </c>
      <c r="AC206">
        <v>2243.3753240000001</v>
      </c>
      <c r="AD206">
        <v>19.655684999999998</v>
      </c>
      <c r="AE206">
        <v>12.289351</v>
      </c>
      <c r="AF206">
        <v>7293.2754560000003</v>
      </c>
      <c r="AG206">
        <v>2261.2160100000001</v>
      </c>
      <c r="AH206">
        <v>1.509517</v>
      </c>
      <c r="AI206">
        <v>9542.9202339999993</v>
      </c>
      <c r="AJ206">
        <v>15258.334038000001</v>
      </c>
      <c r="AK206">
        <v>4176.0147360000001</v>
      </c>
      <c r="AL206">
        <v>680.72890700000005</v>
      </c>
      <c r="AM206">
        <v>15.90272</v>
      </c>
      <c r="AN206">
        <v>6.1399670000000004</v>
      </c>
      <c r="AO206">
        <v>0.79513500000000004</v>
      </c>
      <c r="AP206">
        <v>75.081219000000004</v>
      </c>
      <c r="AQ206">
        <v>98.343013999999997</v>
      </c>
      <c r="AR206">
        <v>0</v>
      </c>
      <c r="AS206">
        <v>125863.36429699999</v>
      </c>
      <c r="AT206">
        <v>1.1083609999999999</v>
      </c>
      <c r="AU206">
        <v>4.5847439999999997</v>
      </c>
      <c r="AV206">
        <v>3.1075940000000002</v>
      </c>
      <c r="AW206">
        <v>5.2255039999999999</v>
      </c>
      <c r="AX206">
        <v>10.486988999999999</v>
      </c>
      <c r="AY206">
        <v>0.72556299999999996</v>
      </c>
      <c r="AZ206">
        <v>4.2225159999999997</v>
      </c>
      <c r="BA206">
        <v>3.4557709999999999</v>
      </c>
      <c r="BB206">
        <v>6.3087280000000003</v>
      </c>
      <c r="BC206">
        <v>2.9054700000000002</v>
      </c>
      <c r="BD206">
        <v>2.9338860000000002</v>
      </c>
      <c r="BE206">
        <v>4.2277170000000002</v>
      </c>
      <c r="BF206">
        <v>6.6648930000000002</v>
      </c>
      <c r="BG206">
        <v>5.3089779999999998</v>
      </c>
      <c r="BH206">
        <v>3.455476</v>
      </c>
      <c r="BI206">
        <v>1.104217</v>
      </c>
      <c r="BJ206">
        <v>2.3821750000000002</v>
      </c>
      <c r="BK206">
        <v>6.3803539999999996</v>
      </c>
      <c r="BL206">
        <v>16.439585000000001</v>
      </c>
      <c r="BM206">
        <v>1.681297</v>
      </c>
      <c r="BN206">
        <v>1.5786530000000001</v>
      </c>
      <c r="BO206">
        <v>1.153492</v>
      </c>
      <c r="BP206">
        <v>0.77329099999999995</v>
      </c>
      <c r="BQ206">
        <v>0.66115299999999999</v>
      </c>
      <c r="BR206">
        <v>0.65643200000000002</v>
      </c>
      <c r="BS206">
        <v>0.15951100000000001</v>
      </c>
      <c r="BT206">
        <v>1.2299249999999999</v>
      </c>
      <c r="BU206">
        <v>0.77174799999999999</v>
      </c>
      <c r="BV206">
        <v>0.68457999999999997</v>
      </c>
      <c r="BW206">
        <v>7.1658049999999998</v>
      </c>
      <c r="BX206">
        <v>2.8797990000000002</v>
      </c>
      <c r="BY206">
        <v>8.7399999999999999E-4</v>
      </c>
      <c r="BZ206">
        <v>0.67288999999999999</v>
      </c>
      <c r="CA206">
        <v>1.0281309999999999</v>
      </c>
      <c r="CB206">
        <v>1.912345</v>
      </c>
      <c r="CC206">
        <v>1.9493560000000001</v>
      </c>
      <c r="CD206">
        <v>0.10625900000000001</v>
      </c>
      <c r="CE206">
        <v>0.12551100000000001</v>
      </c>
      <c r="CF206">
        <v>0.177069</v>
      </c>
      <c r="CG206">
        <v>1.3431999999999999E-2</v>
      </c>
      <c r="CH206">
        <v>4.398E-3</v>
      </c>
      <c r="CI206">
        <v>1</v>
      </c>
      <c r="CJ206">
        <v>31.531808999999999</v>
      </c>
      <c r="CK206">
        <v>0.21837799999999999</v>
      </c>
      <c r="CL206">
        <v>2.6546780000000001</v>
      </c>
      <c r="CM206">
        <v>38.333333000000003</v>
      </c>
      <c r="CN206">
        <v>6.1254999999999997E-2</v>
      </c>
      <c r="CO206">
        <v>14.134501999999999</v>
      </c>
      <c r="CP206">
        <v>31.860019999999999</v>
      </c>
      <c r="CQ206">
        <v>31.866609</v>
      </c>
    </row>
    <row r="207" spans="2:95" x14ac:dyDescent="0.3">
      <c r="B207" s="3">
        <v>12045</v>
      </c>
      <c r="C207">
        <v>191.635884</v>
      </c>
      <c r="D207">
        <v>41.656942000000001</v>
      </c>
      <c r="E207">
        <v>449.271772</v>
      </c>
      <c r="F207">
        <v>830.29482700000005</v>
      </c>
      <c r="G207">
        <v>33.391120000000001</v>
      </c>
      <c r="H207">
        <v>74.179989000000006</v>
      </c>
      <c r="I207">
        <v>17.027248</v>
      </c>
      <c r="J207">
        <v>218.20554300000001</v>
      </c>
      <c r="K207">
        <v>562.11884499999996</v>
      </c>
      <c r="L207">
        <v>481.094289</v>
      </c>
      <c r="M207">
        <v>765.35780299999999</v>
      </c>
      <c r="N207">
        <v>234.498064</v>
      </c>
      <c r="O207">
        <v>5.921392</v>
      </c>
      <c r="P207">
        <v>50.485514999999999</v>
      </c>
      <c r="Q207">
        <v>264.54756600000002</v>
      </c>
      <c r="R207">
        <v>41.849119000000002</v>
      </c>
      <c r="S207">
        <v>242.68932599999999</v>
      </c>
      <c r="T207">
        <v>22.654153000000001</v>
      </c>
      <c r="U207">
        <v>152.99157299999999</v>
      </c>
      <c r="V207">
        <v>117.500957</v>
      </c>
      <c r="W207">
        <v>4229.8579570000002</v>
      </c>
      <c r="X207">
        <v>12296.970912000001</v>
      </c>
      <c r="Y207">
        <v>21510.457859999999</v>
      </c>
      <c r="Z207">
        <v>1208.5511080000001</v>
      </c>
      <c r="AA207">
        <v>1967.3883049999999</v>
      </c>
      <c r="AB207">
        <v>1215.859678</v>
      </c>
      <c r="AC207">
        <v>2274.7850669999998</v>
      </c>
      <c r="AD207">
        <v>19.734870000000001</v>
      </c>
      <c r="AE207">
        <v>12.214809000000001</v>
      </c>
      <c r="AF207">
        <v>8272.1411179999996</v>
      </c>
      <c r="AG207">
        <v>1516.360719</v>
      </c>
      <c r="AH207">
        <v>0.92846899999999999</v>
      </c>
      <c r="AI207">
        <v>9509.0847279999998</v>
      </c>
      <c r="AJ207">
        <v>15305.757450999999</v>
      </c>
      <c r="AK207">
        <v>4231.3706560000001</v>
      </c>
      <c r="AL207">
        <v>955.68994699999996</v>
      </c>
      <c r="AM207">
        <v>15.504115000000001</v>
      </c>
      <c r="AN207">
        <v>7.7105870000000003</v>
      </c>
      <c r="AO207">
        <v>0.70342499999999997</v>
      </c>
      <c r="AP207">
        <v>92.488921000000005</v>
      </c>
      <c r="AQ207">
        <v>94.084305000000001</v>
      </c>
      <c r="AR207">
        <v>0</v>
      </c>
      <c r="AS207">
        <v>127685.725942</v>
      </c>
      <c r="AT207">
        <v>1.1699109999999999</v>
      </c>
      <c r="AU207">
        <v>4.5261149999999999</v>
      </c>
      <c r="AV207">
        <v>3.0837129999999999</v>
      </c>
      <c r="AW207">
        <v>5.2103529999999996</v>
      </c>
      <c r="AX207">
        <v>10.423595000000001</v>
      </c>
      <c r="AY207">
        <v>0.73413399999999995</v>
      </c>
      <c r="AZ207">
        <v>4.2483969999999998</v>
      </c>
      <c r="BA207">
        <v>3.4613520000000002</v>
      </c>
      <c r="BB207">
        <v>6.2795759999999996</v>
      </c>
      <c r="BC207">
        <v>2.9042340000000002</v>
      </c>
      <c r="BD207">
        <v>2.9464929999999998</v>
      </c>
      <c r="BE207">
        <v>4.2343270000000004</v>
      </c>
      <c r="BF207">
        <v>6.9638059999999999</v>
      </c>
      <c r="BG207">
        <v>5.267436</v>
      </c>
      <c r="BH207">
        <v>3.4343059999999999</v>
      </c>
      <c r="BI207">
        <v>1.0686819999999999</v>
      </c>
      <c r="BJ207">
        <v>2.3375439999999998</v>
      </c>
      <c r="BK207">
        <v>6.3888189999999998</v>
      </c>
      <c r="BL207">
        <v>16.467302</v>
      </c>
      <c r="BM207">
        <v>1.691527</v>
      </c>
      <c r="BN207">
        <v>1.61172</v>
      </c>
      <c r="BO207">
        <v>1.162839</v>
      </c>
      <c r="BP207">
        <v>0.77268899999999996</v>
      </c>
      <c r="BQ207">
        <v>0.65612300000000001</v>
      </c>
      <c r="BR207">
        <v>0.650617</v>
      </c>
      <c r="BS207">
        <v>0.15747</v>
      </c>
      <c r="BT207">
        <v>1.2471449999999999</v>
      </c>
      <c r="BU207">
        <v>0.77485700000000002</v>
      </c>
      <c r="BV207">
        <v>0.680427</v>
      </c>
      <c r="BW207">
        <v>8.1275619999999993</v>
      </c>
      <c r="BX207">
        <v>1.9311799999999999</v>
      </c>
      <c r="BY207">
        <v>5.3700000000000004E-4</v>
      </c>
      <c r="BZ207">
        <v>0.67050500000000002</v>
      </c>
      <c r="CA207">
        <v>1.031326</v>
      </c>
      <c r="CB207">
        <v>1.9376949999999999</v>
      </c>
      <c r="CC207">
        <v>2.736742</v>
      </c>
      <c r="CD207">
        <v>0.10359500000000001</v>
      </c>
      <c r="CE207">
        <v>0.15761700000000001</v>
      </c>
      <c r="CF207">
        <v>0.15664600000000001</v>
      </c>
      <c r="CG207">
        <v>1.6546000000000002E-2</v>
      </c>
      <c r="CH207">
        <v>4.2079999999999999E-3</v>
      </c>
      <c r="CI207">
        <v>1</v>
      </c>
      <c r="CJ207">
        <v>31.988354999999999</v>
      </c>
      <c r="CK207">
        <v>0.21711</v>
      </c>
      <c r="CL207">
        <v>2.887365</v>
      </c>
      <c r="CM207">
        <v>38.354166999999997</v>
      </c>
      <c r="CN207">
        <v>6.0401000000000003E-2</v>
      </c>
      <c r="CO207">
        <v>14.23643</v>
      </c>
      <c r="CP207">
        <v>31.899424</v>
      </c>
      <c r="CQ207">
        <v>32.018861999999999</v>
      </c>
    </row>
    <row r="208" spans="2:95" x14ac:dyDescent="0.3">
      <c r="B208" s="3">
        <v>12410</v>
      </c>
      <c r="C208">
        <v>244.59000900000001</v>
      </c>
      <c r="D208">
        <v>41.256646000000003</v>
      </c>
      <c r="E208">
        <v>446.93384300000002</v>
      </c>
      <c r="F208">
        <v>829.37627399999997</v>
      </c>
      <c r="G208">
        <v>33.329389999999997</v>
      </c>
      <c r="H208">
        <v>74.970572000000004</v>
      </c>
      <c r="I208">
        <v>17.126774999999999</v>
      </c>
      <c r="J208">
        <v>218.55688900000001</v>
      </c>
      <c r="K208">
        <v>562.92212500000005</v>
      </c>
      <c r="L208">
        <v>480.75686899999999</v>
      </c>
      <c r="M208">
        <v>768.19020499999999</v>
      </c>
      <c r="N208">
        <v>234.89534900000001</v>
      </c>
      <c r="O208">
        <v>6.1850290000000001</v>
      </c>
      <c r="P208">
        <v>50.339430999999998</v>
      </c>
      <c r="Q208">
        <v>263.11744499999998</v>
      </c>
      <c r="R208">
        <v>40.908943999999998</v>
      </c>
      <c r="S208">
        <v>238.88211899999999</v>
      </c>
      <c r="T208">
        <v>22.685369999999999</v>
      </c>
      <c r="U208">
        <v>152.90436700000001</v>
      </c>
      <c r="V208">
        <v>118.27507300000001</v>
      </c>
      <c r="W208">
        <v>4313.1441359999999</v>
      </c>
      <c r="X208">
        <v>12379.128258000001</v>
      </c>
      <c r="Y208">
        <v>21418.047685000001</v>
      </c>
      <c r="Z208">
        <v>1237.591547</v>
      </c>
      <c r="AA208">
        <v>1951.9399309999999</v>
      </c>
      <c r="AB208">
        <v>1181.0048220000001</v>
      </c>
      <c r="AC208">
        <v>2279.6083749999998</v>
      </c>
      <c r="AD208">
        <v>19.759971</v>
      </c>
      <c r="AE208">
        <v>12.137729999999999</v>
      </c>
      <c r="AF208">
        <v>10624.223151</v>
      </c>
      <c r="AG208">
        <v>2627.823324</v>
      </c>
      <c r="AH208">
        <v>1.397019</v>
      </c>
      <c r="AI208">
        <v>9435.1470040000004</v>
      </c>
      <c r="AJ208">
        <v>15371.686943999999</v>
      </c>
      <c r="AK208">
        <v>4300.7865039999997</v>
      </c>
      <c r="AL208">
        <v>2138.3596510000002</v>
      </c>
      <c r="AM208">
        <v>15.317167</v>
      </c>
      <c r="AN208">
        <v>12.243347999999999</v>
      </c>
      <c r="AO208">
        <v>2.4879129999999998</v>
      </c>
      <c r="AP208">
        <v>160.94651099999999</v>
      </c>
      <c r="AQ208">
        <v>143.362709</v>
      </c>
      <c r="AR208">
        <v>0</v>
      </c>
      <c r="AS208">
        <v>126037.41368699999</v>
      </c>
      <c r="AT208">
        <v>1.493188</v>
      </c>
      <c r="AU208">
        <v>4.4826220000000001</v>
      </c>
      <c r="AV208">
        <v>3.067666</v>
      </c>
      <c r="AW208">
        <v>5.2045890000000004</v>
      </c>
      <c r="AX208">
        <v>10.404325</v>
      </c>
      <c r="AY208">
        <v>0.74195800000000001</v>
      </c>
      <c r="AZ208">
        <v>4.2732289999999997</v>
      </c>
      <c r="BA208">
        <v>3.4669249999999998</v>
      </c>
      <c r="BB208">
        <v>6.2885499999999999</v>
      </c>
      <c r="BC208">
        <v>2.9021970000000001</v>
      </c>
      <c r="BD208">
        <v>2.9573969999999998</v>
      </c>
      <c r="BE208">
        <v>4.2415010000000004</v>
      </c>
      <c r="BF208">
        <v>7.273854</v>
      </c>
      <c r="BG208">
        <v>5.2521940000000003</v>
      </c>
      <c r="BH208">
        <v>3.4157410000000001</v>
      </c>
      <c r="BI208">
        <v>1.044673</v>
      </c>
      <c r="BJ208">
        <v>2.3008739999999999</v>
      </c>
      <c r="BK208">
        <v>6.3976230000000003</v>
      </c>
      <c r="BL208">
        <v>16.457915</v>
      </c>
      <c r="BM208">
        <v>1.702671</v>
      </c>
      <c r="BN208">
        <v>1.6434550000000001</v>
      </c>
      <c r="BO208">
        <v>1.1706080000000001</v>
      </c>
      <c r="BP208">
        <v>0.76936899999999997</v>
      </c>
      <c r="BQ208">
        <v>0.67188899999999996</v>
      </c>
      <c r="BR208">
        <v>0.64550799999999997</v>
      </c>
      <c r="BS208">
        <v>0.15295600000000001</v>
      </c>
      <c r="BT208">
        <v>1.24979</v>
      </c>
      <c r="BU208">
        <v>0.77584299999999995</v>
      </c>
      <c r="BV208">
        <v>0.67613400000000001</v>
      </c>
      <c r="BW208">
        <v>10.438535</v>
      </c>
      <c r="BX208">
        <v>3.3466960000000001</v>
      </c>
      <c r="BY208">
        <v>8.0900000000000004E-4</v>
      </c>
      <c r="BZ208">
        <v>0.66529099999999997</v>
      </c>
      <c r="CA208">
        <v>1.0357689999999999</v>
      </c>
      <c r="CB208">
        <v>1.9694830000000001</v>
      </c>
      <c r="CC208">
        <v>6.1234700000000002</v>
      </c>
      <c r="CD208">
        <v>0.10234600000000001</v>
      </c>
      <c r="CE208">
        <v>0.250274</v>
      </c>
      <c r="CF208">
        <v>0.55403400000000003</v>
      </c>
      <c r="CG208">
        <v>2.8794E-2</v>
      </c>
      <c r="CH208">
        <v>6.4120000000000002E-3</v>
      </c>
      <c r="CI208">
        <v>1</v>
      </c>
      <c r="CJ208">
        <v>31.575413000000001</v>
      </c>
      <c r="CK208">
        <v>0.22572500000000001</v>
      </c>
      <c r="CL208">
        <v>3.3829090000000002</v>
      </c>
      <c r="CM208">
        <v>38.3125</v>
      </c>
      <c r="CN208">
        <v>5.9810000000000002E-2</v>
      </c>
      <c r="CO208">
        <v>14.276465</v>
      </c>
      <c r="CP208">
        <v>31.950875</v>
      </c>
      <c r="CQ208">
        <v>32.029986999999998</v>
      </c>
    </row>
    <row r="209" spans="2:95" x14ac:dyDescent="0.3">
      <c r="B209" s="3">
        <v>12775</v>
      </c>
      <c r="C209">
        <v>287.31720999999999</v>
      </c>
      <c r="D209">
        <v>40.628539000000004</v>
      </c>
      <c r="E209">
        <v>444.91490700000003</v>
      </c>
      <c r="F209">
        <v>830.19910700000003</v>
      </c>
      <c r="G209">
        <v>33.417915000000001</v>
      </c>
      <c r="H209">
        <v>75.573762000000002</v>
      </c>
      <c r="I209">
        <v>17.194237000000001</v>
      </c>
      <c r="J209">
        <v>218.45942700000001</v>
      </c>
      <c r="K209">
        <v>563.14974700000005</v>
      </c>
      <c r="L209">
        <v>480.31689499999999</v>
      </c>
      <c r="M209">
        <v>768.85615900000005</v>
      </c>
      <c r="N209">
        <v>235.17588000000001</v>
      </c>
      <c r="O209">
        <v>6.4637120000000001</v>
      </c>
      <c r="P209">
        <v>50.636538999999999</v>
      </c>
      <c r="Q209">
        <v>261.57424600000002</v>
      </c>
      <c r="R209">
        <v>40.625036000000001</v>
      </c>
      <c r="S209">
        <v>235.90336400000001</v>
      </c>
      <c r="T209">
        <v>22.680019999999999</v>
      </c>
      <c r="U209">
        <v>152.70836700000001</v>
      </c>
      <c r="V209">
        <v>119.053378</v>
      </c>
      <c r="W209">
        <v>4390.0917719999998</v>
      </c>
      <c r="X209">
        <v>12494.756982999999</v>
      </c>
      <c r="Y209">
        <v>21493.929200999999</v>
      </c>
      <c r="Z209">
        <v>1232.4223059999999</v>
      </c>
      <c r="AA209">
        <v>1959.527597</v>
      </c>
      <c r="AB209">
        <v>1198.3423909999999</v>
      </c>
      <c r="AC209">
        <v>2276.0119570000002</v>
      </c>
      <c r="AD209">
        <v>19.882484999999999</v>
      </c>
      <c r="AE209">
        <v>12.068218</v>
      </c>
      <c r="AF209">
        <v>11203.320679</v>
      </c>
      <c r="AG209">
        <v>1691.3217830000001</v>
      </c>
      <c r="AH209">
        <v>0.90327100000000005</v>
      </c>
      <c r="AI209">
        <v>9359.1079840000002</v>
      </c>
      <c r="AJ209">
        <v>15565.151712999999</v>
      </c>
      <c r="AK209">
        <v>4421.7609089999996</v>
      </c>
      <c r="AL209">
        <v>972.32467599999995</v>
      </c>
      <c r="AM209">
        <v>15.146490999999999</v>
      </c>
      <c r="AN209">
        <v>8.4307909999999993</v>
      </c>
      <c r="AO209">
        <v>0.83833599999999997</v>
      </c>
      <c r="AP209">
        <v>100.431246</v>
      </c>
      <c r="AQ209">
        <v>106.539514</v>
      </c>
      <c r="AR209">
        <v>0</v>
      </c>
      <c r="AS209">
        <v>127964.772707</v>
      </c>
      <c r="AT209">
        <v>1.754032</v>
      </c>
      <c r="AU209">
        <v>4.414377</v>
      </c>
      <c r="AV209">
        <v>3.0538080000000001</v>
      </c>
      <c r="AW209">
        <v>5.2097519999999999</v>
      </c>
      <c r="AX209">
        <v>10.431959000000001</v>
      </c>
      <c r="AY209">
        <v>0.74792800000000004</v>
      </c>
      <c r="AZ209">
        <v>4.2900609999999997</v>
      </c>
      <c r="BA209">
        <v>3.465379</v>
      </c>
      <c r="BB209">
        <v>6.291093</v>
      </c>
      <c r="BC209">
        <v>2.8995410000000001</v>
      </c>
      <c r="BD209">
        <v>2.9599609999999998</v>
      </c>
      <c r="BE209">
        <v>4.2465659999999996</v>
      </c>
      <c r="BF209">
        <v>7.6015969999999999</v>
      </c>
      <c r="BG209">
        <v>5.2831929999999998</v>
      </c>
      <c r="BH209">
        <v>3.3957069999999998</v>
      </c>
      <c r="BI209">
        <v>1.037423</v>
      </c>
      <c r="BJ209">
        <v>2.2721830000000001</v>
      </c>
      <c r="BK209">
        <v>6.3961139999999999</v>
      </c>
      <c r="BL209">
        <v>16.436819</v>
      </c>
      <c r="BM209">
        <v>1.713876</v>
      </c>
      <c r="BN209">
        <v>1.672774</v>
      </c>
      <c r="BO209">
        <v>1.1815420000000001</v>
      </c>
      <c r="BP209">
        <v>0.77209499999999998</v>
      </c>
      <c r="BQ209">
        <v>0.66908199999999995</v>
      </c>
      <c r="BR209">
        <v>0.64801699999999995</v>
      </c>
      <c r="BS209">
        <v>0.15520100000000001</v>
      </c>
      <c r="BT209">
        <v>1.2478180000000001</v>
      </c>
      <c r="BU209">
        <v>0.78065300000000004</v>
      </c>
      <c r="BV209">
        <v>0.67226200000000003</v>
      </c>
      <c r="BW209">
        <v>11.007510999999999</v>
      </c>
      <c r="BX209">
        <v>2.1540029999999999</v>
      </c>
      <c r="BY209">
        <v>5.2300000000000003E-4</v>
      </c>
      <c r="BZ209">
        <v>0.65992899999999999</v>
      </c>
      <c r="CA209">
        <v>1.0488040000000001</v>
      </c>
      <c r="CB209">
        <v>2.0248810000000002</v>
      </c>
      <c r="CC209">
        <v>2.7843779999999998</v>
      </c>
      <c r="CD209">
        <v>0.101206</v>
      </c>
      <c r="CE209">
        <v>0.17233899999999999</v>
      </c>
      <c r="CF209">
        <v>0.18668899999999999</v>
      </c>
      <c r="CG209">
        <v>1.7967E-2</v>
      </c>
      <c r="CH209">
        <v>4.7650000000000001E-3</v>
      </c>
      <c r="CI209">
        <v>1</v>
      </c>
      <c r="CJ209">
        <v>32.058262999999997</v>
      </c>
      <c r="CK209">
        <v>0.233233</v>
      </c>
      <c r="CL209">
        <v>4.0587600000000004</v>
      </c>
      <c r="CM209">
        <v>38.25</v>
      </c>
      <c r="CN209">
        <v>5.9602000000000002E-2</v>
      </c>
      <c r="CO209">
        <v>14.331718</v>
      </c>
      <c r="CP209">
        <v>32.123185999999997</v>
      </c>
      <c r="CQ209">
        <v>32.189213000000002</v>
      </c>
    </row>
    <row r="210" spans="2:95" x14ac:dyDescent="0.3">
      <c r="B210" s="3">
        <v>13140</v>
      </c>
      <c r="C210">
        <v>315.54160999999999</v>
      </c>
      <c r="D210">
        <v>40.315514</v>
      </c>
      <c r="E210">
        <v>442.678089</v>
      </c>
      <c r="F210">
        <v>829.79166599999996</v>
      </c>
      <c r="G210">
        <v>33.503281999999999</v>
      </c>
      <c r="H210">
        <v>76.094149999999999</v>
      </c>
      <c r="I210">
        <v>17.262475999999999</v>
      </c>
      <c r="J210">
        <v>218.943838</v>
      </c>
      <c r="K210">
        <v>563.76286000000005</v>
      </c>
      <c r="L210">
        <v>480.02653099999998</v>
      </c>
      <c r="M210">
        <v>771.68008299999997</v>
      </c>
      <c r="N210">
        <v>235.59756999999999</v>
      </c>
      <c r="O210">
        <v>6.7527920000000003</v>
      </c>
      <c r="P210">
        <v>50.793398000000003</v>
      </c>
      <c r="Q210">
        <v>260.38146499999999</v>
      </c>
      <c r="R210">
        <v>40.365104000000002</v>
      </c>
      <c r="S210">
        <v>233.906927</v>
      </c>
      <c r="T210">
        <v>22.683025000000001</v>
      </c>
      <c r="U210">
        <v>152.59172899999999</v>
      </c>
      <c r="V210">
        <v>120.01626400000001</v>
      </c>
      <c r="W210">
        <v>4486.6644829999996</v>
      </c>
      <c r="X210">
        <v>12619.025895000001</v>
      </c>
      <c r="Y210">
        <v>21639.823058999998</v>
      </c>
      <c r="Z210">
        <v>1238.977639</v>
      </c>
      <c r="AA210">
        <v>1982.381656</v>
      </c>
      <c r="AB210">
        <v>1223.16335</v>
      </c>
      <c r="AC210">
        <v>2272.0941120000002</v>
      </c>
      <c r="AD210">
        <v>20.063746999999999</v>
      </c>
      <c r="AE210">
        <v>12.004051</v>
      </c>
      <c r="AF210">
        <v>11881.241769</v>
      </c>
      <c r="AG210">
        <v>1920.403675</v>
      </c>
      <c r="AH210">
        <v>1.1930510000000001</v>
      </c>
      <c r="AI210">
        <v>9296.975477</v>
      </c>
      <c r="AJ210">
        <v>15907.86176</v>
      </c>
      <c r="AK210">
        <v>4601.1040709999997</v>
      </c>
      <c r="AL210">
        <v>733.93468299999995</v>
      </c>
      <c r="AM210">
        <v>15.140708</v>
      </c>
      <c r="AN210">
        <v>6.7586560000000002</v>
      </c>
      <c r="AO210">
        <v>0.55497099999999999</v>
      </c>
      <c r="AP210">
        <v>80.174244999999999</v>
      </c>
      <c r="AQ210">
        <v>97.333313000000004</v>
      </c>
      <c r="AR210">
        <v>0</v>
      </c>
      <c r="AS210">
        <v>127601.26555500001</v>
      </c>
      <c r="AT210">
        <v>1.9263380000000001</v>
      </c>
      <c r="AU210">
        <v>4.3803660000000004</v>
      </c>
      <c r="AV210">
        <v>3.0384549999999999</v>
      </c>
      <c r="AW210">
        <v>5.2071959999999997</v>
      </c>
      <c r="AX210">
        <v>10.458608</v>
      </c>
      <c r="AY210">
        <v>0.75307800000000003</v>
      </c>
      <c r="AZ210">
        <v>4.3070870000000001</v>
      </c>
      <c r="BA210">
        <v>3.4730629999999998</v>
      </c>
      <c r="BB210">
        <v>6.2979419999999999</v>
      </c>
      <c r="BC210">
        <v>2.8977889999999999</v>
      </c>
      <c r="BD210">
        <v>2.9708329999999998</v>
      </c>
      <c r="BE210">
        <v>4.254181</v>
      </c>
      <c r="BF210">
        <v>7.9415680000000002</v>
      </c>
      <c r="BG210">
        <v>5.2995590000000004</v>
      </c>
      <c r="BH210">
        <v>3.380223</v>
      </c>
      <c r="BI210">
        <v>1.0307850000000001</v>
      </c>
      <c r="BJ210">
        <v>2.2529539999999999</v>
      </c>
      <c r="BK210">
        <v>6.3969620000000003</v>
      </c>
      <c r="BL210">
        <v>16.424264999999998</v>
      </c>
      <c r="BM210">
        <v>1.7277370000000001</v>
      </c>
      <c r="BN210">
        <v>1.7095720000000001</v>
      </c>
      <c r="BO210">
        <v>1.1932940000000001</v>
      </c>
      <c r="BP210">
        <v>0.77733600000000003</v>
      </c>
      <c r="BQ210">
        <v>0.67264100000000004</v>
      </c>
      <c r="BR210">
        <v>0.65557500000000002</v>
      </c>
      <c r="BS210">
        <v>0.158416</v>
      </c>
      <c r="BT210">
        <v>1.2456700000000001</v>
      </c>
      <c r="BU210">
        <v>0.78776999999999997</v>
      </c>
      <c r="BV210">
        <v>0.66868700000000003</v>
      </c>
      <c r="BW210">
        <v>11.673583000000001</v>
      </c>
      <c r="BX210">
        <v>2.4457529999999998</v>
      </c>
      <c r="BY210">
        <v>6.9099999999999999E-4</v>
      </c>
      <c r="BZ210">
        <v>0.65554800000000002</v>
      </c>
      <c r="CA210">
        <v>1.0718970000000001</v>
      </c>
      <c r="CB210">
        <v>2.1070090000000001</v>
      </c>
      <c r="CC210">
        <v>2.1017169999999998</v>
      </c>
      <c r="CD210">
        <v>0.10116700000000001</v>
      </c>
      <c r="CE210">
        <v>0.138158</v>
      </c>
      <c r="CF210">
        <v>0.123587</v>
      </c>
      <c r="CG210">
        <v>1.4343E-2</v>
      </c>
      <c r="CH210">
        <v>4.3530000000000001E-3</v>
      </c>
      <c r="CI210">
        <v>1</v>
      </c>
      <c r="CJ210">
        <v>31.967195</v>
      </c>
      <c r="CK210">
        <v>0.23888000000000001</v>
      </c>
      <c r="CL210">
        <v>4.5701369999999999</v>
      </c>
      <c r="CM210">
        <v>38.291666999999997</v>
      </c>
      <c r="CN210">
        <v>6.0158999999999997E-2</v>
      </c>
      <c r="CO210">
        <v>14.356831</v>
      </c>
      <c r="CP210">
        <v>32.399121000000001</v>
      </c>
      <c r="CQ210">
        <v>32.251091000000002</v>
      </c>
    </row>
    <row r="211" spans="2:95" x14ac:dyDescent="0.3">
      <c r="B211" s="3">
        <v>13505</v>
      </c>
      <c r="C211">
        <v>347.97262499999999</v>
      </c>
      <c r="D211">
        <v>39.95796</v>
      </c>
      <c r="E211">
        <v>440.38904500000001</v>
      </c>
      <c r="F211">
        <v>828.56554700000004</v>
      </c>
      <c r="G211">
        <v>33.578941999999998</v>
      </c>
      <c r="H211">
        <v>76.460372000000007</v>
      </c>
      <c r="I211">
        <v>17.310442999999999</v>
      </c>
      <c r="J211">
        <v>219.14440999999999</v>
      </c>
      <c r="K211">
        <v>562.83592299999998</v>
      </c>
      <c r="L211">
        <v>479.70251000000002</v>
      </c>
      <c r="M211">
        <v>772.93682999999999</v>
      </c>
      <c r="N211">
        <v>235.805161</v>
      </c>
      <c r="O211">
        <v>7.0524690000000003</v>
      </c>
      <c r="P211">
        <v>50.801555999999998</v>
      </c>
      <c r="Q211">
        <v>259.31794100000002</v>
      </c>
      <c r="R211">
        <v>40.125810000000001</v>
      </c>
      <c r="S211">
        <v>232.36831599999999</v>
      </c>
      <c r="T211">
        <v>22.673342999999999</v>
      </c>
      <c r="U211">
        <v>152.54389599999999</v>
      </c>
      <c r="V211">
        <v>120.682754</v>
      </c>
      <c r="W211">
        <v>3842.7738629999999</v>
      </c>
      <c r="X211">
        <v>12103.905498</v>
      </c>
      <c r="Y211">
        <v>21713.876028999999</v>
      </c>
      <c r="Z211">
        <v>1227.2288940000001</v>
      </c>
      <c r="AA211">
        <v>1965.9472310000001</v>
      </c>
      <c r="AB211">
        <v>1211.4357460000001</v>
      </c>
      <c r="AC211">
        <v>2265.0111240000001</v>
      </c>
      <c r="AD211">
        <v>20.130172000000002</v>
      </c>
      <c r="AE211">
        <v>11.856361</v>
      </c>
      <c r="AF211">
        <v>13052.918855</v>
      </c>
      <c r="AG211">
        <v>1176.162206</v>
      </c>
      <c r="AH211">
        <v>0.75578500000000004</v>
      </c>
      <c r="AI211">
        <v>9217.2653640000008</v>
      </c>
      <c r="AJ211">
        <v>15947.106726</v>
      </c>
      <c r="AK211">
        <v>4733.9506359999996</v>
      </c>
      <c r="AL211">
        <v>1069.012387</v>
      </c>
      <c r="AM211">
        <v>15.121321</v>
      </c>
      <c r="AN211">
        <v>8.4458160000000007</v>
      </c>
      <c r="AO211">
        <v>0.72926199999999997</v>
      </c>
      <c r="AP211">
        <v>100.61091</v>
      </c>
      <c r="AQ211">
        <v>103.995707</v>
      </c>
      <c r="AR211">
        <v>0</v>
      </c>
      <c r="AS211">
        <v>128075.945787</v>
      </c>
      <c r="AT211">
        <v>2.1243249999999998</v>
      </c>
      <c r="AU211">
        <v>4.3415169999999996</v>
      </c>
      <c r="AV211">
        <v>3.0227439999999999</v>
      </c>
      <c r="AW211">
        <v>5.1995009999999997</v>
      </c>
      <c r="AX211">
        <v>10.482226000000001</v>
      </c>
      <c r="AY211">
        <v>0.75670199999999999</v>
      </c>
      <c r="AZ211">
        <v>4.3190549999999996</v>
      </c>
      <c r="BA211">
        <v>3.476245</v>
      </c>
      <c r="BB211">
        <v>6.2875870000000003</v>
      </c>
      <c r="BC211">
        <v>2.8958330000000001</v>
      </c>
      <c r="BD211">
        <v>2.9756710000000002</v>
      </c>
      <c r="BE211">
        <v>4.2579289999999999</v>
      </c>
      <c r="BF211">
        <v>8.2940000000000005</v>
      </c>
      <c r="BG211">
        <v>5.3004100000000003</v>
      </c>
      <c r="BH211">
        <v>3.3664160000000001</v>
      </c>
      <c r="BI211">
        <v>1.0246740000000001</v>
      </c>
      <c r="BJ211">
        <v>2.2381340000000001</v>
      </c>
      <c r="BK211">
        <v>6.3942310000000004</v>
      </c>
      <c r="BL211">
        <v>16.419115999999999</v>
      </c>
      <c r="BM211">
        <v>1.7373320000000001</v>
      </c>
      <c r="BN211">
        <v>1.4642280000000001</v>
      </c>
      <c r="BO211">
        <v>1.144582</v>
      </c>
      <c r="BP211">
        <v>0.77999600000000002</v>
      </c>
      <c r="BQ211">
        <v>0.66626300000000005</v>
      </c>
      <c r="BR211">
        <v>0.65014000000000005</v>
      </c>
      <c r="BS211">
        <v>0.15689700000000001</v>
      </c>
      <c r="BT211">
        <v>1.241787</v>
      </c>
      <c r="BU211">
        <v>0.79037800000000002</v>
      </c>
      <c r="BV211">
        <v>0.66046000000000005</v>
      </c>
      <c r="BW211">
        <v>12.824782000000001</v>
      </c>
      <c r="BX211">
        <v>1.497916</v>
      </c>
      <c r="BY211">
        <v>4.3800000000000002E-4</v>
      </c>
      <c r="BZ211">
        <v>0.64992799999999995</v>
      </c>
      <c r="CA211">
        <v>1.074541</v>
      </c>
      <c r="CB211">
        <v>2.1678440000000001</v>
      </c>
      <c r="CC211">
        <v>3.0612560000000002</v>
      </c>
      <c r="CD211">
        <v>0.101038</v>
      </c>
      <c r="CE211">
        <v>0.17264599999999999</v>
      </c>
      <c r="CF211">
        <v>0.16239999999999999</v>
      </c>
      <c r="CG211">
        <v>1.7999000000000001E-2</v>
      </c>
      <c r="CH211">
        <v>4.6509999999999998E-3</v>
      </c>
      <c r="CI211">
        <v>1</v>
      </c>
      <c r="CJ211">
        <v>32.086114000000002</v>
      </c>
      <c r="CK211">
        <v>0.24269299999999999</v>
      </c>
      <c r="CL211">
        <v>4.9999120000000001</v>
      </c>
      <c r="CM211">
        <v>38.354166999999997</v>
      </c>
      <c r="CN211">
        <v>6.0259E-2</v>
      </c>
      <c r="CO211">
        <v>14.396435</v>
      </c>
      <c r="CP211">
        <v>31.995626000000001</v>
      </c>
      <c r="CQ211">
        <v>32.422828000000003</v>
      </c>
    </row>
    <row r="212" spans="2:95" x14ac:dyDescent="0.3">
      <c r="B212" s="3">
        <v>13870</v>
      </c>
      <c r="C212">
        <v>424.78424000000001</v>
      </c>
      <c r="D212">
        <v>39.691147000000001</v>
      </c>
      <c r="E212">
        <v>439.20649600000002</v>
      </c>
      <c r="F212">
        <v>829.42632200000003</v>
      </c>
      <c r="G212">
        <v>33.737867999999999</v>
      </c>
      <c r="H212">
        <v>76.7179</v>
      </c>
      <c r="I212">
        <v>17.343071999999999</v>
      </c>
      <c r="J212">
        <v>219.211401</v>
      </c>
      <c r="K212">
        <v>560.75503400000002</v>
      </c>
      <c r="L212">
        <v>479.59993200000002</v>
      </c>
      <c r="M212">
        <v>772.95228699999996</v>
      </c>
      <c r="N212">
        <v>235.653963</v>
      </c>
      <c r="O212">
        <v>7.3559840000000003</v>
      </c>
      <c r="P212">
        <v>51.130536999999997</v>
      </c>
      <c r="Q212">
        <v>258.50015200000001</v>
      </c>
      <c r="R212">
        <v>40.255291999999997</v>
      </c>
      <c r="S212">
        <v>231.214709</v>
      </c>
      <c r="T212">
        <v>22.660962000000001</v>
      </c>
      <c r="U212">
        <v>152.79783499999999</v>
      </c>
      <c r="V212">
        <v>121.376389</v>
      </c>
      <c r="W212">
        <v>3925.888144</v>
      </c>
      <c r="X212">
        <v>12198.254148</v>
      </c>
      <c r="Y212">
        <v>21751.558262999999</v>
      </c>
      <c r="Z212">
        <v>1270.375454</v>
      </c>
      <c r="AA212">
        <v>1953.5059470000001</v>
      </c>
      <c r="AB212">
        <v>1218.0658550000001</v>
      </c>
      <c r="AC212">
        <v>2251.36204</v>
      </c>
      <c r="AD212">
        <v>20.126014999999999</v>
      </c>
      <c r="AE212">
        <v>11.773783999999999</v>
      </c>
      <c r="AF212">
        <v>15165.620032000001</v>
      </c>
      <c r="AG212">
        <v>2696.9709619999999</v>
      </c>
      <c r="AH212">
        <v>1.3690530000000001</v>
      </c>
      <c r="AI212">
        <v>9145.7956909999994</v>
      </c>
      <c r="AJ212">
        <v>15936.953178</v>
      </c>
      <c r="AK212">
        <v>4850.0711719999999</v>
      </c>
      <c r="AL212">
        <v>685.67074700000001</v>
      </c>
      <c r="AM212">
        <v>14.837421000000001</v>
      </c>
      <c r="AN212">
        <v>7.2342690000000003</v>
      </c>
      <c r="AO212">
        <v>0.73623099999999997</v>
      </c>
      <c r="AP212">
        <v>86.595848000000004</v>
      </c>
      <c r="AQ212">
        <v>114.596684</v>
      </c>
      <c r="AR212">
        <v>0</v>
      </c>
      <c r="AS212">
        <v>126948.651803</v>
      </c>
      <c r="AT212">
        <v>2.5932490000000001</v>
      </c>
      <c r="AU212">
        <v>4.3125270000000002</v>
      </c>
      <c r="AV212">
        <v>3.0146269999999999</v>
      </c>
      <c r="AW212">
        <v>5.2049029999999998</v>
      </c>
      <c r="AX212">
        <v>10.531838</v>
      </c>
      <c r="AY212">
        <v>0.75925100000000001</v>
      </c>
      <c r="AZ212">
        <v>4.3271959999999998</v>
      </c>
      <c r="BA212">
        <v>3.4773070000000001</v>
      </c>
      <c r="BB212">
        <v>6.2643409999999999</v>
      </c>
      <c r="BC212">
        <v>2.895213</v>
      </c>
      <c r="BD212">
        <v>2.9757310000000001</v>
      </c>
      <c r="BE212">
        <v>4.2551990000000002</v>
      </c>
      <c r="BF212">
        <v>8.6509459999999994</v>
      </c>
      <c r="BG212">
        <v>5.3347340000000001</v>
      </c>
      <c r="BH212">
        <v>3.3557999999999999</v>
      </c>
      <c r="BI212">
        <v>1.027981</v>
      </c>
      <c r="BJ212">
        <v>2.227023</v>
      </c>
      <c r="BK212">
        <v>6.3907389999999999</v>
      </c>
      <c r="BL212">
        <v>16.446449000000001</v>
      </c>
      <c r="BM212">
        <v>1.7473179999999999</v>
      </c>
      <c r="BN212">
        <v>1.495897</v>
      </c>
      <c r="BO212">
        <v>1.1535040000000001</v>
      </c>
      <c r="BP212">
        <v>0.78134899999999996</v>
      </c>
      <c r="BQ212">
        <v>0.68968700000000005</v>
      </c>
      <c r="BR212">
        <v>0.64602599999999999</v>
      </c>
      <c r="BS212">
        <v>0.15775600000000001</v>
      </c>
      <c r="BT212">
        <v>1.2343040000000001</v>
      </c>
      <c r="BU212">
        <v>0.790215</v>
      </c>
      <c r="BV212">
        <v>0.65586</v>
      </c>
      <c r="BW212">
        <v>14.900558</v>
      </c>
      <c r="BX212">
        <v>3.4347599999999998</v>
      </c>
      <c r="BY212">
        <v>7.9299999999999998E-4</v>
      </c>
      <c r="BZ212">
        <v>0.64488800000000002</v>
      </c>
      <c r="CA212">
        <v>1.0738570000000001</v>
      </c>
      <c r="CB212">
        <v>2.2210200000000002</v>
      </c>
      <c r="CC212">
        <v>1.9635069999999999</v>
      </c>
      <c r="CD212">
        <v>9.9141000000000007E-2</v>
      </c>
      <c r="CE212">
        <v>0.14788000000000001</v>
      </c>
      <c r="CF212">
        <v>0.16395100000000001</v>
      </c>
      <c r="CG212">
        <v>1.5492000000000001E-2</v>
      </c>
      <c r="CH212">
        <v>5.1250000000000002E-3</v>
      </c>
      <c r="CI212">
        <v>1</v>
      </c>
      <c r="CJ212">
        <v>31.803699999999999</v>
      </c>
      <c r="CK212">
        <v>0.25833</v>
      </c>
      <c r="CL212">
        <v>5.7223309999999996</v>
      </c>
      <c r="CM212">
        <v>38.291666999999997</v>
      </c>
      <c r="CN212">
        <v>5.9480999999999999E-2</v>
      </c>
      <c r="CO212">
        <v>14.463024000000001</v>
      </c>
      <c r="CP212">
        <v>32.104553000000003</v>
      </c>
      <c r="CQ212">
        <v>32.605114</v>
      </c>
    </row>
    <row r="213" spans="2:95" x14ac:dyDescent="0.3">
      <c r="B213" s="3">
        <v>14235</v>
      </c>
      <c r="C213">
        <v>474.56750499999998</v>
      </c>
      <c r="D213">
        <v>39.644554999999997</v>
      </c>
      <c r="E213">
        <v>438.00968499999999</v>
      </c>
      <c r="F213">
        <v>829.48204099999998</v>
      </c>
      <c r="G213">
        <v>33.857118</v>
      </c>
      <c r="H213">
        <v>76.853066999999996</v>
      </c>
      <c r="I213">
        <v>17.393051</v>
      </c>
      <c r="J213">
        <v>219.89720700000001</v>
      </c>
      <c r="K213">
        <v>559.83190500000001</v>
      </c>
      <c r="L213">
        <v>479.84420899999998</v>
      </c>
      <c r="M213">
        <v>775.81063900000004</v>
      </c>
      <c r="N213">
        <v>235.70963900000001</v>
      </c>
      <c r="O213">
        <v>7.6621030000000001</v>
      </c>
      <c r="P213">
        <v>51.447726000000003</v>
      </c>
      <c r="Q213">
        <v>258.04470500000002</v>
      </c>
      <c r="R213">
        <v>40.210391000000001</v>
      </c>
      <c r="S213">
        <v>230.73882800000001</v>
      </c>
      <c r="T213">
        <v>22.679919000000002</v>
      </c>
      <c r="U213">
        <v>153.07031000000001</v>
      </c>
      <c r="V213">
        <v>122.251402</v>
      </c>
      <c r="W213">
        <v>3975.5387649999998</v>
      </c>
      <c r="X213">
        <v>12263.071678</v>
      </c>
      <c r="Y213">
        <v>21756.916243</v>
      </c>
      <c r="Z213">
        <v>1267.7955730000001</v>
      </c>
      <c r="AA213">
        <v>1933.210883</v>
      </c>
      <c r="AB213">
        <v>1188.438983</v>
      </c>
      <c r="AC213">
        <v>2238.1717800000001</v>
      </c>
      <c r="AD213">
        <v>20.084962999999998</v>
      </c>
      <c r="AE213">
        <v>11.704616</v>
      </c>
      <c r="AF213">
        <v>15817.701650999999</v>
      </c>
      <c r="AG213">
        <v>1402.059622</v>
      </c>
      <c r="AH213">
        <v>0.84801099999999996</v>
      </c>
      <c r="AI213">
        <v>9061.1753809999991</v>
      </c>
      <c r="AJ213">
        <v>15844.655457999999</v>
      </c>
      <c r="AK213">
        <v>4916.3278460000001</v>
      </c>
      <c r="AL213">
        <v>1181.6791800000001</v>
      </c>
      <c r="AM213">
        <v>15.363122000000001</v>
      </c>
      <c r="AN213">
        <v>9.6616579999999992</v>
      </c>
      <c r="AO213">
        <v>0.90780799999999995</v>
      </c>
      <c r="AP213">
        <v>115.700855</v>
      </c>
      <c r="AQ213">
        <v>119.15368100000001</v>
      </c>
      <c r="AR213">
        <v>0</v>
      </c>
      <c r="AS213">
        <v>129293.15003</v>
      </c>
      <c r="AT213">
        <v>2.8971689999999999</v>
      </c>
      <c r="AU213">
        <v>4.3074649999999997</v>
      </c>
      <c r="AV213">
        <v>3.0064120000000001</v>
      </c>
      <c r="AW213">
        <v>5.2052529999999999</v>
      </c>
      <c r="AX213">
        <v>10.569063999999999</v>
      </c>
      <c r="AY213">
        <v>0.76058899999999996</v>
      </c>
      <c r="AZ213">
        <v>4.3396670000000004</v>
      </c>
      <c r="BA213">
        <v>3.4881859999999998</v>
      </c>
      <c r="BB213">
        <v>6.2540279999999999</v>
      </c>
      <c r="BC213">
        <v>2.8966880000000002</v>
      </c>
      <c r="BD213">
        <v>2.9867349999999999</v>
      </c>
      <c r="BE213">
        <v>4.2562040000000003</v>
      </c>
      <c r="BF213">
        <v>9.0109560000000002</v>
      </c>
      <c r="BG213">
        <v>5.3678280000000003</v>
      </c>
      <c r="BH213">
        <v>3.3498869999999998</v>
      </c>
      <c r="BI213">
        <v>1.026834</v>
      </c>
      <c r="BJ213">
        <v>2.2224390000000001</v>
      </c>
      <c r="BK213">
        <v>6.3960860000000004</v>
      </c>
      <c r="BL213">
        <v>16.475777000000001</v>
      </c>
      <c r="BM213">
        <v>1.759914</v>
      </c>
      <c r="BN213">
        <v>1.5148159999999999</v>
      </c>
      <c r="BO213">
        <v>1.1596329999999999</v>
      </c>
      <c r="BP213">
        <v>0.78154199999999996</v>
      </c>
      <c r="BQ213">
        <v>0.68828699999999998</v>
      </c>
      <c r="BR213">
        <v>0.63931400000000005</v>
      </c>
      <c r="BS213">
        <v>0.153919</v>
      </c>
      <c r="BT213">
        <v>1.2270719999999999</v>
      </c>
      <c r="BU213">
        <v>0.78860300000000005</v>
      </c>
      <c r="BV213">
        <v>0.652007</v>
      </c>
      <c r="BW213">
        <v>15.541242</v>
      </c>
      <c r="BX213">
        <v>1.7856099999999999</v>
      </c>
      <c r="BY213">
        <v>4.9100000000000001E-4</v>
      </c>
      <c r="BZ213">
        <v>0.63892199999999999</v>
      </c>
      <c r="CA213">
        <v>1.0676380000000001</v>
      </c>
      <c r="CB213">
        <v>2.2513610000000002</v>
      </c>
      <c r="CC213">
        <v>3.3838919999999999</v>
      </c>
      <c r="CD213">
        <v>0.10265299999999999</v>
      </c>
      <c r="CE213">
        <v>0.19750000000000001</v>
      </c>
      <c r="CF213">
        <v>0.20216000000000001</v>
      </c>
      <c r="CG213">
        <v>2.0698999999999999E-2</v>
      </c>
      <c r="CH213">
        <v>5.3290000000000004E-3</v>
      </c>
      <c r="CI213">
        <v>1</v>
      </c>
      <c r="CJ213">
        <v>32.391052999999999</v>
      </c>
      <c r="CK213">
        <v>0.26429399999999997</v>
      </c>
      <c r="CL213">
        <v>6.4893720000000004</v>
      </c>
      <c r="CM213">
        <v>38.375</v>
      </c>
      <c r="CN213">
        <v>5.8820999999999998E-2</v>
      </c>
      <c r="CO213">
        <v>14.503823000000001</v>
      </c>
      <c r="CP213">
        <v>32.101008</v>
      </c>
      <c r="CQ213">
        <v>32.689141999999997</v>
      </c>
    </row>
    <row r="214" spans="2:95" x14ac:dyDescent="0.3">
      <c r="B214" s="3">
        <v>14600</v>
      </c>
      <c r="C214">
        <v>516.93942200000004</v>
      </c>
      <c r="D214">
        <v>39.503010000000003</v>
      </c>
      <c r="E214">
        <v>437.41889400000002</v>
      </c>
      <c r="F214">
        <v>829.49340700000005</v>
      </c>
      <c r="G214">
        <v>33.965680999999996</v>
      </c>
      <c r="H214">
        <v>76.847543000000002</v>
      </c>
      <c r="I214">
        <v>17.421229</v>
      </c>
      <c r="J214">
        <v>220.234026</v>
      </c>
      <c r="K214">
        <v>558.86251300000004</v>
      </c>
      <c r="L214">
        <v>480.08250299999997</v>
      </c>
      <c r="M214">
        <v>777.31457799999998</v>
      </c>
      <c r="N214">
        <v>235.67298099999999</v>
      </c>
      <c r="O214">
        <v>7.9712440000000004</v>
      </c>
      <c r="P214">
        <v>51.576810999999999</v>
      </c>
      <c r="Q214">
        <v>257.85488700000002</v>
      </c>
      <c r="R214">
        <v>40.017493000000002</v>
      </c>
      <c r="S214">
        <v>230.63333499999999</v>
      </c>
      <c r="T214">
        <v>22.724492999999999</v>
      </c>
      <c r="U214">
        <v>153.15715299999999</v>
      </c>
      <c r="V214">
        <v>123.16114</v>
      </c>
      <c r="W214">
        <v>3826.1794540000001</v>
      </c>
      <c r="X214">
        <v>12291.431701</v>
      </c>
      <c r="Y214">
        <v>21879.310269000001</v>
      </c>
      <c r="Z214">
        <v>1274.2032099999999</v>
      </c>
      <c r="AA214">
        <v>1940.88445</v>
      </c>
      <c r="AB214">
        <v>1169.229235</v>
      </c>
      <c r="AC214">
        <v>2228.7496339999998</v>
      </c>
      <c r="AD214">
        <v>20.075163</v>
      </c>
      <c r="AE214">
        <v>11.624290999999999</v>
      </c>
      <c r="AF214">
        <v>16607.965063</v>
      </c>
      <c r="AG214">
        <v>1316.712579</v>
      </c>
      <c r="AH214">
        <v>0.844661</v>
      </c>
      <c r="AI214">
        <v>8994.4094650000006</v>
      </c>
      <c r="AJ214">
        <v>15873.997309</v>
      </c>
      <c r="AK214">
        <v>4982.1366829999997</v>
      </c>
      <c r="AL214">
        <v>1147.8193550000001</v>
      </c>
      <c r="AM214">
        <v>15.311132000000001</v>
      </c>
      <c r="AN214">
        <v>9.6913699999999992</v>
      </c>
      <c r="AO214">
        <v>0.93601699999999999</v>
      </c>
      <c r="AP214">
        <v>116.628973</v>
      </c>
      <c r="AQ214">
        <v>122.15566099999999</v>
      </c>
      <c r="AR214">
        <v>0</v>
      </c>
      <c r="AS214">
        <v>129992.33535199999</v>
      </c>
      <c r="AT214">
        <v>3.1558440000000001</v>
      </c>
      <c r="AU214">
        <v>4.2920860000000003</v>
      </c>
      <c r="AV214">
        <v>3.0023569999999999</v>
      </c>
      <c r="AW214">
        <v>5.2053240000000001</v>
      </c>
      <c r="AX214">
        <v>10.602952999999999</v>
      </c>
      <c r="AY214">
        <v>0.76053400000000004</v>
      </c>
      <c r="AZ214">
        <v>4.3466969999999998</v>
      </c>
      <c r="BA214">
        <v>3.4935290000000001</v>
      </c>
      <c r="BB214">
        <v>6.2431989999999997</v>
      </c>
      <c r="BC214">
        <v>2.898126</v>
      </c>
      <c r="BD214">
        <v>2.9925250000000001</v>
      </c>
      <c r="BE214">
        <v>4.2555430000000003</v>
      </c>
      <c r="BF214">
        <v>9.3745189999999994</v>
      </c>
      <c r="BG214">
        <v>5.381297</v>
      </c>
      <c r="BH214">
        <v>3.347423</v>
      </c>
      <c r="BI214">
        <v>1.021908</v>
      </c>
      <c r="BJ214">
        <v>2.2214230000000001</v>
      </c>
      <c r="BK214">
        <v>6.4086559999999997</v>
      </c>
      <c r="BL214">
        <v>16.485123999999999</v>
      </c>
      <c r="BM214">
        <v>1.7730109999999999</v>
      </c>
      <c r="BN214">
        <v>1.457905</v>
      </c>
      <c r="BO214">
        <v>1.162315</v>
      </c>
      <c r="BP214">
        <v>0.78593800000000003</v>
      </c>
      <c r="BQ214">
        <v>0.69176499999999996</v>
      </c>
      <c r="BR214">
        <v>0.64185199999999998</v>
      </c>
      <c r="BS214">
        <v>0.15143100000000001</v>
      </c>
      <c r="BT214">
        <v>1.2219059999999999</v>
      </c>
      <c r="BU214">
        <v>0.78821799999999997</v>
      </c>
      <c r="BV214">
        <v>0.64753300000000003</v>
      </c>
      <c r="BW214">
        <v>16.317693999999999</v>
      </c>
      <c r="BX214">
        <v>1.6769149999999999</v>
      </c>
      <c r="BY214">
        <v>4.8899999999999996E-4</v>
      </c>
      <c r="BZ214">
        <v>0.63421400000000006</v>
      </c>
      <c r="CA214">
        <v>1.069615</v>
      </c>
      <c r="CB214">
        <v>2.2814969999999999</v>
      </c>
      <c r="CC214">
        <v>3.2869299999999999</v>
      </c>
      <c r="CD214">
        <v>0.10230599999999999</v>
      </c>
      <c r="CE214">
        <v>0.19810700000000001</v>
      </c>
      <c r="CF214">
        <v>0.20844199999999999</v>
      </c>
      <c r="CG214">
        <v>2.0865000000000002E-2</v>
      </c>
      <c r="CH214">
        <v>5.463E-3</v>
      </c>
      <c r="CI214">
        <v>1</v>
      </c>
      <c r="CJ214">
        <v>32.566215999999997</v>
      </c>
      <c r="CK214">
        <v>0.27100800000000003</v>
      </c>
      <c r="CL214">
        <v>7.1893469999999997</v>
      </c>
      <c r="CM214">
        <v>38.333333000000003</v>
      </c>
      <c r="CN214">
        <v>5.9535999999999999E-2</v>
      </c>
      <c r="CO214">
        <v>14.533027000000001</v>
      </c>
      <c r="CP214">
        <v>32.078674999999997</v>
      </c>
      <c r="CQ214">
        <v>32.743054000000001</v>
      </c>
    </row>
    <row r="215" spans="2:95" x14ac:dyDescent="0.3">
      <c r="B215" s="3">
        <v>14965</v>
      </c>
      <c r="C215">
        <v>566.34356500000001</v>
      </c>
      <c r="D215">
        <v>39.181126999999996</v>
      </c>
      <c r="E215">
        <v>437.64773500000001</v>
      </c>
      <c r="F215">
        <v>830.39902400000005</v>
      </c>
      <c r="G215">
        <v>34.066934000000003</v>
      </c>
      <c r="H215">
        <v>76.681747999999999</v>
      </c>
      <c r="I215">
        <v>17.434854999999999</v>
      </c>
      <c r="J215">
        <v>219.99524099999999</v>
      </c>
      <c r="K215">
        <v>557.87682299999994</v>
      </c>
      <c r="L215">
        <v>480.01155999999997</v>
      </c>
      <c r="M215">
        <v>776.39397399999996</v>
      </c>
      <c r="N215">
        <v>235.47233399999999</v>
      </c>
      <c r="O215">
        <v>8.278931</v>
      </c>
      <c r="P215">
        <v>51.739404</v>
      </c>
      <c r="Q215">
        <v>257.57026200000001</v>
      </c>
      <c r="R215">
        <v>39.915725999999999</v>
      </c>
      <c r="S215">
        <v>230.22694000000001</v>
      </c>
      <c r="T215">
        <v>22.757639999999999</v>
      </c>
      <c r="U215">
        <v>153.32648399999999</v>
      </c>
      <c r="V215">
        <v>124.02753800000001</v>
      </c>
      <c r="W215">
        <v>3480.17616</v>
      </c>
      <c r="X215">
        <v>12269.81106</v>
      </c>
      <c r="Y215">
        <v>21930.028848000002</v>
      </c>
      <c r="Z215">
        <v>1300.1797799999999</v>
      </c>
      <c r="AA215">
        <v>1920.0908919999999</v>
      </c>
      <c r="AB215">
        <v>1149.1554120000001</v>
      </c>
      <c r="AC215">
        <v>2215.6754230000001</v>
      </c>
      <c r="AD215">
        <v>20.038371999999999</v>
      </c>
      <c r="AE215">
        <v>11.531010999999999</v>
      </c>
      <c r="AF215">
        <v>17757.410993000001</v>
      </c>
      <c r="AG215">
        <v>1103.112511</v>
      </c>
      <c r="AH215">
        <v>0.73264399999999996</v>
      </c>
      <c r="AI215">
        <v>8921.8880769999996</v>
      </c>
      <c r="AJ215">
        <v>15833.275901999999</v>
      </c>
      <c r="AK215">
        <v>5024.0162739999996</v>
      </c>
      <c r="AL215">
        <v>1088.5201850000001</v>
      </c>
      <c r="AM215">
        <v>15.504928</v>
      </c>
      <c r="AN215">
        <v>8.4176520000000004</v>
      </c>
      <c r="AO215">
        <v>0.69969700000000001</v>
      </c>
      <c r="AP215">
        <v>99.775060999999994</v>
      </c>
      <c r="AQ215">
        <v>111.50263</v>
      </c>
      <c r="AR215">
        <v>0</v>
      </c>
      <c r="AS215">
        <v>130797.09015</v>
      </c>
      <c r="AT215">
        <v>3.457449</v>
      </c>
      <c r="AU215">
        <v>4.2571120000000002</v>
      </c>
      <c r="AV215">
        <v>3.0039280000000002</v>
      </c>
      <c r="AW215">
        <v>5.2110070000000004</v>
      </c>
      <c r="AX215">
        <v>10.634561</v>
      </c>
      <c r="AY215">
        <v>0.75889300000000004</v>
      </c>
      <c r="AZ215">
        <v>4.3500969999999999</v>
      </c>
      <c r="BA215">
        <v>3.489741</v>
      </c>
      <c r="BB215">
        <v>6.2321869999999997</v>
      </c>
      <c r="BC215">
        <v>2.8976980000000001</v>
      </c>
      <c r="BD215">
        <v>2.9889800000000002</v>
      </c>
      <c r="BE215">
        <v>4.251919</v>
      </c>
      <c r="BF215">
        <v>9.7363710000000001</v>
      </c>
      <c r="BG215">
        <v>5.3982609999999998</v>
      </c>
      <c r="BH215">
        <v>3.343728</v>
      </c>
      <c r="BI215">
        <v>1.019309</v>
      </c>
      <c r="BJ215">
        <v>2.2175090000000002</v>
      </c>
      <c r="BK215">
        <v>6.4180039999999998</v>
      </c>
      <c r="BL215">
        <v>16.503350000000001</v>
      </c>
      <c r="BM215">
        <v>1.7854829999999999</v>
      </c>
      <c r="BN215">
        <v>1.326066</v>
      </c>
      <c r="BO215">
        <v>1.1602710000000001</v>
      </c>
      <c r="BP215">
        <v>0.78776000000000002</v>
      </c>
      <c r="BQ215">
        <v>0.70586800000000005</v>
      </c>
      <c r="BR215">
        <v>0.63497599999999998</v>
      </c>
      <c r="BS215">
        <v>0.14883099999999999</v>
      </c>
      <c r="BT215">
        <v>1.2147380000000001</v>
      </c>
      <c r="BU215">
        <v>0.78677399999999997</v>
      </c>
      <c r="BV215">
        <v>0.64233600000000002</v>
      </c>
      <c r="BW215">
        <v>17.447050000000001</v>
      </c>
      <c r="BX215">
        <v>1.404882</v>
      </c>
      <c r="BY215">
        <v>4.2400000000000001E-4</v>
      </c>
      <c r="BZ215">
        <v>0.62909999999999999</v>
      </c>
      <c r="CA215">
        <v>1.0668709999999999</v>
      </c>
      <c r="CB215">
        <v>2.300675</v>
      </c>
      <c r="CC215">
        <v>3.1171190000000002</v>
      </c>
      <c r="CD215">
        <v>0.103601</v>
      </c>
      <c r="CE215">
        <v>0.17207</v>
      </c>
      <c r="CF215">
        <v>0.15581600000000001</v>
      </c>
      <c r="CG215">
        <v>1.7850000000000001E-2</v>
      </c>
      <c r="CH215">
        <v>4.9870000000000001E-3</v>
      </c>
      <c r="CI215">
        <v>1</v>
      </c>
      <c r="CJ215">
        <v>32.767825999999999</v>
      </c>
      <c r="CK215">
        <v>0.279113</v>
      </c>
      <c r="CL215">
        <v>7.716939</v>
      </c>
      <c r="CM215">
        <v>38.354166999999997</v>
      </c>
      <c r="CN215">
        <v>5.9015999999999999E-2</v>
      </c>
      <c r="CO215">
        <v>14.595839</v>
      </c>
      <c r="CP215">
        <v>31.938316</v>
      </c>
      <c r="CQ215">
        <v>32.727299000000002</v>
      </c>
    </row>
    <row r="216" spans="2:95" x14ac:dyDescent="0.3">
      <c r="B216" s="3">
        <v>15330</v>
      </c>
      <c r="C216">
        <v>604.17915700000003</v>
      </c>
      <c r="D216">
        <v>38.890517000000003</v>
      </c>
      <c r="E216">
        <v>437.52712400000001</v>
      </c>
      <c r="F216">
        <v>830.323532</v>
      </c>
      <c r="G216">
        <v>34.097748000000003</v>
      </c>
      <c r="H216">
        <v>76.375242</v>
      </c>
      <c r="I216">
        <v>17.436025000000001</v>
      </c>
      <c r="J216">
        <v>219.650215</v>
      </c>
      <c r="K216">
        <v>556.800971</v>
      </c>
      <c r="L216">
        <v>479.58815199999998</v>
      </c>
      <c r="M216">
        <v>774.57178099999999</v>
      </c>
      <c r="N216">
        <v>235.14814000000001</v>
      </c>
      <c r="O216">
        <v>8.5853339999999996</v>
      </c>
      <c r="P216">
        <v>51.766710000000003</v>
      </c>
      <c r="Q216">
        <v>257.23654800000003</v>
      </c>
      <c r="R216">
        <v>39.729489000000001</v>
      </c>
      <c r="S216">
        <v>229.834585</v>
      </c>
      <c r="T216">
        <v>22.76351</v>
      </c>
      <c r="U216">
        <v>153.55918299999999</v>
      </c>
      <c r="V216">
        <v>124.93075899999999</v>
      </c>
      <c r="W216">
        <v>3545.7359240000001</v>
      </c>
      <c r="X216">
        <v>12349.793508000001</v>
      </c>
      <c r="Y216">
        <v>21989.674972000001</v>
      </c>
      <c r="Z216">
        <v>1299.2043590000001</v>
      </c>
      <c r="AA216">
        <v>1917.9480739999999</v>
      </c>
      <c r="AB216">
        <v>1136.163223</v>
      </c>
      <c r="AC216">
        <v>2199.8738480000002</v>
      </c>
      <c r="AD216">
        <v>19.974240000000002</v>
      </c>
      <c r="AE216">
        <v>11.458451</v>
      </c>
      <c r="AF216">
        <v>18975.808929999999</v>
      </c>
      <c r="AG216">
        <v>2804.186573</v>
      </c>
      <c r="AH216">
        <v>1.4849019999999999</v>
      </c>
      <c r="AI216">
        <v>8848.5420080000004</v>
      </c>
      <c r="AJ216">
        <v>15780.84613</v>
      </c>
      <c r="AK216">
        <v>5060.3646600000002</v>
      </c>
      <c r="AL216">
        <v>734.79359999999997</v>
      </c>
      <c r="AM216">
        <v>15.301777</v>
      </c>
      <c r="AN216">
        <v>12.113986000000001</v>
      </c>
      <c r="AO216">
        <v>4.1192580000000003</v>
      </c>
      <c r="AP216">
        <v>164.21736300000001</v>
      </c>
      <c r="AQ216">
        <v>217.690124</v>
      </c>
      <c r="AR216">
        <v>0</v>
      </c>
      <c r="AS216">
        <v>129214.84695399999</v>
      </c>
      <c r="AT216">
        <v>3.688431</v>
      </c>
      <c r="AU216">
        <v>4.2255370000000001</v>
      </c>
      <c r="AV216">
        <v>3.0030999999999999</v>
      </c>
      <c r="AW216">
        <v>5.2105329999999999</v>
      </c>
      <c r="AX216">
        <v>10.644181</v>
      </c>
      <c r="AY216">
        <v>0.75585999999999998</v>
      </c>
      <c r="AZ216">
        <v>4.3503889999999998</v>
      </c>
      <c r="BA216">
        <v>3.4842680000000001</v>
      </c>
      <c r="BB216">
        <v>6.2201690000000003</v>
      </c>
      <c r="BC216">
        <v>2.8951419999999999</v>
      </c>
      <c r="BD216">
        <v>2.9819650000000002</v>
      </c>
      <c r="BE216">
        <v>4.2460659999999999</v>
      </c>
      <c r="BF216">
        <v>10.096714</v>
      </c>
      <c r="BG216">
        <v>5.4011100000000001</v>
      </c>
      <c r="BH216">
        <v>3.3393959999999998</v>
      </c>
      <c r="BI216">
        <v>1.014554</v>
      </c>
      <c r="BJ216">
        <v>2.21373</v>
      </c>
      <c r="BK216">
        <v>6.4196600000000004</v>
      </c>
      <c r="BL216">
        <v>16.528396999999998</v>
      </c>
      <c r="BM216">
        <v>1.798486</v>
      </c>
      <c r="BN216">
        <v>1.351046</v>
      </c>
      <c r="BO216">
        <v>1.167834</v>
      </c>
      <c r="BP216">
        <v>0.78990300000000002</v>
      </c>
      <c r="BQ216">
        <v>0.70533800000000002</v>
      </c>
      <c r="BR216">
        <v>0.63426700000000003</v>
      </c>
      <c r="BS216">
        <v>0.147148</v>
      </c>
      <c r="BT216">
        <v>1.206075</v>
      </c>
      <c r="BU216">
        <v>0.78425599999999995</v>
      </c>
      <c r="BV216">
        <v>0.63829400000000003</v>
      </c>
      <c r="BW216">
        <v>18.644152999999999</v>
      </c>
      <c r="BX216">
        <v>3.5713059999999999</v>
      </c>
      <c r="BY216">
        <v>8.5999999999999998E-4</v>
      </c>
      <c r="BZ216">
        <v>0.62392800000000004</v>
      </c>
      <c r="CA216">
        <v>1.0633379999999999</v>
      </c>
      <c r="CB216">
        <v>2.3173210000000002</v>
      </c>
      <c r="CC216">
        <v>2.104177</v>
      </c>
      <c r="CD216">
        <v>0.102243</v>
      </c>
      <c r="CE216">
        <v>0.24762999999999999</v>
      </c>
      <c r="CF216">
        <v>0.917319</v>
      </c>
      <c r="CG216">
        <v>2.9378999999999999E-2</v>
      </c>
      <c r="CH216">
        <v>9.7359999999999999E-3</v>
      </c>
      <c r="CI216">
        <v>1</v>
      </c>
      <c r="CJ216">
        <v>32.371436000000003</v>
      </c>
      <c r="CK216">
        <v>0.28752699999999998</v>
      </c>
      <c r="CL216">
        <v>8.4718319999999991</v>
      </c>
      <c r="CM216">
        <v>38.229166999999997</v>
      </c>
      <c r="CN216">
        <v>5.8925999999999999E-2</v>
      </c>
      <c r="CO216">
        <v>14.662755000000001</v>
      </c>
      <c r="CP216">
        <v>31.980910000000002</v>
      </c>
      <c r="CQ216">
        <v>32.827227999999998</v>
      </c>
    </row>
    <row r="217" spans="2:95" x14ac:dyDescent="0.3">
      <c r="B217" s="3">
        <v>15695</v>
      </c>
      <c r="C217">
        <v>641.95998199999997</v>
      </c>
      <c r="D217">
        <v>38.747985</v>
      </c>
      <c r="E217">
        <v>437.31469800000002</v>
      </c>
      <c r="F217">
        <v>829.48398099999997</v>
      </c>
      <c r="G217">
        <v>34.081524999999999</v>
      </c>
      <c r="H217">
        <v>75.997388000000001</v>
      </c>
      <c r="I217">
        <v>17.451425</v>
      </c>
      <c r="J217">
        <v>219.73965799999999</v>
      </c>
      <c r="K217">
        <v>555.88011100000006</v>
      </c>
      <c r="L217">
        <v>479.58778999999998</v>
      </c>
      <c r="M217">
        <v>774.925747</v>
      </c>
      <c r="N217">
        <v>234.97108700000001</v>
      </c>
      <c r="O217">
        <v>8.894164</v>
      </c>
      <c r="P217">
        <v>51.760796999999997</v>
      </c>
      <c r="Q217">
        <v>257.10837800000002</v>
      </c>
      <c r="R217">
        <v>39.64799</v>
      </c>
      <c r="S217">
        <v>229.44574299999999</v>
      </c>
      <c r="T217">
        <v>22.787765</v>
      </c>
      <c r="U217">
        <v>153.88933399999999</v>
      </c>
      <c r="V217">
        <v>125.628423</v>
      </c>
      <c r="W217">
        <v>3627.3159529999998</v>
      </c>
      <c r="X217">
        <v>12438.981186999999</v>
      </c>
      <c r="Y217">
        <v>22072.620808</v>
      </c>
      <c r="Z217">
        <v>1301.47243</v>
      </c>
      <c r="AA217">
        <v>1918.3013719999999</v>
      </c>
      <c r="AB217">
        <v>1121.7665500000001</v>
      </c>
      <c r="AC217">
        <v>2181.6935140000001</v>
      </c>
      <c r="AD217">
        <v>19.935748</v>
      </c>
      <c r="AE217">
        <v>11.395834000000001</v>
      </c>
      <c r="AF217">
        <v>18708.401347999999</v>
      </c>
      <c r="AG217">
        <v>1881.637426</v>
      </c>
      <c r="AH217">
        <v>1.0022390000000001</v>
      </c>
      <c r="AI217">
        <v>8772.2179959999994</v>
      </c>
      <c r="AJ217">
        <v>15739.325352</v>
      </c>
      <c r="AK217">
        <v>5101.9968410000001</v>
      </c>
      <c r="AL217">
        <v>947.087538</v>
      </c>
      <c r="AM217">
        <v>15.186299</v>
      </c>
      <c r="AN217">
        <v>8.1231399999999994</v>
      </c>
      <c r="AO217">
        <v>0.74971500000000002</v>
      </c>
      <c r="AP217">
        <v>96.170747000000006</v>
      </c>
      <c r="AQ217">
        <v>117.769468</v>
      </c>
      <c r="AR217">
        <v>0</v>
      </c>
      <c r="AS217">
        <v>130333.593672</v>
      </c>
      <c r="AT217">
        <v>3.9190770000000001</v>
      </c>
      <c r="AU217">
        <v>4.210051</v>
      </c>
      <c r="AV217">
        <v>3.0016419999999999</v>
      </c>
      <c r="AW217">
        <v>5.2052649999999998</v>
      </c>
      <c r="AX217">
        <v>10.639116</v>
      </c>
      <c r="AY217">
        <v>0.75212000000000001</v>
      </c>
      <c r="AZ217">
        <v>4.3542310000000004</v>
      </c>
      <c r="BA217">
        <v>3.485687</v>
      </c>
      <c r="BB217">
        <v>6.2098820000000003</v>
      </c>
      <c r="BC217">
        <v>2.89514</v>
      </c>
      <c r="BD217">
        <v>2.9833280000000002</v>
      </c>
      <c r="BE217">
        <v>4.2428679999999996</v>
      </c>
      <c r="BF217">
        <v>10.459911</v>
      </c>
      <c r="BG217">
        <v>5.400493</v>
      </c>
      <c r="BH217">
        <v>3.3377319999999999</v>
      </c>
      <c r="BI217">
        <v>1.012472</v>
      </c>
      <c r="BJ217">
        <v>2.2099839999999999</v>
      </c>
      <c r="BK217">
        <v>6.4264999999999999</v>
      </c>
      <c r="BL217">
        <v>16.563932999999999</v>
      </c>
      <c r="BM217">
        <v>1.8085290000000001</v>
      </c>
      <c r="BN217">
        <v>1.382131</v>
      </c>
      <c r="BO217">
        <v>1.1762680000000001</v>
      </c>
      <c r="BP217">
        <v>0.792883</v>
      </c>
      <c r="BQ217">
        <v>0.70657000000000003</v>
      </c>
      <c r="BR217">
        <v>0.63438399999999995</v>
      </c>
      <c r="BS217">
        <v>0.145284</v>
      </c>
      <c r="BT217">
        <v>1.1961079999999999</v>
      </c>
      <c r="BU217">
        <v>0.78274500000000002</v>
      </c>
      <c r="BV217">
        <v>0.63480599999999998</v>
      </c>
      <c r="BW217">
        <v>18.381419000000001</v>
      </c>
      <c r="BX217">
        <v>2.396382</v>
      </c>
      <c r="BY217">
        <v>5.8E-4</v>
      </c>
      <c r="BZ217">
        <v>0.61854699999999996</v>
      </c>
      <c r="CA217">
        <v>1.060541</v>
      </c>
      <c r="CB217">
        <v>2.3363849999999999</v>
      </c>
      <c r="CC217">
        <v>2.7121080000000002</v>
      </c>
      <c r="CD217">
        <v>0.10147200000000001</v>
      </c>
      <c r="CE217">
        <v>0.16605</v>
      </c>
      <c r="CF217">
        <v>0.16695399999999999</v>
      </c>
      <c r="CG217">
        <v>1.7205000000000002E-2</v>
      </c>
      <c r="CH217">
        <v>5.267E-3</v>
      </c>
      <c r="CI217">
        <v>1</v>
      </c>
      <c r="CJ217">
        <v>32.651708999999997</v>
      </c>
      <c r="CK217">
        <v>0.29363400000000001</v>
      </c>
      <c r="CL217">
        <v>9.0712770000000003</v>
      </c>
      <c r="CM217">
        <v>38.270833000000003</v>
      </c>
      <c r="CN217">
        <v>5.8897999999999999E-2</v>
      </c>
      <c r="CO217">
        <v>14.723197000000001</v>
      </c>
      <c r="CP217">
        <v>32.016520999999997</v>
      </c>
      <c r="CQ217">
        <v>32.856074999999997</v>
      </c>
    </row>
    <row r="218" spans="2:95" x14ac:dyDescent="0.3">
      <c r="B218" s="3">
        <v>16060</v>
      </c>
      <c r="C218">
        <v>676.05195100000003</v>
      </c>
      <c r="D218">
        <v>38.631717999999999</v>
      </c>
      <c r="E218">
        <v>437.21648299999998</v>
      </c>
      <c r="F218">
        <v>828.73940100000004</v>
      </c>
      <c r="G218">
        <v>34.053477000000001</v>
      </c>
      <c r="H218">
        <v>75.581045000000003</v>
      </c>
      <c r="I218">
        <v>17.467451000000001</v>
      </c>
      <c r="J218">
        <v>219.840057</v>
      </c>
      <c r="K218">
        <v>555.77611000000002</v>
      </c>
      <c r="L218">
        <v>479.60857099999998</v>
      </c>
      <c r="M218">
        <v>775.60586000000001</v>
      </c>
      <c r="N218">
        <v>234.83236400000001</v>
      </c>
      <c r="O218">
        <v>9.2042859999999997</v>
      </c>
      <c r="P218">
        <v>51.697195000000001</v>
      </c>
      <c r="Q218">
        <v>257.051177</v>
      </c>
      <c r="R218">
        <v>39.506616000000001</v>
      </c>
      <c r="S218">
        <v>229.15813900000001</v>
      </c>
      <c r="T218">
        <v>22.794387</v>
      </c>
      <c r="U218">
        <v>154.10750100000001</v>
      </c>
      <c r="V218">
        <v>126.412245</v>
      </c>
      <c r="W218">
        <v>3658.5255929999998</v>
      </c>
      <c r="X218">
        <v>12539.640708999999</v>
      </c>
      <c r="Y218">
        <v>22963.271666000001</v>
      </c>
      <c r="Z218">
        <v>1296.893378</v>
      </c>
      <c r="AA218">
        <v>1926.4410379999999</v>
      </c>
      <c r="AB218">
        <v>1294.5594679999999</v>
      </c>
      <c r="AC218">
        <v>2197.4733040000001</v>
      </c>
      <c r="AD218">
        <v>19.948775000000001</v>
      </c>
      <c r="AE218">
        <v>11.335940000000001</v>
      </c>
      <c r="AF218">
        <v>19462.615751000001</v>
      </c>
      <c r="AG218">
        <v>3163.714626</v>
      </c>
      <c r="AH218">
        <v>1.5338419999999999</v>
      </c>
      <c r="AI218">
        <v>8717.7915549999998</v>
      </c>
      <c r="AJ218">
        <v>15896.862379</v>
      </c>
      <c r="AK218">
        <v>5181.8768909999999</v>
      </c>
      <c r="AL218">
        <v>480.69655399999999</v>
      </c>
      <c r="AM218">
        <v>14.732135</v>
      </c>
      <c r="AN218">
        <v>5.0466680000000004</v>
      </c>
      <c r="AO218">
        <v>0.55368799999999996</v>
      </c>
      <c r="AP218">
        <v>60.193593999999997</v>
      </c>
      <c r="AQ218">
        <v>109.361773</v>
      </c>
      <c r="AR218">
        <v>0</v>
      </c>
      <c r="AS218">
        <v>124826.36515699999</v>
      </c>
      <c r="AT218">
        <v>4.1272039999999999</v>
      </c>
      <c r="AU218">
        <v>4.1974179999999999</v>
      </c>
      <c r="AV218">
        <v>3.0009679999999999</v>
      </c>
      <c r="AW218">
        <v>5.2005920000000003</v>
      </c>
      <c r="AX218">
        <v>10.630361000000001</v>
      </c>
      <c r="AY218">
        <v>0.748</v>
      </c>
      <c r="AZ218">
        <v>4.3582299999999998</v>
      </c>
      <c r="BA218">
        <v>3.4872800000000002</v>
      </c>
      <c r="BB218">
        <v>6.2087199999999996</v>
      </c>
      <c r="BC218">
        <v>2.8952650000000002</v>
      </c>
      <c r="BD218">
        <v>2.9859460000000002</v>
      </c>
      <c r="BE218">
        <v>4.2403639999999996</v>
      </c>
      <c r="BF218">
        <v>10.824628000000001</v>
      </c>
      <c r="BG218">
        <v>5.3938569999999997</v>
      </c>
      <c r="BH218">
        <v>3.336989</v>
      </c>
      <c r="BI218">
        <v>1.0088619999999999</v>
      </c>
      <c r="BJ218">
        <v>2.207214</v>
      </c>
      <c r="BK218">
        <v>6.4283669999999997</v>
      </c>
      <c r="BL218">
        <v>16.587415</v>
      </c>
      <c r="BM218">
        <v>1.8198129999999999</v>
      </c>
      <c r="BN218">
        <v>1.394023</v>
      </c>
      <c r="BO218">
        <v>1.1857869999999999</v>
      </c>
      <c r="BP218">
        <v>0.82487600000000005</v>
      </c>
      <c r="BQ218">
        <v>0.70408400000000004</v>
      </c>
      <c r="BR218">
        <v>0.63707599999999998</v>
      </c>
      <c r="BS218">
        <v>0.16766300000000001</v>
      </c>
      <c r="BT218">
        <v>1.2047589999999999</v>
      </c>
      <c r="BU218">
        <v>0.78325599999999995</v>
      </c>
      <c r="BV218">
        <v>0.63146999999999998</v>
      </c>
      <c r="BW218">
        <v>19.122451000000002</v>
      </c>
      <c r="BX218">
        <v>4.0291870000000003</v>
      </c>
      <c r="BY218">
        <v>8.8800000000000001E-4</v>
      </c>
      <c r="BZ218">
        <v>0.61470899999999995</v>
      </c>
      <c r="CA218">
        <v>1.071156</v>
      </c>
      <c r="CB218">
        <v>2.3729650000000002</v>
      </c>
      <c r="CC218">
        <v>1.3765369999999999</v>
      </c>
      <c r="CD218">
        <v>9.8436999999999997E-2</v>
      </c>
      <c r="CE218">
        <v>0.103162</v>
      </c>
      <c r="CF218">
        <v>0.12330099999999999</v>
      </c>
      <c r="CG218">
        <v>1.0769000000000001E-2</v>
      </c>
      <c r="CH218">
        <v>4.8910000000000004E-3</v>
      </c>
      <c r="CI218">
        <v>1</v>
      </c>
      <c r="CJ218">
        <v>31.272016000000001</v>
      </c>
      <c r="CK218">
        <v>0.30340299999999998</v>
      </c>
      <c r="CL218">
        <v>9.5974170000000001</v>
      </c>
      <c r="CM218">
        <v>38.125</v>
      </c>
      <c r="CN218">
        <v>5.7842999999999999E-2</v>
      </c>
      <c r="CO218">
        <v>14.765961000000001</v>
      </c>
      <c r="CP218">
        <v>32.189964000000003</v>
      </c>
      <c r="CQ218">
        <v>32.843448000000002</v>
      </c>
    </row>
    <row r="219" spans="2:95" x14ac:dyDescent="0.3">
      <c r="B219" s="3">
        <v>16425</v>
      </c>
      <c r="C219">
        <v>692.43335000000002</v>
      </c>
      <c r="D219">
        <v>38.517918999999999</v>
      </c>
      <c r="E219">
        <v>436.66138999999998</v>
      </c>
      <c r="F219">
        <v>826.56382399999995</v>
      </c>
      <c r="G219">
        <v>33.999439000000002</v>
      </c>
      <c r="H219">
        <v>75.071618999999998</v>
      </c>
      <c r="I219">
        <v>17.498123</v>
      </c>
      <c r="J219">
        <v>219.99723299999999</v>
      </c>
      <c r="K219">
        <v>556.17945499999996</v>
      </c>
      <c r="L219">
        <v>479.64256999999998</v>
      </c>
      <c r="M219">
        <v>776.71317199999999</v>
      </c>
      <c r="N219">
        <v>234.73776799999999</v>
      </c>
      <c r="O219">
        <v>9.5189620000000001</v>
      </c>
      <c r="P219">
        <v>51.494995000000003</v>
      </c>
      <c r="Q219">
        <v>256.64588300000003</v>
      </c>
      <c r="R219">
        <v>39.263171</v>
      </c>
      <c r="S219">
        <v>228.93138300000001</v>
      </c>
      <c r="T219">
        <v>22.765813999999999</v>
      </c>
      <c r="U219">
        <v>154.09522799999999</v>
      </c>
      <c r="V219">
        <v>127.253209</v>
      </c>
      <c r="W219">
        <v>3567.0966579999999</v>
      </c>
      <c r="X219">
        <v>12574.665843000001</v>
      </c>
      <c r="Y219">
        <v>23121.648841999999</v>
      </c>
      <c r="Z219">
        <v>1285.709038</v>
      </c>
      <c r="AA219">
        <v>1908.86283</v>
      </c>
      <c r="AB219">
        <v>1279.6787670000001</v>
      </c>
      <c r="AC219">
        <v>2231.6125189999998</v>
      </c>
      <c r="AD219">
        <v>19.955283000000001</v>
      </c>
      <c r="AE219">
        <v>11.26829</v>
      </c>
      <c r="AF219">
        <v>18832.403635999999</v>
      </c>
      <c r="AG219">
        <v>1423.993821</v>
      </c>
      <c r="AH219">
        <v>0.95139600000000002</v>
      </c>
      <c r="AI219">
        <v>8630.3304000000007</v>
      </c>
      <c r="AJ219">
        <v>15836.665556</v>
      </c>
      <c r="AK219">
        <v>5219.5591839999997</v>
      </c>
      <c r="AL219">
        <v>1086.3231920000001</v>
      </c>
      <c r="AM219">
        <v>14.544881999999999</v>
      </c>
      <c r="AN219">
        <v>8.3911689999999997</v>
      </c>
      <c r="AO219">
        <v>0.76278199999999996</v>
      </c>
      <c r="AP219">
        <v>99.874261000000004</v>
      </c>
      <c r="AQ219">
        <v>117.027281</v>
      </c>
      <c r="AR219">
        <v>0</v>
      </c>
      <c r="AS219">
        <v>127106.839842</v>
      </c>
      <c r="AT219">
        <v>4.2272100000000004</v>
      </c>
      <c r="AU219">
        <v>4.1850529999999999</v>
      </c>
      <c r="AV219">
        <v>2.9971580000000002</v>
      </c>
      <c r="AW219">
        <v>5.1869399999999999</v>
      </c>
      <c r="AX219">
        <v>10.613492000000001</v>
      </c>
      <c r="AY219">
        <v>0.74295800000000001</v>
      </c>
      <c r="AZ219">
        <v>4.365882</v>
      </c>
      <c r="BA219">
        <v>3.489773</v>
      </c>
      <c r="BB219">
        <v>6.2132259999999997</v>
      </c>
      <c r="BC219">
        <v>2.8954710000000001</v>
      </c>
      <c r="BD219">
        <v>2.9902090000000001</v>
      </c>
      <c r="BE219">
        <v>4.2386549999999996</v>
      </c>
      <c r="BF219">
        <v>11.194699999999999</v>
      </c>
      <c r="BG219">
        <v>5.3727600000000004</v>
      </c>
      <c r="BH219">
        <v>3.331728</v>
      </c>
      <c r="BI219">
        <v>1.002645</v>
      </c>
      <c r="BJ219">
        <v>2.2050299999999998</v>
      </c>
      <c r="BK219">
        <v>6.4203089999999996</v>
      </c>
      <c r="BL219">
        <v>16.586093999999999</v>
      </c>
      <c r="BM219">
        <v>1.8319190000000001</v>
      </c>
      <c r="BN219">
        <v>1.3591850000000001</v>
      </c>
      <c r="BO219">
        <v>1.1890989999999999</v>
      </c>
      <c r="BP219">
        <v>0.830565</v>
      </c>
      <c r="BQ219">
        <v>0.69801199999999997</v>
      </c>
      <c r="BR219">
        <v>0.63126300000000002</v>
      </c>
      <c r="BS219">
        <v>0.16573499999999999</v>
      </c>
      <c r="BT219">
        <v>1.223476</v>
      </c>
      <c r="BU219">
        <v>0.78351199999999999</v>
      </c>
      <c r="BV219">
        <v>0.62770099999999995</v>
      </c>
      <c r="BW219">
        <v>18.503253999999998</v>
      </c>
      <c r="BX219">
        <v>1.813545</v>
      </c>
      <c r="BY219">
        <v>5.5099999999999995E-4</v>
      </c>
      <c r="BZ219">
        <v>0.60854200000000003</v>
      </c>
      <c r="CA219">
        <v>1.067099</v>
      </c>
      <c r="CB219">
        <v>2.3902209999999999</v>
      </c>
      <c r="CC219">
        <v>3.110827</v>
      </c>
      <c r="CD219">
        <v>9.7185999999999995E-2</v>
      </c>
      <c r="CE219">
        <v>0.17152899999999999</v>
      </c>
      <c r="CF219">
        <v>0.16986399999999999</v>
      </c>
      <c r="CG219">
        <v>1.7867999999999998E-2</v>
      </c>
      <c r="CH219">
        <v>5.2339999999999999E-3</v>
      </c>
      <c r="CI219">
        <v>1</v>
      </c>
      <c r="CJ219">
        <v>31.843330000000002</v>
      </c>
      <c r="CK219">
        <v>0.30694900000000003</v>
      </c>
      <c r="CL219">
        <v>10.189183999999999</v>
      </c>
      <c r="CM219">
        <v>38.25</v>
      </c>
      <c r="CN219">
        <v>5.7332000000000001E-2</v>
      </c>
      <c r="CO219">
        <v>14.778943999999999</v>
      </c>
      <c r="CP219">
        <v>32.141114999999999</v>
      </c>
      <c r="CQ219">
        <v>32.940085000000003</v>
      </c>
    </row>
    <row r="220" spans="2:95" x14ac:dyDescent="0.3">
      <c r="B220" s="3">
        <v>16790</v>
      </c>
      <c r="C220">
        <v>726.455872</v>
      </c>
      <c r="D220">
        <v>38.423031000000002</v>
      </c>
      <c r="E220">
        <v>436.47999099999998</v>
      </c>
      <c r="F220">
        <v>825.45229800000004</v>
      </c>
      <c r="G220">
        <v>33.948300000000003</v>
      </c>
      <c r="H220">
        <v>74.557060000000007</v>
      </c>
      <c r="I220">
        <v>17.527415999999999</v>
      </c>
      <c r="J220">
        <v>220.04550800000001</v>
      </c>
      <c r="K220">
        <v>555.78619500000002</v>
      </c>
      <c r="L220">
        <v>479.52558399999998</v>
      </c>
      <c r="M220">
        <v>777.33693600000004</v>
      </c>
      <c r="N220">
        <v>234.62098599999999</v>
      </c>
      <c r="O220">
        <v>9.8315619999999999</v>
      </c>
      <c r="P220">
        <v>51.355288999999999</v>
      </c>
      <c r="Q220">
        <v>256.67853600000001</v>
      </c>
      <c r="R220">
        <v>39.063054999999999</v>
      </c>
      <c r="S220">
        <v>228.94012699999999</v>
      </c>
      <c r="T220">
        <v>22.729071000000001</v>
      </c>
      <c r="U220">
        <v>154.08410000000001</v>
      </c>
      <c r="V220">
        <v>128.18979899999999</v>
      </c>
      <c r="W220">
        <v>3619.4882389999998</v>
      </c>
      <c r="X220">
        <v>12643.653969000001</v>
      </c>
      <c r="Y220">
        <v>23204.826609</v>
      </c>
      <c r="Z220">
        <v>1294.4398200000001</v>
      </c>
      <c r="AA220">
        <v>1902.5363520000001</v>
      </c>
      <c r="AB220">
        <v>1257.373609</v>
      </c>
      <c r="AC220">
        <v>2252.4037010000002</v>
      </c>
      <c r="AD220">
        <v>19.871639999999999</v>
      </c>
      <c r="AE220">
        <v>11.205207</v>
      </c>
      <c r="AF220">
        <v>20754.293156</v>
      </c>
      <c r="AG220">
        <v>2167.5344639999998</v>
      </c>
      <c r="AH220">
        <v>1.6279779999999999</v>
      </c>
      <c r="AI220">
        <v>8556.8085960000008</v>
      </c>
      <c r="AJ220">
        <v>15749.345604</v>
      </c>
      <c r="AK220">
        <v>5250.2841959999996</v>
      </c>
      <c r="AL220">
        <v>2474.1451390000002</v>
      </c>
      <c r="AM220">
        <v>14.199306999999999</v>
      </c>
      <c r="AN220">
        <v>11.863758000000001</v>
      </c>
      <c r="AO220">
        <v>1.9375819999999999</v>
      </c>
      <c r="AP220">
        <v>150.01607799999999</v>
      </c>
      <c r="AQ220">
        <v>154.072926</v>
      </c>
      <c r="AR220">
        <v>0</v>
      </c>
      <c r="AS220">
        <v>124575.578716</v>
      </c>
      <c r="AT220">
        <v>4.4349129999999999</v>
      </c>
      <c r="AU220">
        <v>4.1747439999999996</v>
      </c>
      <c r="AV220">
        <v>2.9959129999999998</v>
      </c>
      <c r="AW220">
        <v>5.1799650000000002</v>
      </c>
      <c r="AX220">
        <v>10.597528000000001</v>
      </c>
      <c r="AY220">
        <v>0.73786600000000002</v>
      </c>
      <c r="AZ220">
        <v>4.3731910000000003</v>
      </c>
      <c r="BA220">
        <v>3.4905390000000001</v>
      </c>
      <c r="BB220">
        <v>6.2088320000000001</v>
      </c>
      <c r="BC220">
        <v>2.8947639999999999</v>
      </c>
      <c r="BD220">
        <v>2.9926110000000001</v>
      </c>
      <c r="BE220">
        <v>4.2365469999999998</v>
      </c>
      <c r="BF220">
        <v>11.562329999999999</v>
      </c>
      <c r="BG220">
        <v>5.3581839999999996</v>
      </c>
      <c r="BH220">
        <v>3.3321519999999998</v>
      </c>
      <c r="BI220">
        <v>0.99753499999999995</v>
      </c>
      <c r="BJ220">
        <v>2.205114</v>
      </c>
      <c r="BK220">
        <v>6.4099469999999998</v>
      </c>
      <c r="BL220">
        <v>16.584896000000001</v>
      </c>
      <c r="BM220">
        <v>1.845402</v>
      </c>
      <c r="BN220">
        <v>1.379148</v>
      </c>
      <c r="BO220">
        <v>1.195622</v>
      </c>
      <c r="BP220">
        <v>0.83355299999999999</v>
      </c>
      <c r="BQ220">
        <v>0.70275200000000004</v>
      </c>
      <c r="BR220">
        <v>0.62917000000000001</v>
      </c>
      <c r="BS220">
        <v>0.16284699999999999</v>
      </c>
      <c r="BT220">
        <v>1.2348749999999999</v>
      </c>
      <c r="BU220">
        <v>0.78022800000000003</v>
      </c>
      <c r="BV220">
        <v>0.62418700000000005</v>
      </c>
      <c r="BW220">
        <v>20.391552999999998</v>
      </c>
      <c r="BX220">
        <v>2.7604899999999999</v>
      </c>
      <c r="BY220">
        <v>9.4200000000000002E-4</v>
      </c>
      <c r="BZ220">
        <v>0.60335799999999995</v>
      </c>
      <c r="CA220">
        <v>1.0612159999999999</v>
      </c>
      <c r="CB220">
        <v>2.4042910000000002</v>
      </c>
      <c r="CC220">
        <v>7.0850359999999997</v>
      </c>
      <c r="CD220">
        <v>9.4877000000000003E-2</v>
      </c>
      <c r="CE220">
        <v>0.24251400000000001</v>
      </c>
      <c r="CF220">
        <v>0.431481</v>
      </c>
      <c r="CG220">
        <v>2.6838000000000001E-2</v>
      </c>
      <c r="CH220">
        <v>6.8910000000000004E-3</v>
      </c>
      <c r="CI220">
        <v>1</v>
      </c>
      <c r="CJ220">
        <v>31.209188000000001</v>
      </c>
      <c r="CK220">
        <v>0.30945699999999998</v>
      </c>
      <c r="CL220">
        <v>10.395821</v>
      </c>
      <c r="CM220">
        <v>38.166666999999997</v>
      </c>
      <c r="CN220">
        <v>5.7238999999999998E-2</v>
      </c>
      <c r="CO220">
        <v>14.789654000000001</v>
      </c>
      <c r="CP220">
        <v>32.157744000000001</v>
      </c>
      <c r="CQ220">
        <v>32.931041999999998</v>
      </c>
    </row>
    <row r="221" spans="2:95" x14ac:dyDescent="0.3">
      <c r="B221" s="3">
        <v>17155</v>
      </c>
      <c r="C221">
        <v>746.01924599999995</v>
      </c>
      <c r="D221">
        <v>38.432609999999997</v>
      </c>
      <c r="E221">
        <v>436.24407200000002</v>
      </c>
      <c r="F221">
        <v>824.03236300000003</v>
      </c>
      <c r="G221">
        <v>33.899749</v>
      </c>
      <c r="H221">
        <v>73.989245999999994</v>
      </c>
      <c r="I221">
        <v>17.569804000000001</v>
      </c>
      <c r="J221">
        <v>220.377072</v>
      </c>
      <c r="K221">
        <v>556.07593899999995</v>
      </c>
      <c r="L221">
        <v>479.451142</v>
      </c>
      <c r="M221">
        <v>779.338481</v>
      </c>
      <c r="N221">
        <v>234.63063399999999</v>
      </c>
      <c r="O221">
        <v>10.147045</v>
      </c>
      <c r="P221">
        <v>51.232930000000003</v>
      </c>
      <c r="Q221">
        <v>256.70607000000001</v>
      </c>
      <c r="R221">
        <v>39.173012</v>
      </c>
      <c r="S221">
        <v>229.03681800000001</v>
      </c>
      <c r="T221">
        <v>22.732223000000001</v>
      </c>
      <c r="U221">
        <v>154.13063399999999</v>
      </c>
      <c r="V221">
        <v>129.25197700000001</v>
      </c>
      <c r="W221">
        <v>3700.6423129999998</v>
      </c>
      <c r="X221">
        <v>12725.340587000001</v>
      </c>
      <c r="Y221">
        <v>23326.292369999999</v>
      </c>
      <c r="Z221">
        <v>1287.727713</v>
      </c>
      <c r="AA221">
        <v>1917.8073260000001</v>
      </c>
      <c r="AB221">
        <v>1240.072899</v>
      </c>
      <c r="AC221">
        <v>2259.248458</v>
      </c>
      <c r="AD221">
        <v>19.822002999999999</v>
      </c>
      <c r="AE221">
        <v>11.150356</v>
      </c>
      <c r="AF221">
        <v>20030.471109999999</v>
      </c>
      <c r="AG221">
        <v>1190.9720279999999</v>
      </c>
      <c r="AH221">
        <v>0.87639199999999995</v>
      </c>
      <c r="AI221">
        <v>8485.9996749999991</v>
      </c>
      <c r="AJ221">
        <v>15714.494686</v>
      </c>
      <c r="AK221">
        <v>5284.9268849999999</v>
      </c>
      <c r="AL221">
        <v>1212.3237959999999</v>
      </c>
      <c r="AM221">
        <v>14.022131</v>
      </c>
      <c r="AN221">
        <v>9.2690359999999998</v>
      </c>
      <c r="AO221">
        <v>0.81250599999999995</v>
      </c>
      <c r="AP221">
        <v>109.681961</v>
      </c>
      <c r="AQ221">
        <v>124.78275600000001</v>
      </c>
      <c r="AR221">
        <v>0</v>
      </c>
      <c r="AS221">
        <v>128393.629463</v>
      </c>
      <c r="AT221">
        <v>4.5543449999999996</v>
      </c>
      <c r="AU221">
        <v>4.1757840000000002</v>
      </c>
      <c r="AV221">
        <v>2.9942929999999999</v>
      </c>
      <c r="AW221">
        <v>5.1710539999999998</v>
      </c>
      <c r="AX221">
        <v>10.582371999999999</v>
      </c>
      <c r="AY221">
        <v>0.73224599999999995</v>
      </c>
      <c r="AZ221">
        <v>4.3837669999999997</v>
      </c>
      <c r="BA221">
        <v>3.4957980000000002</v>
      </c>
      <c r="BB221">
        <v>6.2120689999999996</v>
      </c>
      <c r="BC221">
        <v>2.8943150000000002</v>
      </c>
      <c r="BD221">
        <v>3.0003160000000002</v>
      </c>
      <c r="BE221">
        <v>4.2367210000000002</v>
      </c>
      <c r="BF221">
        <v>11.933351999999999</v>
      </c>
      <c r="BG221">
        <v>5.3454179999999996</v>
      </c>
      <c r="BH221">
        <v>3.3325089999999999</v>
      </c>
      <c r="BI221">
        <v>1.000343</v>
      </c>
      <c r="BJ221">
        <v>2.2060460000000002</v>
      </c>
      <c r="BK221">
        <v>6.4108359999999998</v>
      </c>
      <c r="BL221">
        <v>16.589905000000002</v>
      </c>
      <c r="BM221">
        <v>1.8606929999999999</v>
      </c>
      <c r="BN221">
        <v>1.4100710000000001</v>
      </c>
      <c r="BO221">
        <v>1.2033469999999999</v>
      </c>
      <c r="BP221">
        <v>0.83791599999999999</v>
      </c>
      <c r="BQ221">
        <v>0.69910799999999995</v>
      </c>
      <c r="BR221">
        <v>0.63422000000000001</v>
      </c>
      <c r="BS221">
        <v>0.160606</v>
      </c>
      <c r="BT221">
        <v>1.2386269999999999</v>
      </c>
      <c r="BU221">
        <v>0.77827900000000005</v>
      </c>
      <c r="BV221">
        <v>0.62113200000000002</v>
      </c>
      <c r="BW221">
        <v>19.680382000000002</v>
      </c>
      <c r="BX221">
        <v>1.516777</v>
      </c>
      <c r="BY221">
        <v>5.0699999999999996E-4</v>
      </c>
      <c r="BZ221">
        <v>0.59836500000000004</v>
      </c>
      <c r="CA221">
        <v>1.058867</v>
      </c>
      <c r="CB221">
        <v>2.420156</v>
      </c>
      <c r="CC221">
        <v>3.4716459999999998</v>
      </c>
      <c r="CD221">
        <v>9.3692999999999999E-2</v>
      </c>
      <c r="CE221">
        <v>0.189474</v>
      </c>
      <c r="CF221">
        <v>0.18093699999999999</v>
      </c>
      <c r="CG221">
        <v>1.9622000000000001E-2</v>
      </c>
      <c r="CH221">
        <v>5.581E-3</v>
      </c>
      <c r="CI221">
        <v>1</v>
      </c>
      <c r="CJ221">
        <v>32.165702000000003</v>
      </c>
      <c r="CK221">
        <v>0.31548599999999999</v>
      </c>
      <c r="CL221">
        <v>11.003792000000001</v>
      </c>
      <c r="CM221">
        <v>38.1875</v>
      </c>
      <c r="CN221">
        <v>5.7778000000000003E-2</v>
      </c>
      <c r="CO221">
        <v>14.794378999999999</v>
      </c>
      <c r="CP221">
        <v>32.207273000000001</v>
      </c>
      <c r="CQ221">
        <v>33.064664999999998</v>
      </c>
    </row>
    <row r="222" spans="2:95" x14ac:dyDescent="0.3">
      <c r="B222" s="3">
        <v>17520</v>
      </c>
      <c r="C222">
        <v>741.38761599999998</v>
      </c>
      <c r="D222">
        <v>38.307713999999997</v>
      </c>
      <c r="E222">
        <v>435.792101</v>
      </c>
      <c r="F222">
        <v>822.52838999999994</v>
      </c>
      <c r="G222">
        <v>33.846364000000001</v>
      </c>
      <c r="H222">
        <v>73.411866000000003</v>
      </c>
      <c r="I222">
        <v>17.578310999999999</v>
      </c>
      <c r="J222">
        <v>220.118897</v>
      </c>
      <c r="K222">
        <v>554.62281599999994</v>
      </c>
      <c r="L222">
        <v>479.26169399999998</v>
      </c>
      <c r="M222">
        <v>777.93656299999998</v>
      </c>
      <c r="N222">
        <v>234.28474700000001</v>
      </c>
      <c r="O222">
        <v>10.460056</v>
      </c>
      <c r="P222">
        <v>51.072733999999997</v>
      </c>
      <c r="Q222">
        <v>256.63897700000001</v>
      </c>
      <c r="R222">
        <v>39.319944999999997</v>
      </c>
      <c r="S222">
        <v>228.676255</v>
      </c>
      <c r="T222">
        <v>22.716096</v>
      </c>
      <c r="U222">
        <v>154.16311400000001</v>
      </c>
      <c r="V222">
        <v>130.29742400000001</v>
      </c>
      <c r="W222">
        <v>2653.9693000000002</v>
      </c>
      <c r="X222">
        <v>11272.401532</v>
      </c>
      <c r="Y222">
        <v>23494.240723999999</v>
      </c>
      <c r="Z222">
        <v>1283.6732629999999</v>
      </c>
      <c r="AA222">
        <v>1934.323026</v>
      </c>
      <c r="AB222">
        <v>1228.6627940000001</v>
      </c>
      <c r="AC222">
        <v>2255.4239160000002</v>
      </c>
      <c r="AD222">
        <v>19.884360000000001</v>
      </c>
      <c r="AE222">
        <v>10.904125000000001</v>
      </c>
      <c r="AF222">
        <v>19411.394229000001</v>
      </c>
      <c r="AG222">
        <v>1738.960221</v>
      </c>
      <c r="AH222">
        <v>1.0848629999999999</v>
      </c>
      <c r="AI222">
        <v>8527.5441119999996</v>
      </c>
      <c r="AJ222">
        <v>15948.460687999999</v>
      </c>
      <c r="AK222">
        <v>5380.9879540000002</v>
      </c>
      <c r="AL222">
        <v>941.57387000000006</v>
      </c>
      <c r="AM222">
        <v>13.745894</v>
      </c>
      <c r="AN222">
        <v>7.2980010000000002</v>
      </c>
      <c r="AO222">
        <v>0.78002199999999999</v>
      </c>
      <c r="AP222">
        <v>88.310862</v>
      </c>
      <c r="AQ222">
        <v>119.784153</v>
      </c>
      <c r="AR222">
        <v>0</v>
      </c>
      <c r="AS222">
        <v>128641.55295899999</v>
      </c>
      <c r="AT222">
        <v>4.5260689999999997</v>
      </c>
      <c r="AU222">
        <v>4.1622139999999996</v>
      </c>
      <c r="AV222">
        <v>2.9911910000000002</v>
      </c>
      <c r="AW222">
        <v>5.1616160000000004</v>
      </c>
      <c r="AX222">
        <v>10.565707</v>
      </c>
      <c r="AY222">
        <v>0.72653199999999996</v>
      </c>
      <c r="AZ222">
        <v>4.3858899999999998</v>
      </c>
      <c r="BA222">
        <v>3.4917029999999998</v>
      </c>
      <c r="BB222">
        <v>6.1958359999999999</v>
      </c>
      <c r="BC222">
        <v>2.8931710000000002</v>
      </c>
      <c r="BD222">
        <v>2.9949189999999999</v>
      </c>
      <c r="BE222">
        <v>4.2304750000000002</v>
      </c>
      <c r="BF222">
        <v>12.301466</v>
      </c>
      <c r="BG222">
        <v>5.328703</v>
      </c>
      <c r="BH222">
        <v>3.3316379999999999</v>
      </c>
      <c r="BI222">
        <v>1.004095</v>
      </c>
      <c r="BJ222">
        <v>2.2025730000000001</v>
      </c>
      <c r="BK222">
        <v>6.406288</v>
      </c>
      <c r="BL222">
        <v>16.593401</v>
      </c>
      <c r="BM222">
        <v>1.8757440000000001</v>
      </c>
      <c r="BN222">
        <v>1.011253</v>
      </c>
      <c r="BO222">
        <v>1.0659529999999999</v>
      </c>
      <c r="BP222">
        <v>0.84394899999999995</v>
      </c>
      <c r="BQ222">
        <v>0.69690700000000005</v>
      </c>
      <c r="BR222">
        <v>0.63968199999999997</v>
      </c>
      <c r="BS222">
        <v>0.15912799999999999</v>
      </c>
      <c r="BT222">
        <v>1.2365299999999999</v>
      </c>
      <c r="BU222">
        <v>0.78072699999999995</v>
      </c>
      <c r="BV222">
        <v>0.60741599999999996</v>
      </c>
      <c r="BW222">
        <v>19.072125</v>
      </c>
      <c r="BX222">
        <v>2.214674</v>
      </c>
      <c r="BY222">
        <v>6.2799999999999998E-4</v>
      </c>
      <c r="BZ222">
        <v>0.601294</v>
      </c>
      <c r="CA222">
        <v>1.074632</v>
      </c>
      <c r="CB222">
        <v>2.4641449999999998</v>
      </c>
      <c r="CC222">
        <v>2.6963189999999999</v>
      </c>
      <c r="CD222">
        <v>9.1846999999999998E-2</v>
      </c>
      <c r="CE222">
        <v>0.14918300000000001</v>
      </c>
      <c r="CF222">
        <v>0.173703</v>
      </c>
      <c r="CG222">
        <v>1.5799000000000001E-2</v>
      </c>
      <c r="CH222">
        <v>5.3569999999999998E-3</v>
      </c>
      <c r="CI222">
        <v>1</v>
      </c>
      <c r="CJ222">
        <v>32.227812</v>
      </c>
      <c r="CK222">
        <v>0.32081799999999999</v>
      </c>
      <c r="CL222">
        <v>11.363421000000001</v>
      </c>
      <c r="CM222">
        <v>38.270833000000003</v>
      </c>
      <c r="CN222">
        <v>6.0351000000000002E-2</v>
      </c>
      <c r="CO222">
        <v>14.814503</v>
      </c>
      <c r="CP222">
        <v>31.430159</v>
      </c>
      <c r="CQ222">
        <v>33.054409999999997</v>
      </c>
    </row>
    <row r="223" spans="2:95" x14ac:dyDescent="0.3">
      <c r="B223" s="3">
        <v>17885</v>
      </c>
      <c r="C223">
        <v>762.84512099999995</v>
      </c>
      <c r="D223">
        <v>38.389232</v>
      </c>
      <c r="E223">
        <v>435.593186</v>
      </c>
      <c r="F223">
        <v>822.10855800000002</v>
      </c>
      <c r="G223">
        <v>33.786631999999997</v>
      </c>
      <c r="H223">
        <v>72.839888999999999</v>
      </c>
      <c r="I223">
        <v>17.584327999999999</v>
      </c>
      <c r="J223">
        <v>220.14297199999999</v>
      </c>
      <c r="K223">
        <v>552.91595099999995</v>
      </c>
      <c r="L223">
        <v>479.28482400000001</v>
      </c>
      <c r="M223">
        <v>774.385673</v>
      </c>
      <c r="N223">
        <v>233.36631800000001</v>
      </c>
      <c r="O223">
        <v>10.771725999999999</v>
      </c>
      <c r="P223">
        <v>50.939154000000002</v>
      </c>
      <c r="Q223">
        <v>256.81543299999998</v>
      </c>
      <c r="R223">
        <v>39.560375000000001</v>
      </c>
      <c r="S223">
        <v>228.49007</v>
      </c>
      <c r="T223">
        <v>22.717931</v>
      </c>
      <c r="U223">
        <v>154.18927600000001</v>
      </c>
      <c r="V223">
        <v>131.083234</v>
      </c>
      <c r="W223">
        <v>2373.8067289999999</v>
      </c>
      <c r="X223">
        <v>10891.88623</v>
      </c>
      <c r="Y223">
        <v>23612.494974000001</v>
      </c>
      <c r="Z223">
        <v>1290.3835899999999</v>
      </c>
      <c r="AA223">
        <v>1915.9233529999999</v>
      </c>
      <c r="AB223">
        <v>1210.733774</v>
      </c>
      <c r="AC223">
        <v>2249.8658150000001</v>
      </c>
      <c r="AD223">
        <v>20.022879</v>
      </c>
      <c r="AE223">
        <v>10.749506</v>
      </c>
      <c r="AF223">
        <v>21523.429281000001</v>
      </c>
      <c r="AG223">
        <v>2451.9204709999999</v>
      </c>
      <c r="AH223">
        <v>1.653073</v>
      </c>
      <c r="AI223">
        <v>8484.3409190000002</v>
      </c>
      <c r="AJ223">
        <v>16011.629000000001</v>
      </c>
      <c r="AK223">
        <v>5434.3071280000004</v>
      </c>
      <c r="AL223">
        <v>1892.4044289999999</v>
      </c>
      <c r="AM223">
        <v>13.487484</v>
      </c>
      <c r="AN223">
        <v>11.193133</v>
      </c>
      <c r="AO223">
        <v>1.4353359999999999</v>
      </c>
      <c r="AP223">
        <v>137.255923</v>
      </c>
      <c r="AQ223">
        <v>145.93369000000001</v>
      </c>
      <c r="AR223">
        <v>0</v>
      </c>
      <c r="AS223">
        <v>126743.43657400001</v>
      </c>
      <c r="AT223">
        <v>4.6570640000000001</v>
      </c>
      <c r="AU223">
        <v>4.1710710000000004</v>
      </c>
      <c r="AV223">
        <v>2.9898259999999999</v>
      </c>
      <c r="AW223">
        <v>5.158982</v>
      </c>
      <c r="AX223">
        <v>10.547060999999999</v>
      </c>
      <c r="AY223">
        <v>0.72087100000000004</v>
      </c>
      <c r="AZ223">
        <v>4.387391</v>
      </c>
      <c r="BA223">
        <v>3.4920849999999999</v>
      </c>
      <c r="BB223">
        <v>6.176768</v>
      </c>
      <c r="BC223">
        <v>2.8933110000000002</v>
      </c>
      <c r="BD223">
        <v>2.981249</v>
      </c>
      <c r="BE223">
        <v>4.2138910000000003</v>
      </c>
      <c r="BF223">
        <v>12.668002</v>
      </c>
      <c r="BG223">
        <v>5.3147659999999997</v>
      </c>
      <c r="BH223">
        <v>3.3339289999999999</v>
      </c>
      <c r="BI223">
        <v>1.010235</v>
      </c>
      <c r="BJ223">
        <v>2.2007789999999998</v>
      </c>
      <c r="BK223">
        <v>6.4068059999999996</v>
      </c>
      <c r="BL223">
        <v>16.596216999999999</v>
      </c>
      <c r="BM223">
        <v>1.8870560000000001</v>
      </c>
      <c r="BN223">
        <v>0.904501</v>
      </c>
      <c r="BO223">
        <v>1.0299700000000001</v>
      </c>
      <c r="BP223">
        <v>0.84819699999999998</v>
      </c>
      <c r="BQ223">
        <v>0.70055000000000001</v>
      </c>
      <c r="BR223">
        <v>0.63359699999999997</v>
      </c>
      <c r="BS223">
        <v>0.156806</v>
      </c>
      <c r="BT223">
        <v>1.2334830000000001</v>
      </c>
      <c r="BU223">
        <v>0.78616600000000003</v>
      </c>
      <c r="BV223">
        <v>0.59880299999999997</v>
      </c>
      <c r="BW223">
        <v>21.147245999999999</v>
      </c>
      <c r="BX223">
        <v>3.1226729999999998</v>
      </c>
      <c r="BY223">
        <v>9.5699999999999995E-4</v>
      </c>
      <c r="BZ223">
        <v>0.598248</v>
      </c>
      <c r="CA223">
        <v>1.078889</v>
      </c>
      <c r="CB223">
        <v>2.4885619999999999</v>
      </c>
      <c r="CC223">
        <v>5.4191459999999996</v>
      </c>
      <c r="CD223">
        <v>9.0121000000000007E-2</v>
      </c>
      <c r="CE223">
        <v>0.22880600000000001</v>
      </c>
      <c r="CF223">
        <v>0.319635</v>
      </c>
      <c r="CG223">
        <v>2.4555E-2</v>
      </c>
      <c r="CH223">
        <v>6.5269999999999998E-3</v>
      </c>
      <c r="CI223">
        <v>1</v>
      </c>
      <c r="CJ223">
        <v>31.752288</v>
      </c>
      <c r="CK223">
        <v>0.32014900000000002</v>
      </c>
      <c r="CL223">
        <v>11.159409</v>
      </c>
      <c r="CM223">
        <v>38.208333000000003</v>
      </c>
      <c r="CN223">
        <v>6.0072E-2</v>
      </c>
      <c r="CO223">
        <v>14.807425</v>
      </c>
      <c r="CP223">
        <v>31.191302</v>
      </c>
      <c r="CQ223">
        <v>33.120024000000001</v>
      </c>
    </row>
    <row r="224" spans="2:95" x14ac:dyDescent="0.3">
      <c r="B224" s="3">
        <v>18250</v>
      </c>
      <c r="C224">
        <v>771.65040899999997</v>
      </c>
      <c r="D224">
        <v>38.469189</v>
      </c>
      <c r="E224">
        <v>435.47068899999999</v>
      </c>
      <c r="F224">
        <v>821.75435100000004</v>
      </c>
      <c r="G224">
        <v>33.763868000000002</v>
      </c>
      <c r="H224">
        <v>72.251161999999994</v>
      </c>
      <c r="I224">
        <v>17.570944999999998</v>
      </c>
      <c r="J224">
        <v>220.04422199999999</v>
      </c>
      <c r="K224">
        <v>552.36867299999994</v>
      </c>
      <c r="L224">
        <v>479.31145900000001</v>
      </c>
      <c r="M224">
        <v>769.649946</v>
      </c>
      <c r="N224">
        <v>232.382777</v>
      </c>
      <c r="O224">
        <v>11.085470000000001</v>
      </c>
      <c r="P224">
        <v>50.832417</v>
      </c>
      <c r="Q224">
        <v>256.73916300000002</v>
      </c>
      <c r="R224">
        <v>39.783738</v>
      </c>
      <c r="S224">
        <v>228.25676799999999</v>
      </c>
      <c r="T224">
        <v>22.720496000000001</v>
      </c>
      <c r="U224">
        <v>154.18544900000001</v>
      </c>
      <c r="V224">
        <v>131.86739700000001</v>
      </c>
      <c r="W224">
        <v>1559.908809</v>
      </c>
      <c r="X224">
        <v>9241.7096610000008</v>
      </c>
      <c r="Y224">
        <v>23850.215396</v>
      </c>
      <c r="Z224">
        <v>1279.1276439999999</v>
      </c>
      <c r="AA224">
        <v>1913.5754589999999</v>
      </c>
      <c r="AB224">
        <v>1213.295329</v>
      </c>
      <c r="AC224">
        <v>2243.4295440000001</v>
      </c>
      <c r="AD224">
        <v>20.188414000000002</v>
      </c>
      <c r="AE224">
        <v>10.467419</v>
      </c>
      <c r="AF224">
        <v>20640.697357000001</v>
      </c>
      <c r="AG224">
        <v>1761.374239</v>
      </c>
      <c r="AH224">
        <v>1.613518</v>
      </c>
      <c r="AI224">
        <v>8495.4592990000001</v>
      </c>
      <c r="AJ224">
        <v>16296.279844999999</v>
      </c>
      <c r="AK224">
        <v>5543.6410509999996</v>
      </c>
      <c r="AL224">
        <v>1011.638318</v>
      </c>
      <c r="AM224">
        <v>13.466424</v>
      </c>
      <c r="AN224">
        <v>9.2628029999999999</v>
      </c>
      <c r="AO224">
        <v>0.83492</v>
      </c>
      <c r="AP224">
        <v>109.12869999999999</v>
      </c>
      <c r="AQ224">
        <v>129.91783699999999</v>
      </c>
      <c r="AR224">
        <v>0</v>
      </c>
      <c r="AS224">
        <v>129278.555289</v>
      </c>
      <c r="AT224">
        <v>4.7108189999999999</v>
      </c>
      <c r="AU224">
        <v>4.1797589999999998</v>
      </c>
      <c r="AV224">
        <v>2.988985</v>
      </c>
      <c r="AW224">
        <v>5.1567590000000001</v>
      </c>
      <c r="AX224">
        <v>10.539954</v>
      </c>
      <c r="AY224">
        <v>0.71504500000000004</v>
      </c>
      <c r="AZ224">
        <v>4.3840519999999996</v>
      </c>
      <c r="BA224">
        <v>3.4905179999999998</v>
      </c>
      <c r="BB224">
        <v>6.1706539999999999</v>
      </c>
      <c r="BC224">
        <v>2.893472</v>
      </c>
      <c r="BD224">
        <v>2.9630169999999998</v>
      </c>
      <c r="BE224">
        <v>4.1961310000000003</v>
      </c>
      <c r="BF224">
        <v>13.03698</v>
      </c>
      <c r="BG224">
        <v>5.3036300000000001</v>
      </c>
      <c r="BH224">
        <v>3.3329390000000001</v>
      </c>
      <c r="BI224">
        <v>1.0159389999999999</v>
      </c>
      <c r="BJ224">
        <v>2.1985320000000002</v>
      </c>
      <c r="BK224">
        <v>6.4075290000000003</v>
      </c>
      <c r="BL224">
        <v>16.595804999999999</v>
      </c>
      <c r="BM224">
        <v>1.8983449999999999</v>
      </c>
      <c r="BN224">
        <v>0.59437799999999996</v>
      </c>
      <c r="BO224">
        <v>0.87392400000000003</v>
      </c>
      <c r="BP224">
        <v>0.85673600000000005</v>
      </c>
      <c r="BQ224">
        <v>0.69443900000000003</v>
      </c>
      <c r="BR224">
        <v>0.63282099999999997</v>
      </c>
      <c r="BS224">
        <v>0.157138</v>
      </c>
      <c r="BT224">
        <v>1.2299549999999999</v>
      </c>
      <c r="BU224">
        <v>0.79266499999999995</v>
      </c>
      <c r="BV224">
        <v>0.58308899999999997</v>
      </c>
      <c r="BW224">
        <v>20.279942999999999</v>
      </c>
      <c r="BX224">
        <v>2.24322</v>
      </c>
      <c r="BY224">
        <v>9.3400000000000004E-4</v>
      </c>
      <c r="BZ224">
        <v>0.59903200000000001</v>
      </c>
      <c r="CA224">
        <v>1.098069</v>
      </c>
      <c r="CB224">
        <v>2.5386299999999999</v>
      </c>
      <c r="CC224">
        <v>2.8969580000000001</v>
      </c>
      <c r="CD224">
        <v>8.9980000000000004E-2</v>
      </c>
      <c r="CE224">
        <v>0.18934699999999999</v>
      </c>
      <c r="CF224">
        <v>0.18592900000000001</v>
      </c>
      <c r="CG224">
        <v>1.9522999999999999E-2</v>
      </c>
      <c r="CH224">
        <v>5.8110000000000002E-3</v>
      </c>
      <c r="CI224">
        <v>1</v>
      </c>
      <c r="CJ224">
        <v>32.387397</v>
      </c>
      <c r="CK224">
        <v>0.32729399999999997</v>
      </c>
      <c r="CL224">
        <v>11.723933000000001</v>
      </c>
      <c r="CM224">
        <v>38.25</v>
      </c>
      <c r="CN224">
        <v>6.2078000000000001E-2</v>
      </c>
      <c r="CO224">
        <v>14.796711</v>
      </c>
      <c r="CP224">
        <v>30.279337000000002</v>
      </c>
      <c r="CQ224">
        <v>33.132801000000001</v>
      </c>
    </row>
    <row r="225" spans="2:95" x14ac:dyDescent="0.3">
      <c r="B225" s="3">
        <v>18615</v>
      </c>
      <c r="C225">
        <v>756.39891499999999</v>
      </c>
      <c r="D225">
        <v>38.927126999999999</v>
      </c>
      <c r="E225">
        <v>435.341634</v>
      </c>
      <c r="F225">
        <v>822.032194</v>
      </c>
      <c r="G225">
        <v>33.751162000000001</v>
      </c>
      <c r="H225">
        <v>71.694703000000004</v>
      </c>
      <c r="I225">
        <v>17.560390000000002</v>
      </c>
      <c r="J225">
        <v>220.504796</v>
      </c>
      <c r="K225">
        <v>553.49799399999995</v>
      </c>
      <c r="L225">
        <v>479.66592100000003</v>
      </c>
      <c r="M225">
        <v>763.32832900000005</v>
      </c>
      <c r="N225">
        <v>231.082605</v>
      </c>
      <c r="O225">
        <v>11.39925</v>
      </c>
      <c r="P225">
        <v>50.731611999999998</v>
      </c>
      <c r="Q225">
        <v>256.63110599999999</v>
      </c>
      <c r="R225">
        <v>39.972580000000001</v>
      </c>
      <c r="S225">
        <v>228.33744999999999</v>
      </c>
      <c r="T225">
        <v>22.730089</v>
      </c>
      <c r="U225">
        <v>154.33154200000001</v>
      </c>
      <c r="V225">
        <v>132.831819</v>
      </c>
      <c r="W225">
        <v>1307.5777880000001</v>
      </c>
      <c r="X225">
        <v>8701.3482980000008</v>
      </c>
      <c r="Y225">
        <v>24635.54896</v>
      </c>
      <c r="Z225">
        <v>1271.239761</v>
      </c>
      <c r="AA225">
        <v>1901.038918</v>
      </c>
      <c r="AB225">
        <v>1313.574629</v>
      </c>
      <c r="AC225">
        <v>2242.905514</v>
      </c>
      <c r="AD225">
        <v>20.486211999999998</v>
      </c>
      <c r="AE225">
        <v>10.219507</v>
      </c>
      <c r="AF225">
        <v>19747.003648000002</v>
      </c>
      <c r="AG225">
        <v>3491.7124939999999</v>
      </c>
      <c r="AH225">
        <v>2.0942099999999999</v>
      </c>
      <c r="AI225">
        <v>8490.3902020000005</v>
      </c>
      <c r="AJ225">
        <v>16743.821545999999</v>
      </c>
      <c r="AK225">
        <v>5674.2434300000004</v>
      </c>
      <c r="AL225">
        <v>467.23718100000002</v>
      </c>
      <c r="AM225">
        <v>13.106959</v>
      </c>
      <c r="AN225">
        <v>5.2227040000000002</v>
      </c>
      <c r="AO225">
        <v>0.53846499999999997</v>
      </c>
      <c r="AP225">
        <v>62.141027000000001</v>
      </c>
      <c r="AQ225">
        <v>116.142425</v>
      </c>
      <c r="AR225">
        <v>0</v>
      </c>
      <c r="AS225">
        <v>126669.97870399999</v>
      </c>
      <c r="AT225">
        <v>4.6177109999999999</v>
      </c>
      <c r="AU225">
        <v>4.2295150000000001</v>
      </c>
      <c r="AV225">
        <v>2.9880990000000001</v>
      </c>
      <c r="AW225">
        <v>5.1585029999999996</v>
      </c>
      <c r="AX225">
        <v>10.535988</v>
      </c>
      <c r="AY225">
        <v>0.709538</v>
      </c>
      <c r="AZ225">
        <v>4.3814190000000002</v>
      </c>
      <c r="BA225">
        <v>3.497824</v>
      </c>
      <c r="BB225">
        <v>6.1832700000000003</v>
      </c>
      <c r="BC225">
        <v>2.8956119999999999</v>
      </c>
      <c r="BD225">
        <v>2.9386800000000002</v>
      </c>
      <c r="BE225">
        <v>4.1726539999999996</v>
      </c>
      <c r="BF225">
        <v>13.405998</v>
      </c>
      <c r="BG225">
        <v>5.2931119999999998</v>
      </c>
      <c r="BH225">
        <v>3.3315359999999998</v>
      </c>
      <c r="BI225">
        <v>1.020761</v>
      </c>
      <c r="BJ225">
        <v>2.199309</v>
      </c>
      <c r="BK225">
        <v>6.410234</v>
      </c>
      <c r="BL225">
        <v>16.611529999999998</v>
      </c>
      <c r="BM225">
        <v>1.912228</v>
      </c>
      <c r="BN225">
        <v>0.49823200000000001</v>
      </c>
      <c r="BO225">
        <v>0.82282599999999995</v>
      </c>
      <c r="BP225">
        <v>0.88494700000000004</v>
      </c>
      <c r="BQ225">
        <v>0.69015599999999999</v>
      </c>
      <c r="BR225">
        <v>0.62867499999999998</v>
      </c>
      <c r="BS225">
        <v>0.170125</v>
      </c>
      <c r="BT225">
        <v>1.2296670000000001</v>
      </c>
      <c r="BU225">
        <v>0.80435800000000002</v>
      </c>
      <c r="BV225">
        <v>0.56927899999999998</v>
      </c>
      <c r="BW225">
        <v>19.401869000000001</v>
      </c>
      <c r="BX225">
        <v>4.4469130000000003</v>
      </c>
      <c r="BY225">
        <v>1.212E-3</v>
      </c>
      <c r="BZ225">
        <v>0.59867400000000004</v>
      </c>
      <c r="CA225">
        <v>1.128225</v>
      </c>
      <c r="CB225">
        <v>2.5984370000000001</v>
      </c>
      <c r="CC225">
        <v>1.3379939999999999</v>
      </c>
      <c r="CD225">
        <v>8.7578000000000003E-2</v>
      </c>
      <c r="CE225">
        <v>0.10676099999999999</v>
      </c>
      <c r="CF225">
        <v>0.119911</v>
      </c>
      <c r="CG225">
        <v>1.1117E-2</v>
      </c>
      <c r="CH225">
        <v>5.195E-3</v>
      </c>
      <c r="CI225">
        <v>1</v>
      </c>
      <c r="CJ225">
        <v>31.733885000000001</v>
      </c>
      <c r="CK225">
        <v>0.335588</v>
      </c>
      <c r="CL225">
        <v>11.856033</v>
      </c>
      <c r="CM225">
        <v>38.166666999999997</v>
      </c>
      <c r="CN225">
        <v>6.1031000000000002E-2</v>
      </c>
      <c r="CO225">
        <v>14.756835000000001</v>
      </c>
      <c r="CP225">
        <v>30.158529000000001</v>
      </c>
      <c r="CQ225">
        <v>33.148729000000003</v>
      </c>
    </row>
    <row r="226" spans="2:95" x14ac:dyDescent="0.3">
      <c r="B226" s="3">
        <v>18980</v>
      </c>
      <c r="C226">
        <v>765.89515800000004</v>
      </c>
      <c r="D226">
        <v>39.243277999999997</v>
      </c>
      <c r="E226">
        <v>435.09257100000002</v>
      </c>
      <c r="F226">
        <v>822.58486300000004</v>
      </c>
      <c r="G226">
        <v>33.716002000000003</v>
      </c>
      <c r="H226">
        <v>71.105624000000006</v>
      </c>
      <c r="I226">
        <v>17.528372000000001</v>
      </c>
      <c r="J226">
        <v>220.67400599999999</v>
      </c>
      <c r="K226">
        <v>553.81125199999997</v>
      </c>
      <c r="L226">
        <v>479.890672</v>
      </c>
      <c r="M226">
        <v>756.48604899999998</v>
      </c>
      <c r="N226">
        <v>229.924451</v>
      </c>
      <c r="O226">
        <v>11.713721</v>
      </c>
      <c r="P226">
        <v>50.593561999999999</v>
      </c>
      <c r="Q226">
        <v>256.55404700000003</v>
      </c>
      <c r="R226">
        <v>40.070757</v>
      </c>
      <c r="S226">
        <v>228.211231</v>
      </c>
      <c r="T226">
        <v>22.676259000000002</v>
      </c>
      <c r="U226">
        <v>154.46185600000001</v>
      </c>
      <c r="V226">
        <v>133.83464000000001</v>
      </c>
      <c r="W226">
        <v>1044.8485900000001</v>
      </c>
      <c r="X226">
        <v>8177.9859319999996</v>
      </c>
      <c r="Y226">
        <v>24951.044388999999</v>
      </c>
      <c r="Z226">
        <v>1268.179983</v>
      </c>
      <c r="AA226">
        <v>1877.741401</v>
      </c>
      <c r="AB226">
        <v>1291.1606979999999</v>
      </c>
      <c r="AC226">
        <v>2257.3260989999999</v>
      </c>
      <c r="AD226">
        <v>20.701101999999999</v>
      </c>
      <c r="AE226">
        <v>10.051091</v>
      </c>
      <c r="AF226">
        <v>21858.195068000001</v>
      </c>
      <c r="AG226">
        <v>2115.8222689999998</v>
      </c>
      <c r="AH226">
        <v>1.5771360000000001</v>
      </c>
      <c r="AI226">
        <v>8428.0677030000006</v>
      </c>
      <c r="AJ226">
        <v>16880.725652000001</v>
      </c>
      <c r="AK226">
        <v>5731.1144400000003</v>
      </c>
      <c r="AL226">
        <v>787.19629399999997</v>
      </c>
      <c r="AM226">
        <v>12.982169000000001</v>
      </c>
      <c r="AN226">
        <v>7.11808</v>
      </c>
      <c r="AO226">
        <v>0.77614300000000003</v>
      </c>
      <c r="AP226">
        <v>84.309483999999998</v>
      </c>
      <c r="AQ226">
        <v>129.35677699999999</v>
      </c>
      <c r="AR226">
        <v>0</v>
      </c>
      <c r="AS226">
        <v>126709.92338599999</v>
      </c>
      <c r="AT226">
        <v>4.6756840000000004</v>
      </c>
      <c r="AU226">
        <v>4.263865</v>
      </c>
      <c r="AV226">
        <v>2.9863900000000001</v>
      </c>
      <c r="AW226">
        <v>5.1619710000000003</v>
      </c>
      <c r="AX226">
        <v>10.525012</v>
      </c>
      <c r="AY226">
        <v>0.703708</v>
      </c>
      <c r="AZ226">
        <v>4.3734299999999999</v>
      </c>
      <c r="BA226">
        <v>3.500508</v>
      </c>
      <c r="BB226">
        <v>6.1867700000000001</v>
      </c>
      <c r="BC226">
        <v>2.8969680000000002</v>
      </c>
      <c r="BD226">
        <v>2.9123380000000001</v>
      </c>
      <c r="BE226">
        <v>4.1517410000000003</v>
      </c>
      <c r="BF226">
        <v>13.775828000000001</v>
      </c>
      <c r="BG226">
        <v>5.2787090000000001</v>
      </c>
      <c r="BH226">
        <v>3.3305359999999999</v>
      </c>
      <c r="BI226">
        <v>1.0232680000000001</v>
      </c>
      <c r="BJ226">
        <v>2.1980940000000002</v>
      </c>
      <c r="BK226">
        <v>6.3950529999999999</v>
      </c>
      <c r="BL226">
        <v>16.625556</v>
      </c>
      <c r="BM226">
        <v>1.9266650000000001</v>
      </c>
      <c r="BN226">
        <v>0.398123</v>
      </c>
      <c r="BO226">
        <v>0.77333499999999999</v>
      </c>
      <c r="BP226">
        <v>0.89627999999999997</v>
      </c>
      <c r="BQ226">
        <v>0.68849499999999997</v>
      </c>
      <c r="BR226">
        <v>0.62097100000000005</v>
      </c>
      <c r="BS226">
        <v>0.16722200000000001</v>
      </c>
      <c r="BT226">
        <v>1.237573</v>
      </c>
      <c r="BU226">
        <v>0.81279500000000005</v>
      </c>
      <c r="BV226">
        <v>0.55989699999999998</v>
      </c>
      <c r="BW226">
        <v>21.476161000000001</v>
      </c>
      <c r="BX226">
        <v>2.6946310000000002</v>
      </c>
      <c r="BY226">
        <v>9.1299999999999997E-4</v>
      </c>
      <c r="BZ226">
        <v>0.59428000000000003</v>
      </c>
      <c r="CA226">
        <v>1.1374500000000001</v>
      </c>
      <c r="CB226">
        <v>2.6244809999999998</v>
      </c>
      <c r="CC226">
        <v>2.2542390000000001</v>
      </c>
      <c r="CD226">
        <v>8.6744000000000002E-2</v>
      </c>
      <c r="CE226">
        <v>0.145505</v>
      </c>
      <c r="CF226">
        <v>0.17283999999999999</v>
      </c>
      <c r="CG226">
        <v>1.5082999999999999E-2</v>
      </c>
      <c r="CH226">
        <v>5.7860000000000003E-3</v>
      </c>
      <c r="CI226">
        <v>1</v>
      </c>
      <c r="CJ226">
        <v>31.743893</v>
      </c>
      <c r="CK226">
        <v>0.33058399999999999</v>
      </c>
      <c r="CL226">
        <v>11.560051</v>
      </c>
      <c r="CM226">
        <v>38.291666999999997</v>
      </c>
      <c r="CN226">
        <v>6.0655000000000001E-2</v>
      </c>
      <c r="CO226">
        <v>14.733072</v>
      </c>
      <c r="CP226">
        <v>29.87013</v>
      </c>
      <c r="CQ226">
        <v>33.165940999999997</v>
      </c>
    </row>
    <row r="227" spans="2:95" x14ac:dyDescent="0.3">
      <c r="B227" s="3">
        <v>19345</v>
      </c>
      <c r="C227">
        <v>772.730187</v>
      </c>
      <c r="D227">
        <v>39.685031000000002</v>
      </c>
      <c r="E227">
        <v>434.54380300000003</v>
      </c>
      <c r="F227">
        <v>822.37687400000004</v>
      </c>
      <c r="G227">
        <v>33.637509000000001</v>
      </c>
      <c r="H227">
        <v>70.391896000000003</v>
      </c>
      <c r="I227">
        <v>17.503782000000001</v>
      </c>
      <c r="J227">
        <v>221.21720400000001</v>
      </c>
      <c r="K227">
        <v>553.13946899999996</v>
      </c>
      <c r="L227">
        <v>480.20978500000001</v>
      </c>
      <c r="M227">
        <v>752.30207299999995</v>
      </c>
      <c r="N227">
        <v>229.01360399999999</v>
      </c>
      <c r="O227">
        <v>12.025681000000001</v>
      </c>
      <c r="P227">
        <v>50.454908000000003</v>
      </c>
      <c r="Q227">
        <v>256.44721099999998</v>
      </c>
      <c r="R227">
        <v>40.023938999999999</v>
      </c>
      <c r="S227">
        <v>228.15040500000001</v>
      </c>
      <c r="T227">
        <v>22.596902</v>
      </c>
      <c r="U227">
        <v>154.495429</v>
      </c>
      <c r="V227">
        <v>134.99148099999999</v>
      </c>
      <c r="W227">
        <v>1057.031553</v>
      </c>
      <c r="X227">
        <v>8252.3273740000004</v>
      </c>
      <c r="Y227">
        <v>25167.191150999999</v>
      </c>
      <c r="Z227">
        <v>1261.7615229999999</v>
      </c>
      <c r="AA227">
        <v>1853.8085659999999</v>
      </c>
      <c r="AB227">
        <v>1258.9815180000001</v>
      </c>
      <c r="AC227">
        <v>2259.5187850000002</v>
      </c>
      <c r="AD227">
        <v>20.716138999999998</v>
      </c>
      <c r="AE227">
        <v>9.9994049999999994</v>
      </c>
      <c r="AF227">
        <v>21332.943276999998</v>
      </c>
      <c r="AG227">
        <v>1818.380578</v>
      </c>
      <c r="AH227">
        <v>1.4711080000000001</v>
      </c>
      <c r="AI227">
        <v>8362.7976409999992</v>
      </c>
      <c r="AJ227">
        <v>16882.607086</v>
      </c>
      <c r="AK227">
        <v>5763.7733829999997</v>
      </c>
      <c r="AL227">
        <v>882.66833299999996</v>
      </c>
      <c r="AM227">
        <v>12.869223</v>
      </c>
      <c r="AN227">
        <v>8.7050059999999991</v>
      </c>
      <c r="AO227">
        <v>0.79733100000000001</v>
      </c>
      <c r="AP227">
        <v>101.872139</v>
      </c>
      <c r="AQ227">
        <v>136.32190900000001</v>
      </c>
      <c r="AR227">
        <v>0</v>
      </c>
      <c r="AS227">
        <v>129578.54735199999</v>
      </c>
      <c r="AT227">
        <v>4.7174110000000002</v>
      </c>
      <c r="AU227">
        <v>4.3118629999999998</v>
      </c>
      <c r="AV227">
        <v>2.9826229999999998</v>
      </c>
      <c r="AW227">
        <v>5.160666</v>
      </c>
      <c r="AX227">
        <v>10.500508999999999</v>
      </c>
      <c r="AY227">
        <v>0.69664499999999996</v>
      </c>
      <c r="AZ227">
        <v>4.3672950000000004</v>
      </c>
      <c r="BA227">
        <v>3.509125</v>
      </c>
      <c r="BB227">
        <v>6.179265</v>
      </c>
      <c r="BC227">
        <v>2.898895</v>
      </c>
      <c r="BD227">
        <v>2.8962310000000002</v>
      </c>
      <c r="BE227">
        <v>4.135294</v>
      </c>
      <c r="BF227">
        <v>14.142707</v>
      </c>
      <c r="BG227">
        <v>5.2642420000000003</v>
      </c>
      <c r="BH227">
        <v>3.3291490000000001</v>
      </c>
      <c r="BI227">
        <v>1.022073</v>
      </c>
      <c r="BJ227">
        <v>2.197508</v>
      </c>
      <c r="BK227">
        <v>6.3726739999999999</v>
      </c>
      <c r="BL227">
        <v>16.629169999999998</v>
      </c>
      <c r="BM227">
        <v>1.943319</v>
      </c>
      <c r="BN227">
        <v>0.40276499999999998</v>
      </c>
      <c r="BO227">
        <v>0.78036499999999998</v>
      </c>
      <c r="BP227">
        <v>0.90404399999999996</v>
      </c>
      <c r="BQ227">
        <v>0.68501100000000004</v>
      </c>
      <c r="BR227">
        <v>0.61305600000000005</v>
      </c>
      <c r="BS227">
        <v>0.16305500000000001</v>
      </c>
      <c r="BT227">
        <v>1.238775</v>
      </c>
      <c r="BU227">
        <v>0.81338500000000002</v>
      </c>
      <c r="BV227">
        <v>0.55701800000000001</v>
      </c>
      <c r="BW227">
        <v>20.960090000000001</v>
      </c>
      <c r="BX227">
        <v>2.3158210000000001</v>
      </c>
      <c r="BY227">
        <v>8.52E-4</v>
      </c>
      <c r="BZ227">
        <v>0.58967800000000004</v>
      </c>
      <c r="CA227">
        <v>1.1375770000000001</v>
      </c>
      <c r="CB227">
        <v>2.6394359999999999</v>
      </c>
      <c r="CC227">
        <v>2.5276350000000001</v>
      </c>
      <c r="CD227">
        <v>8.5989999999999997E-2</v>
      </c>
      <c r="CE227">
        <v>0.17794399999999999</v>
      </c>
      <c r="CF227">
        <v>0.17755799999999999</v>
      </c>
      <c r="CG227">
        <v>1.8225000000000002E-2</v>
      </c>
      <c r="CH227">
        <v>6.097E-3</v>
      </c>
      <c r="CI227">
        <v>1</v>
      </c>
      <c r="CJ227">
        <v>32.462552000000002</v>
      </c>
      <c r="CK227">
        <v>0.33611799999999997</v>
      </c>
      <c r="CL227">
        <v>11.913373999999999</v>
      </c>
      <c r="CM227">
        <v>38.229166999999997</v>
      </c>
      <c r="CN227">
        <v>5.9572E-2</v>
      </c>
      <c r="CO227">
        <v>14.680878</v>
      </c>
      <c r="CP227">
        <v>29.915766999999999</v>
      </c>
      <c r="CQ227">
        <v>33.171671000000003</v>
      </c>
    </row>
    <row r="228" spans="2:95" x14ac:dyDescent="0.3">
      <c r="B228" s="3">
        <v>19710</v>
      </c>
      <c r="C228">
        <v>787.58847200000002</v>
      </c>
      <c r="D228">
        <v>39.943299000000003</v>
      </c>
      <c r="E228">
        <v>434.37767400000001</v>
      </c>
      <c r="F228">
        <v>822.70690999999999</v>
      </c>
      <c r="G228">
        <v>33.561799000000001</v>
      </c>
      <c r="H228">
        <v>69.659970999999999</v>
      </c>
      <c r="I228">
        <v>17.464580000000002</v>
      </c>
      <c r="J228">
        <v>221.23941500000001</v>
      </c>
      <c r="K228">
        <v>551.93914600000005</v>
      </c>
      <c r="L228">
        <v>480.45109200000002</v>
      </c>
      <c r="M228">
        <v>747.05005400000005</v>
      </c>
      <c r="N228">
        <v>228.143551</v>
      </c>
      <c r="O228">
        <v>12.337421000000001</v>
      </c>
      <c r="P228">
        <v>50.354810999999998</v>
      </c>
      <c r="Q228">
        <v>256.60079000000002</v>
      </c>
      <c r="R228">
        <v>39.927050000000001</v>
      </c>
      <c r="S228">
        <v>227.892832</v>
      </c>
      <c r="T228">
        <v>22.52056</v>
      </c>
      <c r="U228">
        <v>154.450335</v>
      </c>
      <c r="V228">
        <v>136.19891799999999</v>
      </c>
      <c r="W228">
        <v>703.455558</v>
      </c>
      <c r="X228">
        <v>7072.8025289999996</v>
      </c>
      <c r="Y228">
        <v>26100.011055999999</v>
      </c>
      <c r="Z228">
        <v>1262.591754</v>
      </c>
      <c r="AA228">
        <v>1850.2727050000001</v>
      </c>
      <c r="AB228">
        <v>1373.957523</v>
      </c>
      <c r="AC228">
        <v>2263.1970470000001</v>
      </c>
      <c r="AD228">
        <v>20.806076000000001</v>
      </c>
      <c r="AE228">
        <v>9.7551279999999991</v>
      </c>
      <c r="AF228">
        <v>21950.954319</v>
      </c>
      <c r="AG228">
        <v>5381.0438759999997</v>
      </c>
      <c r="AH228">
        <v>2.3538679999999998</v>
      </c>
      <c r="AI228">
        <v>8370.2204249999995</v>
      </c>
      <c r="AJ228">
        <v>17169.052770999999</v>
      </c>
      <c r="AK228">
        <v>5859.0361510000002</v>
      </c>
      <c r="AL228">
        <v>274.31890299999998</v>
      </c>
      <c r="AM228">
        <v>12.479115</v>
      </c>
      <c r="AN228">
        <v>3.7119149999999999</v>
      </c>
      <c r="AO228">
        <v>0.44696599999999997</v>
      </c>
      <c r="AP228">
        <v>42.278906999999997</v>
      </c>
      <c r="AQ228">
        <v>121.16714399999999</v>
      </c>
      <c r="AR228">
        <v>0</v>
      </c>
      <c r="AS228">
        <v>123335.620799</v>
      </c>
      <c r="AT228">
        <v>4.8081189999999996</v>
      </c>
      <c r="AU228">
        <v>4.3399239999999999</v>
      </c>
      <c r="AV228">
        <v>2.9814829999999999</v>
      </c>
      <c r="AW228">
        <v>5.1627369999999999</v>
      </c>
      <c r="AX228">
        <v>10.476875</v>
      </c>
      <c r="AY228">
        <v>0.68940100000000004</v>
      </c>
      <c r="AZ228">
        <v>4.357513</v>
      </c>
      <c r="BA228">
        <v>3.509477</v>
      </c>
      <c r="BB228">
        <v>6.1658559999999998</v>
      </c>
      <c r="BC228">
        <v>2.9003519999999998</v>
      </c>
      <c r="BD228">
        <v>2.8760110000000001</v>
      </c>
      <c r="BE228">
        <v>4.1195839999999997</v>
      </c>
      <c r="BF228">
        <v>14.509326</v>
      </c>
      <c r="BG228">
        <v>5.2537979999999997</v>
      </c>
      <c r="BH228">
        <v>3.331143</v>
      </c>
      <c r="BI228">
        <v>1.0195989999999999</v>
      </c>
      <c r="BJ228">
        <v>2.1950270000000001</v>
      </c>
      <c r="BK228">
        <v>6.3511439999999997</v>
      </c>
      <c r="BL228">
        <v>16.624316</v>
      </c>
      <c r="BM228">
        <v>1.960701</v>
      </c>
      <c r="BN228">
        <v>0.26804099999999997</v>
      </c>
      <c r="BO228">
        <v>0.66882600000000003</v>
      </c>
      <c r="BP228">
        <v>0.93755299999999997</v>
      </c>
      <c r="BQ228">
        <v>0.68546099999999999</v>
      </c>
      <c r="BR228">
        <v>0.61188699999999996</v>
      </c>
      <c r="BS228">
        <v>0.17794599999999999</v>
      </c>
      <c r="BT228">
        <v>1.2407919999999999</v>
      </c>
      <c r="BU228">
        <v>0.816917</v>
      </c>
      <c r="BV228">
        <v>0.54341099999999998</v>
      </c>
      <c r="BW228">
        <v>21.567298999999998</v>
      </c>
      <c r="BX228">
        <v>6.8530939999999996</v>
      </c>
      <c r="BY228">
        <v>1.3630000000000001E-3</v>
      </c>
      <c r="BZ228">
        <v>0.59020099999999998</v>
      </c>
      <c r="CA228">
        <v>1.1568780000000001</v>
      </c>
      <c r="CB228">
        <v>2.6830609999999999</v>
      </c>
      <c r="CC228">
        <v>0.78554800000000002</v>
      </c>
      <c r="CD228">
        <v>8.3382999999999999E-2</v>
      </c>
      <c r="CE228">
        <v>7.5878000000000001E-2</v>
      </c>
      <c r="CF228">
        <v>9.9534999999999998E-2</v>
      </c>
      <c r="CG228">
        <v>7.5640000000000004E-3</v>
      </c>
      <c r="CH228">
        <v>5.4190000000000002E-3</v>
      </c>
      <c r="CI228">
        <v>1</v>
      </c>
      <c r="CJ228">
        <v>30.898548000000002</v>
      </c>
      <c r="CK228">
        <v>0.34613300000000002</v>
      </c>
      <c r="CL228">
        <v>12.111338999999999</v>
      </c>
      <c r="CM228">
        <v>38</v>
      </c>
      <c r="CN228">
        <v>5.9891E-2</v>
      </c>
      <c r="CO228">
        <v>14.642087</v>
      </c>
      <c r="CP228">
        <v>29.439762000000002</v>
      </c>
      <c r="CQ228">
        <v>33.185130999999998</v>
      </c>
    </row>
    <row r="229" spans="2:95" x14ac:dyDescent="0.3">
      <c r="B229" s="3">
        <v>20074.5</v>
      </c>
      <c r="C229">
        <v>781.72983699999997</v>
      </c>
      <c r="D229">
        <v>40.540488000000003</v>
      </c>
      <c r="E229">
        <v>434.05987499999998</v>
      </c>
      <c r="F229">
        <v>822.86858299999994</v>
      </c>
      <c r="G229">
        <v>33.488334000000002</v>
      </c>
      <c r="H229">
        <v>68.929676000000001</v>
      </c>
      <c r="I229">
        <v>17.447671</v>
      </c>
      <c r="J229">
        <v>221.991578</v>
      </c>
      <c r="K229">
        <v>551.36099100000001</v>
      </c>
      <c r="L229">
        <v>481.02223900000001</v>
      </c>
      <c r="M229">
        <v>743.39466500000003</v>
      </c>
      <c r="N229">
        <v>227.36113900000001</v>
      </c>
      <c r="O229">
        <v>12.651401999999999</v>
      </c>
      <c r="P229">
        <v>50.229317999999999</v>
      </c>
      <c r="Q229">
        <v>256.56886100000003</v>
      </c>
      <c r="R229">
        <v>39.832856</v>
      </c>
      <c r="S229">
        <v>228.05191400000001</v>
      </c>
      <c r="T229">
        <v>22.462177000000001</v>
      </c>
      <c r="U229">
        <v>154.45655099999999</v>
      </c>
      <c r="V229">
        <v>137.24701200000001</v>
      </c>
      <c r="W229">
        <v>728.27868599999999</v>
      </c>
      <c r="X229">
        <v>7188.6007079999999</v>
      </c>
      <c r="Y229">
        <v>26501.602483999999</v>
      </c>
      <c r="Z229">
        <v>1250.1407799999999</v>
      </c>
      <c r="AA229">
        <v>1833.916352</v>
      </c>
      <c r="AB229">
        <v>1334.2493509999999</v>
      </c>
      <c r="AC229">
        <v>2287.5637449999999</v>
      </c>
      <c r="AD229">
        <v>20.996153</v>
      </c>
      <c r="AE229">
        <v>9.6833019999999994</v>
      </c>
      <c r="AF229">
        <v>21032.623097</v>
      </c>
      <c r="AG229">
        <v>2009.19406</v>
      </c>
      <c r="AH229">
        <v>1.5341640000000001</v>
      </c>
      <c r="AI229">
        <v>8288.4014000000006</v>
      </c>
      <c r="AJ229">
        <v>17315.217614000001</v>
      </c>
      <c r="AK229">
        <v>5906.1237019999999</v>
      </c>
      <c r="AL229">
        <v>704.41906400000005</v>
      </c>
      <c r="AM229">
        <v>12.599497</v>
      </c>
      <c r="AN229">
        <v>6.38422</v>
      </c>
      <c r="AO229">
        <v>0.68991000000000002</v>
      </c>
      <c r="AP229">
        <v>74.807147999999998</v>
      </c>
      <c r="AQ229">
        <v>125.507136</v>
      </c>
      <c r="AR229">
        <v>0</v>
      </c>
      <c r="AS229">
        <v>127804.884676</v>
      </c>
      <c r="AT229">
        <v>4.7723529999999998</v>
      </c>
      <c r="AU229">
        <v>4.4048100000000003</v>
      </c>
      <c r="AV229">
        <v>2.9793020000000001</v>
      </c>
      <c r="AW229">
        <v>5.1637510000000004</v>
      </c>
      <c r="AX229">
        <v>10.453942</v>
      </c>
      <c r="AY229">
        <v>0.68217300000000003</v>
      </c>
      <c r="AZ229">
        <v>4.353294</v>
      </c>
      <c r="BA229">
        <v>3.5214089999999998</v>
      </c>
      <c r="BB229">
        <v>6.1593970000000002</v>
      </c>
      <c r="BC229">
        <v>2.9037989999999998</v>
      </c>
      <c r="BD229">
        <v>2.861939</v>
      </c>
      <c r="BE229">
        <v>4.1054560000000002</v>
      </c>
      <c r="BF229">
        <v>14.878581000000001</v>
      </c>
      <c r="BG229">
        <v>5.2407050000000002</v>
      </c>
      <c r="BH229">
        <v>3.3307280000000001</v>
      </c>
      <c r="BI229">
        <v>1.017193</v>
      </c>
      <c r="BJ229">
        <v>2.1965590000000002</v>
      </c>
      <c r="BK229">
        <v>6.3346790000000004</v>
      </c>
      <c r="BL229">
        <v>16.624984999999999</v>
      </c>
      <c r="BM229">
        <v>1.975789</v>
      </c>
      <c r="BN229">
        <v>0.277499</v>
      </c>
      <c r="BO229">
        <v>0.67977600000000005</v>
      </c>
      <c r="BP229">
        <v>0.95197799999999999</v>
      </c>
      <c r="BQ229">
        <v>0.67870200000000003</v>
      </c>
      <c r="BR229">
        <v>0.60647799999999996</v>
      </c>
      <c r="BS229">
        <v>0.17280300000000001</v>
      </c>
      <c r="BT229">
        <v>1.254151</v>
      </c>
      <c r="BU229">
        <v>0.82438</v>
      </c>
      <c r="BV229">
        <v>0.53940900000000003</v>
      </c>
      <c r="BW229">
        <v>20.665018</v>
      </c>
      <c r="BX229">
        <v>2.5588340000000001</v>
      </c>
      <c r="BY229">
        <v>8.8800000000000001E-4</v>
      </c>
      <c r="BZ229">
        <v>0.58443199999999995</v>
      </c>
      <c r="CA229">
        <v>1.1667270000000001</v>
      </c>
      <c r="CB229">
        <v>2.7046239999999999</v>
      </c>
      <c r="CC229">
        <v>2.0171950000000001</v>
      </c>
      <c r="CD229">
        <v>8.4186999999999998E-2</v>
      </c>
      <c r="CE229">
        <v>0.13050400000000001</v>
      </c>
      <c r="CF229">
        <v>0.15363599999999999</v>
      </c>
      <c r="CG229">
        <v>1.3383000000000001E-2</v>
      </c>
      <c r="CH229">
        <v>5.6129999999999999E-3</v>
      </c>
      <c r="CI229">
        <v>1</v>
      </c>
      <c r="CJ229">
        <v>32.018206999999997</v>
      </c>
      <c r="CK229">
        <v>0.34910799999999997</v>
      </c>
      <c r="CL229">
        <v>12.392533999999999</v>
      </c>
      <c r="CM229">
        <v>38.25</v>
      </c>
      <c r="CN229">
        <v>5.8887000000000002E-2</v>
      </c>
      <c r="CO229">
        <v>14.566519</v>
      </c>
      <c r="CP229">
        <v>29.550477999999998</v>
      </c>
      <c r="CQ229">
        <v>33.27807</v>
      </c>
    </row>
    <row r="231" spans="2:95" x14ac:dyDescent="0.3">
      <c r="B231" s="3"/>
    </row>
    <row r="232" spans="2:95" x14ac:dyDescent="0.3">
      <c r="B232" s="3"/>
    </row>
    <row r="233" spans="2:95" x14ac:dyDescent="0.3">
      <c r="B233" s="3"/>
    </row>
    <row r="234" spans="2:95" x14ac:dyDescent="0.3">
      <c r="B234" s="3"/>
    </row>
    <row r="235" spans="2:95" x14ac:dyDescent="0.3">
      <c r="B235" s="3"/>
    </row>
    <row r="236" spans="2:95" x14ac:dyDescent="0.3">
      <c r="B236" s="3"/>
    </row>
    <row r="237" spans="2:95" x14ac:dyDescent="0.3">
      <c r="B237" s="3"/>
    </row>
    <row r="238" spans="2:95" x14ac:dyDescent="0.3">
      <c r="B238" s="3"/>
    </row>
    <row r="239" spans="2:95" x14ac:dyDescent="0.3">
      <c r="B239" s="3"/>
    </row>
    <row r="240" spans="2:95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metrics</vt:lpstr>
      <vt:lpstr>metrics_W-Climate</vt:lpstr>
      <vt:lpstr>FuncGroups</vt:lpstr>
      <vt:lpstr>size distribution</vt:lpstr>
      <vt:lpstr>SSB</vt:lpstr>
      <vt:lpstr>coralTrajectories</vt:lpstr>
    </vt:vector>
  </TitlesOfParts>
  <Company>National Marine Fisheries Svc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Mariska Weijerman</dc:creator>
  <cp:lastModifiedBy>Mariska Weijerman</cp:lastModifiedBy>
  <cp:lastPrinted>2015-11-30T00:51:21Z</cp:lastPrinted>
  <dcterms:created xsi:type="dcterms:W3CDTF">2015-01-05T00:10:09Z</dcterms:created>
  <dcterms:modified xsi:type="dcterms:W3CDTF">2015-12-03T23:21:43Z</dcterms:modified>
</cp:coreProperties>
</file>