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pers\PLOS One\2nd version to journal\"/>
    </mc:Choice>
  </mc:AlternateContent>
  <bookViews>
    <workbookView xWindow="0" yWindow="0" windowWidth="23040" windowHeight="9360" tabRatio="817"/>
  </bookViews>
  <sheets>
    <sheet name="Crop biomass, nutrient data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3" i="12" l="1"/>
  <c r="AD73" i="12"/>
  <c r="AC73" i="12"/>
  <c r="Y73" i="12"/>
  <c r="X73" i="12"/>
  <c r="W73" i="12"/>
  <c r="S73" i="12"/>
  <c r="R73" i="12"/>
  <c r="Q73" i="12"/>
  <c r="M73" i="12"/>
  <c r="L73" i="12"/>
  <c r="K73" i="12"/>
  <c r="AE72" i="12"/>
  <c r="AD72" i="12"/>
  <c r="AC72" i="12"/>
  <c r="Y72" i="12"/>
  <c r="X72" i="12"/>
  <c r="W72" i="12"/>
  <c r="S72" i="12"/>
  <c r="R72" i="12"/>
  <c r="Q72" i="12"/>
  <c r="M72" i="12"/>
  <c r="L72" i="12"/>
  <c r="K72" i="12"/>
  <c r="AE71" i="12"/>
  <c r="AD71" i="12"/>
  <c r="AC71" i="12"/>
  <c r="Y71" i="12"/>
  <c r="X71" i="12"/>
  <c r="W71" i="12"/>
  <c r="S71" i="12"/>
  <c r="R71" i="12"/>
  <c r="Q71" i="12"/>
  <c r="M71" i="12"/>
  <c r="L71" i="12"/>
  <c r="K71" i="12"/>
  <c r="AE70" i="12"/>
  <c r="AE74" i="12" s="1"/>
  <c r="AD70" i="12"/>
  <c r="AD74" i="12" s="1"/>
  <c r="AC70" i="12"/>
  <c r="AC74" i="12" s="1"/>
  <c r="Y70" i="12"/>
  <c r="Y74" i="12" s="1"/>
  <c r="X70" i="12"/>
  <c r="X74" i="12" s="1"/>
  <c r="W70" i="12"/>
  <c r="W74" i="12" s="1"/>
  <c r="S70" i="12"/>
  <c r="S74" i="12" s="1"/>
  <c r="R70" i="12"/>
  <c r="R74" i="12" s="1"/>
  <c r="Q70" i="12"/>
  <c r="M70" i="12"/>
  <c r="M74" i="12" s="1"/>
  <c r="L70" i="12"/>
  <c r="L74" i="12" s="1"/>
  <c r="K70" i="12"/>
  <c r="K74" i="12" s="1"/>
  <c r="AE66" i="12"/>
  <c r="AD66" i="12"/>
  <c r="AC66" i="12"/>
  <c r="Y66" i="12"/>
  <c r="X66" i="12"/>
  <c r="W66" i="12"/>
  <c r="S66" i="12"/>
  <c r="R66" i="12"/>
  <c r="Q66" i="12"/>
  <c r="M66" i="12"/>
  <c r="L66" i="12"/>
  <c r="K66" i="12"/>
  <c r="G66" i="12"/>
  <c r="F66" i="12"/>
  <c r="E66" i="12"/>
  <c r="AE65" i="12"/>
  <c r="AD65" i="12"/>
  <c r="AC65" i="12"/>
  <c r="Y65" i="12"/>
  <c r="X65" i="12"/>
  <c r="W65" i="12"/>
  <c r="S65" i="12"/>
  <c r="R65" i="12"/>
  <c r="Q65" i="12"/>
  <c r="M65" i="12"/>
  <c r="L65" i="12"/>
  <c r="K65" i="12"/>
  <c r="G65" i="12"/>
  <c r="F65" i="12"/>
  <c r="E65" i="12"/>
  <c r="AE64" i="12"/>
  <c r="AD64" i="12"/>
  <c r="AC64" i="12"/>
  <c r="Y64" i="12"/>
  <c r="X64" i="12"/>
  <c r="W64" i="12"/>
  <c r="S64" i="12"/>
  <c r="R64" i="12"/>
  <c r="Q64" i="12"/>
  <c r="M64" i="12"/>
  <c r="L64" i="12"/>
  <c r="K64" i="12"/>
  <c r="G64" i="12"/>
  <c r="F64" i="12"/>
  <c r="E64" i="12"/>
  <c r="AE63" i="12"/>
  <c r="AD63" i="12"/>
  <c r="AC63" i="12"/>
  <c r="Y63" i="12"/>
  <c r="X63" i="12"/>
  <c r="W63" i="12"/>
  <c r="S63" i="12"/>
  <c r="R63" i="12"/>
  <c r="Q63" i="12"/>
  <c r="M63" i="12"/>
  <c r="L63" i="12"/>
  <c r="K63" i="12"/>
  <c r="G63" i="12"/>
  <c r="F63" i="12"/>
  <c r="E63" i="12"/>
  <c r="AE56" i="12"/>
  <c r="AD56" i="12"/>
  <c r="AC56" i="12"/>
  <c r="AB56" i="12"/>
  <c r="Y56" i="12"/>
  <c r="X56" i="12"/>
  <c r="W56" i="12"/>
  <c r="V56" i="12"/>
  <c r="S56" i="12"/>
  <c r="R56" i="12"/>
  <c r="Q56" i="12"/>
  <c r="P56" i="12"/>
  <c r="M56" i="12"/>
  <c r="L56" i="12"/>
  <c r="K56" i="12"/>
  <c r="J56" i="12"/>
  <c r="AE49" i="12"/>
  <c r="AD49" i="12"/>
  <c r="AC49" i="12"/>
  <c r="AB49" i="12"/>
  <c r="Y49" i="12"/>
  <c r="X49" i="12"/>
  <c r="W49" i="12"/>
  <c r="V49" i="12"/>
  <c r="S49" i="12"/>
  <c r="R49" i="12"/>
  <c r="Q49" i="12"/>
  <c r="P49" i="12"/>
  <c r="M49" i="12"/>
  <c r="L49" i="12"/>
  <c r="K49" i="12"/>
  <c r="J49" i="12"/>
  <c r="G49" i="12"/>
  <c r="F49" i="12"/>
  <c r="E49" i="12"/>
  <c r="D49" i="12"/>
  <c r="AE37" i="12"/>
  <c r="AD37" i="12"/>
  <c r="AC37" i="12"/>
  <c r="AB37" i="12"/>
  <c r="Y37" i="12"/>
  <c r="X37" i="12"/>
  <c r="W37" i="12"/>
  <c r="V37" i="12"/>
  <c r="S37" i="12"/>
  <c r="R37" i="12"/>
  <c r="Q37" i="12"/>
  <c r="P37" i="12"/>
  <c r="M37" i="12"/>
  <c r="L37" i="12"/>
  <c r="K37" i="12"/>
  <c r="J37" i="12"/>
  <c r="AE30" i="12"/>
  <c r="AD30" i="12"/>
  <c r="AC30" i="12"/>
  <c r="AB30" i="12"/>
  <c r="Y30" i="12"/>
  <c r="X30" i="12"/>
  <c r="W30" i="12"/>
  <c r="V30" i="12"/>
  <c r="S30" i="12"/>
  <c r="R30" i="12"/>
  <c r="Q30" i="12"/>
  <c r="P30" i="12"/>
  <c r="M30" i="12"/>
  <c r="L30" i="12"/>
  <c r="K30" i="12"/>
  <c r="J30" i="12"/>
  <c r="G30" i="12"/>
  <c r="F30" i="12"/>
  <c r="E30" i="12"/>
  <c r="D30" i="12"/>
  <c r="AC18" i="12"/>
  <c r="AB18" i="12"/>
  <c r="AA18" i="12"/>
  <c r="W18" i="12"/>
  <c r="V18" i="12"/>
  <c r="Q18" i="12"/>
  <c r="P18" i="12"/>
  <c r="O18" i="12"/>
  <c r="K18" i="12"/>
  <c r="J18" i="12"/>
  <c r="I18" i="12"/>
  <c r="AE17" i="12"/>
  <c r="AD17" i="12"/>
  <c r="Y17" i="12"/>
  <c r="X17" i="12"/>
  <c r="S17" i="12"/>
  <c r="R17" i="12"/>
  <c r="M17" i="12"/>
  <c r="L17" i="12"/>
  <c r="AE16" i="12"/>
  <c r="AD16" i="12"/>
  <c r="Y16" i="12"/>
  <c r="X16" i="12"/>
  <c r="S16" i="12"/>
  <c r="R16" i="12"/>
  <c r="M16" i="12"/>
  <c r="L16" i="12"/>
  <c r="AE15" i="12"/>
  <c r="AD15" i="12"/>
  <c r="Y15" i="12"/>
  <c r="X15" i="12"/>
  <c r="S15" i="12"/>
  <c r="R15" i="12"/>
  <c r="M15" i="12"/>
  <c r="L15" i="12"/>
  <c r="AE14" i="12"/>
  <c r="AD14" i="12"/>
  <c r="Y14" i="12"/>
  <c r="Y18" i="12" s="1"/>
  <c r="X14" i="12"/>
  <c r="S14" i="12"/>
  <c r="R14" i="12"/>
  <c r="R18" i="12" s="1"/>
  <c r="M14" i="12"/>
  <c r="L14" i="12"/>
  <c r="AC11" i="12"/>
  <c r="AB11" i="12"/>
  <c r="AA11" i="12"/>
  <c r="W11" i="12"/>
  <c r="V11" i="12"/>
  <c r="Q11" i="12"/>
  <c r="P11" i="12"/>
  <c r="O11" i="12"/>
  <c r="K11" i="12"/>
  <c r="J11" i="12"/>
  <c r="I11" i="12"/>
  <c r="E11" i="12"/>
  <c r="D11" i="12"/>
  <c r="C11" i="12"/>
  <c r="AE10" i="12"/>
  <c r="AD10" i="12"/>
  <c r="Y10" i="12"/>
  <c r="X10" i="12"/>
  <c r="S10" i="12"/>
  <c r="R10" i="12"/>
  <c r="M10" i="12"/>
  <c r="L10" i="12"/>
  <c r="G10" i="12"/>
  <c r="F10" i="12"/>
  <c r="AE9" i="12"/>
  <c r="AD9" i="12"/>
  <c r="Y9" i="12"/>
  <c r="X9" i="12"/>
  <c r="S9" i="12"/>
  <c r="R9" i="12"/>
  <c r="M9" i="12"/>
  <c r="L9" i="12"/>
  <c r="G9" i="12"/>
  <c r="F9" i="12"/>
  <c r="AE8" i="12"/>
  <c r="AD8" i="12"/>
  <c r="Y8" i="12"/>
  <c r="X8" i="12"/>
  <c r="S8" i="12"/>
  <c r="R8" i="12"/>
  <c r="M8" i="12"/>
  <c r="L8" i="12"/>
  <c r="G8" i="12"/>
  <c r="F8" i="12"/>
  <c r="AE7" i="12"/>
  <c r="AD7" i="12"/>
  <c r="Y7" i="12"/>
  <c r="X7" i="12"/>
  <c r="S7" i="12"/>
  <c r="R7" i="12"/>
  <c r="M7" i="12"/>
  <c r="L7" i="12"/>
  <c r="G7" i="12"/>
  <c r="F7" i="12"/>
  <c r="F67" i="12" l="1"/>
  <c r="X11" i="12"/>
  <c r="F11" i="12"/>
  <c r="AE18" i="12"/>
  <c r="W67" i="12"/>
  <c r="AE86" i="12"/>
  <c r="Q67" i="12"/>
  <c r="X67" i="12"/>
  <c r="AE67" i="12"/>
  <c r="AC80" i="12"/>
  <c r="AC88" i="12"/>
  <c r="AD81" i="12"/>
  <c r="AD89" i="12"/>
  <c r="AE82" i="12"/>
  <c r="AD67" i="12"/>
  <c r="AD18" i="12"/>
  <c r="AC87" i="12"/>
  <c r="AC86" i="12"/>
  <c r="AC79" i="12"/>
  <c r="R67" i="12"/>
  <c r="Y67" i="12"/>
  <c r="AD80" i="12"/>
  <c r="AE81" i="12"/>
  <c r="AE79" i="12"/>
  <c r="G11" i="12"/>
  <c r="R11" i="12"/>
  <c r="M18" i="12"/>
  <c r="E67" i="12"/>
  <c r="L67" i="12"/>
  <c r="S67" i="12"/>
  <c r="AC67" i="12"/>
  <c r="AC81" i="12"/>
  <c r="S11" i="12"/>
  <c r="AE11" i="12"/>
  <c r="L11" i="12"/>
  <c r="X18" i="12"/>
  <c r="M67" i="12"/>
  <c r="AD82" i="12"/>
  <c r="AD87" i="12"/>
  <c r="AE88" i="12"/>
  <c r="AD88" i="12"/>
  <c r="AE89" i="12"/>
  <c r="M11" i="12"/>
  <c r="S18" i="12"/>
  <c r="Y11" i="12"/>
  <c r="L18" i="12"/>
  <c r="AD11" i="12"/>
  <c r="AD79" i="12"/>
  <c r="AD86" i="12"/>
  <c r="AE80" i="12"/>
  <c r="AE87" i="12"/>
  <c r="AC82" i="12"/>
  <c r="AC89" i="12"/>
  <c r="G67" i="12"/>
  <c r="Q74" i="12"/>
  <c r="K67" i="12"/>
  <c r="AE83" i="12" l="1"/>
  <c r="AC90" i="12"/>
  <c r="AD90" i="12"/>
  <c r="AC83" i="12"/>
  <c r="AD83" i="12"/>
  <c r="AE90" i="12"/>
</calcChain>
</file>

<file path=xl/sharedStrings.xml><?xml version="1.0" encoding="utf-8"?>
<sst xmlns="http://schemas.openxmlformats.org/spreadsheetml/2006/main" count="290" uniqueCount="38">
  <si>
    <t>N</t>
  </si>
  <si>
    <t>P</t>
  </si>
  <si>
    <t>S</t>
  </si>
  <si>
    <t>%C</t>
  </si>
  <si>
    <t>%N</t>
  </si>
  <si>
    <t>%P</t>
  </si>
  <si>
    <t>%S</t>
  </si>
  <si>
    <t>2007 W</t>
  </si>
  <si>
    <t>(-) nutrients</t>
  </si>
  <si>
    <t>HdYield</t>
  </si>
  <si>
    <t>QdYield</t>
  </si>
  <si>
    <t>HI</t>
  </si>
  <si>
    <t>Biomass</t>
  </si>
  <si>
    <t>Stubble</t>
  </si>
  <si>
    <t>Rep 1</t>
  </si>
  <si>
    <t>Mean</t>
  </si>
  <si>
    <t>(+) nutrients</t>
  </si>
  <si>
    <t>rep 1</t>
  </si>
  <si>
    <t>2008 W</t>
  </si>
  <si>
    <t>2009 W</t>
  </si>
  <si>
    <t>2009 C</t>
  </si>
  <si>
    <t>2011 W</t>
  </si>
  <si>
    <t>stubble</t>
  </si>
  <si>
    <t>stuuble</t>
  </si>
  <si>
    <t>grain</t>
  </si>
  <si>
    <t>Nutrients removed in grain (kg/ha)</t>
  </si>
  <si>
    <t>Crop yield: wheat (w) or canola (c) - t/ha</t>
  </si>
  <si>
    <t>Nutrient concentration in stubble (%)</t>
  </si>
  <si>
    <t>Nutrient concentration in grain (%)</t>
  </si>
  <si>
    <t>TOTAL nutrients removed</t>
  </si>
  <si>
    <t>future (+) nutrient side</t>
  </si>
  <si>
    <t>same as (-) nutrients</t>
  </si>
  <si>
    <t>in 2007</t>
  </si>
  <si>
    <t>crop ploughed in 2009</t>
  </si>
  <si>
    <t>no nutrients removed</t>
  </si>
  <si>
    <t>crop ploughed in, no header yield</t>
  </si>
  <si>
    <t>2010 C</t>
  </si>
  <si>
    <t>Crop  biomass, nutrient information 2007-2011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</si>
</sst>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2" borderId="1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13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5" fillId="0" borderId="14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2" fontId="0" fillId="0" borderId="14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13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6" fontId="6" fillId="0" borderId="10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165" fontId="6" fillId="0" borderId="11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13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6" fontId="6" fillId="0" borderId="9" xfId="0" applyNumberFormat="1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166" fontId="6" fillId="0" borderId="14" xfId="0" applyNumberFormat="1" applyFont="1" applyFill="1" applyBorder="1" applyAlignment="1">
      <alignment horizontal="center"/>
    </xf>
    <xf numFmtId="166" fontId="6" fillId="0" borderId="13" xfId="0" applyNumberFormat="1" applyFont="1" applyFill="1" applyBorder="1" applyAlignment="1">
      <alignment horizontal="center"/>
    </xf>
    <xf numFmtId="0" fontId="0" fillId="0" borderId="10" xfId="0" applyBorder="1"/>
    <xf numFmtId="2" fontId="0" fillId="4" borderId="14" xfId="0" applyNumberForma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0" fillId="5" borderId="13" xfId="0" applyNumberForma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164" fontId="4" fillId="4" borderId="13" xfId="0" applyNumberFormat="1" applyFont="1" applyFill="1" applyBorder="1" applyAlignment="1">
      <alignment horizontal="center"/>
    </xf>
    <xf numFmtId="166" fontId="0" fillId="6" borderId="0" xfId="0" applyNumberForma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4" fontId="0" fillId="5" borderId="13" xfId="0" applyNumberFormat="1" applyFill="1" applyBorder="1" applyAlignment="1">
      <alignment horizontal="center"/>
    </xf>
    <xf numFmtId="164" fontId="4" fillId="5" borderId="0" xfId="0" applyNumberFormat="1" applyFont="1" applyFill="1" applyBorder="1" applyAlignment="1">
      <alignment horizontal="center"/>
    </xf>
    <xf numFmtId="164" fontId="4" fillId="5" borderId="13" xfId="0" applyNumberFormat="1" applyFont="1" applyFill="1" applyBorder="1" applyAlignment="1">
      <alignment horizontal="center"/>
    </xf>
    <xf numFmtId="166" fontId="0" fillId="5" borderId="14" xfId="0" applyNumberFormat="1" applyFill="1" applyBorder="1" applyAlignment="1">
      <alignment horizontal="center"/>
    </xf>
    <xf numFmtId="166" fontId="0" fillId="5" borderId="13" xfId="0" applyNumberFormat="1" applyFill="1" applyBorder="1" applyAlignment="1">
      <alignment horizontal="center"/>
    </xf>
    <xf numFmtId="166" fontId="4" fillId="5" borderId="0" xfId="0" applyNumberFormat="1" applyFont="1" applyFill="1" applyBorder="1" applyAlignment="1">
      <alignment horizontal="center"/>
    </xf>
    <xf numFmtId="166" fontId="4" fillId="5" borderId="13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66" fontId="0" fillId="6" borderId="14" xfId="0" applyNumberFormat="1" applyFill="1" applyBorder="1" applyAlignment="1">
      <alignment horizontal="center"/>
    </xf>
    <xf numFmtId="166" fontId="0" fillId="6" borderId="13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6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66" fontId="0" fillId="4" borderId="14" xfId="0" applyNumberFormat="1" applyFill="1" applyBorder="1" applyAlignment="1">
      <alignment horizontal="center"/>
    </xf>
    <xf numFmtId="166" fontId="0" fillId="4" borderId="13" xfId="0" applyNumberFormat="1" applyFill="1" applyBorder="1" applyAlignment="1">
      <alignment horizontal="center"/>
    </xf>
    <xf numFmtId="166" fontId="4" fillId="4" borderId="0" xfId="0" applyNumberFormat="1" applyFont="1" applyFill="1" applyBorder="1" applyAlignment="1">
      <alignment horizontal="center"/>
    </xf>
    <xf numFmtId="166" fontId="4" fillId="4" borderId="13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66" fontId="0" fillId="4" borderId="3" xfId="0" applyNumberFormat="1" applyFill="1" applyBorder="1" applyAlignment="1">
      <alignment horizontal="center"/>
    </xf>
    <xf numFmtId="166" fontId="0" fillId="4" borderId="4" xfId="0" applyNumberFormat="1" applyFill="1" applyBorder="1" applyAlignment="1">
      <alignment horizontal="center"/>
    </xf>
    <xf numFmtId="166" fontId="0" fillId="4" borderId="5" xfId="0" applyNumberFormat="1" applyFill="1" applyBorder="1" applyAlignment="1">
      <alignment horizontal="center"/>
    </xf>
    <xf numFmtId="166" fontId="0" fillId="4" borderId="9" xfId="0" applyNumberFormat="1" applyFill="1" applyBorder="1" applyAlignment="1">
      <alignment horizontal="center"/>
    </xf>
    <xf numFmtId="166" fontId="4" fillId="4" borderId="10" xfId="0" applyNumberFormat="1" applyFont="1" applyFill="1" applyBorder="1" applyAlignment="1">
      <alignment horizontal="center"/>
    </xf>
    <xf numFmtId="166" fontId="4" fillId="4" borderId="1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6" fontId="6" fillId="0" borderId="4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right"/>
    </xf>
    <xf numFmtId="2" fontId="4" fillId="4" borderId="14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F91"/>
  <sheetViews>
    <sheetView tabSelected="1" zoomScale="60" zoomScaleNormal="60" workbookViewId="0">
      <selection activeCell="H34" sqref="H34"/>
    </sheetView>
  </sheetViews>
  <sheetFormatPr defaultRowHeight="14.4" x14ac:dyDescent="0.3"/>
  <cols>
    <col min="1" max="1" width="5.44140625" style="1" customWidth="1"/>
    <col min="2" max="2" width="14.77734375" style="1" customWidth="1"/>
    <col min="3" max="3" width="11.33203125" style="1" customWidth="1"/>
    <col min="4" max="7" width="8.77734375" style="1" customWidth="1"/>
    <col min="8" max="8" width="2.77734375" customWidth="1"/>
    <col min="9" max="13" width="8.77734375" style="1" customWidth="1"/>
    <col min="14" max="14" width="2.77734375" customWidth="1"/>
    <col min="15" max="15" width="11.109375" style="1" customWidth="1"/>
    <col min="16" max="19" width="8.88671875" style="1"/>
    <col min="20" max="20" width="2.77734375" style="1" customWidth="1"/>
    <col min="21" max="24" width="8.88671875" style="1"/>
    <col min="25" max="25" width="12.77734375" style="1" customWidth="1"/>
    <col min="26" max="26" width="2.77734375" style="8" customWidth="1"/>
    <col min="27" max="28" width="8.88671875" style="8"/>
    <col min="29" max="29" width="8.88671875" style="1"/>
    <col min="30" max="30" width="12.77734375" customWidth="1"/>
    <col min="31" max="16384" width="8.88671875" style="1"/>
  </cols>
  <sheetData>
    <row r="1" spans="2:32" ht="23.4" x14ac:dyDescent="0.45">
      <c r="B1" s="132" t="s">
        <v>37</v>
      </c>
    </row>
    <row r="2" spans="2:32" ht="15" thickBot="1" x14ac:dyDescent="0.35"/>
    <row r="3" spans="2:32" ht="18.600000000000001" thickBot="1" x14ac:dyDescent="0.4">
      <c r="B3" s="121" t="s">
        <v>26</v>
      </c>
      <c r="C3" s="2"/>
      <c r="D3" s="2"/>
      <c r="E3" s="2"/>
      <c r="F3" s="122"/>
      <c r="G3" s="4"/>
      <c r="H3" s="12"/>
      <c r="I3" s="4"/>
      <c r="J3" s="4"/>
      <c r="K3" s="4"/>
      <c r="L3" s="4"/>
      <c r="M3" s="4"/>
      <c r="N3" s="1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12"/>
      <c r="AE3" s="4"/>
      <c r="AF3" s="11"/>
    </row>
    <row r="4" spans="2:32" ht="15" thickBot="1" x14ac:dyDescent="0.35">
      <c r="B4" s="80"/>
      <c r="C4" s="8"/>
      <c r="D4" s="8"/>
      <c r="E4" s="8"/>
      <c r="F4" s="8"/>
      <c r="G4" s="8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AC4" s="8"/>
      <c r="AD4" s="8"/>
      <c r="AE4" s="8"/>
      <c r="AF4" s="9"/>
    </row>
    <row r="5" spans="2:32" ht="15" thickBot="1" x14ac:dyDescent="0.35">
      <c r="B5" s="80"/>
      <c r="C5" s="13" t="s">
        <v>7</v>
      </c>
      <c r="D5" s="8"/>
      <c r="E5" s="8"/>
      <c r="F5" s="8"/>
      <c r="G5" s="8"/>
      <c r="H5" s="8"/>
      <c r="I5" s="13" t="s">
        <v>18</v>
      </c>
      <c r="J5" s="8"/>
      <c r="K5" s="8"/>
      <c r="L5" s="8"/>
      <c r="M5" s="8"/>
      <c r="N5" s="8"/>
      <c r="O5" s="13" t="s">
        <v>19</v>
      </c>
      <c r="P5" s="8"/>
      <c r="Q5" s="8"/>
      <c r="R5" s="8"/>
      <c r="S5" s="8"/>
      <c r="T5" s="9"/>
      <c r="U5" s="13" t="s">
        <v>36</v>
      </c>
      <c r="V5" s="8"/>
      <c r="W5" s="8"/>
      <c r="X5" s="8"/>
      <c r="Y5" s="8"/>
      <c r="AA5" s="13" t="s">
        <v>21</v>
      </c>
      <c r="AC5" s="8"/>
      <c r="AD5" s="8"/>
      <c r="AE5" s="8"/>
      <c r="AF5" s="9"/>
    </row>
    <row r="6" spans="2:32" ht="15" thickBot="1" x14ac:dyDescent="0.35">
      <c r="B6" s="75" t="s">
        <v>8</v>
      </c>
      <c r="C6" s="125" t="s">
        <v>9</v>
      </c>
      <c r="D6" s="126" t="s">
        <v>10</v>
      </c>
      <c r="E6" s="126" t="s">
        <v>11</v>
      </c>
      <c r="F6" s="126" t="s">
        <v>12</v>
      </c>
      <c r="G6" s="127" t="s">
        <v>13</v>
      </c>
      <c r="H6" s="8"/>
      <c r="I6" s="3" t="s">
        <v>9</v>
      </c>
      <c r="J6" s="4" t="s">
        <v>10</v>
      </c>
      <c r="K6" s="4" t="s">
        <v>11</v>
      </c>
      <c r="L6" s="4" t="s">
        <v>12</v>
      </c>
      <c r="M6" s="11" t="s">
        <v>13</v>
      </c>
      <c r="N6" s="8"/>
      <c r="O6" s="3" t="s">
        <v>9</v>
      </c>
      <c r="P6" s="4" t="s">
        <v>10</v>
      </c>
      <c r="Q6" s="4" t="s">
        <v>11</v>
      </c>
      <c r="R6" s="4" t="s">
        <v>12</v>
      </c>
      <c r="S6" s="11" t="s">
        <v>13</v>
      </c>
      <c r="T6" s="8"/>
      <c r="U6" s="3" t="s">
        <v>9</v>
      </c>
      <c r="V6" s="4" t="s">
        <v>10</v>
      </c>
      <c r="W6" s="4" t="s">
        <v>11</v>
      </c>
      <c r="X6" s="4" t="s">
        <v>12</v>
      </c>
      <c r="Y6" s="11" t="s">
        <v>13</v>
      </c>
      <c r="AA6" s="3" t="s">
        <v>9</v>
      </c>
      <c r="AB6" s="4" t="s">
        <v>10</v>
      </c>
      <c r="AC6" s="4" t="s">
        <v>11</v>
      </c>
      <c r="AD6" s="4" t="s">
        <v>12</v>
      </c>
      <c r="AE6" s="11" t="s">
        <v>13</v>
      </c>
      <c r="AF6" s="9"/>
    </row>
    <row r="7" spans="2:32" s="16" customFormat="1" x14ac:dyDescent="0.3">
      <c r="B7" s="97" t="s">
        <v>14</v>
      </c>
      <c r="C7" s="129">
        <v>2.507277628032345</v>
      </c>
      <c r="D7" s="54">
        <v>3.15</v>
      </c>
      <c r="E7" s="55">
        <v>0.28039999999999998</v>
      </c>
      <c r="F7" s="55">
        <f>D7/E7</f>
        <v>11.2339514978602</v>
      </c>
      <c r="G7" s="56">
        <f>(D7/E7)-D7</f>
        <v>8.0839514978602001</v>
      </c>
      <c r="H7" s="31"/>
      <c r="I7" s="47">
        <v>3.7837733583567577</v>
      </c>
      <c r="J7" s="14">
        <v>4.637346510470385</v>
      </c>
      <c r="K7" s="14">
        <v>0.35942885278188086</v>
      </c>
      <c r="L7" s="14">
        <f>J7/K7</f>
        <v>12.901987346253906</v>
      </c>
      <c r="M7" s="15">
        <f>(J7/K7)-J7</f>
        <v>8.2646408357835206</v>
      </c>
      <c r="N7" s="31"/>
      <c r="O7" s="47">
        <v>2.9831768388106417</v>
      </c>
      <c r="P7" s="14">
        <v>3.6</v>
      </c>
      <c r="Q7" s="14">
        <v>0.35589999999999999</v>
      </c>
      <c r="R7" s="14">
        <f>P7/Q7</f>
        <v>10.115200899128968</v>
      </c>
      <c r="S7" s="15">
        <f>(P7/Q7)-P7</f>
        <v>6.5152008991289687</v>
      </c>
      <c r="T7" s="31"/>
      <c r="U7" s="48">
        <v>0</v>
      </c>
      <c r="V7" s="14">
        <v>2.0120679012345675</v>
      </c>
      <c r="W7" s="14">
        <v>0.36064424247057231</v>
      </c>
      <c r="X7" s="14">
        <f>V7/W7</f>
        <v>5.5790933676107342</v>
      </c>
      <c r="Y7" s="15">
        <f>(V7/W7)-V7</f>
        <v>3.5670254663761667</v>
      </c>
      <c r="Z7" s="31"/>
      <c r="AA7" s="47">
        <v>4.6568293129814782</v>
      </c>
      <c r="AB7" s="14">
        <v>5.3453738910012669</v>
      </c>
      <c r="AC7" s="14">
        <v>0.33521320495185697</v>
      </c>
      <c r="AD7" s="14">
        <f>AB7/AC7</f>
        <v>15.946191295682892</v>
      </c>
      <c r="AE7" s="15">
        <f>(AB7/AC7)-AB7</f>
        <v>10.600817404681624</v>
      </c>
      <c r="AF7" s="41"/>
    </row>
    <row r="8" spans="2:32" s="16" customFormat="1" x14ac:dyDescent="0.3">
      <c r="B8" s="98">
        <v>2</v>
      </c>
      <c r="C8" s="129">
        <v>2.5584905660377357</v>
      </c>
      <c r="D8" s="54">
        <v>3.0110999999999999</v>
      </c>
      <c r="E8" s="55">
        <v>0.30509999999999998</v>
      </c>
      <c r="F8" s="55">
        <f t="shared" ref="F8:F10" si="0">D8/E8</f>
        <v>9.8692232055063922</v>
      </c>
      <c r="G8" s="56">
        <f>(D8/E8)-D8</f>
        <v>6.8581232055063923</v>
      </c>
      <c r="H8" s="31"/>
      <c r="I8" s="47">
        <v>3.1166727538290044</v>
      </c>
      <c r="J8" s="14">
        <v>3.7825128705541911</v>
      </c>
      <c r="K8" s="14">
        <v>0.28375261492249104</v>
      </c>
      <c r="L8" s="14">
        <f t="shared" ref="L8:L10" si="1">J8/K8</f>
        <v>13.330318987852888</v>
      </c>
      <c r="M8" s="15">
        <f t="shared" ref="M8:M10" si="2">(J8/K8)-J8</f>
        <v>9.5478061172986965</v>
      </c>
      <c r="N8" s="31"/>
      <c r="O8" s="47">
        <v>2.5756390193009908</v>
      </c>
      <c r="P8" s="14">
        <v>2.78</v>
      </c>
      <c r="Q8" s="14">
        <v>0.26050000000000001</v>
      </c>
      <c r="R8" s="14">
        <f t="shared" ref="R8:R10" si="3">P8/Q8</f>
        <v>10.671785028790786</v>
      </c>
      <c r="S8" s="15">
        <f>(P8/Q8)-P8</f>
        <v>7.8917850287907871</v>
      </c>
      <c r="T8" s="31"/>
      <c r="U8" s="48">
        <v>0</v>
      </c>
      <c r="V8" s="14">
        <v>2.7224955150940855</v>
      </c>
      <c r="W8" s="14">
        <v>0.30448662181753477</v>
      </c>
      <c r="X8" s="14">
        <f t="shared" ref="X8:X10" si="4">V8/W8</f>
        <v>8.9412648044864032</v>
      </c>
      <c r="Y8" s="15">
        <f>(V8/W8)-V8</f>
        <v>6.2187692893923181</v>
      </c>
      <c r="Z8" s="31"/>
      <c r="AA8" s="47">
        <v>4.6050690083852803</v>
      </c>
      <c r="AB8" s="14">
        <v>5.4569074778200255</v>
      </c>
      <c r="AC8" s="14">
        <v>0.34988262910798118</v>
      </c>
      <c r="AD8" s="14">
        <f t="shared" ref="AD8:AD10" si="5">AB8/AC8</f>
        <v>15.596394401552038</v>
      </c>
      <c r="AE8" s="15">
        <f>(AB8/AC8)-AB8</f>
        <v>10.139486923732012</v>
      </c>
      <c r="AF8" s="41"/>
    </row>
    <row r="9" spans="2:32" s="16" customFormat="1" x14ac:dyDescent="0.3">
      <c r="B9" s="98">
        <v>3</v>
      </c>
      <c r="C9" s="129">
        <v>2.5318059299191371</v>
      </c>
      <c r="D9" s="54">
        <v>3.04</v>
      </c>
      <c r="E9" s="55">
        <v>0.2999</v>
      </c>
      <c r="F9" s="55">
        <f t="shared" si="0"/>
        <v>10.136712237412471</v>
      </c>
      <c r="G9" s="56">
        <f>(D9/E9)-D9</f>
        <v>7.0967122374124711</v>
      </c>
      <c r="H9" s="31"/>
      <c r="I9" s="47">
        <v>3.2487314481643397</v>
      </c>
      <c r="J9" s="14">
        <v>3.61</v>
      </c>
      <c r="K9" s="14">
        <v>0.2838050314465409</v>
      </c>
      <c r="L9" s="14">
        <f t="shared" si="1"/>
        <v>12.719999999999999</v>
      </c>
      <c r="M9" s="15">
        <f t="shared" si="2"/>
        <v>9.11</v>
      </c>
      <c r="N9" s="31"/>
      <c r="O9" s="47">
        <v>2.6734480959833067</v>
      </c>
      <c r="P9" s="14">
        <v>3.14</v>
      </c>
      <c r="Q9" s="14">
        <v>0.29520000000000002</v>
      </c>
      <c r="R9" s="14">
        <f t="shared" si="3"/>
        <v>10.636856368563686</v>
      </c>
      <c r="S9" s="15">
        <f>(P9/Q9)-P9</f>
        <v>7.4968563685636855</v>
      </c>
      <c r="T9" s="31"/>
      <c r="U9" s="48">
        <v>0</v>
      </c>
      <c r="V9" s="14">
        <v>2.6330309046186304</v>
      </c>
      <c r="W9" s="14">
        <v>0.32826791229329494</v>
      </c>
      <c r="X9" s="14">
        <f t="shared" si="4"/>
        <v>8.0209816616682197</v>
      </c>
      <c r="Y9" s="15">
        <f>(V9/W9)-V9</f>
        <v>5.3879507570495893</v>
      </c>
      <c r="Z9" s="31"/>
      <c r="AA9" s="47">
        <v>4.7274378342732781</v>
      </c>
      <c r="AB9" s="14">
        <v>5.9977186311787065</v>
      </c>
      <c r="AC9" s="14">
        <v>0.36313513513513518</v>
      </c>
      <c r="AD9" s="14">
        <f t="shared" si="5"/>
        <v>16.516492211492416</v>
      </c>
      <c r="AE9" s="15">
        <f>(AB9/AC9)-AB9</f>
        <v>10.518773580313709</v>
      </c>
      <c r="AF9" s="41"/>
    </row>
    <row r="10" spans="2:32" s="16" customFormat="1" ht="15" thickBot="1" x14ac:dyDescent="0.35">
      <c r="B10" s="21">
        <v>4</v>
      </c>
      <c r="C10" s="129">
        <v>2.0315363881401618</v>
      </c>
      <c r="D10" s="54">
        <v>2.44</v>
      </c>
      <c r="E10" s="55">
        <v>0.29699999999999999</v>
      </c>
      <c r="F10" s="57">
        <f t="shared" si="0"/>
        <v>8.2154882154882163</v>
      </c>
      <c r="G10" s="58">
        <f>(D10/E10)-D10</f>
        <v>5.7754882154882168</v>
      </c>
      <c r="H10" s="31"/>
      <c r="I10" s="47">
        <v>2.9234210042129574</v>
      </c>
      <c r="J10" s="14">
        <v>3.2081287607515971</v>
      </c>
      <c r="K10" s="14">
        <v>0.2643811737361999</v>
      </c>
      <c r="L10" s="14">
        <f t="shared" si="1"/>
        <v>12.134482631326369</v>
      </c>
      <c r="M10" s="15">
        <f t="shared" si="2"/>
        <v>8.926353870574772</v>
      </c>
      <c r="N10" s="31"/>
      <c r="O10" s="47">
        <v>2.7549556598852369</v>
      </c>
      <c r="P10" s="14">
        <v>3.29</v>
      </c>
      <c r="Q10" s="14">
        <v>0.28110000000000002</v>
      </c>
      <c r="R10" s="14">
        <f t="shared" si="3"/>
        <v>11.704019921736036</v>
      </c>
      <c r="S10" s="15">
        <f>(P10/Q10)-P10</f>
        <v>8.4140199217360347</v>
      </c>
      <c r="T10" s="31"/>
      <c r="U10" s="48">
        <v>0</v>
      </c>
      <c r="V10" s="14">
        <v>3.3186672395247694</v>
      </c>
      <c r="W10" s="14">
        <v>0.31452927541343684</v>
      </c>
      <c r="X10" s="14">
        <f t="shared" si="4"/>
        <v>10.551218913287187</v>
      </c>
      <c r="Y10" s="15">
        <f>(V10/W10)-V10</f>
        <v>7.2325516737624174</v>
      </c>
      <c r="Z10" s="31"/>
      <c r="AA10" s="47">
        <v>4.4032190369947957</v>
      </c>
      <c r="AB10" s="14">
        <v>5.1285171102661593</v>
      </c>
      <c r="AC10" s="14">
        <v>0.29379932356257044</v>
      </c>
      <c r="AD10" s="14">
        <f t="shared" si="5"/>
        <v>17.455850640084741</v>
      </c>
      <c r="AE10" s="15">
        <f>(AB10/AC10)-AB10</f>
        <v>12.327333529818581</v>
      </c>
      <c r="AF10" s="41"/>
    </row>
    <row r="11" spans="2:32" s="16" customFormat="1" x14ac:dyDescent="0.3">
      <c r="B11" s="81" t="s">
        <v>15</v>
      </c>
      <c r="C11" s="130">
        <f>AVERAGE(C7:C10)</f>
        <v>2.4072776280323449</v>
      </c>
      <c r="D11" s="38">
        <f t="shared" ref="D11:F11" si="6">AVERAGE(D7:D10)</f>
        <v>2.9102749999999999</v>
      </c>
      <c r="E11" s="39">
        <f t="shared" si="6"/>
        <v>0.29559999999999997</v>
      </c>
      <c r="F11" s="39">
        <f t="shared" si="6"/>
        <v>9.86384378906682</v>
      </c>
      <c r="G11" s="40">
        <f>AVERAGE(G7:G10)</f>
        <v>6.9535687890668205</v>
      </c>
      <c r="H11" s="31"/>
      <c r="I11" s="17">
        <f t="shared" ref="I11:J11" si="7">AVERAGE(I7:I10)</f>
        <v>3.2681496411407647</v>
      </c>
      <c r="J11" s="18">
        <f t="shared" si="7"/>
        <v>3.8094970354440432</v>
      </c>
      <c r="K11" s="18">
        <f>AVERAGE(K7:K10)</f>
        <v>0.29784191822177819</v>
      </c>
      <c r="L11" s="18">
        <f t="shared" ref="L11:S11" si="8">AVERAGE(L7:L10)</f>
        <v>12.771697241358291</v>
      </c>
      <c r="M11" s="19">
        <f t="shared" si="8"/>
        <v>8.9622002059142467</v>
      </c>
      <c r="N11" s="31"/>
      <c r="O11" s="17">
        <f t="shared" si="8"/>
        <v>2.7468049034950441</v>
      </c>
      <c r="P11" s="18">
        <f t="shared" si="8"/>
        <v>3.2024999999999997</v>
      </c>
      <c r="Q11" s="18">
        <f t="shared" si="8"/>
        <v>0.29817500000000002</v>
      </c>
      <c r="R11" s="18">
        <f t="shared" si="8"/>
        <v>10.781965554554869</v>
      </c>
      <c r="S11" s="19">
        <f t="shared" si="8"/>
        <v>7.5794655545548686</v>
      </c>
      <c r="T11" s="31"/>
      <c r="U11" s="81">
        <v>0</v>
      </c>
      <c r="V11" s="18">
        <f>AVERAGE(V7:V10)</f>
        <v>2.6715653901180132</v>
      </c>
      <c r="W11" s="18">
        <f>AVERAGE(W7:W10)</f>
        <v>0.32698201299870971</v>
      </c>
      <c r="X11" s="18">
        <f t="shared" ref="X11" si="9">AVERAGE(X7:X10)</f>
        <v>8.2731396867631357</v>
      </c>
      <c r="Y11" s="19">
        <f>AVERAGE(Y7:Y10)</f>
        <v>5.601574296645123</v>
      </c>
      <c r="Z11" s="31"/>
      <c r="AA11" s="17">
        <f>AVERAGE(AA7:AA10)</f>
        <v>4.5981387981587076</v>
      </c>
      <c r="AB11" s="18">
        <f>AVERAGE(AB7:AB10)</f>
        <v>5.4821292775665391</v>
      </c>
      <c r="AC11" s="18">
        <f>AVERAGE(AC7:AC10)</f>
        <v>0.33550757318938595</v>
      </c>
      <c r="AD11" s="18">
        <f t="shared" ref="AD11" si="10">AVERAGE(AD7:AD10)</f>
        <v>16.378732137203023</v>
      </c>
      <c r="AE11" s="19">
        <f>AVERAGE(AE7:AE10)</f>
        <v>10.896602859636481</v>
      </c>
      <c r="AF11" s="41"/>
    </row>
    <row r="12" spans="2:32" s="16" customFormat="1" x14ac:dyDescent="0.3">
      <c r="B12" s="81"/>
      <c r="C12" s="37"/>
      <c r="D12" s="31"/>
      <c r="E12" s="8"/>
      <c r="F12" s="8"/>
      <c r="G12" s="9"/>
      <c r="H12" s="19"/>
      <c r="I12" s="17"/>
      <c r="J12" s="18"/>
      <c r="K12" s="18"/>
      <c r="L12" s="18"/>
      <c r="M12" s="19"/>
      <c r="N12" s="31"/>
      <c r="O12" s="17"/>
      <c r="P12" s="18"/>
      <c r="Q12" s="18"/>
      <c r="R12" s="18"/>
      <c r="S12" s="19"/>
      <c r="T12" s="31"/>
      <c r="U12" s="20"/>
      <c r="V12" s="18"/>
      <c r="W12" s="18"/>
      <c r="X12" s="18"/>
      <c r="Y12" s="19"/>
      <c r="Z12" s="31"/>
      <c r="AA12" s="17"/>
      <c r="AB12" s="18"/>
      <c r="AC12" s="18"/>
      <c r="AD12" s="18"/>
      <c r="AE12" s="19"/>
      <c r="AF12" s="41"/>
    </row>
    <row r="13" spans="2:32" s="16" customFormat="1" ht="15" thickBot="1" x14ac:dyDescent="0.35">
      <c r="B13" s="75" t="s">
        <v>16</v>
      </c>
      <c r="C13" s="20"/>
      <c r="D13" s="31"/>
      <c r="E13" s="31"/>
      <c r="F13" s="31"/>
      <c r="G13" s="41"/>
      <c r="H13" s="31"/>
      <c r="I13" s="22" t="s">
        <v>9</v>
      </c>
      <c r="J13" s="23" t="s">
        <v>10</v>
      </c>
      <c r="K13" s="23" t="s">
        <v>11</v>
      </c>
      <c r="L13" s="23" t="s">
        <v>12</v>
      </c>
      <c r="M13" s="24" t="s">
        <v>13</v>
      </c>
      <c r="N13" s="31"/>
      <c r="O13" s="22" t="s">
        <v>9</v>
      </c>
      <c r="P13" s="23" t="s">
        <v>10</v>
      </c>
      <c r="Q13" s="23" t="s">
        <v>11</v>
      </c>
      <c r="R13" s="23" t="s">
        <v>12</v>
      </c>
      <c r="S13" s="24" t="s">
        <v>13</v>
      </c>
      <c r="T13" s="31"/>
      <c r="U13" s="25" t="s">
        <v>9</v>
      </c>
      <c r="V13" s="23" t="s">
        <v>10</v>
      </c>
      <c r="W13" s="23" t="s">
        <v>11</v>
      </c>
      <c r="X13" s="23" t="s">
        <v>12</v>
      </c>
      <c r="Y13" s="24" t="s">
        <v>13</v>
      </c>
      <c r="Z13" s="31"/>
      <c r="AA13" s="22" t="s">
        <v>9</v>
      </c>
      <c r="AB13" s="23" t="s">
        <v>10</v>
      </c>
      <c r="AC13" s="23" t="s">
        <v>11</v>
      </c>
      <c r="AD13" s="23" t="s">
        <v>12</v>
      </c>
      <c r="AE13" s="24" t="s">
        <v>13</v>
      </c>
      <c r="AF13" s="41"/>
    </row>
    <row r="14" spans="2:32" s="16" customFormat="1" x14ac:dyDescent="0.3">
      <c r="B14" s="99" t="s">
        <v>17</v>
      </c>
      <c r="C14" s="52"/>
      <c r="D14" s="63"/>
      <c r="E14" s="63" t="s">
        <v>30</v>
      </c>
      <c r="F14" s="63"/>
      <c r="G14" s="64"/>
      <c r="H14" s="31"/>
      <c r="I14" s="49">
        <v>2.9101758335897459</v>
      </c>
      <c r="J14" s="50">
        <v>4.0138105852016954</v>
      </c>
      <c r="K14" s="50">
        <v>0.30314232902033272</v>
      </c>
      <c r="L14" s="50">
        <f>J14/K14</f>
        <v>13.240680040208032</v>
      </c>
      <c r="M14" s="51">
        <f>(J14/K14)-J14</f>
        <v>9.2268694550063373</v>
      </c>
      <c r="N14" s="31"/>
      <c r="O14" s="49">
        <v>2.6113853791144011</v>
      </c>
      <c r="P14" s="50">
        <v>3.59</v>
      </c>
      <c r="Q14" s="50">
        <v>0.30245490083895626</v>
      </c>
      <c r="R14" s="50">
        <f>P14/Q14</f>
        <v>11.869538202363316</v>
      </c>
      <c r="S14" s="51">
        <f>(P14/Q14)-P14</f>
        <v>8.2795382023633159</v>
      </c>
      <c r="T14" s="31"/>
      <c r="U14" s="52">
        <v>0</v>
      </c>
      <c r="V14" s="50">
        <v>5.0139982595222827</v>
      </c>
      <c r="W14" s="50">
        <v>0.32036558024220474</v>
      </c>
      <c r="X14" s="50">
        <f>V14/W14</f>
        <v>15.650864414746332</v>
      </c>
      <c r="Y14" s="51">
        <f>(V14/W14)-V14</f>
        <v>10.636866155224048</v>
      </c>
      <c r="Z14" s="31"/>
      <c r="AA14" s="49">
        <v>4.4561040254368072</v>
      </c>
      <c r="AB14" s="50">
        <v>6.2428390367553872</v>
      </c>
      <c r="AC14" s="50">
        <v>0.34679802955665023</v>
      </c>
      <c r="AD14" s="50">
        <f>AB14/AC14</f>
        <v>18.001368245189539</v>
      </c>
      <c r="AE14" s="51">
        <f>(AB14/AC14)-AB14</f>
        <v>11.758529208434151</v>
      </c>
      <c r="AF14" s="41"/>
    </row>
    <row r="15" spans="2:32" s="16" customFormat="1" x14ac:dyDescent="0.3">
      <c r="B15" s="100">
        <v>2</v>
      </c>
      <c r="C15" s="52"/>
      <c r="D15" s="63"/>
      <c r="E15" s="63" t="s">
        <v>31</v>
      </c>
      <c r="F15" s="63"/>
      <c r="G15" s="64"/>
      <c r="H15" s="31"/>
      <c r="I15" s="49">
        <v>1.9861843107331891</v>
      </c>
      <c r="J15" s="50">
        <v>2.2468026270307639</v>
      </c>
      <c r="K15" s="50">
        <v>0.21234240212342403</v>
      </c>
      <c r="L15" s="50">
        <f t="shared" ref="L15:L17" si="11">J15/K15</f>
        <v>10.581036121673003</v>
      </c>
      <c r="M15" s="51">
        <f t="shared" ref="M15:M17" si="12">(J15/K15)-J15</f>
        <v>8.3342334946422394</v>
      </c>
      <c r="N15" s="31"/>
      <c r="O15" s="49">
        <v>2.3012833653445659</v>
      </c>
      <c r="P15" s="50">
        <v>3.03</v>
      </c>
      <c r="Q15" s="50">
        <v>0.23883803618186056</v>
      </c>
      <c r="R15" s="50">
        <f t="shared" ref="R15:R17" si="13">P15/Q15</f>
        <v>12.686421511575485</v>
      </c>
      <c r="S15" s="51">
        <f>(P15/Q15)-P15</f>
        <v>9.6564215115754859</v>
      </c>
      <c r="T15" s="31"/>
      <c r="U15" s="52">
        <v>0</v>
      </c>
      <c r="V15" s="50">
        <v>3.8904629629629626</v>
      </c>
      <c r="W15" s="50">
        <v>0.27094988246127777</v>
      </c>
      <c r="X15" s="50">
        <f t="shared" ref="X15:X17" si="14">V15/W15</f>
        <v>14.358607310039929</v>
      </c>
      <c r="Y15" s="51">
        <f>(V15/W15)-V15</f>
        <v>10.468144347076967</v>
      </c>
      <c r="Z15" s="31"/>
      <c r="AA15" s="49">
        <v>4.3494996833226356</v>
      </c>
      <c r="AB15" s="50">
        <v>4.6272496831432184</v>
      </c>
      <c r="AC15" s="50">
        <v>0.33516042780748667</v>
      </c>
      <c r="AD15" s="50">
        <f t="shared" ref="AD15:AD17" si="15">AB15/AC15</f>
        <v>13.806074044639518</v>
      </c>
      <c r="AE15" s="51">
        <f>(AB15/AC15)-AB15</f>
        <v>9.1788243614963001</v>
      </c>
      <c r="AF15" s="41"/>
    </row>
    <row r="16" spans="2:32" s="16" customFormat="1" x14ac:dyDescent="0.3">
      <c r="B16" s="100">
        <v>3</v>
      </c>
      <c r="C16" s="52"/>
      <c r="D16" s="63"/>
      <c r="E16" s="63" t="s">
        <v>32</v>
      </c>
      <c r="F16" s="63"/>
      <c r="G16" s="64"/>
      <c r="H16" s="31"/>
      <c r="I16" s="49">
        <v>1.8515397228148283</v>
      </c>
      <c r="J16" s="50">
        <v>2.3922473334187777</v>
      </c>
      <c r="K16" s="50">
        <v>0.21919584954604407</v>
      </c>
      <c r="L16" s="50">
        <f t="shared" si="11"/>
        <v>10.913743751869101</v>
      </c>
      <c r="M16" s="51">
        <f t="shared" si="12"/>
        <v>8.5214964184503224</v>
      </c>
      <c r="N16" s="31"/>
      <c r="O16" s="49">
        <v>2.4971372687781463</v>
      </c>
      <c r="P16" s="50">
        <v>3.21</v>
      </c>
      <c r="Q16" s="50">
        <v>0.21832599713987311</v>
      </c>
      <c r="R16" s="50">
        <f t="shared" si="13"/>
        <v>14.70278410290954</v>
      </c>
      <c r="S16" s="51">
        <f>(P16/Q16)-P16</f>
        <v>11.492784102909539</v>
      </c>
      <c r="T16" s="31"/>
      <c r="U16" s="52">
        <v>0</v>
      </c>
      <c r="V16" s="50">
        <v>4.4961087692071082</v>
      </c>
      <c r="W16" s="50">
        <v>0.28879701766899474</v>
      </c>
      <c r="X16" s="50">
        <f t="shared" si="14"/>
        <v>15.568404429855754</v>
      </c>
      <c r="Y16" s="51">
        <f>(V16/W16)-V16</f>
        <v>11.072295660648646</v>
      </c>
      <c r="Z16" s="31"/>
      <c r="AA16" s="49">
        <v>4.1492585444364405</v>
      </c>
      <c r="AB16" s="50">
        <v>4.8975918884664118</v>
      </c>
      <c r="AC16" s="50">
        <v>0.3573829531812725</v>
      </c>
      <c r="AD16" s="50">
        <f t="shared" si="15"/>
        <v>13.704044484691035</v>
      </c>
      <c r="AE16" s="51">
        <f>(AB16/AC16)-AB16</f>
        <v>8.8064525962246236</v>
      </c>
      <c r="AF16" s="41"/>
    </row>
    <row r="17" spans="2:32" s="16" customFormat="1" ht="15" thickBot="1" x14ac:dyDescent="0.35">
      <c r="B17" s="101">
        <v>4</v>
      </c>
      <c r="C17" s="52"/>
      <c r="D17" s="63"/>
      <c r="E17" s="63"/>
      <c r="F17" s="63"/>
      <c r="G17" s="64"/>
      <c r="H17" s="31"/>
      <c r="I17" s="49">
        <v>2.2554289425231788</v>
      </c>
      <c r="J17" s="50">
        <v>3.0854369532288479</v>
      </c>
      <c r="K17" s="50">
        <v>0.26199040767386089</v>
      </c>
      <c r="L17" s="50">
        <f t="shared" si="11"/>
        <v>11.776908096077159</v>
      </c>
      <c r="M17" s="51">
        <f t="shared" si="12"/>
        <v>8.6914711428483109</v>
      </c>
      <c r="N17" s="31"/>
      <c r="O17" s="49">
        <v>2.1217506205304506</v>
      </c>
      <c r="P17" s="50">
        <v>2.58</v>
      </c>
      <c r="Q17" s="50">
        <v>0.23985873292061718</v>
      </c>
      <c r="R17" s="50">
        <f t="shared" si="13"/>
        <v>10.756331314623711</v>
      </c>
      <c r="S17" s="51">
        <f>(P17/Q17)-P17</f>
        <v>8.1763313146237113</v>
      </c>
      <c r="T17" s="31"/>
      <c r="U17" s="52">
        <v>0</v>
      </c>
      <c r="V17" s="50">
        <v>3.9220355129392104</v>
      </c>
      <c r="W17" s="50">
        <v>0.28217246689000741</v>
      </c>
      <c r="X17" s="50">
        <f t="shared" si="14"/>
        <v>13.899426673928623</v>
      </c>
      <c r="Y17" s="51">
        <f>(V17/W17)-V17</f>
        <v>9.9773911609894128</v>
      </c>
      <c r="Z17" s="31"/>
      <c r="AA17" s="49">
        <v>4.0244142972307975</v>
      </c>
      <c r="AB17" s="50">
        <v>3.5470215462610901</v>
      </c>
      <c r="AC17" s="50">
        <v>0.25159235668789809</v>
      </c>
      <c r="AD17" s="50">
        <f t="shared" si="15"/>
        <v>14.098288171214966</v>
      </c>
      <c r="AE17" s="51">
        <f>(AB17/AC17)-AB17</f>
        <v>10.551266624953875</v>
      </c>
      <c r="AF17" s="41"/>
    </row>
    <row r="18" spans="2:32" ht="15" thickBot="1" x14ac:dyDescent="0.35">
      <c r="B18" s="106" t="s">
        <v>15</v>
      </c>
      <c r="C18" s="5"/>
      <c r="D18" s="6"/>
      <c r="E18" s="6"/>
      <c r="F18" s="6"/>
      <c r="G18" s="10"/>
      <c r="H18" s="8"/>
      <c r="I18" s="27">
        <f t="shared" ref="I18:J18" si="16">AVERAGE(I14:I17)</f>
        <v>2.2508322024152356</v>
      </c>
      <c r="J18" s="28">
        <f t="shared" si="16"/>
        <v>2.9345743747200213</v>
      </c>
      <c r="K18" s="28">
        <f>AVERAGE(K14:K17)</f>
        <v>0.24916774709091544</v>
      </c>
      <c r="L18" s="28">
        <f t="shared" ref="L18" si="17">AVERAGE(L14:L17)</f>
        <v>11.628092002456823</v>
      </c>
      <c r="M18" s="29">
        <f>AVERAGE(M14:M17)</f>
        <v>8.6935176277368029</v>
      </c>
      <c r="N18" s="8"/>
      <c r="O18" s="27">
        <f>AVERAGE(O14:O17)</f>
        <v>2.3828891584418912</v>
      </c>
      <c r="P18" s="28">
        <f>AVERAGE(P14:P17)</f>
        <v>3.1024999999999996</v>
      </c>
      <c r="Q18" s="28">
        <f>AVERAGE(Q14:Q17)</f>
        <v>0.24986941677032679</v>
      </c>
      <c r="R18" s="28">
        <f t="shared" ref="R18" si="18">AVERAGE(R14:R17)</f>
        <v>12.503768782868011</v>
      </c>
      <c r="S18" s="29">
        <f>AVERAGE(S14:S17)</f>
        <v>9.4012687828680122</v>
      </c>
      <c r="T18" s="8"/>
      <c r="U18" s="131">
        <v>0</v>
      </c>
      <c r="V18" s="28">
        <f>AVERAGE(V14:V17)</f>
        <v>4.3306513761578911</v>
      </c>
      <c r="W18" s="28">
        <f>AVERAGE(W14:W17)</f>
        <v>0.29057123681562114</v>
      </c>
      <c r="X18" s="28">
        <f t="shared" ref="X18" si="19">AVERAGE(X14:X17)</f>
        <v>14.869325707142659</v>
      </c>
      <c r="Y18" s="29">
        <f>AVERAGE(Y14:Y17)</f>
        <v>10.538674330984769</v>
      </c>
      <c r="AA18" s="27">
        <f>AVERAGE(AA14:AA17)</f>
        <v>4.2448191376066697</v>
      </c>
      <c r="AB18" s="28">
        <f>AVERAGE(AB14:AB17)</f>
        <v>4.828675538656527</v>
      </c>
      <c r="AC18" s="28">
        <f>AVERAGE(AC14:AC17)</f>
        <v>0.32273344180832686</v>
      </c>
      <c r="AD18" s="28">
        <f t="shared" ref="AD18" si="20">AVERAGE(AD14:AD17)</f>
        <v>14.902443736433765</v>
      </c>
      <c r="AE18" s="29">
        <f>AVERAGE(AE14:AE17)</f>
        <v>10.073768197777238</v>
      </c>
      <c r="AF18" s="9"/>
    </row>
    <row r="19" spans="2:32" ht="15" thickBot="1" x14ac:dyDescent="0.35">
      <c r="B19" s="5"/>
      <c r="C19" s="6"/>
      <c r="D19" s="6"/>
      <c r="E19" s="6"/>
      <c r="F19" s="6"/>
      <c r="G19" s="6"/>
      <c r="H19" s="83"/>
      <c r="I19" s="28"/>
      <c r="J19" s="28"/>
      <c r="K19" s="28"/>
      <c r="L19" s="28"/>
      <c r="M19" s="28"/>
      <c r="N19" s="6"/>
      <c r="O19" s="28"/>
      <c r="P19" s="28"/>
      <c r="Q19" s="28"/>
      <c r="R19" s="28"/>
      <c r="S19" s="28"/>
      <c r="T19" s="6"/>
      <c r="U19" s="6"/>
      <c r="V19" s="28"/>
      <c r="W19" s="28" t="s">
        <v>35</v>
      </c>
      <c r="X19" s="28"/>
      <c r="Y19" s="28"/>
      <c r="Z19" s="6"/>
      <c r="AA19" s="28"/>
      <c r="AB19" s="28"/>
      <c r="AC19" s="28"/>
      <c r="AD19" s="28"/>
      <c r="AE19" s="28"/>
      <c r="AF19" s="10"/>
    </row>
    <row r="20" spans="2:32" x14ac:dyDescent="0.3">
      <c r="B20" s="8"/>
      <c r="C20" s="8"/>
      <c r="D20" s="8"/>
      <c r="E20" s="8"/>
      <c r="F20" s="8"/>
      <c r="G20" s="8"/>
      <c r="H20" s="82"/>
      <c r="I20" s="30"/>
      <c r="J20" s="30"/>
      <c r="K20" s="30"/>
      <c r="L20" s="30"/>
      <c r="M20" s="30"/>
      <c r="N20" s="8"/>
      <c r="O20" s="30"/>
      <c r="P20" s="30"/>
      <c r="Q20" s="30"/>
      <c r="R20" s="30"/>
      <c r="S20" s="30"/>
      <c r="T20" s="8"/>
      <c r="U20" s="8"/>
      <c r="V20" s="30"/>
      <c r="W20" s="30"/>
      <c r="X20" s="30"/>
      <c r="Y20" s="30"/>
      <c r="AA20" s="30"/>
      <c r="AB20" s="30"/>
      <c r="AC20" s="30"/>
      <c r="AD20" s="30"/>
      <c r="AE20" s="30"/>
      <c r="AF20" s="8"/>
    </row>
    <row r="21" spans="2:32" ht="15" thickBot="1" x14ac:dyDescent="0.35">
      <c r="H21" s="26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8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2:32" ht="18.600000000000001" thickBot="1" x14ac:dyDescent="0.4">
      <c r="B22" s="121" t="s">
        <v>27</v>
      </c>
      <c r="C22" s="96"/>
      <c r="D22" s="2"/>
      <c r="E22" s="2"/>
      <c r="F22" s="122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11"/>
    </row>
    <row r="23" spans="2:32" ht="15" thickBot="1" x14ac:dyDescent="0.35">
      <c r="B23" s="80"/>
      <c r="C23" s="8"/>
      <c r="D23" s="8"/>
      <c r="E23" s="8"/>
      <c r="F23" s="8"/>
      <c r="G23" s="8"/>
      <c r="H23" s="8"/>
      <c r="I23" s="8"/>
      <c r="J23" s="8"/>
      <c r="K23" s="8"/>
      <c r="L23" s="8"/>
      <c r="M23" s="84"/>
      <c r="N23" s="8"/>
      <c r="O23" s="85"/>
      <c r="P23" s="85"/>
      <c r="Q23" s="8"/>
      <c r="R23" s="8"/>
      <c r="S23" s="8"/>
      <c r="T23" s="8"/>
      <c r="U23" s="8"/>
      <c r="V23" s="8"/>
      <c r="W23" s="8"/>
      <c r="X23" s="8"/>
      <c r="Y23" s="8"/>
      <c r="AC23" s="8"/>
      <c r="AD23" s="8"/>
      <c r="AE23" s="8"/>
      <c r="AF23" s="9"/>
    </row>
    <row r="24" spans="2:32" ht="15" thickBot="1" x14ac:dyDescent="0.35">
      <c r="B24" s="80"/>
      <c r="C24" s="13" t="s">
        <v>7</v>
      </c>
      <c r="D24" s="8"/>
      <c r="E24" s="8"/>
      <c r="F24" s="8"/>
      <c r="G24" s="8"/>
      <c r="H24" s="8"/>
      <c r="I24" s="13" t="s">
        <v>18</v>
      </c>
      <c r="J24" s="8"/>
      <c r="K24" s="8"/>
      <c r="L24" s="8"/>
      <c r="M24" s="8"/>
      <c r="N24" s="8"/>
      <c r="O24" s="13" t="s">
        <v>19</v>
      </c>
      <c r="P24" s="8"/>
      <c r="Q24" s="8"/>
      <c r="R24" s="8"/>
      <c r="S24" s="8"/>
      <c r="T24" s="9"/>
      <c r="U24" s="13" t="s">
        <v>36</v>
      </c>
      <c r="V24" s="8"/>
      <c r="W24" s="8"/>
      <c r="X24" s="8"/>
      <c r="Y24" s="8"/>
      <c r="AA24" s="13" t="s">
        <v>21</v>
      </c>
      <c r="AC24" s="8"/>
      <c r="AD24" s="8"/>
      <c r="AE24" s="8"/>
      <c r="AF24" s="9"/>
    </row>
    <row r="25" spans="2:32" ht="15" thickBot="1" x14ac:dyDescent="0.35">
      <c r="B25" s="75" t="s">
        <v>8</v>
      </c>
      <c r="C25" s="60"/>
      <c r="D25" s="61" t="s">
        <v>3</v>
      </c>
      <c r="E25" s="61" t="s">
        <v>4</v>
      </c>
      <c r="F25" s="61" t="s">
        <v>5</v>
      </c>
      <c r="G25" s="62" t="s">
        <v>6</v>
      </c>
      <c r="H25" s="7"/>
      <c r="I25" s="60"/>
      <c r="J25" s="61" t="s">
        <v>3</v>
      </c>
      <c r="K25" s="61" t="s">
        <v>4</v>
      </c>
      <c r="L25" s="61" t="s">
        <v>5</v>
      </c>
      <c r="M25" s="62" t="s">
        <v>6</v>
      </c>
      <c r="N25" s="86"/>
      <c r="O25" s="60"/>
      <c r="P25" s="61" t="s">
        <v>3</v>
      </c>
      <c r="Q25" s="61" t="s">
        <v>4</v>
      </c>
      <c r="R25" s="61" t="s">
        <v>5</v>
      </c>
      <c r="S25" s="62" t="s">
        <v>6</v>
      </c>
      <c r="T25" s="76"/>
      <c r="U25" s="60"/>
      <c r="V25" s="61" t="s">
        <v>3</v>
      </c>
      <c r="W25" s="61" t="s">
        <v>4</v>
      </c>
      <c r="X25" s="61" t="s">
        <v>5</v>
      </c>
      <c r="Y25" s="62" t="s">
        <v>6</v>
      </c>
      <c r="Z25" s="76"/>
      <c r="AA25" s="60"/>
      <c r="AB25" s="61" t="s">
        <v>3</v>
      </c>
      <c r="AC25" s="61" t="s">
        <v>4</v>
      </c>
      <c r="AD25" s="61" t="s">
        <v>5</v>
      </c>
      <c r="AE25" s="62" t="s">
        <v>6</v>
      </c>
      <c r="AF25" s="9"/>
    </row>
    <row r="26" spans="2:32" x14ac:dyDescent="0.3">
      <c r="B26" s="97" t="s">
        <v>14</v>
      </c>
      <c r="C26" s="53" t="s">
        <v>22</v>
      </c>
      <c r="D26" s="54">
        <v>45.15</v>
      </c>
      <c r="E26" s="55">
        <v>0.56899999999999995</v>
      </c>
      <c r="F26" s="55">
        <v>5.6099999999999997E-2</v>
      </c>
      <c r="G26" s="56">
        <v>6.1332175888935539E-2</v>
      </c>
      <c r="H26" s="7"/>
      <c r="I26" s="53" t="s">
        <v>22</v>
      </c>
      <c r="J26" s="54">
        <v>45.72</v>
      </c>
      <c r="K26" s="55">
        <v>0.4597</v>
      </c>
      <c r="L26" s="55">
        <v>4.3200000000000002E-2</v>
      </c>
      <c r="M26" s="56">
        <v>7.0599999999999996E-2</v>
      </c>
      <c r="N26" s="85"/>
      <c r="O26" s="53" t="s">
        <v>22</v>
      </c>
      <c r="P26" s="54">
        <v>45.41</v>
      </c>
      <c r="Q26" s="55">
        <v>0.37669999999999998</v>
      </c>
      <c r="R26" s="55">
        <v>4.0800000000000003E-2</v>
      </c>
      <c r="S26" s="56">
        <v>5.33E-2</v>
      </c>
      <c r="T26" s="8"/>
      <c r="U26" s="53" t="s">
        <v>22</v>
      </c>
      <c r="V26" s="54">
        <v>41.38</v>
      </c>
      <c r="W26" s="55">
        <v>1.4319999999999999</v>
      </c>
      <c r="X26" s="55">
        <v>0.17199999999999999</v>
      </c>
      <c r="Y26" s="56">
        <v>0.55640000000000001</v>
      </c>
      <c r="AA26" s="53" t="s">
        <v>22</v>
      </c>
      <c r="AB26" s="54">
        <v>46.12</v>
      </c>
      <c r="AC26" s="55">
        <v>0.43669999999999998</v>
      </c>
      <c r="AD26" s="55">
        <v>5.4600000000000003E-2</v>
      </c>
      <c r="AE26" s="56">
        <v>6.2199999999999998E-2</v>
      </c>
      <c r="AF26" s="9"/>
    </row>
    <row r="27" spans="2:32" x14ac:dyDescent="0.3">
      <c r="B27" s="98">
        <v>2</v>
      </c>
      <c r="C27" s="53" t="s">
        <v>22</v>
      </c>
      <c r="D27" s="54">
        <v>44.53</v>
      </c>
      <c r="E27" s="55">
        <v>0.66390000000000005</v>
      </c>
      <c r="F27" s="55">
        <v>8.2967010572420841E-2</v>
      </c>
      <c r="G27" s="56">
        <v>9.5699999999999993E-2</v>
      </c>
      <c r="H27" s="8"/>
      <c r="I27" s="53" t="s">
        <v>22</v>
      </c>
      <c r="J27" s="54">
        <v>45.42</v>
      </c>
      <c r="K27" s="55">
        <v>0.79169999999999996</v>
      </c>
      <c r="L27" s="55">
        <v>8.6099999999999996E-2</v>
      </c>
      <c r="M27" s="56">
        <v>0.11799999999999999</v>
      </c>
      <c r="N27" s="85"/>
      <c r="O27" s="53" t="s">
        <v>22</v>
      </c>
      <c r="P27" s="54">
        <v>45.39</v>
      </c>
      <c r="Q27" s="55">
        <v>0.76449999999999996</v>
      </c>
      <c r="R27" s="55">
        <v>6.6600000000000006E-2</v>
      </c>
      <c r="S27" s="56">
        <v>0.10199999999999999</v>
      </c>
      <c r="T27" s="8"/>
      <c r="U27" s="53" t="s">
        <v>22</v>
      </c>
      <c r="V27" s="54">
        <v>43.5</v>
      </c>
      <c r="W27" s="55">
        <v>0.42370000000000002</v>
      </c>
      <c r="X27" s="55">
        <v>5.5500000000000001E-2</v>
      </c>
      <c r="Y27" s="56">
        <v>0.55779999999999996</v>
      </c>
      <c r="AA27" s="53" t="s">
        <v>22</v>
      </c>
      <c r="AB27" s="54">
        <v>45.18</v>
      </c>
      <c r="AC27" s="55">
        <v>0.4647</v>
      </c>
      <c r="AD27" s="55">
        <v>4.7899999999999998E-2</v>
      </c>
      <c r="AE27" s="56">
        <v>7.8899999999999998E-2</v>
      </c>
      <c r="AF27" s="9"/>
    </row>
    <row r="28" spans="2:32" x14ac:dyDescent="0.3">
      <c r="B28" s="98">
        <v>3</v>
      </c>
      <c r="C28" s="53" t="s">
        <v>23</v>
      </c>
      <c r="D28" s="54">
        <v>45.04</v>
      </c>
      <c r="E28" s="55">
        <v>1.0820000000000001</v>
      </c>
      <c r="F28" s="55">
        <v>9.6926586744232254E-2</v>
      </c>
      <c r="G28" s="56">
        <v>0.10004571805111483</v>
      </c>
      <c r="H28" s="8"/>
      <c r="I28" s="53" t="s">
        <v>23</v>
      </c>
      <c r="J28" s="54">
        <v>45.26</v>
      </c>
      <c r="K28" s="55">
        <v>0.85389999999999999</v>
      </c>
      <c r="L28" s="55">
        <v>9.8299999999999998E-2</v>
      </c>
      <c r="M28" s="56">
        <v>0.13600000000000001</v>
      </c>
      <c r="N28" s="85"/>
      <c r="O28" s="53" t="s">
        <v>23</v>
      </c>
      <c r="P28" s="54">
        <v>45.12</v>
      </c>
      <c r="Q28" s="55">
        <v>0.66110000000000002</v>
      </c>
      <c r="R28" s="55">
        <v>7.5999999999999998E-2</v>
      </c>
      <c r="S28" s="56">
        <v>8.8900000000000007E-2</v>
      </c>
      <c r="T28" s="8"/>
      <c r="U28" s="53" t="s">
        <v>23</v>
      </c>
      <c r="V28" s="54">
        <v>43.22</v>
      </c>
      <c r="W28" s="55">
        <v>0.62749999999999995</v>
      </c>
      <c r="X28" s="55">
        <v>6.8699999999999997E-2</v>
      </c>
      <c r="Y28" s="56">
        <v>0.5625</v>
      </c>
      <c r="AA28" s="53" t="s">
        <v>23</v>
      </c>
      <c r="AB28" s="54">
        <v>45.81</v>
      </c>
      <c r="AC28" s="55">
        <v>0.47970000000000002</v>
      </c>
      <c r="AD28" s="55">
        <v>5.2299999999999999E-2</v>
      </c>
      <c r="AE28" s="56">
        <v>7.6399999999999996E-2</v>
      </c>
      <c r="AF28" s="9"/>
    </row>
    <row r="29" spans="2:32" ht="15" thickBot="1" x14ac:dyDescent="0.35">
      <c r="B29" s="21">
        <v>4</v>
      </c>
      <c r="C29" s="53" t="s">
        <v>22</v>
      </c>
      <c r="D29" s="54">
        <v>43.44</v>
      </c>
      <c r="E29" s="55">
        <v>0.94179999999999997</v>
      </c>
      <c r="F29" s="57">
        <v>4.9354809470151778E-2</v>
      </c>
      <c r="G29" s="58">
        <v>7.8709713352214411E-2</v>
      </c>
      <c r="H29" s="8"/>
      <c r="I29" s="53" t="s">
        <v>22</v>
      </c>
      <c r="J29" s="54">
        <v>45.23</v>
      </c>
      <c r="K29" s="55">
        <v>0.86529999999999996</v>
      </c>
      <c r="L29" s="57">
        <v>0.13</v>
      </c>
      <c r="M29" s="58">
        <v>0.13400000000000001</v>
      </c>
      <c r="N29" s="85"/>
      <c r="O29" s="53" t="s">
        <v>22</v>
      </c>
      <c r="P29" s="54">
        <v>45.41</v>
      </c>
      <c r="Q29" s="55">
        <v>0.55769999999999997</v>
      </c>
      <c r="R29" s="57">
        <v>6.9000000000000006E-2</v>
      </c>
      <c r="S29" s="58">
        <v>8.1699999999999995E-2</v>
      </c>
      <c r="T29" s="8"/>
      <c r="U29" s="53" t="s">
        <v>22</v>
      </c>
      <c r="V29" s="54">
        <v>43.11</v>
      </c>
      <c r="W29" s="55">
        <v>0.57310000000000005</v>
      </c>
      <c r="X29" s="57">
        <v>7.5800000000000006E-2</v>
      </c>
      <c r="Y29" s="58">
        <v>0.57240000000000002</v>
      </c>
      <c r="AA29" s="53" t="s">
        <v>22</v>
      </c>
      <c r="AB29" s="54">
        <v>45.59</v>
      </c>
      <c r="AC29" s="55">
        <v>0.54530000000000001</v>
      </c>
      <c r="AD29" s="57">
        <v>6.9599999999999995E-2</v>
      </c>
      <c r="AE29" s="58">
        <v>8.6599999999999996E-2</v>
      </c>
      <c r="AF29" s="9"/>
    </row>
    <row r="30" spans="2:32" x14ac:dyDescent="0.3">
      <c r="B30" s="81" t="s">
        <v>15</v>
      </c>
      <c r="C30" s="37"/>
      <c r="D30" s="38">
        <f>AVERAGE(D26:D29)</f>
        <v>44.54</v>
      </c>
      <c r="E30" s="39">
        <f>AVERAGE(E26:E29)</f>
        <v>0.81417499999999987</v>
      </c>
      <c r="F30" s="39">
        <f>AVERAGE(F26:F29)</f>
        <v>7.1337101696701211E-2</v>
      </c>
      <c r="G30" s="40">
        <f>AVERAGE(G26:G29)</f>
        <v>8.3946901823066189E-2</v>
      </c>
      <c r="H30" s="8"/>
      <c r="I30" s="37"/>
      <c r="J30" s="38">
        <f>AVERAGE(J26:J29)</f>
        <v>45.407499999999999</v>
      </c>
      <c r="K30" s="39">
        <f>AVERAGE(K26:K29)</f>
        <v>0.74264999999999992</v>
      </c>
      <c r="L30" s="39">
        <f>AVERAGE(L26:L29)</f>
        <v>8.9400000000000007E-2</v>
      </c>
      <c r="M30" s="40">
        <f>AVERAGE(M26:M29)</f>
        <v>0.11465</v>
      </c>
      <c r="N30" s="85"/>
      <c r="O30" s="37"/>
      <c r="P30" s="38">
        <f>AVERAGE(P26:P29)</f>
        <v>45.332499999999996</v>
      </c>
      <c r="Q30" s="39">
        <f>AVERAGE(Q26:Q29)</f>
        <v>0.59</v>
      </c>
      <c r="R30" s="39">
        <f>AVERAGE(R26:R29)</f>
        <v>6.3100000000000003E-2</v>
      </c>
      <c r="S30" s="40">
        <f>AVERAGE(S26:S29)</f>
        <v>8.1474999999999992E-2</v>
      </c>
      <c r="T30" s="8"/>
      <c r="U30" s="37"/>
      <c r="V30" s="38">
        <f>AVERAGE(V26:V29)</f>
        <v>42.802499999999995</v>
      </c>
      <c r="W30" s="39">
        <f>AVERAGE(W26:W29)</f>
        <v>0.76407500000000006</v>
      </c>
      <c r="X30" s="39">
        <f>AVERAGE(X26:X29)</f>
        <v>9.2999999999999999E-2</v>
      </c>
      <c r="Y30" s="40">
        <f>AVERAGE(Y26:Y29)</f>
        <v>0.56227499999999997</v>
      </c>
      <c r="AA30" s="37"/>
      <c r="AB30" s="38">
        <f>AVERAGE(AB26:AB29)</f>
        <v>45.675000000000004</v>
      </c>
      <c r="AC30" s="39">
        <f>AVERAGE(AC26:AC29)</f>
        <v>0.48160000000000003</v>
      </c>
      <c r="AD30" s="39">
        <f>AVERAGE(AD26:AD29)</f>
        <v>5.6099999999999997E-2</v>
      </c>
      <c r="AE30" s="40">
        <f>AVERAGE(AE26:AE29)</f>
        <v>7.6024999999999995E-2</v>
      </c>
      <c r="AF30" s="9"/>
    </row>
    <row r="31" spans="2:32" x14ac:dyDescent="0.3">
      <c r="B31" s="81"/>
      <c r="C31" s="37"/>
      <c r="D31" s="31"/>
      <c r="E31" s="8"/>
      <c r="F31" s="8"/>
      <c r="G31" s="9"/>
      <c r="H31" s="8"/>
      <c r="I31" s="37"/>
      <c r="J31" s="31"/>
      <c r="K31" s="31"/>
      <c r="L31" s="31"/>
      <c r="M31" s="41"/>
      <c r="N31" s="85"/>
      <c r="O31" s="37"/>
      <c r="P31" s="31"/>
      <c r="Q31" s="31"/>
      <c r="R31" s="31"/>
      <c r="S31" s="41"/>
      <c r="T31" s="8"/>
      <c r="U31" s="37"/>
      <c r="V31" s="31"/>
      <c r="W31" s="31"/>
      <c r="X31" s="31"/>
      <c r="Y31" s="41"/>
      <c r="AA31" s="37"/>
      <c r="AB31" s="31"/>
      <c r="AC31" s="31"/>
      <c r="AD31" s="31"/>
      <c r="AE31" s="41"/>
      <c r="AF31" s="9"/>
    </row>
    <row r="32" spans="2:32" ht="15" thickBot="1" x14ac:dyDescent="0.35">
      <c r="B32" s="75" t="s">
        <v>16</v>
      </c>
      <c r="C32" s="20"/>
      <c r="D32" s="31"/>
      <c r="E32" s="31"/>
      <c r="F32" s="31"/>
      <c r="G32" s="41"/>
      <c r="H32" s="8"/>
      <c r="I32" s="75"/>
      <c r="J32" s="76" t="s">
        <v>3</v>
      </c>
      <c r="K32" s="76" t="s">
        <v>4</v>
      </c>
      <c r="L32" s="76" t="s">
        <v>5</v>
      </c>
      <c r="M32" s="77" t="s">
        <v>6</v>
      </c>
      <c r="N32" s="84"/>
      <c r="O32" s="75"/>
      <c r="P32" s="76" t="s">
        <v>3</v>
      </c>
      <c r="Q32" s="76" t="s">
        <v>4</v>
      </c>
      <c r="R32" s="76" t="s">
        <v>5</v>
      </c>
      <c r="S32" s="77" t="s">
        <v>6</v>
      </c>
      <c r="T32" s="8"/>
      <c r="U32" s="75"/>
      <c r="V32" s="76" t="s">
        <v>3</v>
      </c>
      <c r="W32" s="76" t="s">
        <v>4</v>
      </c>
      <c r="X32" s="76" t="s">
        <v>5</v>
      </c>
      <c r="Y32" s="77" t="s">
        <v>6</v>
      </c>
      <c r="AA32" s="75"/>
      <c r="AB32" s="76" t="s">
        <v>3</v>
      </c>
      <c r="AC32" s="76" t="s">
        <v>4</v>
      </c>
      <c r="AD32" s="76" t="s">
        <v>5</v>
      </c>
      <c r="AE32" s="77" t="s">
        <v>6</v>
      </c>
      <c r="AF32" s="9"/>
    </row>
    <row r="33" spans="2:32" x14ac:dyDescent="0.3">
      <c r="B33" s="99" t="s">
        <v>17</v>
      </c>
      <c r="C33" s="52"/>
      <c r="D33" s="63"/>
      <c r="E33" s="63" t="s">
        <v>30</v>
      </c>
      <c r="F33" s="63"/>
      <c r="G33" s="64"/>
      <c r="H33" s="8"/>
      <c r="I33" s="65" t="s">
        <v>22</v>
      </c>
      <c r="J33" s="66">
        <v>45.72</v>
      </c>
      <c r="K33" s="67">
        <v>0.59060000000000001</v>
      </c>
      <c r="L33" s="67">
        <v>9.5200000000000007E-2</v>
      </c>
      <c r="M33" s="68">
        <v>0.109</v>
      </c>
      <c r="N33" s="85"/>
      <c r="O33" s="65" t="s">
        <v>22</v>
      </c>
      <c r="P33" s="66">
        <v>45.24</v>
      </c>
      <c r="Q33" s="67">
        <v>0.60619999999999996</v>
      </c>
      <c r="R33" s="67">
        <v>0.11</v>
      </c>
      <c r="S33" s="68">
        <v>0.108</v>
      </c>
      <c r="T33" s="85"/>
      <c r="U33" s="65" t="s">
        <v>22</v>
      </c>
      <c r="V33" s="66">
        <v>42.73</v>
      </c>
      <c r="W33" s="67">
        <v>0.47770000000000001</v>
      </c>
      <c r="X33" s="67">
        <v>6.6799999999999998E-2</v>
      </c>
      <c r="Y33" s="68">
        <v>0.44940000000000002</v>
      </c>
      <c r="Z33" s="85"/>
      <c r="AA33" s="65" t="s">
        <v>22</v>
      </c>
      <c r="AB33" s="66">
        <v>45.22</v>
      </c>
      <c r="AC33" s="67">
        <v>0.57709999999999995</v>
      </c>
      <c r="AD33" s="67">
        <v>0.1038</v>
      </c>
      <c r="AE33" s="68">
        <v>0.1065</v>
      </c>
      <c r="AF33" s="9"/>
    </row>
    <row r="34" spans="2:32" x14ac:dyDescent="0.3">
      <c r="B34" s="100">
        <v>2</v>
      </c>
      <c r="C34" s="52"/>
      <c r="D34" s="63"/>
      <c r="E34" s="63" t="s">
        <v>31</v>
      </c>
      <c r="F34" s="63"/>
      <c r="G34" s="64"/>
      <c r="H34" s="8"/>
      <c r="I34" s="65" t="s">
        <v>22</v>
      </c>
      <c r="J34" s="66">
        <v>44.56</v>
      </c>
      <c r="K34" s="67">
        <v>1.3759999999999999</v>
      </c>
      <c r="L34" s="67">
        <v>0.214</v>
      </c>
      <c r="M34" s="68">
        <v>0.21099999999999999</v>
      </c>
      <c r="N34" s="85"/>
      <c r="O34" s="65" t="s">
        <v>22</v>
      </c>
      <c r="P34" s="66">
        <v>44.96</v>
      </c>
      <c r="Q34" s="67">
        <v>1.3979999999999999</v>
      </c>
      <c r="R34" s="67">
        <v>0.20300000000000001</v>
      </c>
      <c r="S34" s="68">
        <v>0.186</v>
      </c>
      <c r="T34" s="85"/>
      <c r="U34" s="65" t="s">
        <v>22</v>
      </c>
      <c r="V34" s="66">
        <v>42.38</v>
      </c>
      <c r="W34" s="67">
        <v>0.67259999999999998</v>
      </c>
      <c r="X34" s="67">
        <v>8.8900000000000007E-2</v>
      </c>
      <c r="Y34" s="68">
        <v>0.50739999999999996</v>
      </c>
      <c r="Z34" s="85"/>
      <c r="AA34" s="65" t="s">
        <v>22</v>
      </c>
      <c r="AB34" s="66">
        <v>45.03</v>
      </c>
      <c r="AC34" s="67">
        <v>0.67279999999999995</v>
      </c>
      <c r="AD34" s="67">
        <v>0.1188</v>
      </c>
      <c r="AE34" s="68">
        <v>0.12909999999999999</v>
      </c>
      <c r="AF34" s="9"/>
    </row>
    <row r="35" spans="2:32" x14ac:dyDescent="0.3">
      <c r="B35" s="100">
        <v>3</v>
      </c>
      <c r="C35" s="52"/>
      <c r="D35" s="63"/>
      <c r="E35" s="63" t="s">
        <v>32</v>
      </c>
      <c r="F35" s="63"/>
      <c r="G35" s="64"/>
      <c r="H35" s="8"/>
      <c r="I35" s="65" t="s">
        <v>23</v>
      </c>
      <c r="J35" s="66">
        <v>45.04</v>
      </c>
      <c r="K35" s="67">
        <v>1.1439999999999999</v>
      </c>
      <c r="L35" s="67">
        <v>0.18</v>
      </c>
      <c r="M35" s="68">
        <v>0.17299999999999999</v>
      </c>
      <c r="N35" s="85"/>
      <c r="O35" s="65" t="s">
        <v>23</v>
      </c>
      <c r="P35" s="66">
        <v>44.91</v>
      </c>
      <c r="Q35" s="67">
        <v>1.2789999999999999</v>
      </c>
      <c r="R35" s="67">
        <v>0.19500000000000001</v>
      </c>
      <c r="S35" s="68">
        <v>0.21299999999999999</v>
      </c>
      <c r="T35" s="85"/>
      <c r="U35" s="65" t="s">
        <v>23</v>
      </c>
      <c r="V35" s="66">
        <v>41.58</v>
      </c>
      <c r="W35" s="67">
        <v>1.4430000000000001</v>
      </c>
      <c r="X35" s="67">
        <v>0.14230000000000001</v>
      </c>
      <c r="Y35" s="68">
        <v>0.55879999999999996</v>
      </c>
      <c r="Z35" s="85"/>
      <c r="AA35" s="65" t="s">
        <v>23</v>
      </c>
      <c r="AB35" s="66">
        <v>45.88</v>
      </c>
      <c r="AC35" s="67">
        <v>0.67010000000000003</v>
      </c>
      <c r="AD35" s="67">
        <v>0.1031</v>
      </c>
      <c r="AE35" s="68">
        <v>0.1444</v>
      </c>
      <c r="AF35" s="9"/>
    </row>
    <row r="36" spans="2:32" ht="15" thickBot="1" x14ac:dyDescent="0.35">
      <c r="B36" s="101">
        <v>4</v>
      </c>
      <c r="C36" s="52"/>
      <c r="D36" s="63"/>
      <c r="E36" s="63"/>
      <c r="F36" s="63"/>
      <c r="G36" s="64"/>
      <c r="H36" s="8"/>
      <c r="I36" s="65" t="s">
        <v>22</v>
      </c>
      <c r="J36" s="66">
        <v>44.62</v>
      </c>
      <c r="K36" s="67">
        <v>0.93810000000000004</v>
      </c>
      <c r="L36" s="69">
        <v>0.16200000000000001</v>
      </c>
      <c r="M36" s="70">
        <v>0.17699999999999999</v>
      </c>
      <c r="N36" s="85"/>
      <c r="O36" s="65" t="s">
        <v>22</v>
      </c>
      <c r="P36" s="66">
        <v>44.94</v>
      </c>
      <c r="Q36" s="67">
        <v>1.113</v>
      </c>
      <c r="R36" s="69">
        <v>0.13600000000000001</v>
      </c>
      <c r="S36" s="70">
        <v>0.14099999999999999</v>
      </c>
      <c r="T36" s="85"/>
      <c r="U36" s="65" t="s">
        <v>22</v>
      </c>
      <c r="V36" s="66">
        <v>42.27</v>
      </c>
      <c r="W36" s="67">
        <v>1.103</v>
      </c>
      <c r="X36" s="69">
        <v>9.6699999999999994E-2</v>
      </c>
      <c r="Y36" s="70">
        <v>0.52370000000000005</v>
      </c>
      <c r="Z36" s="85"/>
      <c r="AA36" s="65" t="s">
        <v>22</v>
      </c>
      <c r="AB36" s="66">
        <v>45.41</v>
      </c>
      <c r="AC36" s="67">
        <v>0.65980000000000005</v>
      </c>
      <c r="AD36" s="69">
        <v>0.11119999999999999</v>
      </c>
      <c r="AE36" s="70">
        <v>0.1358</v>
      </c>
      <c r="AF36" s="9"/>
    </row>
    <row r="37" spans="2:32" ht="15" thickBot="1" x14ac:dyDescent="0.35">
      <c r="B37" s="106" t="s">
        <v>15</v>
      </c>
      <c r="C37" s="5"/>
      <c r="D37" s="6"/>
      <c r="E37" s="6"/>
      <c r="F37" s="6"/>
      <c r="G37" s="10"/>
      <c r="H37" s="8"/>
      <c r="I37" s="33"/>
      <c r="J37" s="34">
        <f>AVERAGE(J33:J36)</f>
        <v>44.984999999999999</v>
      </c>
      <c r="K37" s="35">
        <f>AVERAGE(K33:K36)</f>
        <v>1.012175</v>
      </c>
      <c r="L37" s="35">
        <f>AVERAGE(L33:L36)</f>
        <v>0.1628</v>
      </c>
      <c r="M37" s="36">
        <f>AVERAGE(M33:M36)</f>
        <v>0.16749999999999998</v>
      </c>
      <c r="N37" s="8"/>
      <c r="O37" s="33"/>
      <c r="P37" s="34">
        <f>AVERAGE(P33:P36)</f>
        <v>45.012500000000003</v>
      </c>
      <c r="Q37" s="35">
        <f>AVERAGE(Q33:Q36)</f>
        <v>1.0990500000000001</v>
      </c>
      <c r="R37" s="35">
        <f>AVERAGE(R33:R36)</f>
        <v>0.161</v>
      </c>
      <c r="S37" s="36">
        <f>AVERAGE(S33:S36)</f>
        <v>0.16200000000000001</v>
      </c>
      <c r="T37" s="8"/>
      <c r="U37" s="33"/>
      <c r="V37" s="34">
        <f>AVERAGE(V33:V36)</f>
        <v>42.24</v>
      </c>
      <c r="W37" s="35">
        <f>AVERAGE(W33:W36)</f>
        <v>0.92407499999999998</v>
      </c>
      <c r="X37" s="35">
        <f>AVERAGE(X33:X36)</f>
        <v>9.8675000000000013E-2</v>
      </c>
      <c r="Y37" s="36">
        <f>AVERAGE(Y33:Y36)</f>
        <v>0.50982499999999997</v>
      </c>
      <c r="AA37" s="33"/>
      <c r="AB37" s="34">
        <f>AVERAGE(AB33:AB36)</f>
        <v>45.384999999999998</v>
      </c>
      <c r="AC37" s="35">
        <f>AVERAGE(AC33:AC36)</f>
        <v>0.64495000000000002</v>
      </c>
      <c r="AD37" s="35">
        <f>AVERAGE(AD33:AD36)</f>
        <v>0.10922499999999999</v>
      </c>
      <c r="AE37" s="36">
        <f>AVERAGE(AE33:AE36)</f>
        <v>0.12895000000000001</v>
      </c>
      <c r="AF37" s="9"/>
    </row>
    <row r="38" spans="2:32" ht="15" thickBot="1" x14ac:dyDescent="0.35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10"/>
    </row>
    <row r="39" spans="2:32" x14ac:dyDescent="0.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AC39" s="8"/>
      <c r="AD39" s="8"/>
      <c r="AE39" s="8"/>
      <c r="AF39" s="8"/>
    </row>
    <row r="40" spans="2:32" ht="15" thickBot="1" x14ac:dyDescent="0.3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AC40" s="8"/>
      <c r="AD40" s="8"/>
      <c r="AE40" s="8"/>
      <c r="AF40" s="8"/>
    </row>
    <row r="41" spans="2:32" ht="18.600000000000001" thickBot="1" x14ac:dyDescent="0.4">
      <c r="B41" s="121" t="s">
        <v>28</v>
      </c>
      <c r="C41" s="2"/>
      <c r="D41" s="2"/>
      <c r="E41" s="2"/>
      <c r="F41" s="122"/>
      <c r="G41" s="4"/>
      <c r="H41" s="4"/>
      <c r="I41" s="113"/>
      <c r="J41" s="114"/>
      <c r="K41" s="115"/>
      <c r="L41" s="115"/>
      <c r="M41" s="115"/>
      <c r="N41" s="4"/>
      <c r="O41" s="113"/>
      <c r="P41" s="114"/>
      <c r="Q41" s="115"/>
      <c r="R41" s="115"/>
      <c r="S41" s="115"/>
      <c r="T41" s="4"/>
      <c r="U41" s="113"/>
      <c r="V41" s="114"/>
      <c r="W41" s="115"/>
      <c r="X41" s="115"/>
      <c r="Y41" s="115"/>
      <c r="Z41" s="4"/>
      <c r="AA41" s="113"/>
      <c r="AB41" s="114"/>
      <c r="AC41" s="115"/>
      <c r="AD41" s="115"/>
      <c r="AE41" s="115"/>
      <c r="AF41" s="11"/>
    </row>
    <row r="42" spans="2:32" ht="15" thickBot="1" x14ac:dyDescent="0.35">
      <c r="B42" s="80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7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AC42" s="8"/>
      <c r="AD42" s="8"/>
      <c r="AE42" s="8"/>
      <c r="AF42" s="9"/>
    </row>
    <row r="43" spans="2:32" ht="15" thickBot="1" x14ac:dyDescent="0.35">
      <c r="B43" s="80"/>
      <c r="C43" s="13" t="s">
        <v>7</v>
      </c>
      <c r="D43" s="8"/>
      <c r="E43" s="8"/>
      <c r="F43" s="8"/>
      <c r="G43" s="8"/>
      <c r="H43" s="8"/>
      <c r="I43" s="13" t="s">
        <v>18</v>
      </c>
      <c r="J43" s="8"/>
      <c r="K43" s="8"/>
      <c r="L43" s="8"/>
      <c r="M43" s="8"/>
      <c r="N43" s="8"/>
      <c r="O43" s="13" t="s">
        <v>19</v>
      </c>
      <c r="P43" s="8"/>
      <c r="Q43" s="8"/>
      <c r="R43" s="8"/>
      <c r="S43" s="8"/>
      <c r="T43" s="9"/>
      <c r="U43" s="13" t="s">
        <v>36</v>
      </c>
      <c r="V43" s="8"/>
      <c r="W43" s="8"/>
      <c r="X43" s="8"/>
      <c r="Y43" s="8"/>
      <c r="AA43" s="13" t="s">
        <v>21</v>
      </c>
      <c r="AC43" s="8"/>
      <c r="AD43" s="8"/>
      <c r="AE43" s="8"/>
      <c r="AF43" s="9"/>
    </row>
    <row r="44" spans="2:32" ht="15" thickBot="1" x14ac:dyDescent="0.35">
      <c r="B44" s="75" t="s">
        <v>8</v>
      </c>
      <c r="C44" s="60"/>
      <c r="D44" s="61" t="s">
        <v>3</v>
      </c>
      <c r="E44" s="61" t="s">
        <v>4</v>
      </c>
      <c r="F44" s="61" t="s">
        <v>5</v>
      </c>
      <c r="G44" s="62" t="s">
        <v>6</v>
      </c>
      <c r="H44" s="7"/>
      <c r="I44" s="60"/>
      <c r="J44" s="61" t="s">
        <v>3</v>
      </c>
      <c r="K44" s="61" t="s">
        <v>4</v>
      </c>
      <c r="L44" s="61" t="s">
        <v>5</v>
      </c>
      <c r="M44" s="62" t="s">
        <v>6</v>
      </c>
      <c r="N44" s="86"/>
      <c r="O44" s="60"/>
      <c r="P44" s="61" t="s">
        <v>3</v>
      </c>
      <c r="Q44" s="61" t="s">
        <v>4</v>
      </c>
      <c r="R44" s="61" t="s">
        <v>5</v>
      </c>
      <c r="S44" s="62" t="s">
        <v>6</v>
      </c>
      <c r="T44" s="76"/>
      <c r="U44" s="60"/>
      <c r="V44" s="61" t="s">
        <v>3</v>
      </c>
      <c r="W44" s="61" t="s">
        <v>4</v>
      </c>
      <c r="X44" s="61" t="s">
        <v>5</v>
      </c>
      <c r="Y44" s="62" t="s">
        <v>6</v>
      </c>
      <c r="Z44" s="76"/>
      <c r="AA44" s="60"/>
      <c r="AB44" s="61" t="s">
        <v>3</v>
      </c>
      <c r="AC44" s="61" t="s">
        <v>4</v>
      </c>
      <c r="AD44" s="61" t="s">
        <v>5</v>
      </c>
      <c r="AE44" s="62" t="s">
        <v>6</v>
      </c>
      <c r="AF44" s="9"/>
    </row>
    <row r="45" spans="2:32" x14ac:dyDescent="0.3">
      <c r="B45" s="123" t="s">
        <v>14</v>
      </c>
      <c r="C45" s="53" t="s">
        <v>24</v>
      </c>
      <c r="D45" s="54">
        <v>43.71</v>
      </c>
      <c r="E45" s="55">
        <v>2.923</v>
      </c>
      <c r="F45" s="55">
        <v>0.24299999999999999</v>
      </c>
      <c r="G45" s="56">
        <v>0.17100000000000001</v>
      </c>
      <c r="H45" s="7"/>
      <c r="I45" s="53" t="s">
        <v>24</v>
      </c>
      <c r="J45" s="54">
        <v>43.51</v>
      </c>
      <c r="K45" s="55">
        <v>2.722</v>
      </c>
      <c r="L45" s="55">
        <v>0.36599999999999999</v>
      </c>
      <c r="M45" s="56">
        <v>0.16800000000000001</v>
      </c>
      <c r="N45" s="85"/>
      <c r="O45" s="53" t="s">
        <v>24</v>
      </c>
      <c r="P45" s="54">
        <v>44.03</v>
      </c>
      <c r="Q45" s="55">
        <v>2.1970000000000001</v>
      </c>
      <c r="R45" s="55">
        <v>0.313</v>
      </c>
      <c r="S45" s="56">
        <v>0.13800000000000001</v>
      </c>
      <c r="T45" s="8"/>
      <c r="U45" s="53" t="s">
        <v>24</v>
      </c>
      <c r="V45" s="54">
        <v>59.49</v>
      </c>
      <c r="W45" s="55">
        <v>3.698</v>
      </c>
      <c r="X45" s="55">
        <v>0.73939999999999995</v>
      </c>
      <c r="Y45" s="56">
        <v>0.3569</v>
      </c>
      <c r="AA45" s="53" t="s">
        <v>24</v>
      </c>
      <c r="AB45" s="54">
        <v>44.86</v>
      </c>
      <c r="AC45" s="55">
        <v>2.2080000000000002</v>
      </c>
      <c r="AD45" s="55">
        <v>0.30199999999999999</v>
      </c>
      <c r="AE45" s="56">
        <v>0.1361</v>
      </c>
      <c r="AF45" s="9"/>
    </row>
    <row r="46" spans="2:32" x14ac:dyDescent="0.3">
      <c r="B46" s="48">
        <v>2</v>
      </c>
      <c r="C46" s="53" t="s">
        <v>24</v>
      </c>
      <c r="D46" s="54">
        <v>43.67</v>
      </c>
      <c r="E46" s="55">
        <v>3.1789999999999998</v>
      </c>
      <c r="F46" s="55">
        <v>0.29199999999999998</v>
      </c>
      <c r="G46" s="56">
        <v>0.16400000000000001</v>
      </c>
      <c r="H46" s="8"/>
      <c r="I46" s="53" t="s">
        <v>24</v>
      </c>
      <c r="J46" s="54">
        <v>43.51</v>
      </c>
      <c r="K46" s="55">
        <v>2.29</v>
      </c>
      <c r="L46" s="55">
        <v>0.25900000000000001</v>
      </c>
      <c r="M46" s="56">
        <v>0.127</v>
      </c>
      <c r="N46" s="85"/>
      <c r="O46" s="53" t="s">
        <v>24</v>
      </c>
      <c r="P46" s="54">
        <v>44.26</v>
      </c>
      <c r="Q46" s="55">
        <v>2.8969999999999998</v>
      </c>
      <c r="R46" s="55">
        <v>0.33</v>
      </c>
      <c r="S46" s="56">
        <v>0.16800000000000001</v>
      </c>
      <c r="T46" s="8"/>
      <c r="U46" s="53" t="s">
        <v>24</v>
      </c>
      <c r="V46" s="54">
        <v>58.24</v>
      </c>
      <c r="W46" s="55">
        <v>3.88</v>
      </c>
      <c r="X46" s="55">
        <v>0.82569999999999999</v>
      </c>
      <c r="Y46" s="56">
        <v>0.40060000000000001</v>
      </c>
      <c r="AA46" s="53" t="s">
        <v>24</v>
      </c>
      <c r="AB46" s="54">
        <v>44.41</v>
      </c>
      <c r="AC46" s="55">
        <v>2.254</v>
      </c>
      <c r="AD46" s="55">
        <v>0.32640000000000002</v>
      </c>
      <c r="AE46" s="56">
        <v>0.1464</v>
      </c>
      <c r="AF46" s="9"/>
    </row>
    <row r="47" spans="2:32" x14ac:dyDescent="0.3">
      <c r="B47" s="48">
        <v>3</v>
      </c>
      <c r="C47" s="53" t="s">
        <v>24</v>
      </c>
      <c r="D47" s="54">
        <v>43.69</v>
      </c>
      <c r="E47" s="55">
        <v>3.0019999999999998</v>
      </c>
      <c r="F47" s="55">
        <v>0.28799999999999998</v>
      </c>
      <c r="G47" s="56">
        <v>0.16400000000000001</v>
      </c>
      <c r="H47" s="8"/>
      <c r="I47" s="53" t="s">
        <v>24</v>
      </c>
      <c r="J47" s="54">
        <v>43.78</v>
      </c>
      <c r="K47" s="55">
        <v>3.1909999999999998</v>
      </c>
      <c r="L47" s="55">
        <v>0.38700000000000001</v>
      </c>
      <c r="M47" s="56">
        <v>0.188</v>
      </c>
      <c r="N47" s="85"/>
      <c r="O47" s="53" t="s">
        <v>24</v>
      </c>
      <c r="P47" s="54">
        <v>44.05</v>
      </c>
      <c r="Q47" s="55">
        <v>2.5760000000000001</v>
      </c>
      <c r="R47" s="55">
        <v>0.33800000000000002</v>
      </c>
      <c r="S47" s="56">
        <v>0.158</v>
      </c>
      <c r="T47" s="8"/>
      <c r="U47" s="53" t="s">
        <v>24</v>
      </c>
      <c r="V47" s="54">
        <v>60.95</v>
      </c>
      <c r="W47" s="55">
        <v>3.1070000000000002</v>
      </c>
      <c r="X47" s="55">
        <v>0.78839999999999999</v>
      </c>
      <c r="Y47" s="56">
        <v>0.31690000000000002</v>
      </c>
      <c r="AA47" s="53" t="s">
        <v>24</v>
      </c>
      <c r="AB47" s="54">
        <v>44.79</v>
      </c>
      <c r="AC47" s="55">
        <v>2.3650000000000002</v>
      </c>
      <c r="AD47" s="55">
        <v>0.3034</v>
      </c>
      <c r="AE47" s="56">
        <v>0.1363</v>
      </c>
      <c r="AF47" s="9"/>
    </row>
    <row r="48" spans="2:32" ht="15" thickBot="1" x14ac:dyDescent="0.35">
      <c r="B48" s="124">
        <v>4</v>
      </c>
      <c r="C48" s="53" t="s">
        <v>24</v>
      </c>
      <c r="D48" s="54">
        <v>43.82</v>
      </c>
      <c r="E48" s="55">
        <v>3.157</v>
      </c>
      <c r="F48" s="57">
        <v>0.29799999999999999</v>
      </c>
      <c r="G48" s="58">
        <v>0.16700000000000001</v>
      </c>
      <c r="H48" s="8"/>
      <c r="I48" s="53" t="s">
        <v>24</v>
      </c>
      <c r="J48" s="54">
        <v>43.71</v>
      </c>
      <c r="K48" s="55">
        <v>3.1459999999999999</v>
      </c>
      <c r="L48" s="57">
        <v>0.33900000000000002</v>
      </c>
      <c r="M48" s="58">
        <v>0.16400000000000001</v>
      </c>
      <c r="N48" s="85"/>
      <c r="O48" s="53" t="s">
        <v>24</v>
      </c>
      <c r="P48" s="54">
        <v>44.06</v>
      </c>
      <c r="Q48" s="55">
        <v>2.556</v>
      </c>
      <c r="R48" s="57">
        <v>0.34</v>
      </c>
      <c r="S48" s="58">
        <v>0.15</v>
      </c>
      <c r="T48" s="8"/>
      <c r="U48" s="53" t="s">
        <v>24</v>
      </c>
      <c r="V48" s="54">
        <v>62.82</v>
      </c>
      <c r="W48" s="55">
        <v>3.67</v>
      </c>
      <c r="X48" s="57">
        <v>0.79949999999999999</v>
      </c>
      <c r="Y48" s="58">
        <v>0.3291</v>
      </c>
      <c r="AA48" s="53" t="s">
        <v>24</v>
      </c>
      <c r="AB48" s="54">
        <v>44.75</v>
      </c>
      <c r="AC48" s="55">
        <v>2.3860000000000001</v>
      </c>
      <c r="AD48" s="57">
        <v>0.33040000000000003</v>
      </c>
      <c r="AE48" s="58">
        <v>0.1462</v>
      </c>
      <c r="AF48" s="9"/>
    </row>
    <row r="49" spans="2:32" x14ac:dyDescent="0.3">
      <c r="B49" s="81" t="s">
        <v>15</v>
      </c>
      <c r="C49" s="37"/>
      <c r="D49" s="38">
        <f>AVERAGE(D45:D48)</f>
        <v>43.722499999999997</v>
      </c>
      <c r="E49" s="39">
        <f>AVERAGE(E45:E48)</f>
        <v>3.0652499999999998</v>
      </c>
      <c r="F49" s="39">
        <f>AVERAGE(F45:F48)</f>
        <v>0.28025</v>
      </c>
      <c r="G49" s="40">
        <f>AVERAGE(G45:G48)</f>
        <v>0.16650000000000001</v>
      </c>
      <c r="H49" s="8"/>
      <c r="I49" s="37"/>
      <c r="J49" s="38">
        <f>AVERAGE(J45:J48)</f>
        <v>43.627500000000005</v>
      </c>
      <c r="K49" s="39">
        <f>AVERAGE(K45:K48)</f>
        <v>2.83725</v>
      </c>
      <c r="L49" s="39">
        <f>AVERAGE(L45:L48)</f>
        <v>0.33774999999999999</v>
      </c>
      <c r="M49" s="40">
        <f>AVERAGE(M45:M48)</f>
        <v>0.16175</v>
      </c>
      <c r="N49" s="85"/>
      <c r="O49" s="37"/>
      <c r="P49" s="38">
        <f>AVERAGE(P45:P48)</f>
        <v>44.099999999999994</v>
      </c>
      <c r="Q49" s="39">
        <f>AVERAGE(Q45:Q48)</f>
        <v>2.5564999999999998</v>
      </c>
      <c r="R49" s="39">
        <f>AVERAGE(R45:R48)</f>
        <v>0.33025000000000004</v>
      </c>
      <c r="S49" s="40">
        <f>AVERAGE(S45:S48)</f>
        <v>0.15350000000000003</v>
      </c>
      <c r="T49" s="8"/>
      <c r="U49" s="37"/>
      <c r="V49" s="38">
        <f>AVERAGE(V45:V48)</f>
        <v>60.375</v>
      </c>
      <c r="W49" s="39">
        <f>AVERAGE(W45:W48)</f>
        <v>3.5887499999999997</v>
      </c>
      <c r="X49" s="39">
        <f>AVERAGE(X45:X48)</f>
        <v>0.78825000000000001</v>
      </c>
      <c r="Y49" s="40">
        <f>AVERAGE(Y45:Y48)</f>
        <v>0.35087499999999999</v>
      </c>
      <c r="AA49" s="37"/>
      <c r="AB49" s="38">
        <f>AVERAGE(AB45:AB48)</f>
        <v>44.702500000000001</v>
      </c>
      <c r="AC49" s="39">
        <f>AVERAGE(AC45:AC48)</f>
        <v>2.3032500000000002</v>
      </c>
      <c r="AD49" s="39">
        <f>AVERAGE(AD45:AD48)</f>
        <v>0.31555</v>
      </c>
      <c r="AE49" s="40">
        <f>AVERAGE(AE45:AE48)</f>
        <v>0.14124999999999999</v>
      </c>
      <c r="AF49" s="9"/>
    </row>
    <row r="50" spans="2:32" x14ac:dyDescent="0.3">
      <c r="B50" s="81"/>
      <c r="C50" s="20"/>
      <c r="D50" s="31"/>
      <c r="E50" s="31"/>
      <c r="F50" s="31"/>
      <c r="G50" s="41"/>
      <c r="H50" s="8"/>
      <c r="I50" s="75"/>
      <c r="J50" s="76"/>
      <c r="K50" s="76"/>
      <c r="L50" s="76"/>
      <c r="M50" s="77"/>
      <c r="N50" s="84"/>
      <c r="O50" s="75"/>
      <c r="P50" s="76"/>
      <c r="Q50" s="76"/>
      <c r="R50" s="76"/>
      <c r="S50" s="77"/>
      <c r="T50" s="8"/>
      <c r="U50" s="75"/>
      <c r="V50" s="76"/>
      <c r="W50" s="76"/>
      <c r="X50" s="76"/>
      <c r="Y50" s="77"/>
      <c r="AA50" s="75"/>
      <c r="AB50" s="76"/>
      <c r="AC50" s="76"/>
      <c r="AD50" s="76"/>
      <c r="AE50" s="77"/>
      <c r="AF50" s="9"/>
    </row>
    <row r="51" spans="2:32" ht="15" thickBot="1" x14ac:dyDescent="0.35">
      <c r="B51" s="75" t="s">
        <v>16</v>
      </c>
      <c r="C51" s="20"/>
      <c r="D51" s="31"/>
      <c r="E51" s="31"/>
      <c r="F51" s="31"/>
      <c r="G51" s="41"/>
      <c r="H51" s="8"/>
      <c r="I51" s="75"/>
      <c r="J51" s="76" t="s">
        <v>3</v>
      </c>
      <c r="K51" s="76" t="s">
        <v>4</v>
      </c>
      <c r="L51" s="76" t="s">
        <v>5</v>
      </c>
      <c r="M51" s="77" t="s">
        <v>6</v>
      </c>
      <c r="N51" s="84"/>
      <c r="O51" s="75"/>
      <c r="P51" s="76" t="s">
        <v>3</v>
      </c>
      <c r="Q51" s="76" t="s">
        <v>4</v>
      </c>
      <c r="R51" s="76" t="s">
        <v>5</v>
      </c>
      <c r="S51" s="77" t="s">
        <v>6</v>
      </c>
      <c r="T51" s="8"/>
      <c r="U51" s="75"/>
      <c r="V51" s="76" t="s">
        <v>3</v>
      </c>
      <c r="W51" s="76" t="s">
        <v>4</v>
      </c>
      <c r="X51" s="76" t="s">
        <v>5</v>
      </c>
      <c r="Y51" s="77" t="s">
        <v>6</v>
      </c>
      <c r="AA51" s="75"/>
      <c r="AB51" s="76" t="s">
        <v>3</v>
      </c>
      <c r="AC51" s="76" t="s">
        <v>4</v>
      </c>
      <c r="AD51" s="76" t="s">
        <v>5</v>
      </c>
      <c r="AE51" s="77" t="s">
        <v>6</v>
      </c>
      <c r="AF51" s="9"/>
    </row>
    <row r="52" spans="2:32" x14ac:dyDescent="0.3">
      <c r="B52" s="119">
        <v>1</v>
      </c>
      <c r="C52" s="52"/>
      <c r="D52" s="63"/>
      <c r="E52" s="63" t="s">
        <v>30</v>
      </c>
      <c r="F52" s="63"/>
      <c r="G52" s="64"/>
      <c r="H52" s="8"/>
      <c r="I52" s="65" t="s">
        <v>24</v>
      </c>
      <c r="J52" s="66">
        <v>43.81</v>
      </c>
      <c r="K52" s="67">
        <v>3.173</v>
      </c>
      <c r="L52" s="67">
        <v>0.35099999999999998</v>
      </c>
      <c r="M52" s="68">
        <v>0.18</v>
      </c>
      <c r="N52" s="85"/>
      <c r="O52" s="65" t="s">
        <v>24</v>
      </c>
      <c r="P52" s="66">
        <v>44.14</v>
      </c>
      <c r="Q52" s="67">
        <v>3.0720000000000001</v>
      </c>
      <c r="R52" s="67">
        <v>0.379</v>
      </c>
      <c r="S52" s="68">
        <v>0.17599999999999999</v>
      </c>
      <c r="T52" s="85"/>
      <c r="U52" s="65" t="s">
        <v>24</v>
      </c>
      <c r="V52" s="66">
        <v>59.35</v>
      </c>
      <c r="W52" s="67">
        <v>3.6949999999999998</v>
      </c>
      <c r="X52" s="67">
        <v>0.79959999999999998</v>
      </c>
      <c r="Y52" s="68">
        <v>0.36909999999999998</v>
      </c>
      <c r="Z52" s="85"/>
      <c r="AA52" s="65" t="s">
        <v>24</v>
      </c>
      <c r="AB52" s="66">
        <v>45.1</v>
      </c>
      <c r="AC52" s="67">
        <v>2.5369999999999999</v>
      </c>
      <c r="AD52" s="67">
        <v>0.3458</v>
      </c>
      <c r="AE52" s="68">
        <v>0.15079999999999999</v>
      </c>
      <c r="AF52" s="9"/>
    </row>
    <row r="53" spans="2:32" x14ac:dyDescent="0.3">
      <c r="B53" s="52">
        <v>2</v>
      </c>
      <c r="C53" s="52"/>
      <c r="D53" s="63"/>
      <c r="E53" s="63" t="s">
        <v>31</v>
      </c>
      <c r="F53" s="63"/>
      <c r="G53" s="64"/>
      <c r="H53" s="8"/>
      <c r="I53" s="65" t="s">
        <v>24</v>
      </c>
      <c r="J53" s="66">
        <v>43.68</v>
      </c>
      <c r="K53" s="67">
        <v>2.7839999999999998</v>
      </c>
      <c r="L53" s="67">
        <v>0.33100000000000002</v>
      </c>
      <c r="M53" s="68">
        <v>0.158</v>
      </c>
      <c r="N53" s="85"/>
      <c r="O53" s="65" t="s">
        <v>24</v>
      </c>
      <c r="P53" s="66">
        <v>44.4</v>
      </c>
      <c r="Q53" s="67">
        <v>3.2709999999999999</v>
      </c>
      <c r="R53" s="67">
        <v>0.38800000000000001</v>
      </c>
      <c r="S53" s="68">
        <v>0.188</v>
      </c>
      <c r="T53" s="85"/>
      <c r="U53" s="65" t="s">
        <v>24</v>
      </c>
      <c r="V53" s="66">
        <v>57.06</v>
      </c>
      <c r="W53" s="67">
        <v>4.8559999999999999</v>
      </c>
      <c r="X53" s="67">
        <v>0.79849999999999999</v>
      </c>
      <c r="Y53" s="68">
        <v>0.4027</v>
      </c>
      <c r="Z53" s="85"/>
      <c r="AA53" s="65" t="s">
        <v>24</v>
      </c>
      <c r="AB53" s="66">
        <v>45.11</v>
      </c>
      <c r="AC53" s="67">
        <v>2.6829999999999998</v>
      </c>
      <c r="AD53" s="67">
        <v>0.3609</v>
      </c>
      <c r="AE53" s="68">
        <v>0.15809999999999999</v>
      </c>
      <c r="AF53" s="9"/>
    </row>
    <row r="54" spans="2:32" x14ac:dyDescent="0.3">
      <c r="B54" s="52">
        <v>3</v>
      </c>
      <c r="C54" s="52"/>
      <c r="D54" s="63"/>
      <c r="E54" s="63" t="s">
        <v>32</v>
      </c>
      <c r="F54" s="63"/>
      <c r="G54" s="64"/>
      <c r="H54" s="8"/>
      <c r="I54" s="65" t="s">
        <v>24</v>
      </c>
      <c r="J54" s="66">
        <v>43.77</v>
      </c>
      <c r="K54" s="67">
        <v>3.3290000000000002</v>
      </c>
      <c r="L54" s="67">
        <v>0.34899999999999998</v>
      </c>
      <c r="M54" s="68">
        <v>0.17100000000000001</v>
      </c>
      <c r="N54" s="85"/>
      <c r="O54" s="65" t="s">
        <v>24</v>
      </c>
      <c r="P54" s="66">
        <v>44.4</v>
      </c>
      <c r="Q54" s="67">
        <v>3.25</v>
      </c>
      <c r="R54" s="67">
        <v>0.374</v>
      </c>
      <c r="S54" s="68">
        <v>0.186</v>
      </c>
      <c r="T54" s="85"/>
      <c r="U54" s="65" t="s">
        <v>24</v>
      </c>
      <c r="V54" s="66">
        <v>58.12</v>
      </c>
      <c r="W54" s="67">
        <v>3.8570000000000002</v>
      </c>
      <c r="X54" s="67">
        <v>0.7097</v>
      </c>
      <c r="Y54" s="68">
        <v>0.4446</v>
      </c>
      <c r="Z54" s="85"/>
      <c r="AA54" s="65" t="s">
        <v>24</v>
      </c>
      <c r="AB54" s="66">
        <v>45.14</v>
      </c>
      <c r="AC54" s="67">
        <v>2.72</v>
      </c>
      <c r="AD54" s="67">
        <v>0.37069999999999997</v>
      </c>
      <c r="AE54" s="68">
        <v>0.16750000000000001</v>
      </c>
      <c r="AF54" s="9"/>
    </row>
    <row r="55" spans="2:32" ht="15" thickBot="1" x14ac:dyDescent="0.35">
      <c r="B55" s="120">
        <v>4</v>
      </c>
      <c r="C55" s="52"/>
      <c r="D55" s="63"/>
      <c r="E55" s="63"/>
      <c r="F55" s="63"/>
      <c r="G55" s="64"/>
      <c r="H55" s="8"/>
      <c r="I55" s="65" t="s">
        <v>24</v>
      </c>
      <c r="J55" s="66">
        <v>43.9</v>
      </c>
      <c r="K55" s="67">
        <v>2.9540000000000002</v>
      </c>
      <c r="L55" s="69">
        <v>0.33500000000000002</v>
      </c>
      <c r="M55" s="70">
        <v>0.16400000000000001</v>
      </c>
      <c r="N55" s="85"/>
      <c r="O55" s="65" t="s">
        <v>24</v>
      </c>
      <c r="P55" s="66">
        <v>44.27</v>
      </c>
      <c r="Q55" s="67">
        <v>2.96</v>
      </c>
      <c r="R55" s="69">
        <v>0.36199999999999999</v>
      </c>
      <c r="S55" s="70">
        <v>0.17499999999999999</v>
      </c>
      <c r="T55" s="85"/>
      <c r="U55" s="65" t="s">
        <v>24</v>
      </c>
      <c r="V55" s="66">
        <v>57.23</v>
      </c>
      <c r="W55" s="67">
        <v>4.3869999999999996</v>
      </c>
      <c r="X55" s="69">
        <v>0.90269999999999995</v>
      </c>
      <c r="Y55" s="70">
        <v>0.4637</v>
      </c>
      <c r="Z55" s="85"/>
      <c r="AA55" s="65" t="s">
        <v>24</v>
      </c>
      <c r="AB55" s="66">
        <v>44.62</v>
      </c>
      <c r="AC55" s="67">
        <v>2.758</v>
      </c>
      <c r="AD55" s="69">
        <v>0.38179999999999997</v>
      </c>
      <c r="AE55" s="70">
        <v>0.16170000000000001</v>
      </c>
      <c r="AF55" s="9"/>
    </row>
    <row r="56" spans="2:32" ht="15" thickBot="1" x14ac:dyDescent="0.35">
      <c r="B56" s="106" t="s">
        <v>15</v>
      </c>
      <c r="C56" s="5"/>
      <c r="D56" s="6"/>
      <c r="E56" s="6"/>
      <c r="F56" s="6"/>
      <c r="G56" s="10"/>
      <c r="H56" s="8"/>
      <c r="I56" s="33"/>
      <c r="J56" s="34">
        <f>AVERAGE(J52:J55)</f>
        <v>43.790000000000006</v>
      </c>
      <c r="K56" s="35">
        <f>AVERAGE(K52:K55)</f>
        <v>3.06</v>
      </c>
      <c r="L56" s="35">
        <f>AVERAGE(L52:L55)</f>
        <v>0.34149999999999997</v>
      </c>
      <c r="M56" s="36">
        <f>AVERAGE(M52:M55)</f>
        <v>0.16825000000000001</v>
      </c>
      <c r="N56" s="8"/>
      <c r="O56" s="33"/>
      <c r="P56" s="34">
        <f>AVERAGE(P52:P55)</f>
        <v>44.302500000000002</v>
      </c>
      <c r="Q56" s="35">
        <f>AVERAGE(Q52:Q55)</f>
        <v>3.1382500000000002</v>
      </c>
      <c r="R56" s="35">
        <f>AVERAGE(R52:R55)</f>
        <v>0.37575000000000003</v>
      </c>
      <c r="S56" s="36">
        <f>AVERAGE(S52:S55)</f>
        <v>0.18125000000000002</v>
      </c>
      <c r="T56" s="8"/>
      <c r="U56" s="33"/>
      <c r="V56" s="34">
        <f>AVERAGE(V52:V55)</f>
        <v>57.94</v>
      </c>
      <c r="W56" s="35">
        <f>AVERAGE(W52:W55)</f>
        <v>4.1987500000000004</v>
      </c>
      <c r="X56" s="35">
        <f>AVERAGE(X52:X55)</f>
        <v>0.80262500000000003</v>
      </c>
      <c r="Y56" s="36">
        <f>AVERAGE(Y52:Y55)</f>
        <v>0.42002500000000004</v>
      </c>
      <c r="AA56" s="33"/>
      <c r="AB56" s="34">
        <f>AVERAGE(AB52:AB55)</f>
        <v>44.992500000000007</v>
      </c>
      <c r="AC56" s="35">
        <f>AVERAGE(AC52:AC55)</f>
        <v>2.6745000000000001</v>
      </c>
      <c r="AD56" s="35">
        <f>AVERAGE(AD52:AD55)</f>
        <v>0.36479999999999996</v>
      </c>
      <c r="AE56" s="36">
        <f>AVERAGE(AE52:AE55)</f>
        <v>0.15952499999999997</v>
      </c>
      <c r="AF56" s="9"/>
    </row>
    <row r="57" spans="2:32" ht="15" thickBot="1" x14ac:dyDescent="0.35"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88"/>
      <c r="V57" s="6"/>
      <c r="W57" s="89"/>
      <c r="X57" s="89"/>
      <c r="Y57" s="6"/>
      <c r="Z57" s="6"/>
      <c r="AA57" s="6"/>
      <c r="AB57" s="6"/>
      <c r="AC57" s="6"/>
      <c r="AD57" s="6"/>
      <c r="AE57" s="6"/>
      <c r="AF57" s="10"/>
    </row>
    <row r="58" spans="2:32" ht="15" thickBot="1" x14ac:dyDescent="0.35">
      <c r="B58" s="8"/>
      <c r="C58" s="8"/>
      <c r="D58" s="8"/>
      <c r="E58" s="8"/>
      <c r="F58" s="8"/>
      <c r="G58" s="8"/>
      <c r="H58" s="6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7"/>
      <c r="V58" s="8"/>
      <c r="W58" s="85"/>
      <c r="X58" s="85"/>
      <c r="Y58" s="8"/>
      <c r="AC58" s="8"/>
      <c r="AD58" s="8"/>
      <c r="AE58" s="8"/>
      <c r="AF58" s="8"/>
    </row>
    <row r="59" spans="2:32" ht="18.600000000000001" thickBot="1" x14ac:dyDescent="0.4">
      <c r="B59" s="121" t="s">
        <v>25</v>
      </c>
      <c r="C59" s="2"/>
      <c r="D59" s="2"/>
      <c r="E59" s="2"/>
      <c r="F59" s="122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90"/>
      <c r="V59" s="4"/>
      <c r="W59" s="91"/>
      <c r="X59" s="91"/>
      <c r="Y59" s="4"/>
      <c r="Z59" s="4"/>
      <c r="AA59" s="4"/>
      <c r="AB59" s="4"/>
      <c r="AC59" s="4"/>
      <c r="AD59" s="4"/>
      <c r="AE59" s="4"/>
      <c r="AF59" s="11"/>
    </row>
    <row r="60" spans="2:32" ht="15" thickBot="1" x14ac:dyDescent="0.35">
      <c r="B60" s="80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7"/>
      <c r="V60" s="8"/>
      <c r="W60" s="85"/>
      <c r="X60" s="85"/>
      <c r="Y60" s="8"/>
      <c r="AC60" s="8"/>
      <c r="AD60" s="8"/>
      <c r="AE60" s="8"/>
      <c r="AF60" s="9"/>
    </row>
    <row r="61" spans="2:32" ht="15" thickBot="1" x14ac:dyDescent="0.35">
      <c r="B61" s="80"/>
      <c r="C61" s="8"/>
      <c r="D61" s="8"/>
      <c r="E61" s="32" t="s">
        <v>7</v>
      </c>
      <c r="F61" s="8"/>
      <c r="G61" s="8"/>
      <c r="H61" s="76"/>
      <c r="I61" s="8"/>
      <c r="J61" s="8"/>
      <c r="K61" s="13" t="s">
        <v>18</v>
      </c>
      <c r="L61" s="8"/>
      <c r="M61" s="8"/>
      <c r="N61" s="8"/>
      <c r="O61" s="8"/>
      <c r="P61" s="8"/>
      <c r="Q61" s="13" t="s">
        <v>19</v>
      </c>
      <c r="R61" s="8"/>
      <c r="S61" s="8"/>
      <c r="T61" s="8"/>
      <c r="U61" s="8"/>
      <c r="V61" s="8"/>
      <c r="W61" s="13" t="s">
        <v>20</v>
      </c>
      <c r="X61" s="8"/>
      <c r="Y61" s="8"/>
      <c r="AC61" s="13" t="s">
        <v>21</v>
      </c>
      <c r="AD61" s="8"/>
      <c r="AE61" s="8"/>
      <c r="AF61" s="9"/>
    </row>
    <row r="62" spans="2:32" ht="15" thickBot="1" x14ac:dyDescent="0.35">
      <c r="B62" s="128" t="s">
        <v>8</v>
      </c>
      <c r="C62" s="8"/>
      <c r="D62" s="8"/>
      <c r="E62" s="60" t="s">
        <v>0</v>
      </c>
      <c r="F62" s="61" t="s">
        <v>1</v>
      </c>
      <c r="G62" s="62" t="s">
        <v>2</v>
      </c>
      <c r="H62" s="8"/>
      <c r="I62" s="76"/>
      <c r="J62" s="76"/>
      <c r="K62" s="60" t="s">
        <v>0</v>
      </c>
      <c r="L62" s="61" t="s">
        <v>1</v>
      </c>
      <c r="M62" s="62" t="s">
        <v>2</v>
      </c>
      <c r="N62" s="86"/>
      <c r="O62" s="76"/>
      <c r="P62" s="76"/>
      <c r="Q62" s="60" t="s">
        <v>0</v>
      </c>
      <c r="R62" s="61" t="s">
        <v>1</v>
      </c>
      <c r="S62" s="62" t="s">
        <v>2</v>
      </c>
      <c r="T62" s="76"/>
      <c r="U62" s="76"/>
      <c r="V62" s="76"/>
      <c r="W62" s="60" t="s">
        <v>0</v>
      </c>
      <c r="X62" s="61" t="s">
        <v>1</v>
      </c>
      <c r="Y62" s="62" t="s">
        <v>2</v>
      </c>
      <c r="Z62" s="76"/>
      <c r="AA62" s="76"/>
      <c r="AB62" s="76"/>
      <c r="AC62" s="60" t="s">
        <v>0</v>
      </c>
      <c r="AD62" s="61" t="s">
        <v>1</v>
      </c>
      <c r="AE62" s="62" t="s">
        <v>2</v>
      </c>
      <c r="AF62" s="9"/>
    </row>
    <row r="63" spans="2:32" x14ac:dyDescent="0.3">
      <c r="B63" s="97" t="s">
        <v>14</v>
      </c>
      <c r="C63" s="8"/>
      <c r="D63" s="8"/>
      <c r="E63" s="102">
        <f>C7*E45*10</f>
        <v>73.287725067385438</v>
      </c>
      <c r="F63" s="54">
        <f>C7*F45*10</f>
        <v>6.092684636118598</v>
      </c>
      <c r="G63" s="103">
        <f>C7*G45*10</f>
        <v>4.2874447439353105</v>
      </c>
      <c r="H63" s="8"/>
      <c r="I63" s="8"/>
      <c r="J63" s="8"/>
      <c r="K63" s="102">
        <f>I7*K45*10</f>
        <v>102.99431081447095</v>
      </c>
      <c r="L63" s="54">
        <f>I7*L45*10</f>
        <v>13.848610491585733</v>
      </c>
      <c r="M63" s="103">
        <f>I7*M45*10</f>
        <v>6.3567392420393531</v>
      </c>
      <c r="N63" s="85"/>
      <c r="O63" s="8"/>
      <c r="P63" s="8"/>
      <c r="Q63" s="102">
        <f>O7*Q45*10</f>
        <v>65.540395148669802</v>
      </c>
      <c r="R63" s="54">
        <f>O7*R45*10</f>
        <v>9.3373435054773086</v>
      </c>
      <c r="S63" s="103">
        <f>O7*S45*10</f>
        <v>4.1167840375586859</v>
      </c>
      <c r="T63" s="8"/>
      <c r="U63" s="8"/>
      <c r="V63" s="8"/>
      <c r="W63" s="102">
        <f>U7*W45*10</f>
        <v>0</v>
      </c>
      <c r="X63" s="54">
        <f>U7*X45*10</f>
        <v>0</v>
      </c>
      <c r="Y63" s="103">
        <f>U7*Y45*10</f>
        <v>0</v>
      </c>
      <c r="AC63" s="107">
        <f>AA7*AC45*10</f>
        <v>102.82279123063105</v>
      </c>
      <c r="AD63" s="108">
        <f>AA7*AD45*10</f>
        <v>14.063624525204064</v>
      </c>
      <c r="AE63" s="109">
        <f>AA7*AE45*10</f>
        <v>6.337944694967792</v>
      </c>
      <c r="AF63" s="9"/>
    </row>
    <row r="64" spans="2:32" x14ac:dyDescent="0.3">
      <c r="B64" s="98">
        <v>2</v>
      </c>
      <c r="C64" s="8"/>
      <c r="D64" s="8"/>
      <c r="E64" s="102">
        <f>C8*E46*10</f>
        <v>81.334415094339619</v>
      </c>
      <c r="F64" s="54">
        <f>C8*F46*10</f>
        <v>7.4707924528301888</v>
      </c>
      <c r="G64" s="103">
        <f>C8*G46*10</f>
        <v>4.1959245283018873</v>
      </c>
      <c r="H64" s="8"/>
      <c r="I64" s="8"/>
      <c r="J64" s="8"/>
      <c r="K64" s="102">
        <f>I8*K46*10</f>
        <v>71.3718060626842</v>
      </c>
      <c r="L64" s="54">
        <f>I8*L46*10</f>
        <v>8.0721824324171223</v>
      </c>
      <c r="M64" s="103">
        <f>I8*M46*10</f>
        <v>3.9581743973628356</v>
      </c>
      <c r="N64" s="85"/>
      <c r="O64" s="8"/>
      <c r="P64" s="8"/>
      <c r="Q64" s="102">
        <f>O8*Q46*10</f>
        <v>74.616262389149696</v>
      </c>
      <c r="R64" s="54">
        <f>O8*R46*10</f>
        <v>8.4996087636932707</v>
      </c>
      <c r="S64" s="103">
        <f>O8*S46*10</f>
        <v>4.3270735524256647</v>
      </c>
      <c r="T64" s="8"/>
      <c r="U64" s="8"/>
      <c r="V64" s="8"/>
      <c r="W64" s="102">
        <f>U8*W46*10</f>
        <v>0</v>
      </c>
      <c r="X64" s="54">
        <f>U8*X46*10</f>
        <v>0</v>
      </c>
      <c r="Y64" s="103">
        <f>U8*Y46*10</f>
        <v>0</v>
      </c>
      <c r="AC64" s="102">
        <f>AA8*AC46*10</f>
        <v>103.79825544900422</v>
      </c>
      <c r="AD64" s="54">
        <f>AA8*AD46*10</f>
        <v>15.030945243369555</v>
      </c>
      <c r="AE64" s="103">
        <f>AA8*AE46*10</f>
        <v>6.7418210282760507</v>
      </c>
      <c r="AF64" s="9"/>
    </row>
    <row r="65" spans="2:32" x14ac:dyDescent="0.3">
      <c r="B65" s="98">
        <v>3</v>
      </c>
      <c r="C65" s="8"/>
      <c r="D65" s="8"/>
      <c r="E65" s="102">
        <f>C9*E47*10</f>
        <v>76.004814016172489</v>
      </c>
      <c r="F65" s="54">
        <f>C9*F47*10</f>
        <v>7.2916010781671146</v>
      </c>
      <c r="G65" s="103">
        <f>C9*G47*10</f>
        <v>4.1521617250673852</v>
      </c>
      <c r="H65" s="8"/>
      <c r="I65" s="8"/>
      <c r="J65" s="8"/>
      <c r="K65" s="102">
        <f>I9*K47*10</f>
        <v>103.66702051092406</v>
      </c>
      <c r="L65" s="54">
        <f>I9*L47*10</f>
        <v>12.572590704395994</v>
      </c>
      <c r="M65" s="103">
        <f>I9*M47*10</f>
        <v>6.1076151225489586</v>
      </c>
      <c r="N65" s="85"/>
      <c r="O65" s="8"/>
      <c r="P65" s="8"/>
      <c r="Q65" s="102">
        <f>O9*Q47*10</f>
        <v>68.868022952529984</v>
      </c>
      <c r="R65" s="54">
        <f>O9*R47*10</f>
        <v>9.0362545644235777</v>
      </c>
      <c r="S65" s="103">
        <f>O9*S47*10</f>
        <v>4.2240479916536247</v>
      </c>
      <c r="T65" s="8"/>
      <c r="U65" s="8"/>
      <c r="V65" s="8"/>
      <c r="W65" s="102">
        <f>U9*W47*10</f>
        <v>0</v>
      </c>
      <c r="X65" s="54">
        <f>U9*X47*10</f>
        <v>0</v>
      </c>
      <c r="Y65" s="103">
        <f>U9*Y47*10</f>
        <v>0</v>
      </c>
      <c r="AC65" s="102">
        <f>AA9*AC47*10</f>
        <v>111.80390478056303</v>
      </c>
      <c r="AD65" s="54">
        <f>AA9*AD47*10</f>
        <v>14.343046389185126</v>
      </c>
      <c r="AE65" s="103">
        <f>AA9*AE47*10</f>
        <v>6.4434977681144776</v>
      </c>
      <c r="AF65" s="9"/>
    </row>
    <row r="66" spans="2:32" ht="15" thickBot="1" x14ac:dyDescent="0.35">
      <c r="B66" s="21">
        <v>4</v>
      </c>
      <c r="C66" s="8"/>
      <c r="D66" s="8"/>
      <c r="E66" s="102">
        <f>C10*E48*10</f>
        <v>64.135603773584904</v>
      </c>
      <c r="F66" s="54">
        <f>C10*F48*10</f>
        <v>6.0539784366576823</v>
      </c>
      <c r="G66" s="103">
        <f>C10*G48*10</f>
        <v>3.3926657681940702</v>
      </c>
      <c r="H66" s="8"/>
      <c r="I66" s="8"/>
      <c r="J66" s="8"/>
      <c r="K66" s="102">
        <f>I10*K48*10</f>
        <v>91.970824792539631</v>
      </c>
      <c r="L66" s="104">
        <f>I10*L48*10</f>
        <v>9.9103972042819262</v>
      </c>
      <c r="M66" s="105">
        <f>I10*M48*10</f>
        <v>4.7944104469092501</v>
      </c>
      <c r="N66" s="85"/>
      <c r="O66" s="8"/>
      <c r="P66" s="8"/>
      <c r="Q66" s="102">
        <f>O10*Q48*10</f>
        <v>70.416666666666657</v>
      </c>
      <c r="R66" s="104">
        <f>O10*R48*10</f>
        <v>9.3668492436098063</v>
      </c>
      <c r="S66" s="105">
        <f>O10*S48*10</f>
        <v>4.1324334898278554</v>
      </c>
      <c r="T66" s="8"/>
      <c r="U66" s="8"/>
      <c r="V66" s="8"/>
      <c r="W66" s="102">
        <f>U10*W48*10</f>
        <v>0</v>
      </c>
      <c r="X66" s="104">
        <f>U10*X48*10</f>
        <v>0</v>
      </c>
      <c r="Y66" s="105">
        <f>U10*Y48*10</f>
        <v>0</v>
      </c>
      <c r="AC66" s="110">
        <f>AA10*AC48*10</f>
        <v>105.06080622269582</v>
      </c>
      <c r="AD66" s="111">
        <f>AA10*AD48*10</f>
        <v>14.548235698230807</v>
      </c>
      <c r="AE66" s="112">
        <f>AA10*AE48*10</f>
        <v>6.4375062320863909</v>
      </c>
      <c r="AF66" s="9"/>
    </row>
    <row r="67" spans="2:32" x14ac:dyDescent="0.3">
      <c r="B67" s="81" t="s">
        <v>15</v>
      </c>
      <c r="C67" s="8"/>
      <c r="D67" s="8"/>
      <c r="E67" s="44">
        <f>AVERAGE(E63:E66)</f>
        <v>73.690639487870612</v>
      </c>
      <c r="F67" s="38">
        <f>AVERAGE(F63:F66)</f>
        <v>6.7272641509433964</v>
      </c>
      <c r="G67" s="45">
        <f>AVERAGE(G63:G66)</f>
        <v>4.0070491913746631</v>
      </c>
      <c r="H67" s="8"/>
      <c r="I67" s="8"/>
      <c r="J67" s="8"/>
      <c r="K67" s="44">
        <f>AVERAGE(K63:K66)</f>
        <v>92.500990545154721</v>
      </c>
      <c r="L67" s="38">
        <f>AVERAGE(L63:L66)</f>
        <v>11.100945208170193</v>
      </c>
      <c r="M67" s="45">
        <f>AVERAGE(M63:M66)</f>
        <v>5.3042348022150998</v>
      </c>
      <c r="N67" s="87"/>
      <c r="O67" s="8"/>
      <c r="P67" s="8"/>
      <c r="Q67" s="44">
        <f>AVERAGE(Q63:Q66)</f>
        <v>69.860336789254035</v>
      </c>
      <c r="R67" s="38">
        <f>AVERAGE(R63:R66)</f>
        <v>9.0600140193009917</v>
      </c>
      <c r="S67" s="45">
        <f>AVERAGE(S63:S66)</f>
        <v>4.200084767866457</v>
      </c>
      <c r="T67" s="8"/>
      <c r="U67" s="8"/>
      <c r="V67" s="8"/>
      <c r="W67" s="44">
        <f>AVERAGE(W63:W66)</f>
        <v>0</v>
      </c>
      <c r="X67" s="38">
        <f>AVERAGE(X63:X66)</f>
        <v>0</v>
      </c>
      <c r="Y67" s="45">
        <f>AVERAGE(Y63:Y66)</f>
        <v>0</v>
      </c>
      <c r="AC67" s="44">
        <f>AVERAGE(AC63:AC66)</f>
        <v>105.87143942072353</v>
      </c>
      <c r="AD67" s="38">
        <f>AVERAGE(AD63:AD66)</f>
        <v>14.496462963997388</v>
      </c>
      <c r="AE67" s="45">
        <f>AVERAGE(AE63:AE66)</f>
        <v>6.4901924308611783</v>
      </c>
      <c r="AF67" s="9"/>
    </row>
    <row r="68" spans="2:32" x14ac:dyDescent="0.3">
      <c r="B68" s="80"/>
      <c r="C68" s="8"/>
      <c r="D68" s="8"/>
      <c r="E68" s="80"/>
      <c r="F68" s="8"/>
      <c r="G68" s="9"/>
      <c r="H68" s="8"/>
      <c r="I68" s="8"/>
      <c r="J68" s="8"/>
      <c r="K68" s="20"/>
      <c r="L68" s="31"/>
      <c r="M68" s="41"/>
      <c r="N68" s="8"/>
      <c r="O68" s="8"/>
      <c r="P68" s="8"/>
      <c r="Q68" s="20"/>
      <c r="R68" s="31"/>
      <c r="S68" s="41"/>
      <c r="T68" s="8"/>
      <c r="U68" s="8"/>
      <c r="V68" s="8"/>
      <c r="W68" s="20"/>
      <c r="X68" s="31"/>
      <c r="Y68" s="41"/>
      <c r="AC68" s="20"/>
      <c r="AD68" s="31"/>
      <c r="AE68" s="41"/>
      <c r="AF68" s="9"/>
    </row>
    <row r="69" spans="2:32" ht="15" thickBot="1" x14ac:dyDescent="0.35">
      <c r="B69" s="128" t="s">
        <v>16</v>
      </c>
      <c r="C69" s="8"/>
      <c r="D69" s="8"/>
      <c r="E69" s="80"/>
      <c r="F69" s="8"/>
      <c r="G69" s="9"/>
      <c r="H69" s="8"/>
      <c r="I69" s="8"/>
      <c r="J69" s="8"/>
      <c r="K69" s="75" t="s">
        <v>0</v>
      </c>
      <c r="L69" s="76" t="s">
        <v>1</v>
      </c>
      <c r="M69" s="77" t="s">
        <v>2</v>
      </c>
      <c r="N69" s="95"/>
      <c r="O69" s="76"/>
      <c r="P69" s="76"/>
      <c r="Q69" s="75" t="s">
        <v>0</v>
      </c>
      <c r="R69" s="76" t="s">
        <v>1</v>
      </c>
      <c r="S69" s="77" t="s">
        <v>2</v>
      </c>
      <c r="T69" s="76"/>
      <c r="U69" s="76"/>
      <c r="V69" s="76"/>
      <c r="W69" s="75" t="s">
        <v>0</v>
      </c>
      <c r="X69" s="76" t="s">
        <v>1</v>
      </c>
      <c r="Y69" s="77" t="s">
        <v>2</v>
      </c>
      <c r="Z69" s="76"/>
      <c r="AA69" s="76"/>
      <c r="AB69" s="76"/>
      <c r="AC69" s="75" t="s">
        <v>0</v>
      </c>
      <c r="AD69" s="76" t="s">
        <v>1</v>
      </c>
      <c r="AE69" s="77" t="s">
        <v>2</v>
      </c>
      <c r="AF69" s="9"/>
    </row>
    <row r="70" spans="2:32" x14ac:dyDescent="0.3">
      <c r="B70" s="99">
        <v>1</v>
      </c>
      <c r="C70" s="8"/>
      <c r="D70" s="8"/>
      <c r="E70" s="52"/>
      <c r="F70" s="63"/>
      <c r="G70" s="64"/>
      <c r="H70" s="8"/>
      <c r="I70" s="8"/>
      <c r="J70" s="8"/>
      <c r="K70" s="71">
        <f>I14*K52*10</f>
        <v>92.339879199802638</v>
      </c>
      <c r="L70" s="66">
        <f>I14*L52*10</f>
        <v>10.214717175900008</v>
      </c>
      <c r="M70" s="72">
        <f>I14*M52*10</f>
        <v>5.2383165004615426</v>
      </c>
      <c r="N70" s="8"/>
      <c r="O70" s="8"/>
      <c r="P70" s="8"/>
      <c r="Q70" s="71">
        <f>O14*Q52*10</f>
        <v>80.221758846394394</v>
      </c>
      <c r="R70" s="66">
        <f>O14*R52*10</f>
        <v>9.8971505868435798</v>
      </c>
      <c r="S70" s="72">
        <f>O14*S52*10</f>
        <v>4.5960382672413456</v>
      </c>
      <c r="T70" s="8"/>
      <c r="U70" s="8"/>
      <c r="V70" s="8"/>
      <c r="W70" s="71">
        <f>U14*W52*10</f>
        <v>0</v>
      </c>
      <c r="X70" s="66">
        <f>U14*X52*10</f>
        <v>0</v>
      </c>
      <c r="Y70" s="72">
        <f>U14*Y52*10</f>
        <v>0</v>
      </c>
      <c r="AC70" s="71">
        <f>AA14*AC52*10</f>
        <v>113.0513591253318</v>
      </c>
      <c r="AD70" s="66">
        <f>AA14*AD52*10</f>
        <v>15.409207719960477</v>
      </c>
      <c r="AE70" s="72">
        <f>AA14*AE52*10</f>
        <v>6.7198048703587041</v>
      </c>
      <c r="AF70" s="9"/>
    </row>
    <row r="71" spans="2:32" x14ac:dyDescent="0.3">
      <c r="B71" s="100">
        <v>2</v>
      </c>
      <c r="C71" s="8"/>
      <c r="D71" s="8"/>
      <c r="E71" s="52"/>
      <c r="F71" s="63" t="s">
        <v>30</v>
      </c>
      <c r="G71" s="64"/>
      <c r="H71" s="8"/>
      <c r="I71" s="8"/>
      <c r="J71" s="8"/>
      <c r="K71" s="71">
        <f>I15*K53*10</f>
        <v>55.295371210811979</v>
      </c>
      <c r="L71" s="66">
        <f>I15*L53*10</f>
        <v>6.5742700685268565</v>
      </c>
      <c r="M71" s="72">
        <f>I15*M53*10</f>
        <v>3.1381712109584385</v>
      </c>
      <c r="N71" s="8"/>
      <c r="O71" s="8"/>
      <c r="P71" s="8"/>
      <c r="Q71" s="71">
        <f>O15*Q53*10</f>
        <v>75.274978880420747</v>
      </c>
      <c r="R71" s="66">
        <f>O15*R53*10</f>
        <v>8.9289794575369168</v>
      </c>
      <c r="S71" s="72">
        <f>O15*S53*10</f>
        <v>4.3264127268477832</v>
      </c>
      <c r="T71" s="8"/>
      <c r="U71" s="8"/>
      <c r="V71" s="8"/>
      <c r="W71" s="71">
        <f>U15*W53*10</f>
        <v>0</v>
      </c>
      <c r="X71" s="66">
        <f>U15*X53*10</f>
        <v>0</v>
      </c>
      <c r="Y71" s="72">
        <f>U15*Y53*10</f>
        <v>0</v>
      </c>
      <c r="AC71" s="71">
        <f>AA15*AC53*10</f>
        <v>116.69707650354631</v>
      </c>
      <c r="AD71" s="66">
        <f>AA15*AD53*10</f>
        <v>15.69734435711139</v>
      </c>
      <c r="AE71" s="72">
        <f>AA15*AE53*10</f>
        <v>6.8765589993330867</v>
      </c>
      <c r="AF71" s="9"/>
    </row>
    <row r="72" spans="2:32" x14ac:dyDescent="0.3">
      <c r="B72" s="100">
        <v>3</v>
      </c>
      <c r="C72" s="8"/>
      <c r="D72" s="8"/>
      <c r="E72" s="52"/>
      <c r="F72" s="63" t="s">
        <v>31</v>
      </c>
      <c r="G72" s="64"/>
      <c r="H72" s="8"/>
      <c r="I72" s="8"/>
      <c r="J72" s="8"/>
      <c r="K72" s="71">
        <f>I16*K54*10</f>
        <v>61.637757372505639</v>
      </c>
      <c r="L72" s="66">
        <f>I16*L54*10</f>
        <v>6.4618736326237505</v>
      </c>
      <c r="M72" s="72">
        <f>I16*M54*10</f>
        <v>3.1661329260133564</v>
      </c>
      <c r="N72" s="8"/>
      <c r="O72" s="8"/>
      <c r="P72" s="8"/>
      <c r="Q72" s="71">
        <f>O16*Q54*10</f>
        <v>81.156961235289756</v>
      </c>
      <c r="R72" s="66">
        <f>O16*R54*10</f>
        <v>9.3392933852302669</v>
      </c>
      <c r="S72" s="72">
        <f>O16*S54*10</f>
        <v>4.6446753199273525</v>
      </c>
      <c r="T72" s="8"/>
      <c r="U72" s="8"/>
      <c r="V72" s="8"/>
      <c r="W72" s="71">
        <f>U16*W54*10</f>
        <v>0</v>
      </c>
      <c r="X72" s="66">
        <f>U16*X54*10</f>
        <v>0</v>
      </c>
      <c r="Y72" s="72">
        <f>U16*Y54*10</f>
        <v>0</v>
      </c>
      <c r="AC72" s="71">
        <f>AA16*AC54*10</f>
        <v>112.85983240867118</v>
      </c>
      <c r="AD72" s="66">
        <f>AA16*AD54*10</f>
        <v>15.381301424225883</v>
      </c>
      <c r="AE72" s="72">
        <f>AA16*AE54*10</f>
        <v>6.9500080619310376</v>
      </c>
      <c r="AF72" s="9"/>
    </row>
    <row r="73" spans="2:32" ht="15" thickBot="1" x14ac:dyDescent="0.35">
      <c r="B73" s="101">
        <v>4</v>
      </c>
      <c r="C73" s="8"/>
      <c r="D73" s="8"/>
      <c r="E73" s="52"/>
      <c r="F73" s="63" t="s">
        <v>32</v>
      </c>
      <c r="G73" s="64"/>
      <c r="H73" s="8"/>
      <c r="I73" s="8"/>
      <c r="J73" s="8"/>
      <c r="K73" s="71">
        <f>I17*K55*10</f>
        <v>66.62537096213471</v>
      </c>
      <c r="L73" s="73">
        <f>I17*L55*10</f>
        <v>7.5556869574526502</v>
      </c>
      <c r="M73" s="74">
        <f>I17*M55*10</f>
        <v>3.6989034657380131</v>
      </c>
      <c r="N73" s="8"/>
      <c r="O73" s="8"/>
      <c r="P73" s="8"/>
      <c r="Q73" s="71">
        <f>O17*Q55*10</f>
        <v>62.803818367701332</v>
      </c>
      <c r="R73" s="73">
        <f>O17*R55*10</f>
        <v>7.6807372463202306</v>
      </c>
      <c r="S73" s="74">
        <f>O17*S55*10</f>
        <v>3.7130635859282886</v>
      </c>
      <c r="T73" s="8"/>
      <c r="U73" s="8"/>
      <c r="V73" s="8"/>
      <c r="W73" s="71">
        <f>U17*W55*10</f>
        <v>0</v>
      </c>
      <c r="X73" s="73">
        <f>U17*X55*10</f>
        <v>0</v>
      </c>
      <c r="Y73" s="74">
        <f>U17*Y55*10</f>
        <v>0</v>
      </c>
      <c r="AC73" s="71">
        <f>AA17*AC55*10</f>
        <v>110.9933463176254</v>
      </c>
      <c r="AD73" s="73">
        <f>AA17*AD55*10</f>
        <v>15.365213786827184</v>
      </c>
      <c r="AE73" s="74">
        <f>AA17*AE55*10</f>
        <v>6.5074779186222003</v>
      </c>
      <c r="AF73" s="9"/>
    </row>
    <row r="74" spans="2:32" ht="15" thickBot="1" x14ac:dyDescent="0.35">
      <c r="B74" s="106" t="s">
        <v>15</v>
      </c>
      <c r="C74" s="8"/>
      <c r="D74" s="8"/>
      <c r="E74" s="5"/>
      <c r="F74" s="6"/>
      <c r="G74" s="10"/>
      <c r="H74" s="8"/>
      <c r="I74" s="8"/>
      <c r="J74" s="8"/>
      <c r="K74" s="42">
        <f>AVERAGE(K70:K73)</f>
        <v>68.974594686313736</v>
      </c>
      <c r="L74" s="34">
        <f>AVERAGE(L70:L73)</f>
        <v>7.7016369586258158</v>
      </c>
      <c r="M74" s="43">
        <f>AVERAGE(M70:M73)</f>
        <v>3.8103810257928377</v>
      </c>
      <c r="N74" s="8"/>
      <c r="O74" s="8"/>
      <c r="P74" s="8"/>
      <c r="Q74" s="42">
        <f>AVERAGE(Q70:Q73)</f>
        <v>74.864379332451563</v>
      </c>
      <c r="R74" s="34">
        <f>AVERAGE(R70:R73)</f>
        <v>8.961540168982749</v>
      </c>
      <c r="S74" s="43">
        <f>AVERAGE(S70:S73)</f>
        <v>4.3200474749861923</v>
      </c>
      <c r="T74" s="8"/>
      <c r="U74" s="8"/>
      <c r="V74" s="8"/>
      <c r="W74" s="42">
        <f>AVERAGE(W70:W73)</f>
        <v>0</v>
      </c>
      <c r="X74" s="34">
        <f>AVERAGE(X70:X73)</f>
        <v>0</v>
      </c>
      <c r="Y74" s="43">
        <f>AVERAGE(Y70:Y73)</f>
        <v>0</v>
      </c>
      <c r="AC74" s="42">
        <f>AVERAGE(AC70:AC73)</f>
        <v>113.40040358879367</v>
      </c>
      <c r="AD74" s="34">
        <f>AVERAGE(AD70:AD73)</f>
        <v>15.463266822031233</v>
      </c>
      <c r="AE74" s="43">
        <f>AVERAGE(AE70:AE73)</f>
        <v>6.7634624625612574</v>
      </c>
      <c r="AF74" s="9"/>
    </row>
    <row r="75" spans="2:32" x14ac:dyDescent="0.3">
      <c r="B75" s="80"/>
      <c r="C75" s="8"/>
      <c r="D75" s="8"/>
      <c r="E75" s="8"/>
      <c r="F75" s="8"/>
      <c r="G75" s="8"/>
      <c r="H75" s="7"/>
      <c r="I75" s="8"/>
      <c r="J75" s="82"/>
      <c r="K75" s="38"/>
      <c r="L75" s="38"/>
      <c r="M75" s="38"/>
      <c r="N75" s="8"/>
      <c r="O75" s="8"/>
      <c r="P75" s="8"/>
      <c r="Q75" s="38"/>
      <c r="R75" s="38"/>
      <c r="S75" s="38"/>
      <c r="T75" s="8"/>
      <c r="U75" s="8"/>
      <c r="V75" s="8"/>
      <c r="W75" s="38"/>
      <c r="X75" s="38" t="s">
        <v>33</v>
      </c>
      <c r="Y75" s="38"/>
      <c r="AC75" s="38"/>
      <c r="AD75" s="38"/>
      <c r="AE75" s="38"/>
      <c r="AF75" s="9"/>
    </row>
    <row r="76" spans="2:32" ht="15" thickBot="1" x14ac:dyDescent="0.35">
      <c r="B76" s="80"/>
      <c r="C76" s="8"/>
      <c r="D76" s="8"/>
      <c r="E76" s="8"/>
      <c r="F76" s="8"/>
      <c r="G76" s="8"/>
      <c r="H76" s="7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38" t="s">
        <v>34</v>
      </c>
      <c r="Y76" s="8"/>
      <c r="AC76" s="8"/>
      <c r="AD76" s="8"/>
      <c r="AE76" s="8"/>
      <c r="AF76" s="9"/>
    </row>
    <row r="77" spans="2:32" ht="15" thickBot="1" x14ac:dyDescent="0.35">
      <c r="B77" s="80"/>
      <c r="C77" s="8"/>
      <c r="D77" s="8"/>
      <c r="E77" s="8"/>
      <c r="F77" s="8"/>
      <c r="G77" s="8"/>
      <c r="H77" s="7"/>
      <c r="I77" s="8"/>
      <c r="J77" s="8"/>
      <c r="K77" s="8"/>
      <c r="L77" s="8"/>
      <c r="M77" s="8"/>
      <c r="N77" s="7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AC77" s="116"/>
      <c r="AD77" s="117" t="s">
        <v>29</v>
      </c>
      <c r="AE77" s="118"/>
      <c r="AF77" s="9"/>
    </row>
    <row r="78" spans="2:32" x14ac:dyDescent="0.3">
      <c r="B78" s="80"/>
      <c r="C78" s="8"/>
      <c r="D78" s="8"/>
      <c r="E78" s="8"/>
      <c r="F78" s="8"/>
      <c r="G78" s="8"/>
      <c r="H78" s="7"/>
      <c r="I78" s="8"/>
      <c r="J78" s="8"/>
      <c r="K78" s="8"/>
      <c r="L78" s="8"/>
      <c r="M78" s="8"/>
      <c r="N78" s="7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AB78" s="92" t="s">
        <v>8</v>
      </c>
      <c r="AC78" s="60" t="s">
        <v>0</v>
      </c>
      <c r="AD78" s="61" t="s">
        <v>1</v>
      </c>
      <c r="AE78" s="62" t="s">
        <v>2</v>
      </c>
      <c r="AF78" s="9"/>
    </row>
    <row r="79" spans="2:32" x14ac:dyDescent="0.3">
      <c r="B79" s="80"/>
      <c r="C79" s="8"/>
      <c r="D79" s="8"/>
      <c r="E79" s="8"/>
      <c r="F79" s="8"/>
      <c r="G79" s="8"/>
      <c r="H79" s="7"/>
      <c r="I79" s="8"/>
      <c r="J79" s="8"/>
      <c r="K79" s="8"/>
      <c r="L79" s="8"/>
      <c r="M79" s="8"/>
      <c r="N79" s="7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AB79" s="93" t="s">
        <v>14</v>
      </c>
      <c r="AC79" s="78">
        <f>SUM(E63,K63,Q63,AC63)</f>
        <v>344.64522226115724</v>
      </c>
      <c r="AD79" s="59">
        <f t="shared" ref="AD79:AE82" si="21">SUM(F63,L63,R63,AD63)</f>
        <v>43.342263158385698</v>
      </c>
      <c r="AE79" s="79">
        <f t="shared" si="21"/>
        <v>21.09891271850114</v>
      </c>
      <c r="AF79" s="9"/>
    </row>
    <row r="80" spans="2:32" x14ac:dyDescent="0.3">
      <c r="B80" s="80"/>
      <c r="C80" s="8"/>
      <c r="D80" s="8"/>
      <c r="E80" s="8"/>
      <c r="F80" s="8"/>
      <c r="G80" s="8"/>
      <c r="H80" s="7"/>
      <c r="I80" s="8"/>
      <c r="J80" s="8"/>
      <c r="K80" s="8"/>
      <c r="L80" s="8"/>
      <c r="M80" s="8"/>
      <c r="N80" s="7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AB80" s="93">
        <v>2</v>
      </c>
      <c r="AC80" s="78">
        <f t="shared" ref="AC80:AC82" si="22">SUM(E64,K64,Q64,AC64)</f>
        <v>331.12073899517776</v>
      </c>
      <c r="AD80" s="59">
        <f t="shared" si="21"/>
        <v>39.073528892310136</v>
      </c>
      <c r="AE80" s="79">
        <f t="shared" si="21"/>
        <v>19.222993506366439</v>
      </c>
      <c r="AF80" s="9"/>
    </row>
    <row r="81" spans="2:32" x14ac:dyDescent="0.3">
      <c r="B81" s="80"/>
      <c r="C81" s="8"/>
      <c r="D81" s="8"/>
      <c r="E81" s="8"/>
      <c r="F81" s="8"/>
      <c r="G81" s="8"/>
      <c r="H81" s="7"/>
      <c r="I81" s="8"/>
      <c r="J81" s="8"/>
      <c r="K81" s="8"/>
      <c r="L81" s="8"/>
      <c r="M81" s="8"/>
      <c r="N81" s="7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AB81" s="93">
        <v>3</v>
      </c>
      <c r="AC81" s="78">
        <f t="shared" si="22"/>
        <v>360.34376226018958</v>
      </c>
      <c r="AD81" s="59">
        <f t="shared" si="21"/>
        <v>43.24349273617181</v>
      </c>
      <c r="AE81" s="79">
        <f t="shared" si="21"/>
        <v>20.927322607384447</v>
      </c>
      <c r="AF81" s="9"/>
    </row>
    <row r="82" spans="2:32" x14ac:dyDescent="0.3">
      <c r="B82" s="80"/>
      <c r="C82" s="8"/>
      <c r="D82" s="8"/>
      <c r="E82" s="8"/>
      <c r="F82" s="8"/>
      <c r="G82" s="8"/>
      <c r="H82" s="7"/>
      <c r="I82" s="8"/>
      <c r="J82" s="8"/>
      <c r="K82" s="8"/>
      <c r="L82" s="8"/>
      <c r="M82" s="8"/>
      <c r="N82" s="7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AB82" s="93">
        <v>4</v>
      </c>
      <c r="AC82" s="78">
        <f t="shared" si="22"/>
        <v>331.58390145548697</v>
      </c>
      <c r="AD82" s="59">
        <f t="shared" si="21"/>
        <v>39.879460582780219</v>
      </c>
      <c r="AE82" s="79">
        <f t="shared" si="21"/>
        <v>18.757015937017567</v>
      </c>
      <c r="AF82" s="9"/>
    </row>
    <row r="83" spans="2:32" x14ac:dyDescent="0.3">
      <c r="B83" s="80"/>
      <c r="C83" s="8"/>
      <c r="D83" s="8"/>
      <c r="E83" s="8"/>
      <c r="F83" s="8"/>
      <c r="G83" s="8"/>
      <c r="H83" s="7"/>
      <c r="I83" s="8"/>
      <c r="J83" s="8"/>
      <c r="K83" s="8"/>
      <c r="L83" s="8"/>
      <c r="M83" s="8"/>
      <c r="N83" s="7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AB83" s="94" t="s">
        <v>15</v>
      </c>
      <c r="AC83" s="44">
        <f>AVERAGE(AC79:AC82)</f>
        <v>341.92340624300289</v>
      </c>
      <c r="AD83" s="38">
        <f>AVERAGE(AD79:AD82)</f>
        <v>41.384686342411968</v>
      </c>
      <c r="AE83" s="45">
        <f>AVERAGE(AE79:AE82)</f>
        <v>20.001561192317396</v>
      </c>
      <c r="AF83" s="9"/>
    </row>
    <row r="84" spans="2:32" x14ac:dyDescent="0.3">
      <c r="B84" s="80"/>
      <c r="C84" s="8"/>
      <c r="D84" s="8"/>
      <c r="E84" s="8"/>
      <c r="F84" s="8"/>
      <c r="G84" s="8"/>
      <c r="H84" s="7"/>
      <c r="I84" s="8"/>
      <c r="J84" s="8"/>
      <c r="K84" s="8"/>
      <c r="L84" s="8"/>
      <c r="M84" s="8"/>
      <c r="N84" s="7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AC84" s="20"/>
      <c r="AD84" s="31"/>
      <c r="AE84" s="41"/>
      <c r="AF84" s="9"/>
    </row>
    <row r="85" spans="2:32" x14ac:dyDescent="0.3">
      <c r="B85" s="80"/>
      <c r="C85" s="8"/>
      <c r="D85" s="8"/>
      <c r="E85" s="8"/>
      <c r="F85" s="8"/>
      <c r="G85" s="8"/>
      <c r="H85" s="7"/>
      <c r="I85" s="8"/>
      <c r="J85" s="8"/>
      <c r="K85" s="8"/>
      <c r="L85" s="8"/>
      <c r="M85" s="8"/>
      <c r="N85" s="7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76"/>
      <c r="AB85" s="92" t="s">
        <v>16</v>
      </c>
      <c r="AC85" s="75" t="s">
        <v>0</v>
      </c>
      <c r="AD85" s="76" t="s">
        <v>1</v>
      </c>
      <c r="AE85" s="77" t="s">
        <v>2</v>
      </c>
      <c r="AF85" s="9"/>
    </row>
    <row r="86" spans="2:32" x14ac:dyDescent="0.3">
      <c r="B86" s="80"/>
      <c r="C86" s="8"/>
      <c r="D86" s="8"/>
      <c r="E86" s="8"/>
      <c r="F86" s="8"/>
      <c r="G86" s="8"/>
      <c r="H86" s="7"/>
      <c r="I86" s="8"/>
      <c r="J86" s="8"/>
      <c r="K86" s="8"/>
      <c r="L86" s="8"/>
      <c r="M86" s="8"/>
      <c r="N86" s="7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AB86" s="63">
        <v>1</v>
      </c>
      <c r="AC86" s="71">
        <f>SUM(E63,K70,Q70,AC70)</f>
        <v>358.90072223891423</v>
      </c>
      <c r="AD86" s="66">
        <f t="shared" ref="AD86:AE89" si="23">SUM(F63,L70,R70,AD70)</f>
        <v>41.613760118822661</v>
      </c>
      <c r="AE86" s="72">
        <f t="shared" si="23"/>
        <v>20.841604381996902</v>
      </c>
      <c r="AF86" s="9"/>
    </row>
    <row r="87" spans="2:32" x14ac:dyDescent="0.3">
      <c r="B87" s="80"/>
      <c r="C87" s="8"/>
      <c r="D87" s="8"/>
      <c r="E87" s="8"/>
      <c r="F87" s="8"/>
      <c r="G87" s="8"/>
      <c r="H87" s="7"/>
      <c r="I87" s="8"/>
      <c r="J87" s="8"/>
      <c r="K87" s="8"/>
      <c r="L87" s="8"/>
      <c r="M87" s="8"/>
      <c r="N87" s="7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AB87" s="63">
        <v>2</v>
      </c>
      <c r="AC87" s="71">
        <f t="shared" ref="AC87:AC89" si="24">SUM(E64,K71,Q71,AC71)</f>
        <v>328.60184168911866</v>
      </c>
      <c r="AD87" s="66">
        <f t="shared" si="23"/>
        <v>38.671386336005355</v>
      </c>
      <c r="AE87" s="72">
        <f t="shared" si="23"/>
        <v>18.537067465441197</v>
      </c>
      <c r="AF87" s="9"/>
    </row>
    <row r="88" spans="2:32" x14ac:dyDescent="0.3">
      <c r="B88" s="8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7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AB88" s="63">
        <v>3</v>
      </c>
      <c r="AC88" s="71">
        <f t="shared" si="24"/>
        <v>331.65936503263907</v>
      </c>
      <c r="AD88" s="66">
        <f t="shared" si="23"/>
        <v>38.474069520247014</v>
      </c>
      <c r="AE88" s="72">
        <f t="shared" si="23"/>
        <v>18.912978032939129</v>
      </c>
      <c r="AF88" s="9"/>
    </row>
    <row r="89" spans="2:32" x14ac:dyDescent="0.3">
      <c r="B89" s="80"/>
      <c r="C89" s="8"/>
      <c r="D89" s="8"/>
      <c r="E89" s="8"/>
      <c r="F89" s="8"/>
      <c r="G89" s="8"/>
      <c r="H89" s="7"/>
      <c r="I89" s="8"/>
      <c r="J89" s="8"/>
      <c r="K89" s="8"/>
      <c r="L89" s="8"/>
      <c r="M89" s="8"/>
      <c r="N89" s="7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AB89" s="63">
        <v>4</v>
      </c>
      <c r="AC89" s="71">
        <f t="shared" si="24"/>
        <v>304.55813942104635</v>
      </c>
      <c r="AD89" s="66">
        <f t="shared" si="23"/>
        <v>36.655616427257748</v>
      </c>
      <c r="AE89" s="72">
        <f t="shared" si="23"/>
        <v>17.312110738482573</v>
      </c>
      <c r="AF89" s="9"/>
    </row>
    <row r="90" spans="2:32" ht="15" thickBot="1" x14ac:dyDescent="0.35">
      <c r="B90" s="80"/>
      <c r="C90" s="8"/>
      <c r="D90" s="8"/>
      <c r="E90" s="8"/>
      <c r="F90" s="8"/>
      <c r="G90" s="8"/>
      <c r="H90" s="7"/>
      <c r="I90" s="8"/>
      <c r="J90" s="8"/>
      <c r="K90" s="8"/>
      <c r="L90" s="8"/>
      <c r="M90" s="8"/>
      <c r="N90" s="7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AB90" s="82" t="s">
        <v>15</v>
      </c>
      <c r="AC90" s="42">
        <f>AVERAGE(AC86:AC89)</f>
        <v>330.93001709542955</v>
      </c>
      <c r="AD90" s="34">
        <f>AVERAGE(AD86:AD89)</f>
        <v>38.853708100583191</v>
      </c>
      <c r="AE90" s="43">
        <f>AVERAGE(AE86:AE89)</f>
        <v>18.900940154714952</v>
      </c>
      <c r="AF90" s="9"/>
    </row>
    <row r="91" spans="2:32" ht="15" thickBot="1" x14ac:dyDescent="0.35">
      <c r="B91" s="5"/>
      <c r="C91" s="6"/>
      <c r="D91" s="6"/>
      <c r="E91" s="6"/>
      <c r="F91" s="6"/>
      <c r="G91" s="6"/>
      <c r="H91" s="46"/>
      <c r="I91" s="6"/>
      <c r="J91" s="6"/>
      <c r="K91" s="6"/>
      <c r="L91" s="6"/>
      <c r="M91" s="6"/>
      <c r="N91" s="4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46"/>
      <c r="AE91" s="6"/>
      <c r="AF91" s="10"/>
    </row>
  </sheetData>
  <pageMargins left="0.26" right="0.33" top="0.75" bottom="0.75" header="0.3" footer="0.3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Crop biomass, nutrient data</vt:lpstr>
    </vt:vector>
  </TitlesOfParts>
  <Company>CSIRO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Kirkby, Clive (Agriculture, Black Mountain)</dc:creator>
  <cp:lastModifiedBy>Kirkby, Clive (Agriculture, Black Mountain)</cp:lastModifiedBy>
  <cp:lastPrinted>2016-02-23T00:32:01Z</cp:lastPrinted>
  <dcterms:created xsi:type="dcterms:W3CDTF">2015-10-11T22:07:47Z</dcterms:created>
  <dcterms:modified xsi:type="dcterms:W3CDTF">2016-03-08T22:07:06Z</dcterms:modified>
</cp:coreProperties>
</file>