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2520" yWindow="340" windowWidth="35340" windowHeight="19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Y6" i="1"/>
  <c r="C26" i="1"/>
  <c r="D25" i="1"/>
  <c r="M25" i="1"/>
  <c r="D24" i="1"/>
  <c r="M24" i="1"/>
  <c r="D23" i="1"/>
  <c r="M23" i="1"/>
  <c r="D22" i="1"/>
  <c r="M22" i="1"/>
  <c r="D21" i="1"/>
  <c r="M21" i="1"/>
  <c r="D20" i="1"/>
  <c r="M20" i="1"/>
  <c r="D19" i="1"/>
  <c r="M19" i="1"/>
  <c r="D18" i="1"/>
  <c r="M18" i="1"/>
  <c r="D17" i="1"/>
  <c r="M17" i="1"/>
  <c r="L25" i="1"/>
  <c r="L24" i="1"/>
  <c r="L23" i="1"/>
  <c r="L22" i="1"/>
  <c r="L21" i="1"/>
  <c r="L20" i="1"/>
  <c r="L19" i="1"/>
  <c r="L18" i="1"/>
  <c r="L17" i="1"/>
  <c r="K25" i="1"/>
  <c r="K24" i="1"/>
  <c r="K23" i="1"/>
  <c r="K22" i="1"/>
  <c r="K21" i="1"/>
  <c r="K20" i="1"/>
  <c r="K19" i="1"/>
  <c r="K18" i="1"/>
  <c r="K17" i="1"/>
  <c r="J25" i="1"/>
  <c r="J24" i="1"/>
  <c r="J23" i="1"/>
  <c r="J22" i="1"/>
  <c r="J21" i="1"/>
  <c r="J20" i="1"/>
  <c r="J19" i="1"/>
  <c r="J18" i="1"/>
  <c r="J17" i="1"/>
  <c r="R12" i="1"/>
  <c r="R11" i="1"/>
  <c r="R10" i="1"/>
  <c r="R9" i="1"/>
  <c r="R8" i="1"/>
  <c r="Q12" i="1"/>
  <c r="Q11" i="1"/>
  <c r="Q10" i="1"/>
  <c r="Q9" i="1"/>
  <c r="Q8" i="1"/>
  <c r="P12" i="1"/>
  <c r="P11" i="1"/>
  <c r="P10" i="1"/>
  <c r="P9" i="1"/>
  <c r="P8" i="1"/>
  <c r="O12" i="1"/>
  <c r="O11" i="1"/>
  <c r="O10" i="1"/>
  <c r="O9" i="1"/>
  <c r="O8" i="1"/>
  <c r="N12" i="1"/>
  <c r="N11" i="1"/>
  <c r="N10" i="1"/>
  <c r="N9" i="1"/>
  <c r="N8" i="1"/>
  <c r="M12" i="1"/>
  <c r="M11" i="1"/>
  <c r="M10" i="1"/>
  <c r="M9" i="1"/>
  <c r="M8" i="1"/>
  <c r="L12" i="1"/>
  <c r="L11" i="1"/>
  <c r="L10" i="1"/>
  <c r="L9" i="1"/>
  <c r="L8" i="1"/>
  <c r="K12" i="1"/>
  <c r="K11" i="1"/>
  <c r="K10" i="1"/>
  <c r="K9" i="1"/>
  <c r="K8" i="1"/>
  <c r="O25" i="1"/>
  <c r="Q25" i="1"/>
  <c r="S25" i="1"/>
  <c r="O24" i="1"/>
  <c r="Q24" i="1"/>
  <c r="S24" i="1"/>
  <c r="O23" i="1"/>
  <c r="Q23" i="1"/>
  <c r="S23" i="1"/>
  <c r="O22" i="1"/>
  <c r="Q22" i="1"/>
  <c r="S22" i="1"/>
  <c r="O21" i="1"/>
  <c r="Q21" i="1"/>
  <c r="S21" i="1"/>
  <c r="O20" i="1"/>
  <c r="Q20" i="1"/>
  <c r="S20" i="1"/>
  <c r="O19" i="1"/>
  <c r="Q19" i="1"/>
  <c r="S19" i="1"/>
  <c r="O18" i="1"/>
  <c r="Q18" i="1"/>
  <c r="S18" i="1"/>
  <c r="O17" i="1"/>
  <c r="Q17" i="1"/>
  <c r="S17" i="1"/>
  <c r="R25" i="1"/>
  <c r="R24" i="1"/>
  <c r="R23" i="1"/>
  <c r="R22" i="1"/>
  <c r="R21" i="1"/>
  <c r="R20" i="1"/>
  <c r="R19" i="1"/>
  <c r="R18" i="1"/>
  <c r="R17" i="1"/>
  <c r="P25" i="1"/>
  <c r="P24" i="1"/>
  <c r="P23" i="1"/>
  <c r="P22" i="1"/>
  <c r="P21" i="1"/>
  <c r="P20" i="1"/>
  <c r="P19" i="1"/>
  <c r="P18" i="1"/>
  <c r="P17" i="1"/>
</calcChain>
</file>

<file path=xl/sharedStrings.xml><?xml version="1.0" encoding="utf-8"?>
<sst xmlns="http://schemas.openxmlformats.org/spreadsheetml/2006/main" count="61" uniqueCount="31">
  <si>
    <t>540-604</t>
  </si>
  <si>
    <t>540-767</t>
  </si>
  <si>
    <t>580-480</t>
  </si>
  <si>
    <t>580-604</t>
  </si>
  <si>
    <t>Calibration</t>
  </si>
  <si>
    <t xml:space="preserve"> fmol</t>
  </si>
  <si>
    <t>fmol</t>
  </si>
  <si>
    <t>P</t>
  </si>
  <si>
    <t>P+G</t>
  </si>
  <si>
    <t>P+V</t>
  </si>
  <si>
    <t>1/slopes</t>
  </si>
  <si>
    <t>%phospho</t>
  </si>
  <si>
    <t>%phospho (604/767)</t>
  </si>
  <si>
    <t>%phospho (480/604)</t>
  </si>
  <si>
    <t>%phospho (480/767)</t>
  </si>
  <si>
    <t>%phospho (604/604)</t>
  </si>
  <si>
    <t>normalizer</t>
  </si>
  <si>
    <t>correction factor</t>
  </si>
  <si>
    <t>lysate only</t>
  </si>
  <si>
    <t>avg</t>
  </si>
  <si>
    <t>Raw AUC</t>
  </si>
  <si>
    <t>corrected AUC</t>
  </si>
  <si>
    <t>Blank</t>
  </si>
  <si>
    <t>LOD</t>
  </si>
  <si>
    <t>LOQ</t>
  </si>
  <si>
    <t>0.5 fmol</t>
  </si>
  <si>
    <t>1 fmol</t>
  </si>
  <si>
    <t>5 fmol</t>
  </si>
  <si>
    <t>&lt;10 fmol</t>
  </si>
  <si>
    <t>AUC (@RT)</t>
  </si>
  <si>
    <t>% phospho 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</si>
</sst>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3" borderId="0" xfId="0" applyFont="1" applyFill="1"/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zoomScale="125" zoomScaleNormal="125" zoomScalePageLayoutView="125" workbookViewId="0">
      <selection activeCell="N28" sqref="N28"/>
    </sheetView>
  </sheetViews>
  <sheetFormatPr baseColWidth="10" defaultRowHeight="15" x14ac:dyDescent="0"/>
  <cols>
    <col min="14" max="14" width="16.33203125" customWidth="1"/>
  </cols>
  <sheetData>
    <row r="1" spans="1:25">
      <c r="A1" t="s">
        <v>22</v>
      </c>
      <c r="B1" t="s">
        <v>2</v>
      </c>
      <c r="C1" t="s">
        <v>3</v>
      </c>
      <c r="D1" t="s">
        <v>0</v>
      </c>
      <c r="E1" t="s">
        <v>1</v>
      </c>
    </row>
    <row r="2" spans="1:25">
      <c r="A2" t="s">
        <v>29</v>
      </c>
      <c r="B2">
        <v>30</v>
      </c>
      <c r="C2">
        <v>28</v>
      </c>
      <c r="D2">
        <v>15</v>
      </c>
      <c r="E2">
        <v>11</v>
      </c>
    </row>
    <row r="3" spans="1:25">
      <c r="A3" t="s">
        <v>23</v>
      </c>
      <c r="B3" t="s">
        <v>25</v>
      </c>
      <c r="C3" t="s">
        <v>27</v>
      </c>
      <c r="D3" t="s">
        <v>25</v>
      </c>
      <c r="E3" t="s">
        <v>25</v>
      </c>
    </row>
    <row r="4" spans="1:25">
      <c r="A4" t="s">
        <v>24</v>
      </c>
      <c r="B4" t="s">
        <v>27</v>
      </c>
      <c r="C4" t="s">
        <v>28</v>
      </c>
      <c r="D4" t="s">
        <v>27</v>
      </c>
      <c r="E4" t="s">
        <v>26</v>
      </c>
    </row>
    <row r="6" spans="1:25">
      <c r="A6" t="s">
        <v>4</v>
      </c>
      <c r="B6" t="s">
        <v>5</v>
      </c>
      <c r="C6" t="s">
        <v>2</v>
      </c>
      <c r="D6" t="s">
        <v>3</v>
      </c>
      <c r="E6" t="s">
        <v>0</v>
      </c>
      <c r="F6" t="s">
        <v>1</v>
      </c>
      <c r="G6" t="s">
        <v>2</v>
      </c>
      <c r="H6" t="s">
        <v>3</v>
      </c>
      <c r="I6" t="s">
        <v>0</v>
      </c>
      <c r="J6" t="s">
        <v>1</v>
      </c>
      <c r="K6" t="s">
        <v>13</v>
      </c>
      <c r="M6" t="s">
        <v>12</v>
      </c>
      <c r="O6" t="s">
        <v>14</v>
      </c>
      <c r="Q6" t="s">
        <v>15</v>
      </c>
      <c r="Y6">
        <f>I12+J12</f>
        <v>42731</v>
      </c>
    </row>
    <row r="8" spans="1:25">
      <c r="B8">
        <v>5</v>
      </c>
      <c r="C8">
        <v>476</v>
      </c>
      <c r="D8">
        <v>74</v>
      </c>
      <c r="E8">
        <v>384</v>
      </c>
      <c r="F8">
        <v>350</v>
      </c>
      <c r="G8">
        <v>399</v>
      </c>
      <c r="H8">
        <v>51</v>
      </c>
      <c r="I8">
        <v>412</v>
      </c>
      <c r="J8">
        <v>339</v>
      </c>
      <c r="K8">
        <f>C8/(C8+E8)*100</f>
        <v>55.348837209302324</v>
      </c>
      <c r="L8">
        <f>G8/(G8+I8)*100</f>
        <v>49.198520345252774</v>
      </c>
      <c r="M8">
        <f>D8/(D8+F8)*100</f>
        <v>17.452830188679243</v>
      </c>
      <c r="N8">
        <f>H8/(H8+J8)*100</f>
        <v>13.076923076923078</v>
      </c>
      <c r="O8">
        <f>C8/(C8+F8)*100</f>
        <v>57.627118644067799</v>
      </c>
      <c r="P8">
        <f>G8/(G8+J8)*100</f>
        <v>54.065040650406502</v>
      </c>
      <c r="Q8">
        <f>D8/(D8+E8)*100</f>
        <v>16.157205240174672</v>
      </c>
      <c r="R8">
        <f>H8/(H8+I8)*100</f>
        <v>11.015118790496761</v>
      </c>
    </row>
    <row r="9" spans="1:25">
      <c r="B9">
        <v>10</v>
      </c>
      <c r="C9">
        <v>1077</v>
      </c>
      <c r="D9">
        <v>142</v>
      </c>
      <c r="E9">
        <v>839</v>
      </c>
      <c r="F9">
        <v>774</v>
      </c>
      <c r="G9">
        <v>942</v>
      </c>
      <c r="H9">
        <v>147</v>
      </c>
      <c r="I9">
        <v>963</v>
      </c>
      <c r="J9">
        <v>702</v>
      </c>
      <c r="K9">
        <f>C9/(C9+E9)*100</f>
        <v>56.21085594989561</v>
      </c>
      <c r="L9">
        <f t="shared" ref="L9:L12" si="0">G9/(G9+I9)*100</f>
        <v>49.4488188976378</v>
      </c>
      <c r="M9">
        <f t="shared" ref="M9:M12" si="1">D9/(D9+F9)*100</f>
        <v>15.502183406113538</v>
      </c>
      <c r="N9">
        <f t="shared" ref="N9:N12" si="2">H9/(H9+J9)*100</f>
        <v>17.314487632508836</v>
      </c>
      <c r="O9">
        <f>C9/(C9+F9)*100</f>
        <v>58.184764991896273</v>
      </c>
      <c r="P9">
        <f t="shared" ref="P9:P12" si="3">G9/(G9+J9)*100</f>
        <v>57.299270072992705</v>
      </c>
      <c r="Q9">
        <f t="shared" ref="Q9:Q12" si="4">D9/(D9+E9)*100</f>
        <v>14.475025484199797</v>
      </c>
      <c r="R9">
        <f t="shared" ref="R9:R12" si="5">H9/(H9+I9)*100</f>
        <v>13.243243243243244</v>
      </c>
    </row>
    <row r="10" spans="1:25">
      <c r="B10">
        <v>50</v>
      </c>
      <c r="C10">
        <v>5814</v>
      </c>
      <c r="D10">
        <v>889</v>
      </c>
      <c r="E10">
        <v>4793</v>
      </c>
      <c r="F10">
        <v>4043</v>
      </c>
      <c r="G10">
        <v>6119</v>
      </c>
      <c r="H10">
        <v>839</v>
      </c>
      <c r="I10">
        <v>4888</v>
      </c>
      <c r="J10">
        <v>4226</v>
      </c>
      <c r="K10">
        <f>C10/(C10+E10)*100</f>
        <v>54.812859432450267</v>
      </c>
      <c r="L10">
        <f t="shared" si="0"/>
        <v>55.591896066139732</v>
      </c>
      <c r="M10">
        <f t="shared" si="1"/>
        <v>18.025141930251422</v>
      </c>
      <c r="N10">
        <f t="shared" si="2"/>
        <v>16.564659427443239</v>
      </c>
      <c r="O10">
        <f>C10/(C10+F10)*100</f>
        <v>58.983463528456937</v>
      </c>
      <c r="P10">
        <f t="shared" si="3"/>
        <v>59.149347510874819</v>
      </c>
      <c r="Q10">
        <f t="shared" si="4"/>
        <v>15.645899331221399</v>
      </c>
      <c r="R10">
        <f t="shared" si="5"/>
        <v>14.64990396368081</v>
      </c>
    </row>
    <row r="11" spans="1:25">
      <c r="B11">
        <v>100</v>
      </c>
      <c r="C11">
        <v>11097</v>
      </c>
      <c r="D11">
        <v>1612</v>
      </c>
      <c r="E11">
        <v>9092</v>
      </c>
      <c r="F11">
        <v>8010</v>
      </c>
      <c r="G11">
        <v>11987</v>
      </c>
      <c r="H11">
        <v>1574</v>
      </c>
      <c r="I11">
        <v>9689</v>
      </c>
      <c r="J11">
        <v>8413</v>
      </c>
      <c r="K11">
        <f>C11/(C11+E11)*100</f>
        <v>54.965575313289413</v>
      </c>
      <c r="L11">
        <f t="shared" si="0"/>
        <v>55.300793504336596</v>
      </c>
      <c r="M11">
        <f t="shared" si="1"/>
        <v>16.753273747661609</v>
      </c>
      <c r="N11">
        <f t="shared" si="2"/>
        <v>15.760488635225794</v>
      </c>
      <c r="O11">
        <f>C11/(C11+F11)*100</f>
        <v>58.078191238813005</v>
      </c>
      <c r="P11">
        <f t="shared" si="3"/>
        <v>58.759803921568633</v>
      </c>
      <c r="Q11">
        <f t="shared" si="4"/>
        <v>15.059790732436474</v>
      </c>
      <c r="R11">
        <f t="shared" si="5"/>
        <v>13.974962265826157</v>
      </c>
    </row>
    <row r="12" spans="1:25">
      <c r="B12">
        <v>250</v>
      </c>
      <c r="C12">
        <v>27862</v>
      </c>
      <c r="D12">
        <v>4013</v>
      </c>
      <c r="E12">
        <v>23118</v>
      </c>
      <c r="F12">
        <v>19499</v>
      </c>
      <c r="G12">
        <v>29085</v>
      </c>
      <c r="H12">
        <v>4150</v>
      </c>
      <c r="I12">
        <v>23275</v>
      </c>
      <c r="J12">
        <v>19456</v>
      </c>
      <c r="K12">
        <f>C12/(C12+E12)*100</f>
        <v>54.652805021577088</v>
      </c>
      <c r="L12">
        <f t="shared" si="0"/>
        <v>55.548128342245995</v>
      </c>
      <c r="M12">
        <f t="shared" si="1"/>
        <v>17.067880231371216</v>
      </c>
      <c r="N12">
        <f t="shared" si="2"/>
        <v>17.580276200965855</v>
      </c>
      <c r="O12">
        <f>C12/(C12+F12)*100</f>
        <v>58.828994320221284</v>
      </c>
      <c r="P12">
        <f t="shared" si="3"/>
        <v>59.918419480439212</v>
      </c>
      <c r="Q12">
        <f t="shared" si="4"/>
        <v>14.791198260292655</v>
      </c>
      <c r="R12">
        <f t="shared" si="5"/>
        <v>15.132178669097538</v>
      </c>
    </row>
    <row r="14" spans="1:25">
      <c r="B14" t="s">
        <v>10</v>
      </c>
      <c r="C14" s="1">
        <v>8.9720000000000008E-3</v>
      </c>
      <c r="D14" s="1">
        <v>6.2379999999999998E-2</v>
      </c>
      <c r="E14" s="1">
        <v>1.0800000000000001E-2</v>
      </c>
      <c r="F14" s="1">
        <v>1.281E-2</v>
      </c>
    </row>
    <row r="15" spans="1:25" s="2" customFormat="1">
      <c r="B15" s="2" t="s">
        <v>18</v>
      </c>
      <c r="C15" s="2">
        <v>17342</v>
      </c>
      <c r="E15" s="2" t="s">
        <v>20</v>
      </c>
      <c r="H15" s="2" t="s">
        <v>6</v>
      </c>
      <c r="J15" s="2" t="s">
        <v>21</v>
      </c>
    </row>
    <row r="16" spans="1:25" s="3" customFormat="1">
      <c r="C16" s="3" t="s">
        <v>16</v>
      </c>
      <c r="D16" s="3" t="s">
        <v>17</v>
      </c>
      <c r="E16" s="3" t="s">
        <v>2</v>
      </c>
      <c r="F16" s="3" t="s">
        <v>3</v>
      </c>
      <c r="G16" s="3" t="s">
        <v>0</v>
      </c>
      <c r="H16" s="3" t="s">
        <v>1</v>
      </c>
      <c r="J16" s="3" t="s">
        <v>2</v>
      </c>
      <c r="K16" s="3" t="s">
        <v>3</v>
      </c>
      <c r="L16" s="3" t="s">
        <v>0</v>
      </c>
      <c r="M16" s="3" t="s">
        <v>1</v>
      </c>
      <c r="N16" s="3" t="s">
        <v>30</v>
      </c>
      <c r="O16" s="4" t="s">
        <v>2</v>
      </c>
      <c r="P16" s="4" t="s">
        <v>3</v>
      </c>
      <c r="Q16" s="4" t="s">
        <v>0</v>
      </c>
      <c r="R16" s="4" t="s">
        <v>1</v>
      </c>
      <c r="S16" s="4" t="s">
        <v>11</v>
      </c>
    </row>
    <row r="17" spans="1:19">
      <c r="A17">
        <v>1</v>
      </c>
      <c r="B17" t="s">
        <v>7</v>
      </c>
      <c r="C17">
        <v>225143</v>
      </c>
      <c r="D17">
        <f t="shared" ref="D17:D25" si="6">C17/$C$26</f>
        <v>2.3753131370441269</v>
      </c>
      <c r="E17">
        <v>1437</v>
      </c>
      <c r="F17">
        <v>282</v>
      </c>
      <c r="G17">
        <v>3794</v>
      </c>
      <c r="H17">
        <v>2906</v>
      </c>
      <c r="J17">
        <f t="shared" ref="J17:J25" si="7">E17/$D17</f>
        <v>604.97286761450869</v>
      </c>
      <c r="K17">
        <f t="shared" ref="K17:K25" si="8">F17/$D17</f>
        <v>118.721189051699</v>
      </c>
      <c r="L17">
        <f t="shared" ref="L17:L25" si="9">G17/$D17</f>
        <v>1597.263089582078</v>
      </c>
      <c r="M17">
        <f t="shared" ref="M17:M25" si="10">H17/$D17</f>
        <v>1223.4176432065151</v>
      </c>
      <c r="N17">
        <f>J17/(J17+L17)*100</f>
        <v>27.4708468744026</v>
      </c>
      <c r="O17">
        <f t="shared" ref="O17:O25" si="11">J17*$C$14</f>
        <v>5.4278165682373727</v>
      </c>
      <c r="P17">
        <f t="shared" ref="P17:P25" si="12">K17*$D$14</f>
        <v>7.4058277730449831</v>
      </c>
      <c r="Q17">
        <f t="shared" ref="Q17:Q25" si="13">L17*$E$14</f>
        <v>17.250441367486445</v>
      </c>
      <c r="R17">
        <f t="shared" ref="R17:R25" si="14">M17*$F$14</f>
        <v>15.671980009475458</v>
      </c>
      <c r="S17">
        <f t="shared" ref="S17:S25" si="15">O17/(O17+Q17)*100</f>
        <v>23.934010203170107</v>
      </c>
    </row>
    <row r="18" spans="1:19">
      <c r="B18" t="s">
        <v>8</v>
      </c>
      <c r="C18">
        <v>75393</v>
      </c>
      <c r="D18">
        <f t="shared" si="6"/>
        <v>0.79541439592244867</v>
      </c>
      <c r="E18">
        <v>0</v>
      </c>
      <c r="F18">
        <v>0</v>
      </c>
      <c r="G18">
        <v>1923</v>
      </c>
      <c r="H18">
        <v>1470</v>
      </c>
      <c r="J18">
        <f t="shared" si="7"/>
        <v>0</v>
      </c>
      <c r="K18">
        <f t="shared" si="8"/>
        <v>0</v>
      </c>
      <c r="L18">
        <f t="shared" si="9"/>
        <v>2417.6077398874345</v>
      </c>
      <c r="M18">
        <f t="shared" si="10"/>
        <v>1848.0932801011588</v>
      </c>
      <c r="N18">
        <f t="shared" ref="N18:N25" si="16">J18/(J18+L18)*100</f>
        <v>0</v>
      </c>
      <c r="O18">
        <f t="shared" si="11"/>
        <v>0</v>
      </c>
      <c r="P18">
        <f t="shared" si="12"/>
        <v>0</v>
      </c>
      <c r="Q18">
        <f t="shared" si="13"/>
        <v>26.110163590784293</v>
      </c>
      <c r="R18">
        <f t="shared" si="14"/>
        <v>23.674074918095844</v>
      </c>
      <c r="S18">
        <f t="shared" si="15"/>
        <v>0</v>
      </c>
    </row>
    <row r="19" spans="1:19">
      <c r="B19" t="s">
        <v>9</v>
      </c>
      <c r="C19">
        <v>58997</v>
      </c>
      <c r="D19">
        <f t="shared" si="6"/>
        <v>0.62243262791289244</v>
      </c>
      <c r="E19">
        <v>2191</v>
      </c>
      <c r="F19">
        <v>425</v>
      </c>
      <c r="G19">
        <v>816</v>
      </c>
      <c r="H19">
        <v>761</v>
      </c>
      <c r="J19">
        <f t="shared" si="7"/>
        <v>3520.0596847673992</v>
      </c>
      <c r="K19">
        <f t="shared" si="8"/>
        <v>682.80482246743247</v>
      </c>
      <c r="L19">
        <f t="shared" si="9"/>
        <v>1310.9852591374704</v>
      </c>
      <c r="M19">
        <f t="shared" si="10"/>
        <v>1222.6222821122733</v>
      </c>
      <c r="N19">
        <f t="shared" si="16"/>
        <v>72.863318922514125</v>
      </c>
      <c r="O19">
        <f t="shared" si="11"/>
        <v>31.581975491733107</v>
      </c>
      <c r="P19">
        <f t="shared" si="12"/>
        <v>42.593364825518435</v>
      </c>
      <c r="Q19">
        <f t="shared" si="13"/>
        <v>14.158640798684681</v>
      </c>
      <c r="R19">
        <f t="shared" si="14"/>
        <v>15.661791433858221</v>
      </c>
      <c r="S19">
        <f t="shared" si="15"/>
        <v>69.045802293549812</v>
      </c>
    </row>
    <row r="20" spans="1:19">
      <c r="A20">
        <v>2</v>
      </c>
      <c r="B20" t="s">
        <v>7</v>
      </c>
      <c r="C20">
        <v>74783</v>
      </c>
      <c r="D20">
        <f t="shared" si="6"/>
        <v>0.7889787482958428</v>
      </c>
      <c r="E20">
        <v>330</v>
      </c>
      <c r="F20">
        <v>181</v>
      </c>
      <c r="G20">
        <v>1844</v>
      </c>
      <c r="H20">
        <v>1730</v>
      </c>
      <c r="J20">
        <f t="shared" si="7"/>
        <v>418.26221645739452</v>
      </c>
      <c r="K20">
        <f t="shared" si="8"/>
        <v>229.41048842057094</v>
      </c>
      <c r="L20">
        <f t="shared" si="9"/>
        <v>2337.1985671134412</v>
      </c>
      <c r="M20">
        <f t="shared" si="10"/>
        <v>2192.707983246341</v>
      </c>
      <c r="N20">
        <f t="shared" si="16"/>
        <v>15.179392824287028</v>
      </c>
      <c r="O20">
        <f t="shared" si="11"/>
        <v>3.752648606055744</v>
      </c>
      <c r="P20">
        <f t="shared" si="12"/>
        <v>14.310626267675215</v>
      </c>
      <c r="Q20">
        <f t="shared" si="13"/>
        <v>25.241744524825165</v>
      </c>
      <c r="R20">
        <f t="shared" si="14"/>
        <v>28.088589265385629</v>
      </c>
      <c r="S20">
        <f t="shared" si="15"/>
        <v>12.942669946966159</v>
      </c>
    </row>
    <row r="21" spans="1:19">
      <c r="B21" t="s">
        <v>8</v>
      </c>
      <c r="C21">
        <v>62427</v>
      </c>
      <c r="D21">
        <f t="shared" si="6"/>
        <v>0.6586199580100367</v>
      </c>
      <c r="E21">
        <v>0</v>
      </c>
      <c r="F21">
        <v>0</v>
      </c>
      <c r="G21">
        <v>1736</v>
      </c>
      <c r="H21">
        <v>1329</v>
      </c>
      <c r="J21">
        <f t="shared" si="7"/>
        <v>0</v>
      </c>
      <c r="K21">
        <f t="shared" si="8"/>
        <v>0</v>
      </c>
      <c r="L21">
        <f t="shared" si="9"/>
        <v>2635.8144463844887</v>
      </c>
      <c r="M21">
        <f t="shared" si="10"/>
        <v>2017.8556447263741</v>
      </c>
      <c r="N21">
        <f t="shared" si="16"/>
        <v>0</v>
      </c>
      <c r="O21">
        <f t="shared" si="11"/>
        <v>0</v>
      </c>
      <c r="P21">
        <f t="shared" si="12"/>
        <v>0</v>
      </c>
      <c r="Q21">
        <f t="shared" si="13"/>
        <v>28.466796020952479</v>
      </c>
      <c r="R21">
        <f t="shared" si="14"/>
        <v>25.848730808944854</v>
      </c>
      <c r="S21">
        <f t="shared" si="15"/>
        <v>0</v>
      </c>
    </row>
    <row r="22" spans="1:19">
      <c r="B22" t="s">
        <v>9</v>
      </c>
      <c r="C22">
        <v>60773</v>
      </c>
      <c r="D22">
        <f t="shared" si="6"/>
        <v>0.64116985772412516</v>
      </c>
      <c r="E22">
        <v>731</v>
      </c>
      <c r="F22">
        <v>170</v>
      </c>
      <c r="G22">
        <v>767</v>
      </c>
      <c r="H22">
        <v>634</v>
      </c>
      <c r="J22">
        <f t="shared" si="7"/>
        <v>1140.1035017377967</v>
      </c>
      <c r="K22">
        <f t="shared" si="8"/>
        <v>265.14034924134808</v>
      </c>
      <c r="L22">
        <f t="shared" si="9"/>
        <v>1196.2508698124352</v>
      </c>
      <c r="M22">
        <f t="shared" si="10"/>
        <v>988.81753775890991</v>
      </c>
      <c r="N22">
        <f t="shared" si="16"/>
        <v>48.798397863818423</v>
      </c>
      <c r="O22">
        <f t="shared" si="11"/>
        <v>10.229008617591512</v>
      </c>
      <c r="P22">
        <f t="shared" si="12"/>
        <v>16.539454985675292</v>
      </c>
      <c r="Q22">
        <f t="shared" si="13"/>
        <v>12.919509393974302</v>
      </c>
      <c r="R22">
        <f t="shared" si="14"/>
        <v>12.666752658691635</v>
      </c>
      <c r="S22">
        <f t="shared" si="15"/>
        <v>44.188611177962841</v>
      </c>
    </row>
    <row r="23" spans="1:19">
      <c r="A23">
        <v>3</v>
      </c>
      <c r="B23" t="s">
        <v>7</v>
      </c>
      <c r="C23">
        <v>98190</v>
      </c>
      <c r="D23">
        <f t="shared" si="6"/>
        <v>1.0359282630433226</v>
      </c>
      <c r="E23">
        <v>481</v>
      </c>
      <c r="F23">
        <v>204</v>
      </c>
      <c r="G23">
        <v>2629</v>
      </c>
      <c r="H23">
        <v>1889</v>
      </c>
      <c r="J23">
        <f t="shared" si="7"/>
        <v>464.31786558939024</v>
      </c>
      <c r="K23">
        <f t="shared" si="8"/>
        <v>196.92483280714265</v>
      </c>
      <c r="L23">
        <f t="shared" si="9"/>
        <v>2537.8205169116568</v>
      </c>
      <c r="M23">
        <f t="shared" si="10"/>
        <v>1823.4853390818257</v>
      </c>
      <c r="N23">
        <f t="shared" si="16"/>
        <v>15.466237942122184</v>
      </c>
      <c r="O23">
        <f t="shared" si="11"/>
        <v>4.1658598900680097</v>
      </c>
      <c r="P23">
        <f t="shared" si="12"/>
        <v>12.284171070509558</v>
      </c>
      <c r="Q23">
        <f t="shared" si="13"/>
        <v>27.408461582645895</v>
      </c>
      <c r="R23">
        <f t="shared" si="14"/>
        <v>23.358847193638187</v>
      </c>
      <c r="S23">
        <f t="shared" si="15"/>
        <v>13.193822371347199</v>
      </c>
    </row>
    <row r="24" spans="1:19">
      <c r="B24" t="s">
        <v>8</v>
      </c>
      <c r="C24">
        <v>85958</v>
      </c>
      <c r="D24">
        <f t="shared" si="6"/>
        <v>0.90687770276685953</v>
      </c>
      <c r="E24">
        <v>0</v>
      </c>
      <c r="F24">
        <v>0</v>
      </c>
      <c r="G24">
        <v>4467</v>
      </c>
      <c r="H24">
        <v>3619</v>
      </c>
      <c r="J24">
        <f t="shared" si="7"/>
        <v>0</v>
      </c>
      <c r="K24">
        <f t="shared" si="8"/>
        <v>0</v>
      </c>
      <c r="L24">
        <f t="shared" si="9"/>
        <v>4925.6917292941516</v>
      </c>
      <c r="M24">
        <f t="shared" si="10"/>
        <v>3990.6152604243416</v>
      </c>
      <c r="N24">
        <f t="shared" si="16"/>
        <v>0</v>
      </c>
      <c r="O24">
        <f t="shared" si="11"/>
        <v>0</v>
      </c>
      <c r="P24">
        <f t="shared" si="12"/>
        <v>0</v>
      </c>
      <c r="Q24">
        <f t="shared" si="13"/>
        <v>53.197470676376838</v>
      </c>
      <c r="R24">
        <f t="shared" si="14"/>
        <v>51.119781486035819</v>
      </c>
      <c r="S24">
        <f t="shared" si="15"/>
        <v>0</v>
      </c>
    </row>
    <row r="25" spans="1:19">
      <c r="B25" t="s">
        <v>9</v>
      </c>
      <c r="C25">
        <v>111397</v>
      </c>
      <c r="D25">
        <f t="shared" si="6"/>
        <v>1.1752653092803445</v>
      </c>
      <c r="E25">
        <v>1356</v>
      </c>
      <c r="F25">
        <v>314</v>
      </c>
      <c r="G25">
        <v>1470</v>
      </c>
      <c r="H25">
        <v>1017</v>
      </c>
      <c r="J25">
        <f t="shared" si="7"/>
        <v>1153.782034824397</v>
      </c>
      <c r="K25">
        <f t="shared" si="8"/>
        <v>267.1737160286583</v>
      </c>
      <c r="L25">
        <f t="shared" si="9"/>
        <v>1250.7814094335276</v>
      </c>
      <c r="M25">
        <f t="shared" si="10"/>
        <v>865.33652611829768</v>
      </c>
      <c r="N25">
        <f t="shared" si="16"/>
        <v>47.983014861995748</v>
      </c>
      <c r="O25">
        <f t="shared" si="11"/>
        <v>10.351732416444491</v>
      </c>
      <c r="P25">
        <f t="shared" si="12"/>
        <v>16.666296405867705</v>
      </c>
      <c r="Q25">
        <f t="shared" si="13"/>
        <v>13.508439221882099</v>
      </c>
      <c r="R25">
        <f t="shared" si="14"/>
        <v>11.084960899575394</v>
      </c>
      <c r="S25">
        <f t="shared" si="15"/>
        <v>43.384987222038689</v>
      </c>
    </row>
    <row r="26" spans="1:19">
      <c r="B26" t="s">
        <v>19</v>
      </c>
      <c r="C26">
        <f>AVERAGE(C17:C25)</f>
        <v>94784.555555555562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Parker</dc:creator>
  <cp:lastModifiedBy>Laurie Parker</cp:lastModifiedBy>
  <dcterms:created xsi:type="dcterms:W3CDTF">2012-07-17T13:10:31Z</dcterms:created>
  <dcterms:modified xsi:type="dcterms:W3CDTF">2012-07-30T15:20:07Z</dcterms:modified>
</cp:coreProperties>
</file>